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1020" yWindow="525" windowWidth="21840" windowHeight="13680" tabRatio="443" activeTab="1"/>
  </bookViews>
  <sheets>
    <sheet name="TUTORIEL" sheetId="10" r:id="rId1"/>
    <sheet name="IMPORT" sheetId="3" r:id="rId2"/>
    <sheet name="DASHBOARD" sheetId="12" r:id="rId3"/>
    <sheet name="test" sheetId="13" r:id="rId4"/>
  </sheets>
  <definedNames>
    <definedName name="_xlnm._FilterDatabase" localSheetId="2" hidden="1">DASHBOARD!$B$1:$Z$1200</definedName>
    <definedName name="_xlnm._FilterDatabase" localSheetId="1" hidden="1">IMPORT!$A$1:$AF$2500</definedName>
    <definedName name="my_data" localSheetId="1">IMPORT!$C$1:$AF$457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2" i="3" l="1"/>
  <c r="B3" i="3" s="1"/>
  <c r="A3" i="12"/>
  <c r="L3" i="12" s="1"/>
  <c r="A4" i="12"/>
  <c r="L4" i="12" s="1"/>
  <c r="A5" i="12"/>
  <c r="L5" i="12" s="1"/>
  <c r="A6" i="12"/>
  <c r="L6" i="12" s="1"/>
  <c r="A7" i="12"/>
  <c r="L7" i="12" s="1"/>
  <c r="A8" i="12"/>
  <c r="L8" i="12" s="1"/>
  <c r="A9" i="12"/>
  <c r="L9" i="12" s="1"/>
  <c r="A10" i="12"/>
  <c r="L10" i="12" s="1"/>
  <c r="A11" i="12"/>
  <c r="L11" i="12" s="1"/>
  <c r="A12" i="12"/>
  <c r="L12" i="12" s="1"/>
  <c r="A13" i="12"/>
  <c r="L13" i="12" s="1"/>
  <c r="A14" i="12"/>
  <c r="L14" i="12" s="1"/>
  <c r="A15" i="12"/>
  <c r="L15" i="12" s="1"/>
  <c r="A16" i="12"/>
  <c r="L16" i="12" s="1"/>
  <c r="A17" i="12"/>
  <c r="L17" i="12" s="1"/>
  <c r="A18" i="12"/>
  <c r="L18" i="12" s="1"/>
  <c r="A19" i="12"/>
  <c r="L19" i="12" s="1"/>
  <c r="A20" i="12"/>
  <c r="L20" i="12" s="1"/>
  <c r="A21" i="12"/>
  <c r="L21" i="12" s="1"/>
  <c r="A22" i="12"/>
  <c r="L22" i="12" s="1"/>
  <c r="A23" i="12"/>
  <c r="L23" i="12" s="1"/>
  <c r="A24" i="12"/>
  <c r="A25" i="12"/>
  <c r="L25" i="12" s="1"/>
  <c r="A26" i="12"/>
  <c r="L26" i="12" s="1"/>
  <c r="A27" i="12"/>
  <c r="L27" i="12" s="1"/>
  <c r="A28" i="12"/>
  <c r="L28" i="12" s="1"/>
  <c r="A29" i="12"/>
  <c r="L29" i="12" s="1"/>
  <c r="A30" i="12"/>
  <c r="L30" i="12" s="1"/>
  <c r="A31" i="12"/>
  <c r="L31" i="12" s="1"/>
  <c r="A32" i="12"/>
  <c r="L32" i="12" s="1"/>
  <c r="A33" i="12"/>
  <c r="L33" i="12" s="1"/>
  <c r="A34" i="12"/>
  <c r="L34" i="12" s="1"/>
  <c r="A35" i="12"/>
  <c r="L35" i="12" s="1"/>
  <c r="A36" i="12"/>
  <c r="L36" i="12" s="1"/>
  <c r="A37" i="12"/>
  <c r="L37" i="12" s="1"/>
  <c r="A38" i="12"/>
  <c r="L38" i="12" s="1"/>
  <c r="A39" i="12"/>
  <c r="L39" i="12" s="1"/>
  <c r="A40" i="12"/>
  <c r="L40" i="12" s="1"/>
  <c r="A41" i="12"/>
  <c r="L41" i="12" s="1"/>
  <c r="A42" i="12"/>
  <c r="L42" i="12" s="1"/>
  <c r="A43" i="12"/>
  <c r="L43" i="12" s="1"/>
  <c r="A44" i="12"/>
  <c r="L44" i="12" s="1"/>
  <c r="A45" i="12"/>
  <c r="L45" i="12" s="1"/>
  <c r="A46" i="12"/>
  <c r="L46" i="12" s="1"/>
  <c r="A47" i="12"/>
  <c r="L47" i="12" s="1"/>
  <c r="A48" i="12"/>
  <c r="L48" i="12" s="1"/>
  <c r="A49" i="12"/>
  <c r="L49" i="12" s="1"/>
  <c r="A50" i="12"/>
  <c r="L50" i="12" s="1"/>
  <c r="A51" i="12"/>
  <c r="L51" i="12" s="1"/>
  <c r="A52" i="12"/>
  <c r="L52" i="12" s="1"/>
  <c r="A53" i="12"/>
  <c r="A54" i="12"/>
  <c r="L54" i="12" s="1"/>
  <c r="A55" i="12"/>
  <c r="L55" i="12" s="1"/>
  <c r="A56" i="12"/>
  <c r="L56" i="12" s="1"/>
  <c r="A57" i="12"/>
  <c r="L57" i="12" s="1"/>
  <c r="A58" i="12"/>
  <c r="L58" i="12" s="1"/>
  <c r="A59" i="12"/>
  <c r="L59" i="12" s="1"/>
  <c r="A60" i="12"/>
  <c r="L60" i="12" s="1"/>
  <c r="A61" i="12"/>
  <c r="L61" i="12" s="1"/>
  <c r="A62" i="12"/>
  <c r="L62" i="12" s="1"/>
  <c r="A63" i="12"/>
  <c r="L63" i="12" s="1"/>
  <c r="A64" i="12"/>
  <c r="L64" i="12" s="1"/>
  <c r="A65" i="12"/>
  <c r="L65" i="12" s="1"/>
  <c r="A66" i="12"/>
  <c r="L66" i="12" s="1"/>
  <c r="A67" i="12"/>
  <c r="L67" i="12" s="1"/>
  <c r="A68" i="12"/>
  <c r="L68" i="12" s="1"/>
  <c r="A69" i="12"/>
  <c r="L69" i="12" s="1"/>
  <c r="A70" i="12"/>
  <c r="L70" i="12" s="1"/>
  <c r="A71" i="12"/>
  <c r="L71" i="12" s="1"/>
  <c r="A72" i="12"/>
  <c r="L72" i="12" s="1"/>
  <c r="A73" i="12"/>
  <c r="L73" i="12" s="1"/>
  <c r="A74" i="12"/>
  <c r="L74" i="12" s="1"/>
  <c r="A75" i="12"/>
  <c r="L75" i="12" s="1"/>
  <c r="A76" i="12"/>
  <c r="L76" i="12" s="1"/>
  <c r="A77" i="12"/>
  <c r="L77" i="12" s="1"/>
  <c r="A78" i="12"/>
  <c r="L78" i="12" s="1"/>
  <c r="A79" i="12"/>
  <c r="L79" i="12" s="1"/>
  <c r="A80" i="12"/>
  <c r="L80" i="12" s="1"/>
  <c r="A81" i="12"/>
  <c r="L81" i="12" s="1"/>
  <c r="A82" i="12"/>
  <c r="L82" i="12" s="1"/>
  <c r="A83" i="12"/>
  <c r="L83" i="12" s="1"/>
  <c r="A84" i="12"/>
  <c r="A85" i="12"/>
  <c r="A86" i="12"/>
  <c r="L86" i="12" s="1"/>
  <c r="A87" i="12"/>
  <c r="L87" i="12" s="1"/>
  <c r="A88" i="12"/>
  <c r="L88" i="12" s="1"/>
  <c r="A89" i="12"/>
  <c r="L89" i="12" s="1"/>
  <c r="A90" i="12"/>
  <c r="L90" i="12" s="1"/>
  <c r="A91" i="12"/>
  <c r="L91" i="12" s="1"/>
  <c r="A92" i="12"/>
  <c r="A93" i="12"/>
  <c r="L93" i="12" s="1"/>
  <c r="A94" i="12"/>
  <c r="L94" i="12" s="1"/>
  <c r="A95" i="12"/>
  <c r="L95" i="12" s="1"/>
  <c r="A96" i="12"/>
  <c r="L96" i="12" s="1"/>
  <c r="A97" i="12"/>
  <c r="L97" i="12" s="1"/>
  <c r="A98" i="12"/>
  <c r="L98" i="12" s="1"/>
  <c r="A99" i="12"/>
  <c r="L99" i="12" s="1"/>
  <c r="A100" i="12"/>
  <c r="L100" i="12" s="1"/>
  <c r="A101" i="12"/>
  <c r="L101" i="12" s="1"/>
  <c r="A102" i="12"/>
  <c r="L102" i="12" s="1"/>
  <c r="A103" i="12"/>
  <c r="L103" i="12" s="1"/>
  <c r="A104" i="12"/>
  <c r="L104" i="12" s="1"/>
  <c r="A105" i="12"/>
  <c r="L105" i="12" s="1"/>
  <c r="A106" i="12"/>
  <c r="L106" i="12" s="1"/>
  <c r="A107" i="12"/>
  <c r="L107" i="12" s="1"/>
  <c r="A108" i="12"/>
  <c r="L108" i="12" s="1"/>
  <c r="A109" i="12"/>
  <c r="L109" i="12" s="1"/>
  <c r="A110" i="12"/>
  <c r="L110" i="12" s="1"/>
  <c r="A111" i="12"/>
  <c r="L111" i="12" s="1"/>
  <c r="A112" i="12"/>
  <c r="L112" i="12" s="1"/>
  <c r="A113" i="12"/>
  <c r="L113" i="12" s="1"/>
  <c r="A114" i="12"/>
  <c r="L114" i="12" s="1"/>
  <c r="A115" i="12"/>
  <c r="L115" i="12" s="1"/>
  <c r="A116" i="12"/>
  <c r="L116" i="12" s="1"/>
  <c r="A117" i="12"/>
  <c r="L117" i="12" s="1"/>
  <c r="A118" i="12"/>
  <c r="L118" i="12" s="1"/>
  <c r="A119" i="12"/>
  <c r="L119" i="12" s="1"/>
  <c r="A120" i="12"/>
  <c r="L120" i="12" s="1"/>
  <c r="A121" i="12"/>
  <c r="L121" i="12" s="1"/>
  <c r="A122" i="12"/>
  <c r="L122" i="12" s="1"/>
  <c r="A123" i="12"/>
  <c r="L123" i="12" s="1"/>
  <c r="A124" i="12"/>
  <c r="L124" i="12" s="1"/>
  <c r="A125" i="12"/>
  <c r="L125" i="12" s="1"/>
  <c r="A126" i="12"/>
  <c r="L126" i="12" s="1"/>
  <c r="A127" i="12"/>
  <c r="L127" i="12" s="1"/>
  <c r="A128" i="12"/>
  <c r="L128" i="12" s="1"/>
  <c r="A129" i="12"/>
  <c r="L129" i="12" s="1"/>
  <c r="A130" i="12"/>
  <c r="L130" i="12" s="1"/>
  <c r="A131" i="12"/>
  <c r="L131" i="12" s="1"/>
  <c r="A132" i="12"/>
  <c r="L132" i="12" s="1"/>
  <c r="A133" i="12"/>
  <c r="A134" i="12"/>
  <c r="L134" i="12" s="1"/>
  <c r="A135" i="12"/>
  <c r="L135" i="12" s="1"/>
  <c r="A136" i="12"/>
  <c r="L136" i="12" s="1"/>
  <c r="A137" i="12"/>
  <c r="L137" i="12" s="1"/>
  <c r="A138" i="12"/>
  <c r="L138" i="12" s="1"/>
  <c r="A139" i="12"/>
  <c r="L139" i="12" s="1"/>
  <c r="A140" i="12"/>
  <c r="L140" i="12" s="1"/>
  <c r="A141" i="12"/>
  <c r="L141" i="12" s="1"/>
  <c r="A142" i="12"/>
  <c r="L142" i="12" s="1"/>
  <c r="A143" i="12"/>
  <c r="L143" i="12" s="1"/>
  <c r="A144" i="12"/>
  <c r="L144" i="12" s="1"/>
  <c r="A145" i="12"/>
  <c r="L145" i="12" s="1"/>
  <c r="A146" i="12"/>
  <c r="L146" i="12" s="1"/>
  <c r="A147" i="12"/>
  <c r="L147" i="12" s="1"/>
  <c r="A148" i="12"/>
  <c r="L148" i="12" s="1"/>
  <c r="A149" i="12"/>
  <c r="L149" i="12" s="1"/>
  <c r="A150" i="12"/>
  <c r="L150" i="12" s="1"/>
  <c r="A151" i="12"/>
  <c r="L151" i="12" s="1"/>
  <c r="A152" i="12"/>
  <c r="L152" i="12" s="1"/>
  <c r="A153" i="12"/>
  <c r="L153" i="12" s="1"/>
  <c r="A154" i="12"/>
  <c r="L154" i="12" s="1"/>
  <c r="A155" i="12"/>
  <c r="L155" i="12" s="1"/>
  <c r="A156" i="12"/>
  <c r="L156" i="12" s="1"/>
  <c r="A157" i="12"/>
  <c r="L157" i="12" s="1"/>
  <c r="A158" i="12"/>
  <c r="L158" i="12" s="1"/>
  <c r="A159" i="12"/>
  <c r="L159" i="12" s="1"/>
  <c r="A160" i="12"/>
  <c r="A161" i="12"/>
  <c r="L161" i="12" s="1"/>
  <c r="A162" i="12"/>
  <c r="L162" i="12" s="1"/>
  <c r="A163" i="12"/>
  <c r="A164" i="12"/>
  <c r="L164" i="12" s="1"/>
  <c r="A165" i="12"/>
  <c r="L165" i="12" s="1"/>
  <c r="A166" i="12"/>
  <c r="L166" i="12" s="1"/>
  <c r="A167" i="12"/>
  <c r="L167" i="12" s="1"/>
  <c r="A168" i="12"/>
  <c r="L168" i="12" s="1"/>
  <c r="A169" i="12"/>
  <c r="A170" i="12"/>
  <c r="L170" i="12" s="1"/>
  <c r="A171" i="12"/>
  <c r="L171" i="12" s="1"/>
  <c r="A172" i="12"/>
  <c r="L172" i="12" s="1"/>
  <c r="A173" i="12"/>
  <c r="L173" i="12" s="1"/>
  <c r="A174" i="12"/>
  <c r="L174" i="12" s="1"/>
  <c r="A175" i="12"/>
  <c r="L175" i="12" s="1"/>
  <c r="A176" i="12"/>
  <c r="L176" i="12" s="1"/>
  <c r="A177" i="12"/>
  <c r="L177" i="12" s="1"/>
  <c r="A178" i="12"/>
  <c r="L178" i="12" s="1"/>
  <c r="A179" i="12"/>
  <c r="I179" i="12" s="1"/>
  <c r="A180" i="12"/>
  <c r="L180" i="12" s="1"/>
  <c r="A181" i="12"/>
  <c r="L181" i="12" s="1"/>
  <c r="A182" i="12"/>
  <c r="L182" i="12" s="1"/>
  <c r="A183" i="12"/>
  <c r="L183" i="12" s="1"/>
  <c r="A184" i="12"/>
  <c r="L184" i="12" s="1"/>
  <c r="A185" i="12"/>
  <c r="L185" i="12" s="1"/>
  <c r="A186" i="12"/>
  <c r="L186" i="12" s="1"/>
  <c r="A187" i="12"/>
  <c r="L187" i="12" s="1"/>
  <c r="A188" i="12"/>
  <c r="L188" i="12" s="1"/>
  <c r="A189" i="12"/>
  <c r="L189" i="12" s="1"/>
  <c r="A190" i="12"/>
  <c r="L190" i="12" s="1"/>
  <c r="A191" i="12"/>
  <c r="L191" i="12" s="1"/>
  <c r="A192" i="12"/>
  <c r="L192" i="12" s="1"/>
  <c r="A193" i="12"/>
  <c r="L193" i="12" s="1"/>
  <c r="A194" i="12"/>
  <c r="L194" i="12" s="1"/>
  <c r="A195" i="12"/>
  <c r="L195" i="12" s="1"/>
  <c r="A196" i="12"/>
  <c r="L196" i="12" s="1"/>
  <c r="A197" i="12"/>
  <c r="L197" i="12" s="1"/>
  <c r="A198" i="12"/>
  <c r="L198" i="12" s="1"/>
  <c r="A199" i="12"/>
  <c r="L199" i="12" s="1"/>
  <c r="A200" i="12"/>
  <c r="L200" i="12" s="1"/>
  <c r="A201" i="12"/>
  <c r="L201" i="12" s="1"/>
  <c r="A202" i="12"/>
  <c r="L202" i="12" s="1"/>
  <c r="A203" i="12"/>
  <c r="L203" i="12" s="1"/>
  <c r="A204" i="12"/>
  <c r="A205" i="12"/>
  <c r="L205" i="12" s="1"/>
  <c r="A206" i="12"/>
  <c r="L206" i="12" s="1"/>
  <c r="A207" i="12"/>
  <c r="L207" i="12" s="1"/>
  <c r="A208" i="12"/>
  <c r="L208" i="12" s="1"/>
  <c r="A209" i="12"/>
  <c r="L209" i="12" s="1"/>
  <c r="A210" i="12"/>
  <c r="L210" i="12" s="1"/>
  <c r="A211" i="12"/>
  <c r="L211" i="12" s="1"/>
  <c r="A212" i="12"/>
  <c r="L212" i="12" s="1"/>
  <c r="A213" i="12"/>
  <c r="L213" i="12" s="1"/>
  <c r="A214" i="12"/>
  <c r="L214" i="12" s="1"/>
  <c r="A215" i="12"/>
  <c r="L215" i="12" s="1"/>
  <c r="A216" i="12"/>
  <c r="L216" i="12" s="1"/>
  <c r="A217" i="12"/>
  <c r="L217" i="12" s="1"/>
  <c r="A218" i="12"/>
  <c r="L218" i="12" s="1"/>
  <c r="A219" i="12"/>
  <c r="L219" i="12" s="1"/>
  <c r="A220" i="12"/>
  <c r="L220" i="12" s="1"/>
  <c r="A221" i="12"/>
  <c r="A222" i="12"/>
  <c r="L222" i="12" s="1"/>
  <c r="A223" i="12"/>
  <c r="L223" i="12" s="1"/>
  <c r="A224" i="12"/>
  <c r="L224" i="12" s="1"/>
  <c r="A225" i="12"/>
  <c r="L225" i="12" s="1"/>
  <c r="A226" i="12"/>
  <c r="A227" i="12"/>
  <c r="L227" i="12" s="1"/>
  <c r="A228" i="12"/>
  <c r="A229" i="12"/>
  <c r="L229" i="12" s="1"/>
  <c r="A230" i="12"/>
  <c r="L230" i="12" s="1"/>
  <c r="A231" i="12"/>
  <c r="L231" i="12" s="1"/>
  <c r="A232" i="12"/>
  <c r="L232" i="12" s="1"/>
  <c r="A233" i="12"/>
  <c r="L233" i="12" s="1"/>
  <c r="A234" i="12"/>
  <c r="L234" i="12" s="1"/>
  <c r="A235" i="12"/>
  <c r="L235" i="12" s="1"/>
  <c r="A236" i="12"/>
  <c r="L236" i="12" s="1"/>
  <c r="A237" i="12"/>
  <c r="L237" i="12" s="1"/>
  <c r="A238" i="12"/>
  <c r="L238" i="12" s="1"/>
  <c r="A239" i="12"/>
  <c r="L239" i="12" s="1"/>
  <c r="A240" i="12"/>
  <c r="L240" i="12" s="1"/>
  <c r="A241" i="12"/>
  <c r="L241" i="12" s="1"/>
  <c r="A242" i="12"/>
  <c r="L242" i="12" s="1"/>
  <c r="A243" i="12"/>
  <c r="L243" i="12" s="1"/>
  <c r="A244" i="12"/>
  <c r="L244" i="12" s="1"/>
  <c r="A245" i="12"/>
  <c r="L245" i="12" s="1"/>
  <c r="A246" i="12"/>
  <c r="L246" i="12" s="1"/>
  <c r="A247" i="12"/>
  <c r="L247" i="12" s="1"/>
  <c r="A248" i="12"/>
  <c r="L248" i="12" s="1"/>
  <c r="A249" i="12"/>
  <c r="L249" i="12" s="1"/>
  <c r="A250" i="12"/>
  <c r="L250" i="12" s="1"/>
  <c r="A251" i="12"/>
  <c r="L251" i="12" s="1"/>
  <c r="A252" i="12"/>
  <c r="L252" i="12" s="1"/>
  <c r="A253" i="12"/>
  <c r="L253" i="12" s="1"/>
  <c r="A254" i="12"/>
  <c r="L254" i="12" s="1"/>
  <c r="A255" i="12"/>
  <c r="L255" i="12" s="1"/>
  <c r="A256" i="12"/>
  <c r="L256" i="12" s="1"/>
  <c r="A257" i="12"/>
  <c r="L257" i="12" s="1"/>
  <c r="A258" i="12"/>
  <c r="L258" i="12" s="1"/>
  <c r="A259" i="12"/>
  <c r="L259" i="12" s="1"/>
  <c r="A260" i="12"/>
  <c r="A261" i="12"/>
  <c r="L261" i="12" s="1"/>
  <c r="A262" i="12"/>
  <c r="A263" i="12"/>
  <c r="L263" i="12" s="1"/>
  <c r="A264" i="12"/>
  <c r="L264" i="12" s="1"/>
  <c r="A265" i="12"/>
  <c r="L265" i="12" s="1"/>
  <c r="A266" i="12"/>
  <c r="L266" i="12" s="1"/>
  <c r="A267" i="12"/>
  <c r="L267" i="12" s="1"/>
  <c r="A268" i="12"/>
  <c r="L268" i="12" s="1"/>
  <c r="A269" i="12"/>
  <c r="L269" i="12" s="1"/>
  <c r="A270" i="12"/>
  <c r="L270" i="12" s="1"/>
  <c r="A271" i="12"/>
  <c r="L271" i="12" s="1"/>
  <c r="A272" i="12"/>
  <c r="L272" i="12" s="1"/>
  <c r="A273" i="12"/>
  <c r="L273" i="12" s="1"/>
  <c r="A274" i="12"/>
  <c r="L274" i="12" s="1"/>
  <c r="A275" i="12"/>
  <c r="L275" i="12" s="1"/>
  <c r="A276" i="12"/>
  <c r="L276" i="12" s="1"/>
  <c r="A277" i="12"/>
  <c r="L277" i="12" s="1"/>
  <c r="A278" i="12"/>
  <c r="L278" i="12" s="1"/>
  <c r="A279" i="12"/>
  <c r="L279" i="12" s="1"/>
  <c r="A280" i="12"/>
  <c r="L280" i="12" s="1"/>
  <c r="A281" i="12"/>
  <c r="L281" i="12" s="1"/>
  <c r="A282" i="12"/>
  <c r="L282" i="12" s="1"/>
  <c r="A283" i="12"/>
  <c r="L283" i="12" s="1"/>
  <c r="A284" i="12"/>
  <c r="L284" i="12" s="1"/>
  <c r="A285" i="12"/>
  <c r="L285" i="12" s="1"/>
  <c r="A286" i="12"/>
  <c r="L286" i="12" s="1"/>
  <c r="A287" i="12"/>
  <c r="L287" i="12" s="1"/>
  <c r="A288" i="12"/>
  <c r="L288" i="12" s="1"/>
  <c r="A289" i="12"/>
  <c r="L289" i="12" s="1"/>
  <c r="A290" i="12"/>
  <c r="L290" i="12" s="1"/>
  <c r="A291" i="12"/>
  <c r="L291" i="12" s="1"/>
  <c r="A292" i="12"/>
  <c r="L292" i="12" s="1"/>
  <c r="A293" i="12"/>
  <c r="L293" i="12" s="1"/>
  <c r="A294" i="12"/>
  <c r="L294" i="12" s="1"/>
  <c r="A295" i="12"/>
  <c r="L295" i="12" s="1"/>
  <c r="A296" i="12"/>
  <c r="L296" i="12" s="1"/>
  <c r="A297" i="12"/>
  <c r="L297" i="12" s="1"/>
  <c r="A298" i="12"/>
  <c r="L298" i="12" s="1"/>
  <c r="A299" i="12"/>
  <c r="L299" i="12" s="1"/>
  <c r="A300" i="12"/>
  <c r="L300" i="12" s="1"/>
  <c r="A301" i="12"/>
  <c r="L301" i="12" s="1"/>
  <c r="A302" i="12"/>
  <c r="L302" i="12" s="1"/>
  <c r="A303" i="12"/>
  <c r="L303" i="12" s="1"/>
  <c r="A304" i="12"/>
  <c r="L304" i="12" s="1"/>
  <c r="A305" i="12"/>
  <c r="L305" i="12" s="1"/>
  <c r="A306" i="12"/>
  <c r="L306" i="12" s="1"/>
  <c r="A307" i="12"/>
  <c r="L307" i="12" s="1"/>
  <c r="A308" i="12"/>
  <c r="A309" i="12"/>
  <c r="L309" i="12" s="1"/>
  <c r="A310" i="12"/>
  <c r="L310" i="12" s="1"/>
  <c r="A311" i="12"/>
  <c r="L311" i="12" s="1"/>
  <c r="A312" i="12"/>
  <c r="L312" i="12" s="1"/>
  <c r="A313" i="12"/>
  <c r="L313" i="12" s="1"/>
  <c r="A314" i="12"/>
  <c r="L314" i="12" s="1"/>
  <c r="A315" i="12"/>
  <c r="L315" i="12" s="1"/>
  <c r="A316" i="12"/>
  <c r="L316" i="12" s="1"/>
  <c r="A317" i="12"/>
  <c r="A318" i="12"/>
  <c r="L318" i="12" s="1"/>
  <c r="A319" i="12"/>
  <c r="L319" i="12" s="1"/>
  <c r="A320" i="12"/>
  <c r="L320" i="12" s="1"/>
  <c r="A321" i="12"/>
  <c r="L321" i="12" s="1"/>
  <c r="A322" i="12"/>
  <c r="L322" i="12" s="1"/>
  <c r="A323" i="12"/>
  <c r="L323" i="12" s="1"/>
  <c r="A324" i="12"/>
  <c r="L324" i="12" s="1"/>
  <c r="A325" i="12"/>
  <c r="A326" i="12"/>
  <c r="L326" i="12" s="1"/>
  <c r="A327" i="12"/>
  <c r="L327" i="12" s="1"/>
  <c r="A328" i="12"/>
  <c r="L328" i="12" s="1"/>
  <c r="A329" i="12"/>
  <c r="L329" i="12" s="1"/>
  <c r="A330" i="12"/>
  <c r="L330" i="12" s="1"/>
  <c r="A331" i="12"/>
  <c r="L331" i="12" s="1"/>
  <c r="A332" i="12"/>
  <c r="L332" i="12" s="1"/>
  <c r="A333" i="12"/>
  <c r="L333" i="12" s="1"/>
  <c r="A334" i="12"/>
  <c r="L334" i="12" s="1"/>
  <c r="A335" i="12"/>
  <c r="L335" i="12" s="1"/>
  <c r="A336" i="12"/>
  <c r="L336" i="12" s="1"/>
  <c r="A337" i="12"/>
  <c r="L337" i="12" s="1"/>
  <c r="A338" i="12"/>
  <c r="L338" i="12" s="1"/>
  <c r="A339" i="12"/>
  <c r="L339" i="12" s="1"/>
  <c r="A340" i="12"/>
  <c r="L340" i="12" s="1"/>
  <c r="A341" i="12"/>
  <c r="L341" i="12" s="1"/>
  <c r="A342" i="12"/>
  <c r="L342" i="12" s="1"/>
  <c r="A343" i="12"/>
  <c r="L343" i="12" s="1"/>
  <c r="A344" i="12"/>
  <c r="L344" i="12" s="1"/>
  <c r="A345" i="12"/>
  <c r="A346" i="12"/>
  <c r="L346" i="12" s="1"/>
  <c r="A347" i="12"/>
  <c r="L347" i="12" s="1"/>
  <c r="A348" i="12"/>
  <c r="L348" i="12" s="1"/>
  <c r="A349" i="12"/>
  <c r="A350" i="12"/>
  <c r="L350" i="12" s="1"/>
  <c r="A351" i="12"/>
  <c r="L351" i="12" s="1"/>
  <c r="A352" i="12"/>
  <c r="L352" i="12" s="1"/>
  <c r="A353" i="12"/>
  <c r="L353" i="12" s="1"/>
  <c r="A354" i="12"/>
  <c r="L354" i="12" s="1"/>
  <c r="A355" i="12"/>
  <c r="L355" i="12" s="1"/>
  <c r="A356" i="12"/>
  <c r="A357" i="12"/>
  <c r="A358" i="12"/>
  <c r="L358" i="12" s="1"/>
  <c r="A359" i="12"/>
  <c r="L359" i="12" s="1"/>
  <c r="A360" i="12"/>
  <c r="L360" i="12" s="1"/>
  <c r="A361" i="12"/>
  <c r="L361" i="12" s="1"/>
  <c r="A362" i="12"/>
  <c r="L362" i="12" s="1"/>
  <c r="A363" i="12"/>
  <c r="L363" i="12" s="1"/>
  <c r="A364" i="12"/>
  <c r="L364" i="12" s="1"/>
  <c r="A365" i="12"/>
  <c r="L365" i="12" s="1"/>
  <c r="A366" i="12"/>
  <c r="L366" i="12" s="1"/>
  <c r="A367" i="12"/>
  <c r="L367" i="12" s="1"/>
  <c r="A368" i="12"/>
  <c r="L368" i="12" s="1"/>
  <c r="A369" i="12"/>
  <c r="L369" i="12" s="1"/>
  <c r="A370" i="12"/>
  <c r="L370" i="12" s="1"/>
  <c r="A371" i="12"/>
  <c r="L371" i="12" s="1"/>
  <c r="A372" i="12"/>
  <c r="L372" i="12" s="1"/>
  <c r="A373" i="12"/>
  <c r="A374" i="12"/>
  <c r="L374" i="12" s="1"/>
  <c r="A375" i="12"/>
  <c r="L375" i="12" s="1"/>
  <c r="A376" i="12"/>
  <c r="L376" i="12" s="1"/>
  <c r="A377" i="12"/>
  <c r="L377" i="12" s="1"/>
  <c r="A378" i="12"/>
  <c r="L378" i="12" s="1"/>
  <c r="A379" i="12"/>
  <c r="L379" i="12" s="1"/>
  <c r="A380" i="12"/>
  <c r="L380" i="12" s="1"/>
  <c r="A381" i="12"/>
  <c r="L381" i="12" s="1"/>
  <c r="A382" i="12"/>
  <c r="L382" i="12" s="1"/>
  <c r="A383" i="12"/>
  <c r="L383" i="12" s="1"/>
  <c r="A384" i="12"/>
  <c r="L384" i="12" s="1"/>
  <c r="A385" i="12"/>
  <c r="L385" i="12" s="1"/>
  <c r="A386" i="12"/>
  <c r="L386" i="12" s="1"/>
  <c r="A387" i="12"/>
  <c r="L387" i="12" s="1"/>
  <c r="A388" i="12"/>
  <c r="A389" i="12"/>
  <c r="L389" i="12" s="1"/>
  <c r="A390" i="12"/>
  <c r="L390" i="12" s="1"/>
  <c r="A391" i="12"/>
  <c r="L391" i="12" s="1"/>
  <c r="A392" i="12"/>
  <c r="L392" i="12" s="1"/>
  <c r="A393" i="12"/>
  <c r="A394" i="12"/>
  <c r="L394" i="12" s="1"/>
  <c r="A395" i="12"/>
  <c r="L395" i="12" s="1"/>
  <c r="A396" i="12"/>
  <c r="L396" i="12" s="1"/>
  <c r="A397" i="12"/>
  <c r="L397" i="12" s="1"/>
  <c r="A398" i="12"/>
  <c r="L398" i="12" s="1"/>
  <c r="A399" i="12"/>
  <c r="L399" i="12" s="1"/>
  <c r="A400" i="12"/>
  <c r="L400" i="12" s="1"/>
  <c r="A401" i="12"/>
  <c r="L401" i="12" s="1"/>
  <c r="A402" i="12"/>
  <c r="L402" i="12" s="1"/>
  <c r="A403" i="12"/>
  <c r="L403" i="12" s="1"/>
  <c r="A404" i="12"/>
  <c r="L404" i="12" s="1"/>
  <c r="A405" i="12"/>
  <c r="L405" i="12" s="1"/>
  <c r="A406" i="12"/>
  <c r="L406" i="12" s="1"/>
  <c r="A407" i="12"/>
  <c r="L407" i="12" s="1"/>
  <c r="A408" i="12"/>
  <c r="A409" i="12"/>
  <c r="L409" i="12" s="1"/>
  <c r="A410" i="12"/>
  <c r="L410" i="12" s="1"/>
  <c r="A411" i="12"/>
  <c r="L411" i="12" s="1"/>
  <c r="A412" i="12"/>
  <c r="A413" i="12"/>
  <c r="A414" i="12"/>
  <c r="L414" i="12" s="1"/>
  <c r="A415" i="12"/>
  <c r="L415" i="12" s="1"/>
  <c r="A416" i="12"/>
  <c r="L416" i="12" s="1"/>
  <c r="A417" i="12"/>
  <c r="L417" i="12" s="1"/>
  <c r="A418" i="12"/>
  <c r="L418" i="12" s="1"/>
  <c r="A419" i="12"/>
  <c r="L419" i="12" s="1"/>
  <c r="A420" i="12"/>
  <c r="L420" i="12" s="1"/>
  <c r="A421" i="12"/>
  <c r="L421" i="12" s="1"/>
  <c r="A422" i="12"/>
  <c r="L422" i="12" s="1"/>
  <c r="A423" i="12"/>
  <c r="L423" i="12" s="1"/>
  <c r="A424" i="12"/>
  <c r="L424" i="12" s="1"/>
  <c r="A425" i="12"/>
  <c r="L425" i="12" s="1"/>
  <c r="A426" i="12"/>
  <c r="L426" i="12" s="1"/>
  <c r="A427" i="12"/>
  <c r="L427" i="12" s="1"/>
  <c r="A428" i="12"/>
  <c r="L428" i="12" s="1"/>
  <c r="A429" i="12"/>
  <c r="A430" i="12"/>
  <c r="L430" i="12" s="1"/>
  <c r="A431" i="12"/>
  <c r="L431" i="12" s="1"/>
  <c r="A432" i="12"/>
  <c r="L432" i="12" s="1"/>
  <c r="A433" i="12"/>
  <c r="L433" i="12" s="1"/>
  <c r="A434" i="12"/>
  <c r="L434" i="12" s="1"/>
  <c r="A435" i="12"/>
  <c r="A436" i="12"/>
  <c r="I436" i="12" s="1"/>
  <c r="A437" i="12"/>
  <c r="I437" i="12" s="1"/>
  <c r="A438" i="12"/>
  <c r="I438" i="12" s="1"/>
  <c r="A439" i="12"/>
  <c r="I439" i="12" s="1"/>
  <c r="A440" i="12"/>
  <c r="A441" i="12"/>
  <c r="A442" i="12"/>
  <c r="A443" i="12"/>
  <c r="L443" i="12" s="1"/>
  <c r="A444" i="12"/>
  <c r="A445" i="12"/>
  <c r="A446" i="12"/>
  <c r="L446" i="12" s="1"/>
  <c r="A447" i="12"/>
  <c r="L447" i="12" s="1"/>
  <c r="A448" i="12"/>
  <c r="L448" i="12" s="1"/>
  <c r="A449" i="12"/>
  <c r="A450" i="12"/>
  <c r="L450" i="12" s="1"/>
  <c r="A451" i="12"/>
  <c r="L451" i="12" s="1"/>
  <c r="A452" i="12"/>
  <c r="L452" i="12" s="1"/>
  <c r="A453" i="12"/>
  <c r="L453" i="12" s="1"/>
  <c r="A454" i="12"/>
  <c r="L454" i="12" s="1"/>
  <c r="A455" i="12"/>
  <c r="L455" i="12" s="1"/>
  <c r="A456" i="12"/>
  <c r="A457" i="12"/>
  <c r="L457" i="12" s="1"/>
  <c r="A458" i="12"/>
  <c r="A459" i="12"/>
  <c r="L459" i="12" s="1"/>
  <c r="A460" i="12"/>
  <c r="A461" i="12"/>
  <c r="A462" i="12"/>
  <c r="I462" i="12" s="1"/>
  <c r="A463" i="12"/>
  <c r="L463" i="12" s="1"/>
  <c r="A464" i="12"/>
  <c r="A465" i="12"/>
  <c r="L465" i="12" s="1"/>
  <c r="A466" i="12"/>
  <c r="A467" i="12"/>
  <c r="L467" i="12" s="1"/>
  <c r="A468" i="12"/>
  <c r="A469" i="12"/>
  <c r="A470" i="12"/>
  <c r="I470" i="12" s="1"/>
  <c r="A471" i="12"/>
  <c r="L471" i="12" s="1"/>
  <c r="A472" i="12"/>
  <c r="A473" i="12"/>
  <c r="A474" i="12"/>
  <c r="A475" i="12"/>
  <c r="L475" i="12" s="1"/>
  <c r="A476" i="12"/>
  <c r="A477" i="12"/>
  <c r="A478" i="12"/>
  <c r="I478" i="12" s="1"/>
  <c r="A479" i="12"/>
  <c r="L479" i="12" s="1"/>
  <c r="A480" i="12"/>
  <c r="A481" i="12"/>
  <c r="A482" i="12"/>
  <c r="A483" i="12"/>
  <c r="L483" i="12" s="1"/>
  <c r="A484" i="12"/>
  <c r="A485" i="12"/>
  <c r="A486" i="12"/>
  <c r="I486" i="12" s="1"/>
  <c r="A487" i="12"/>
  <c r="L487" i="12" s="1"/>
  <c r="A488" i="12"/>
  <c r="A489" i="12"/>
  <c r="A490" i="12"/>
  <c r="A491" i="12"/>
  <c r="L491" i="12" s="1"/>
  <c r="A492" i="12"/>
  <c r="A493" i="12"/>
  <c r="A494" i="12"/>
  <c r="I494" i="12" s="1"/>
  <c r="A495" i="12"/>
  <c r="L495" i="12" s="1"/>
  <c r="A496" i="12"/>
  <c r="A497" i="12"/>
  <c r="L497" i="12" s="1"/>
  <c r="A498" i="12"/>
  <c r="A499" i="12"/>
  <c r="L499" i="12" s="1"/>
  <c r="A500" i="12"/>
  <c r="A501" i="12"/>
  <c r="A502" i="12"/>
  <c r="I502" i="12" s="1"/>
  <c r="A503" i="12"/>
  <c r="L503" i="12" s="1"/>
  <c r="A504" i="12"/>
  <c r="A505" i="12"/>
  <c r="A506" i="12"/>
  <c r="A507" i="12"/>
  <c r="L507" i="12" s="1"/>
  <c r="A508" i="12"/>
  <c r="A509" i="12"/>
  <c r="A510" i="12"/>
  <c r="I510" i="12" s="1"/>
  <c r="A511" i="12"/>
  <c r="L511" i="12" s="1"/>
  <c r="A512" i="12"/>
  <c r="A513" i="12"/>
  <c r="A514" i="12"/>
  <c r="I514" i="12" s="1"/>
  <c r="A515" i="12"/>
  <c r="L515" i="12" s="1"/>
  <c r="A516" i="12"/>
  <c r="A517" i="12"/>
  <c r="A518" i="12"/>
  <c r="I518" i="12" s="1"/>
  <c r="A519" i="12"/>
  <c r="L519" i="12" s="1"/>
  <c r="A520" i="12"/>
  <c r="A521" i="12"/>
  <c r="A522" i="12"/>
  <c r="A523" i="12"/>
  <c r="L523" i="12" s="1"/>
  <c r="A524" i="12"/>
  <c r="A525" i="12"/>
  <c r="A526" i="12"/>
  <c r="I526" i="12" s="1"/>
  <c r="A527" i="12"/>
  <c r="L527" i="12" s="1"/>
  <c r="A528" i="12"/>
  <c r="A529" i="12"/>
  <c r="L529" i="12" s="1"/>
  <c r="A530" i="12"/>
  <c r="A531" i="12"/>
  <c r="L531" i="12" s="1"/>
  <c r="A532" i="12"/>
  <c r="A533" i="12"/>
  <c r="A534" i="12"/>
  <c r="I534" i="12" s="1"/>
  <c r="A535" i="12"/>
  <c r="L535" i="12" s="1"/>
  <c r="A536" i="12"/>
  <c r="A537" i="12"/>
  <c r="A538" i="12"/>
  <c r="A539" i="12"/>
  <c r="L539" i="12" s="1"/>
  <c r="A540" i="12"/>
  <c r="A541" i="12"/>
  <c r="A542" i="12"/>
  <c r="I542" i="12" s="1"/>
  <c r="A543" i="12"/>
  <c r="L543" i="12" s="1"/>
  <c r="A544" i="12"/>
  <c r="A545" i="12"/>
  <c r="A546" i="12"/>
  <c r="A547" i="12"/>
  <c r="L547" i="12" s="1"/>
  <c r="A548" i="12"/>
  <c r="A549" i="12"/>
  <c r="A550" i="12"/>
  <c r="I550" i="12" s="1"/>
  <c r="A551" i="12"/>
  <c r="L551" i="12" s="1"/>
  <c r="A552" i="12"/>
  <c r="A553" i="12"/>
  <c r="L553" i="12" s="1"/>
  <c r="A554" i="12"/>
  <c r="A555" i="12"/>
  <c r="L555" i="12" s="1"/>
  <c r="A556" i="12"/>
  <c r="A557" i="12"/>
  <c r="A558" i="12"/>
  <c r="I558" i="12" s="1"/>
  <c r="A559" i="12"/>
  <c r="L559" i="12" s="1"/>
  <c r="A560" i="12"/>
  <c r="A561" i="12"/>
  <c r="A562" i="12"/>
  <c r="A563" i="12"/>
  <c r="L563" i="12" s="1"/>
  <c r="A564" i="12"/>
  <c r="A565" i="12"/>
  <c r="L565" i="12" s="1"/>
  <c r="A566" i="12"/>
  <c r="I566" i="12" s="1"/>
  <c r="A567" i="12"/>
  <c r="L567" i="12" s="1"/>
  <c r="A568" i="12"/>
  <c r="A569" i="12"/>
  <c r="A570" i="12"/>
  <c r="A571" i="12"/>
  <c r="L571" i="12" s="1"/>
  <c r="A572" i="12"/>
  <c r="A573" i="12"/>
  <c r="A574" i="12"/>
  <c r="I574" i="12" s="1"/>
  <c r="A575" i="12"/>
  <c r="L575" i="12" s="1"/>
  <c r="A576" i="12"/>
  <c r="L576" i="12" s="1"/>
  <c r="A577" i="12"/>
  <c r="A578" i="12"/>
  <c r="A579" i="12"/>
  <c r="L579" i="12" s="1"/>
  <c r="A580" i="12"/>
  <c r="A581" i="12"/>
  <c r="A582" i="12"/>
  <c r="I582" i="12" s="1"/>
  <c r="A583" i="12"/>
  <c r="L583" i="12" s="1"/>
  <c r="A584" i="12"/>
  <c r="A585" i="12"/>
  <c r="L585" i="12" s="1"/>
  <c r="A586" i="12"/>
  <c r="A587" i="12"/>
  <c r="L587" i="12" s="1"/>
  <c r="A588" i="12"/>
  <c r="A589" i="12"/>
  <c r="A590" i="12"/>
  <c r="I590" i="12" s="1"/>
  <c r="A591" i="12"/>
  <c r="L591" i="12" s="1"/>
  <c r="A592" i="12"/>
  <c r="A593" i="12"/>
  <c r="A594" i="12"/>
  <c r="A595" i="12"/>
  <c r="L595" i="12" s="1"/>
  <c r="A596" i="12"/>
  <c r="A597" i="12"/>
  <c r="L597" i="12" s="1"/>
  <c r="A598" i="12"/>
  <c r="I598" i="12" s="1"/>
  <c r="A599" i="12"/>
  <c r="L599" i="12" s="1"/>
  <c r="A600" i="12"/>
  <c r="A601" i="12"/>
  <c r="I601" i="12" s="1"/>
  <c r="A602" i="12"/>
  <c r="A603" i="12"/>
  <c r="L603" i="12" s="1"/>
  <c r="A604" i="12"/>
  <c r="A605" i="12"/>
  <c r="A606" i="12"/>
  <c r="I606" i="12" s="1"/>
  <c r="A607" i="12"/>
  <c r="L607" i="12" s="1"/>
  <c r="A608" i="12"/>
  <c r="L608" i="12" s="1"/>
  <c r="A609" i="12"/>
  <c r="A610" i="12"/>
  <c r="A611" i="12"/>
  <c r="L611" i="12" s="1"/>
  <c r="A612" i="12"/>
  <c r="A613" i="12"/>
  <c r="A614" i="12"/>
  <c r="I614" i="12" s="1"/>
  <c r="A615" i="12"/>
  <c r="L615" i="12" s="1"/>
  <c r="A616" i="12"/>
  <c r="A617" i="12"/>
  <c r="L617" i="12" s="1"/>
  <c r="A618" i="12"/>
  <c r="A619" i="12"/>
  <c r="L619" i="12" s="1"/>
  <c r="A620" i="12"/>
  <c r="A621" i="12"/>
  <c r="A622" i="12"/>
  <c r="I622" i="12" s="1"/>
  <c r="A623" i="12"/>
  <c r="L623" i="12" s="1"/>
  <c r="A624" i="12"/>
  <c r="A625" i="12"/>
  <c r="A626" i="12"/>
  <c r="A627" i="12"/>
  <c r="L627" i="12" s="1"/>
  <c r="A628" i="12"/>
  <c r="A629" i="12"/>
  <c r="L629" i="12" s="1"/>
  <c r="A630" i="12"/>
  <c r="I630" i="12" s="1"/>
  <c r="A631" i="12"/>
  <c r="L631" i="12" s="1"/>
  <c r="A632" i="12"/>
  <c r="A633" i="12"/>
  <c r="A634" i="12"/>
  <c r="A635" i="12"/>
  <c r="L635" i="12" s="1"/>
  <c r="A636" i="12"/>
  <c r="A637" i="12"/>
  <c r="A638" i="12"/>
  <c r="I638" i="12" s="1"/>
  <c r="A639" i="12"/>
  <c r="L639" i="12" s="1"/>
  <c r="A640" i="12"/>
  <c r="L640" i="12" s="1"/>
  <c r="A641" i="12"/>
  <c r="A642" i="12"/>
  <c r="A643" i="12"/>
  <c r="L643" i="12" s="1"/>
  <c r="A644" i="12"/>
  <c r="A645" i="12"/>
  <c r="A646" i="12"/>
  <c r="I646" i="12" s="1"/>
  <c r="A647" i="12"/>
  <c r="L647" i="12" s="1"/>
  <c r="A648" i="12"/>
  <c r="A649" i="12"/>
  <c r="L649" i="12" s="1"/>
  <c r="A650" i="12"/>
  <c r="A651" i="12"/>
  <c r="L651" i="12" s="1"/>
  <c r="A652" i="12"/>
  <c r="A653" i="12"/>
  <c r="A654" i="12"/>
  <c r="I654" i="12" s="1"/>
  <c r="A655" i="12"/>
  <c r="L655" i="12" s="1"/>
  <c r="A656" i="12"/>
  <c r="A657" i="12"/>
  <c r="A658" i="12"/>
  <c r="A659" i="12"/>
  <c r="L659" i="12" s="1"/>
  <c r="A660" i="12"/>
  <c r="A661" i="12"/>
  <c r="L661" i="12" s="1"/>
  <c r="A662" i="12"/>
  <c r="I662" i="12" s="1"/>
  <c r="A663" i="12"/>
  <c r="L663" i="12" s="1"/>
  <c r="A664" i="12"/>
  <c r="A665" i="12"/>
  <c r="A666" i="12"/>
  <c r="A667" i="12"/>
  <c r="L667" i="12" s="1"/>
  <c r="A668" i="12"/>
  <c r="A669" i="12"/>
  <c r="A670" i="12"/>
  <c r="I670" i="12" s="1"/>
  <c r="A671" i="12"/>
  <c r="L671" i="12" s="1"/>
  <c r="A672" i="12"/>
  <c r="L672" i="12" s="1"/>
  <c r="A673" i="12"/>
  <c r="A674" i="12"/>
  <c r="A675" i="12"/>
  <c r="L675" i="12" s="1"/>
  <c r="A676" i="12"/>
  <c r="A677" i="12"/>
  <c r="A678" i="12"/>
  <c r="I678" i="12" s="1"/>
  <c r="A679" i="12"/>
  <c r="L679" i="12" s="1"/>
  <c r="A680" i="12"/>
  <c r="A681" i="12"/>
  <c r="L681" i="12" s="1"/>
  <c r="A682" i="12"/>
  <c r="A683" i="12"/>
  <c r="L683" i="12" s="1"/>
  <c r="A684" i="12"/>
  <c r="A685" i="12"/>
  <c r="A686" i="12"/>
  <c r="I686" i="12" s="1"/>
  <c r="A687" i="12"/>
  <c r="L687" i="12" s="1"/>
  <c r="A688" i="12"/>
  <c r="A689" i="12"/>
  <c r="I689" i="12" s="1"/>
  <c r="A690" i="12"/>
  <c r="A691" i="12"/>
  <c r="L691" i="12" s="1"/>
  <c r="A692" i="12"/>
  <c r="A693" i="12"/>
  <c r="L693" i="12" s="1"/>
  <c r="A694" i="12"/>
  <c r="I694" i="12" s="1"/>
  <c r="A695" i="12"/>
  <c r="L695" i="12" s="1"/>
  <c r="A696" i="12"/>
  <c r="A697" i="12"/>
  <c r="A698" i="12"/>
  <c r="A699" i="12"/>
  <c r="L699" i="12" s="1"/>
  <c r="A700" i="12"/>
  <c r="A701" i="12"/>
  <c r="A702" i="12"/>
  <c r="I702" i="12" s="1"/>
  <c r="A703" i="12"/>
  <c r="L703" i="12" s="1"/>
  <c r="A704" i="12"/>
  <c r="L704" i="12" s="1"/>
  <c r="A705" i="12"/>
  <c r="A706" i="12"/>
  <c r="A707" i="12"/>
  <c r="L707" i="12" s="1"/>
  <c r="A708" i="12"/>
  <c r="A709" i="12"/>
  <c r="A710" i="12"/>
  <c r="I710" i="12" s="1"/>
  <c r="A711" i="12"/>
  <c r="L711" i="12" s="1"/>
  <c r="A712" i="12"/>
  <c r="A713" i="12"/>
  <c r="L713" i="12" s="1"/>
  <c r="A714" i="12"/>
  <c r="A715" i="12"/>
  <c r="L715" i="12" s="1"/>
  <c r="A716" i="12"/>
  <c r="A717" i="12"/>
  <c r="A718" i="12"/>
  <c r="I718" i="12" s="1"/>
  <c r="A719" i="12"/>
  <c r="L719" i="12" s="1"/>
  <c r="A720" i="12"/>
  <c r="A721" i="12"/>
  <c r="A722" i="12"/>
  <c r="A723" i="12"/>
  <c r="L723" i="12" s="1"/>
  <c r="A724" i="12"/>
  <c r="A725" i="12"/>
  <c r="L725" i="12" s="1"/>
  <c r="A726" i="12"/>
  <c r="I726" i="12" s="1"/>
  <c r="A727" i="12"/>
  <c r="L727" i="12" s="1"/>
  <c r="A728" i="12"/>
  <c r="A729" i="12"/>
  <c r="A730" i="12"/>
  <c r="A731" i="12"/>
  <c r="L731" i="12" s="1"/>
  <c r="A732" i="12"/>
  <c r="A733" i="12"/>
  <c r="A734" i="12"/>
  <c r="I734" i="12" s="1"/>
  <c r="A735" i="12"/>
  <c r="L735" i="12" s="1"/>
  <c r="A736" i="12"/>
  <c r="L736" i="12" s="1"/>
  <c r="A737" i="12"/>
  <c r="A738" i="12"/>
  <c r="A739" i="12"/>
  <c r="L739" i="12" s="1"/>
  <c r="A740" i="12"/>
  <c r="A741" i="12"/>
  <c r="A742" i="12"/>
  <c r="I742" i="12" s="1"/>
  <c r="A743" i="12"/>
  <c r="L743" i="12" s="1"/>
  <c r="A744" i="12"/>
  <c r="A745" i="12"/>
  <c r="L745" i="12" s="1"/>
  <c r="A746" i="12"/>
  <c r="A747" i="12"/>
  <c r="L747" i="12" s="1"/>
  <c r="A748" i="12"/>
  <c r="A749" i="12"/>
  <c r="A750" i="12"/>
  <c r="I750" i="12" s="1"/>
  <c r="A751" i="12"/>
  <c r="L751" i="12" s="1"/>
  <c r="A752" i="12"/>
  <c r="A753" i="12"/>
  <c r="A754" i="12"/>
  <c r="A755" i="12"/>
  <c r="L755" i="12" s="1"/>
  <c r="A756" i="12"/>
  <c r="A757" i="12"/>
  <c r="L757" i="12" s="1"/>
  <c r="A758" i="12"/>
  <c r="I758" i="12" s="1"/>
  <c r="A759" i="12"/>
  <c r="L759" i="12" s="1"/>
  <c r="A760" i="12"/>
  <c r="A761" i="12"/>
  <c r="A762" i="12"/>
  <c r="A763" i="12"/>
  <c r="L763" i="12" s="1"/>
  <c r="A764" i="12"/>
  <c r="A765" i="12"/>
  <c r="A766" i="12"/>
  <c r="I766" i="12" s="1"/>
  <c r="A767" i="12"/>
  <c r="L767" i="12" s="1"/>
  <c r="A768" i="12"/>
  <c r="L768" i="12" s="1"/>
  <c r="A769" i="12"/>
  <c r="A770" i="12"/>
  <c r="I770" i="12" s="1"/>
  <c r="A771" i="12"/>
  <c r="L771" i="12" s="1"/>
  <c r="A772" i="12"/>
  <c r="A773" i="12"/>
  <c r="A774" i="12"/>
  <c r="I774" i="12" s="1"/>
  <c r="A775" i="12"/>
  <c r="L775" i="12" s="1"/>
  <c r="A776" i="12"/>
  <c r="A777" i="12"/>
  <c r="L777" i="12" s="1"/>
  <c r="A778" i="12"/>
  <c r="A779" i="12"/>
  <c r="L779" i="12" s="1"/>
  <c r="A780" i="12"/>
  <c r="A781" i="12"/>
  <c r="A782" i="12"/>
  <c r="I782" i="12" s="1"/>
  <c r="A783" i="12"/>
  <c r="L783" i="12" s="1"/>
  <c r="A784" i="12"/>
  <c r="A785" i="12"/>
  <c r="A786" i="12"/>
  <c r="A787" i="12"/>
  <c r="L787" i="12" s="1"/>
  <c r="A788" i="12"/>
  <c r="A789" i="12"/>
  <c r="L789" i="12" s="1"/>
  <c r="A790" i="12"/>
  <c r="I790" i="12" s="1"/>
  <c r="A791" i="12"/>
  <c r="L791" i="12" s="1"/>
  <c r="A792" i="12"/>
  <c r="A793" i="12"/>
  <c r="A794" i="12"/>
  <c r="A795" i="12"/>
  <c r="L795" i="12" s="1"/>
  <c r="A796" i="12"/>
  <c r="A797" i="12"/>
  <c r="L797" i="12" s="1"/>
  <c r="A798" i="12"/>
  <c r="I798" i="12" s="1"/>
  <c r="A799" i="12"/>
  <c r="L799" i="12" s="1"/>
  <c r="A800" i="12"/>
  <c r="A801" i="12"/>
  <c r="A802" i="12"/>
  <c r="A803" i="12"/>
  <c r="L803" i="12" s="1"/>
  <c r="A804" i="12"/>
  <c r="A805" i="12"/>
  <c r="L805" i="12" s="1"/>
  <c r="A806" i="12"/>
  <c r="I806" i="12" s="1"/>
  <c r="A807" i="12"/>
  <c r="L807" i="12" s="1"/>
  <c r="A808" i="12"/>
  <c r="A809" i="12"/>
  <c r="A810" i="12"/>
  <c r="A811" i="12"/>
  <c r="L811" i="12" s="1"/>
  <c r="A812" i="12"/>
  <c r="A813" i="12"/>
  <c r="L813" i="12" s="1"/>
  <c r="A814" i="12"/>
  <c r="I814" i="12" s="1"/>
  <c r="A815" i="12"/>
  <c r="L815" i="12" s="1"/>
  <c r="A816" i="12"/>
  <c r="A817" i="12"/>
  <c r="A818" i="12"/>
  <c r="A819" i="12"/>
  <c r="L819" i="12" s="1"/>
  <c r="A820" i="12"/>
  <c r="A821" i="12"/>
  <c r="L821" i="12" s="1"/>
  <c r="A822" i="12"/>
  <c r="I822" i="12" s="1"/>
  <c r="A823" i="12"/>
  <c r="L823" i="12" s="1"/>
  <c r="A824" i="12"/>
  <c r="A825" i="12"/>
  <c r="A826" i="12"/>
  <c r="A827" i="12"/>
  <c r="L827" i="12" s="1"/>
  <c r="A828" i="12"/>
  <c r="A829" i="12"/>
  <c r="L829" i="12" s="1"/>
  <c r="A830" i="12"/>
  <c r="I830" i="12" s="1"/>
  <c r="A831" i="12"/>
  <c r="L831" i="12" s="1"/>
  <c r="A832" i="12"/>
  <c r="A833" i="12"/>
  <c r="A834" i="12"/>
  <c r="A835" i="12"/>
  <c r="L835" i="12" s="1"/>
  <c r="A836" i="12"/>
  <c r="A837" i="12"/>
  <c r="L837" i="12" s="1"/>
  <c r="A838" i="12"/>
  <c r="I838" i="12" s="1"/>
  <c r="A839" i="12"/>
  <c r="L839" i="12" s="1"/>
  <c r="A840" i="12"/>
  <c r="A841" i="12"/>
  <c r="A842" i="12"/>
  <c r="A843" i="12"/>
  <c r="L843" i="12" s="1"/>
  <c r="A844" i="12"/>
  <c r="A845" i="12"/>
  <c r="L845" i="12" s="1"/>
  <c r="A846" i="12"/>
  <c r="I846" i="12" s="1"/>
  <c r="A847" i="12"/>
  <c r="L847" i="12" s="1"/>
  <c r="A848" i="12"/>
  <c r="A849" i="12"/>
  <c r="A850" i="12"/>
  <c r="A851" i="12"/>
  <c r="L851" i="12" s="1"/>
  <c r="A852" i="12"/>
  <c r="A853" i="12"/>
  <c r="L853" i="12" s="1"/>
  <c r="A854" i="12"/>
  <c r="I854" i="12" s="1"/>
  <c r="A855" i="12"/>
  <c r="L855" i="12" s="1"/>
  <c r="A856" i="12"/>
  <c r="A857" i="12"/>
  <c r="I857" i="12" s="1"/>
  <c r="A858" i="12"/>
  <c r="A859" i="12"/>
  <c r="L859" i="12" s="1"/>
  <c r="A860" i="12"/>
  <c r="A861" i="12"/>
  <c r="L861" i="12" s="1"/>
  <c r="A862" i="12"/>
  <c r="I862" i="12" s="1"/>
  <c r="A863" i="12"/>
  <c r="L863" i="12" s="1"/>
  <c r="A864" i="12"/>
  <c r="A865" i="12"/>
  <c r="A866" i="12"/>
  <c r="A867" i="12"/>
  <c r="L867" i="12" s="1"/>
  <c r="A868" i="12"/>
  <c r="A869" i="12"/>
  <c r="L869" i="12" s="1"/>
  <c r="A870" i="12"/>
  <c r="I870" i="12" s="1"/>
  <c r="A871" i="12"/>
  <c r="L871" i="12" s="1"/>
  <c r="A872" i="12"/>
  <c r="A873" i="12"/>
  <c r="A874" i="12"/>
  <c r="L874" i="12" s="1"/>
  <c r="A875" i="12"/>
  <c r="L875" i="12" s="1"/>
  <c r="A876" i="12"/>
  <c r="A877" i="12"/>
  <c r="L877" i="12" s="1"/>
  <c r="A878" i="12"/>
  <c r="L878" i="12" s="1"/>
  <c r="A879" i="12"/>
  <c r="L879" i="12" s="1"/>
  <c r="A880" i="12"/>
  <c r="A881" i="12"/>
  <c r="A882" i="12"/>
  <c r="L882" i="12" s="1"/>
  <c r="A883" i="12"/>
  <c r="L883" i="12" s="1"/>
  <c r="A884" i="12"/>
  <c r="A885" i="12"/>
  <c r="L885" i="12" s="1"/>
  <c r="A886" i="12"/>
  <c r="L886" i="12" s="1"/>
  <c r="A887" i="12"/>
  <c r="L887" i="12" s="1"/>
  <c r="A888" i="12"/>
  <c r="A889" i="12"/>
  <c r="A890" i="12"/>
  <c r="L890" i="12" s="1"/>
  <c r="A891" i="12"/>
  <c r="L891" i="12" s="1"/>
  <c r="A892" i="12"/>
  <c r="A893" i="12"/>
  <c r="L893" i="12" s="1"/>
  <c r="A894" i="12"/>
  <c r="L894" i="12" s="1"/>
  <c r="A895" i="12"/>
  <c r="L895" i="12" s="1"/>
  <c r="A896" i="12"/>
  <c r="A897" i="12"/>
  <c r="A898" i="12"/>
  <c r="L898" i="12" s="1"/>
  <c r="A899" i="12"/>
  <c r="L899" i="12" s="1"/>
  <c r="A900" i="12"/>
  <c r="A901" i="12"/>
  <c r="L901" i="12" s="1"/>
  <c r="A902" i="12"/>
  <c r="L902" i="12" s="1"/>
  <c r="A903" i="12"/>
  <c r="L903" i="12" s="1"/>
  <c r="A904" i="12"/>
  <c r="A905" i="12"/>
  <c r="A906" i="12"/>
  <c r="L906" i="12" s="1"/>
  <c r="A907" i="12"/>
  <c r="L907" i="12" s="1"/>
  <c r="A908" i="12"/>
  <c r="I908" i="12" s="1"/>
  <c r="A909" i="12"/>
  <c r="L909" i="12" s="1"/>
  <c r="A910" i="12"/>
  <c r="L910" i="12" s="1"/>
  <c r="A911" i="12"/>
  <c r="L911" i="12" s="1"/>
  <c r="A912" i="12"/>
  <c r="A913" i="12"/>
  <c r="A914" i="12"/>
  <c r="L914" i="12" s="1"/>
  <c r="A915" i="12"/>
  <c r="L915" i="12" s="1"/>
  <c r="A916" i="12"/>
  <c r="A917" i="12"/>
  <c r="L917" i="12" s="1"/>
  <c r="A918" i="12"/>
  <c r="L918" i="12" s="1"/>
  <c r="A919" i="12"/>
  <c r="L919" i="12" s="1"/>
  <c r="A920" i="12"/>
  <c r="A921" i="12"/>
  <c r="A922" i="12"/>
  <c r="L922" i="12" s="1"/>
  <c r="A923" i="12"/>
  <c r="L923" i="12" s="1"/>
  <c r="A924" i="12"/>
  <c r="A925" i="12"/>
  <c r="L925" i="12" s="1"/>
  <c r="A926" i="12"/>
  <c r="L926" i="12" s="1"/>
  <c r="A927" i="12"/>
  <c r="L927" i="12" s="1"/>
  <c r="A928" i="12"/>
  <c r="A929" i="12"/>
  <c r="A930" i="12"/>
  <c r="L930" i="12" s="1"/>
  <c r="A931" i="12"/>
  <c r="L931" i="12" s="1"/>
  <c r="A932" i="12"/>
  <c r="A933" i="12"/>
  <c r="L933" i="12" s="1"/>
  <c r="A934" i="12"/>
  <c r="L934" i="12" s="1"/>
  <c r="A935" i="12"/>
  <c r="L935" i="12" s="1"/>
  <c r="A936" i="12"/>
  <c r="A937" i="12"/>
  <c r="A938" i="12"/>
  <c r="L938" i="12" s="1"/>
  <c r="A939" i="12"/>
  <c r="L939" i="12" s="1"/>
  <c r="A940" i="12"/>
  <c r="A941" i="12"/>
  <c r="L941" i="12" s="1"/>
  <c r="A942" i="12"/>
  <c r="L942" i="12" s="1"/>
  <c r="A943" i="12"/>
  <c r="L943" i="12" s="1"/>
  <c r="A944" i="12"/>
  <c r="A945" i="12"/>
  <c r="A946" i="12"/>
  <c r="L946" i="12" s="1"/>
  <c r="A947" i="12"/>
  <c r="L947" i="12" s="1"/>
  <c r="A948" i="12"/>
  <c r="A949" i="12"/>
  <c r="L949" i="12" s="1"/>
  <c r="A950" i="12"/>
  <c r="L950" i="12" s="1"/>
  <c r="A951" i="12"/>
  <c r="L951" i="12" s="1"/>
  <c r="A952" i="12"/>
  <c r="A953" i="12"/>
  <c r="A954" i="12"/>
  <c r="L954" i="12" s="1"/>
  <c r="A955" i="12"/>
  <c r="L955" i="12" s="1"/>
  <c r="A956" i="12"/>
  <c r="A957" i="12"/>
  <c r="L957" i="12" s="1"/>
  <c r="A958" i="12"/>
  <c r="L958" i="12" s="1"/>
  <c r="A959" i="12"/>
  <c r="L959" i="12" s="1"/>
  <c r="A960" i="12"/>
  <c r="A961" i="12"/>
  <c r="A962" i="12"/>
  <c r="L962" i="12" s="1"/>
  <c r="A963" i="12"/>
  <c r="L963" i="12" s="1"/>
  <c r="A964" i="12"/>
  <c r="A965" i="12"/>
  <c r="L965" i="12" s="1"/>
  <c r="A966" i="12"/>
  <c r="L966" i="12" s="1"/>
  <c r="A967" i="12"/>
  <c r="L967" i="12" s="1"/>
  <c r="A968" i="12"/>
  <c r="A969" i="12"/>
  <c r="A970" i="12"/>
  <c r="L970" i="12" s="1"/>
  <c r="A971" i="12"/>
  <c r="L971" i="12" s="1"/>
  <c r="A972" i="12"/>
  <c r="A973" i="12"/>
  <c r="L973" i="12" s="1"/>
  <c r="A974" i="12"/>
  <c r="L974" i="12" s="1"/>
  <c r="A975" i="12"/>
  <c r="L975" i="12" s="1"/>
  <c r="A976" i="12"/>
  <c r="A977" i="12"/>
  <c r="A978" i="12"/>
  <c r="L978" i="12" s="1"/>
  <c r="A979" i="12"/>
  <c r="L979" i="12" s="1"/>
  <c r="A980" i="12"/>
  <c r="A981" i="12"/>
  <c r="L981" i="12" s="1"/>
  <c r="A982" i="12"/>
  <c r="L982" i="12" s="1"/>
  <c r="A983" i="12"/>
  <c r="L983" i="12" s="1"/>
  <c r="A984" i="12"/>
  <c r="A985" i="12"/>
  <c r="A986" i="12"/>
  <c r="L986" i="12" s="1"/>
  <c r="A987" i="12"/>
  <c r="L987" i="12" s="1"/>
  <c r="A988" i="12"/>
  <c r="A989" i="12"/>
  <c r="L989" i="12" s="1"/>
  <c r="A990" i="12"/>
  <c r="L990" i="12" s="1"/>
  <c r="A991" i="12"/>
  <c r="L991" i="12" s="1"/>
  <c r="A992" i="12"/>
  <c r="I992" i="12" s="1"/>
  <c r="A993" i="12"/>
  <c r="A994" i="12"/>
  <c r="L994" i="12" s="1"/>
  <c r="A995" i="12"/>
  <c r="L995" i="12" s="1"/>
  <c r="A996" i="12"/>
  <c r="A997" i="12"/>
  <c r="L997" i="12" s="1"/>
  <c r="A998" i="12"/>
  <c r="L998" i="12" s="1"/>
  <c r="A999" i="12"/>
  <c r="L999" i="12" s="1"/>
  <c r="A1000" i="12"/>
  <c r="A1001" i="12"/>
  <c r="A1002" i="12"/>
  <c r="L1002" i="12" s="1"/>
  <c r="A1003" i="12"/>
  <c r="L1003" i="12" s="1"/>
  <c r="A1004" i="12"/>
  <c r="A1005" i="12"/>
  <c r="L1005" i="12" s="1"/>
  <c r="A1006" i="12"/>
  <c r="L1006" i="12" s="1"/>
  <c r="A1007" i="12"/>
  <c r="L1007" i="12" s="1"/>
  <c r="A1008" i="12"/>
  <c r="A1009" i="12"/>
  <c r="A1010" i="12"/>
  <c r="L1010" i="12" s="1"/>
  <c r="A1011" i="12"/>
  <c r="L1011" i="12" s="1"/>
  <c r="A1012" i="12"/>
  <c r="A1013" i="12"/>
  <c r="L1013" i="12" s="1"/>
  <c r="A1014" i="12"/>
  <c r="L1014" i="12" s="1"/>
  <c r="A1015" i="12"/>
  <c r="L1015" i="12" s="1"/>
  <c r="A1016" i="12"/>
  <c r="A1017" i="12"/>
  <c r="A1018" i="12"/>
  <c r="L1018" i="12" s="1"/>
  <c r="A1019" i="12"/>
  <c r="L1019" i="12" s="1"/>
  <c r="A1020" i="12"/>
  <c r="A1021" i="12"/>
  <c r="L1021" i="12" s="1"/>
  <c r="A1022" i="12"/>
  <c r="L1022" i="12" s="1"/>
  <c r="A1023" i="12"/>
  <c r="L1023" i="12" s="1"/>
  <c r="A1024" i="12"/>
  <c r="A1025" i="12"/>
  <c r="A1026" i="12"/>
  <c r="L1026" i="12" s="1"/>
  <c r="A1027" i="12"/>
  <c r="L1027" i="12" s="1"/>
  <c r="A1028" i="12"/>
  <c r="A1029" i="12"/>
  <c r="L1029" i="12" s="1"/>
  <c r="A1030" i="12"/>
  <c r="L1030" i="12" s="1"/>
  <c r="A1031" i="12"/>
  <c r="L1031" i="12" s="1"/>
  <c r="A1032" i="12"/>
  <c r="A1033" i="12"/>
  <c r="A1034" i="12"/>
  <c r="L1034" i="12" s="1"/>
  <c r="A1035" i="12"/>
  <c r="L1035" i="12" s="1"/>
  <c r="A1036" i="12"/>
  <c r="I1036" i="12" s="1"/>
  <c r="A1037" i="12"/>
  <c r="L1037" i="12" s="1"/>
  <c r="A1038" i="12"/>
  <c r="L1038" i="12" s="1"/>
  <c r="A1039" i="12"/>
  <c r="L1039" i="12" s="1"/>
  <c r="A1040" i="12"/>
  <c r="A1041" i="12"/>
  <c r="A1042" i="12"/>
  <c r="L1042" i="12" s="1"/>
  <c r="A1043" i="12"/>
  <c r="L1043" i="12" s="1"/>
  <c r="A1044" i="12"/>
  <c r="A1045" i="12"/>
  <c r="L1045" i="12" s="1"/>
  <c r="A1046" i="12"/>
  <c r="L1046" i="12" s="1"/>
  <c r="A1047" i="12"/>
  <c r="L1047" i="12" s="1"/>
  <c r="A1048" i="12"/>
  <c r="A1049" i="12"/>
  <c r="A1050" i="12"/>
  <c r="L1050" i="12" s="1"/>
  <c r="A1051" i="12"/>
  <c r="L1051" i="12" s="1"/>
  <c r="A1052" i="12"/>
  <c r="A1053" i="12"/>
  <c r="L1053" i="12" s="1"/>
  <c r="A1054" i="12"/>
  <c r="L1054" i="12" s="1"/>
  <c r="A1055" i="12"/>
  <c r="L1055" i="12" s="1"/>
  <c r="A1056" i="12"/>
  <c r="A1057" i="12"/>
  <c r="A1058" i="12"/>
  <c r="L1058" i="12" s="1"/>
  <c r="A1059" i="12"/>
  <c r="L1059" i="12" s="1"/>
  <c r="A1060" i="12"/>
  <c r="A1061" i="12"/>
  <c r="L1061" i="12" s="1"/>
  <c r="A1062" i="12"/>
  <c r="L1062" i="12" s="1"/>
  <c r="A1063" i="12"/>
  <c r="L1063" i="12" s="1"/>
  <c r="A1064" i="12"/>
  <c r="A1065" i="12"/>
  <c r="A1066" i="12"/>
  <c r="L1066" i="12" s="1"/>
  <c r="A1067" i="12"/>
  <c r="L1067" i="12" s="1"/>
  <c r="A1068" i="12"/>
  <c r="A1069" i="12"/>
  <c r="L1069" i="12" s="1"/>
  <c r="A1070" i="12"/>
  <c r="L1070" i="12" s="1"/>
  <c r="A1071" i="12"/>
  <c r="L1071" i="12" s="1"/>
  <c r="A1072" i="12"/>
  <c r="A1073" i="12"/>
  <c r="A1074" i="12"/>
  <c r="L1074" i="12" s="1"/>
  <c r="A1075" i="12"/>
  <c r="L1075" i="12" s="1"/>
  <c r="A1076" i="12"/>
  <c r="A1077" i="12"/>
  <c r="I1077" i="12" s="1"/>
  <c r="A1078" i="12"/>
  <c r="L1078" i="12" s="1"/>
  <c r="A1079" i="12"/>
  <c r="L1079" i="12" s="1"/>
  <c r="A1080" i="12"/>
  <c r="A1081" i="12"/>
  <c r="A1082" i="12"/>
  <c r="L1082" i="12" s="1"/>
  <c r="A1083" i="12"/>
  <c r="L1083" i="12" s="1"/>
  <c r="A1084" i="12"/>
  <c r="A1085" i="12"/>
  <c r="L1085" i="12" s="1"/>
  <c r="A1086" i="12"/>
  <c r="L1086" i="12" s="1"/>
  <c r="A1087" i="12"/>
  <c r="L1087" i="12" s="1"/>
  <c r="A1088" i="12"/>
  <c r="A1089" i="12"/>
  <c r="A1090" i="12"/>
  <c r="L1090" i="12" s="1"/>
  <c r="A1091" i="12"/>
  <c r="L1091" i="12" s="1"/>
  <c r="A1092" i="12"/>
  <c r="A1093" i="12"/>
  <c r="L1093" i="12" s="1"/>
  <c r="A1094" i="12"/>
  <c r="L1094" i="12" s="1"/>
  <c r="A1095" i="12"/>
  <c r="L1095" i="12" s="1"/>
  <c r="A1096" i="12"/>
  <c r="A1097" i="12"/>
  <c r="A1098" i="12"/>
  <c r="L1098" i="12" s="1"/>
  <c r="A1099" i="12"/>
  <c r="L1099" i="12" s="1"/>
  <c r="A1100" i="12"/>
  <c r="A1101" i="12"/>
  <c r="L1101" i="12" s="1"/>
  <c r="A1102" i="12"/>
  <c r="L1102" i="12" s="1"/>
  <c r="A1103" i="12"/>
  <c r="L1103" i="12" s="1"/>
  <c r="A1104" i="12"/>
  <c r="A1105" i="12"/>
  <c r="A1106" i="12"/>
  <c r="L1106" i="12" s="1"/>
  <c r="A1107" i="12"/>
  <c r="L1107" i="12" s="1"/>
  <c r="A1108" i="12"/>
  <c r="A1109" i="12"/>
  <c r="L1109" i="12" s="1"/>
  <c r="A1110" i="12"/>
  <c r="L1110" i="12" s="1"/>
  <c r="A1111" i="12"/>
  <c r="L1111" i="12" s="1"/>
  <c r="A1112" i="12"/>
  <c r="A1113" i="12"/>
  <c r="A1114" i="12"/>
  <c r="L1114" i="12" s="1"/>
  <c r="A1115" i="12"/>
  <c r="L1115" i="12" s="1"/>
  <c r="A1116" i="12"/>
  <c r="A1117" i="12"/>
  <c r="L1117" i="12" s="1"/>
  <c r="A1118" i="12"/>
  <c r="L1118" i="12" s="1"/>
  <c r="A1119" i="12"/>
  <c r="L1119" i="12" s="1"/>
  <c r="A1120" i="12"/>
  <c r="A1121" i="12"/>
  <c r="A1122" i="12"/>
  <c r="L1122" i="12" s="1"/>
  <c r="A1123" i="12"/>
  <c r="L1123" i="12" s="1"/>
  <c r="A1124" i="12"/>
  <c r="A1125" i="12"/>
  <c r="L1125" i="12" s="1"/>
  <c r="A1126" i="12"/>
  <c r="L1126" i="12" s="1"/>
  <c r="A1127" i="12"/>
  <c r="L1127" i="12" s="1"/>
  <c r="A1128" i="12"/>
  <c r="A1129" i="12"/>
  <c r="L1129" i="12" s="1"/>
  <c r="A1130" i="12"/>
  <c r="L1130" i="12" s="1"/>
  <c r="A1131" i="12"/>
  <c r="L1131" i="12" s="1"/>
  <c r="A1132" i="12"/>
  <c r="A1133" i="12"/>
  <c r="L1133" i="12" s="1"/>
  <c r="A1134" i="12"/>
  <c r="L1134" i="12" s="1"/>
  <c r="A1135" i="12"/>
  <c r="L1135" i="12" s="1"/>
  <c r="A1136" i="12"/>
  <c r="A1137" i="12"/>
  <c r="L1137" i="12" s="1"/>
  <c r="A1138" i="12"/>
  <c r="L1138" i="12" s="1"/>
  <c r="A1139" i="12"/>
  <c r="L1139" i="12" s="1"/>
  <c r="A1140" i="12"/>
  <c r="A1141" i="12"/>
  <c r="L1141" i="12" s="1"/>
  <c r="A1142" i="12"/>
  <c r="L1142" i="12" s="1"/>
  <c r="A1143" i="12"/>
  <c r="L1143" i="12" s="1"/>
  <c r="A1144" i="12"/>
  <c r="A1145" i="12"/>
  <c r="L1145" i="12" s="1"/>
  <c r="A1146" i="12"/>
  <c r="L1146" i="12" s="1"/>
  <c r="A1147" i="12"/>
  <c r="L1147" i="12" s="1"/>
  <c r="A1148" i="12"/>
  <c r="A1149" i="12"/>
  <c r="L1149" i="12" s="1"/>
  <c r="A1150" i="12"/>
  <c r="L1150" i="12" s="1"/>
  <c r="A1151" i="12"/>
  <c r="L1151" i="12" s="1"/>
  <c r="A1152" i="12"/>
  <c r="A1153" i="12"/>
  <c r="L1153" i="12" s="1"/>
  <c r="A1154" i="12"/>
  <c r="L1154" i="12" s="1"/>
  <c r="A1155" i="12"/>
  <c r="L1155" i="12" s="1"/>
  <c r="A1156" i="12"/>
  <c r="A1157" i="12"/>
  <c r="L1157" i="12" s="1"/>
  <c r="A1158" i="12"/>
  <c r="L1158" i="12" s="1"/>
  <c r="A1159" i="12"/>
  <c r="L1159" i="12" s="1"/>
  <c r="A1160" i="12"/>
  <c r="A1161" i="12"/>
  <c r="L1161" i="12" s="1"/>
  <c r="A1162" i="12"/>
  <c r="L1162" i="12" s="1"/>
  <c r="A1163" i="12"/>
  <c r="L1163" i="12" s="1"/>
  <c r="A1164" i="12"/>
  <c r="A1165" i="12"/>
  <c r="L1165" i="12" s="1"/>
  <c r="A1166" i="12"/>
  <c r="L1166" i="12" s="1"/>
  <c r="A1167" i="12"/>
  <c r="L1167" i="12" s="1"/>
  <c r="A1168" i="12"/>
  <c r="A1169" i="12"/>
  <c r="L1169" i="12" s="1"/>
  <c r="A1170" i="12"/>
  <c r="L1170" i="12" s="1"/>
  <c r="A1171" i="12"/>
  <c r="L1171" i="12" s="1"/>
  <c r="A1172" i="12"/>
  <c r="A1173" i="12"/>
  <c r="L1173" i="12" s="1"/>
  <c r="A1174" i="12"/>
  <c r="L1174" i="12" s="1"/>
  <c r="A1175" i="12"/>
  <c r="L1175" i="12" s="1"/>
  <c r="A1176" i="12"/>
  <c r="A1177" i="12"/>
  <c r="L1177" i="12" s="1"/>
  <c r="A1178" i="12"/>
  <c r="L1178" i="12" s="1"/>
  <c r="A1179" i="12"/>
  <c r="L1179" i="12" s="1"/>
  <c r="A1180" i="12"/>
  <c r="A1181" i="12"/>
  <c r="L1181" i="12" s="1"/>
  <c r="A1182" i="12"/>
  <c r="L1182" i="12" s="1"/>
  <c r="A1183" i="12"/>
  <c r="L1183" i="12" s="1"/>
  <c r="A1184" i="12"/>
  <c r="A1185" i="12"/>
  <c r="L1185" i="12" s="1"/>
  <c r="A1186" i="12"/>
  <c r="L1186" i="12" s="1"/>
  <c r="A1187" i="12"/>
  <c r="L1187" i="12" s="1"/>
  <c r="A1188" i="12"/>
  <c r="A1189" i="12"/>
  <c r="L1189" i="12" s="1"/>
  <c r="A1190" i="12"/>
  <c r="L1190" i="12" s="1"/>
  <c r="A1191" i="12"/>
  <c r="L1191" i="12" s="1"/>
  <c r="A1192" i="12"/>
  <c r="A1193" i="12"/>
  <c r="L1193" i="12" s="1"/>
  <c r="A1194" i="12"/>
  <c r="L1194" i="12" s="1"/>
  <c r="A1195" i="12"/>
  <c r="L1195" i="12" s="1"/>
  <c r="A1196" i="12"/>
  <c r="A1197" i="12"/>
  <c r="L1197" i="12" s="1"/>
  <c r="A1198" i="12"/>
  <c r="L1198" i="12" s="1"/>
  <c r="A1199" i="12"/>
  <c r="L1199" i="12" s="1"/>
  <c r="A1200" i="12"/>
  <c r="A2" i="12"/>
  <c r="L2" i="12" s="1"/>
  <c r="N3" i="12"/>
  <c r="N4" i="12"/>
  <c r="N5" i="12"/>
  <c r="N7" i="12"/>
  <c r="N8" i="12"/>
  <c r="N9" i="12"/>
  <c r="N10" i="12"/>
  <c r="N11" i="12"/>
  <c r="N12" i="12"/>
  <c r="N13" i="12"/>
  <c r="N14" i="12"/>
  <c r="N15" i="12"/>
  <c r="N16" i="12"/>
  <c r="N17" i="12"/>
  <c r="N19" i="12"/>
  <c r="N21" i="12"/>
  <c r="N23" i="12"/>
  <c r="N26" i="12"/>
  <c r="N28" i="12"/>
  <c r="N29" i="12"/>
  <c r="N30" i="12"/>
  <c r="N31" i="12"/>
  <c r="N32" i="12"/>
  <c r="N33" i="12"/>
  <c r="N35" i="12"/>
  <c r="N38" i="12"/>
  <c r="N39" i="12"/>
  <c r="N40" i="12"/>
  <c r="N41" i="12"/>
  <c r="N42" i="12"/>
  <c r="N43" i="12"/>
  <c r="N44" i="12"/>
  <c r="N45" i="12"/>
  <c r="N46" i="12"/>
  <c r="N47" i="12"/>
  <c r="N48" i="12"/>
  <c r="N49" i="12"/>
  <c r="N51" i="12"/>
  <c r="N52" i="12"/>
  <c r="N56" i="12"/>
  <c r="N58" i="12"/>
  <c r="N59" i="12"/>
  <c r="N60" i="12"/>
  <c r="N63" i="12"/>
  <c r="N65" i="12"/>
  <c r="N66" i="12"/>
  <c r="N68" i="12"/>
  <c r="N69" i="12"/>
  <c r="N70" i="12"/>
  <c r="N71" i="12"/>
  <c r="N72" i="12"/>
  <c r="N73" i="12"/>
  <c r="N75" i="12"/>
  <c r="N77" i="12"/>
  <c r="N78" i="12"/>
  <c r="N81" i="12"/>
  <c r="N82" i="12"/>
  <c r="N83" i="12"/>
  <c r="N89" i="12"/>
  <c r="N94" i="12"/>
  <c r="N95" i="12"/>
  <c r="N96" i="12"/>
  <c r="N97" i="12"/>
  <c r="N98" i="12"/>
  <c r="N99" i="12"/>
  <c r="N100" i="12"/>
  <c r="N102" i="12"/>
  <c r="N105" i="12"/>
  <c r="N107" i="12"/>
  <c r="N109" i="12"/>
  <c r="N110" i="12"/>
  <c r="N113" i="12"/>
  <c r="N114" i="12"/>
  <c r="N115" i="12"/>
  <c r="N116" i="12"/>
  <c r="N117" i="12"/>
  <c r="N118" i="12"/>
  <c r="N119" i="12"/>
  <c r="N120" i="12"/>
  <c r="N121" i="12"/>
  <c r="N122" i="12"/>
  <c r="N123" i="12"/>
  <c r="N124" i="12"/>
  <c r="N125" i="12"/>
  <c r="N126" i="12"/>
  <c r="N127" i="12"/>
  <c r="N128" i="12"/>
  <c r="N129" i="12"/>
  <c r="N130" i="12"/>
  <c r="N131" i="12"/>
  <c r="N132" i="12"/>
  <c r="N138" i="12"/>
  <c r="N139" i="12"/>
  <c r="N140" i="12"/>
  <c r="N141" i="12"/>
  <c r="N142" i="12"/>
  <c r="N143" i="12"/>
  <c r="N144" i="12"/>
  <c r="N145" i="12"/>
  <c r="N146" i="12"/>
  <c r="N147" i="12"/>
  <c r="N148" i="12"/>
  <c r="N149" i="12"/>
  <c r="N150" i="12"/>
  <c r="N151" i="12"/>
  <c r="N152" i="12"/>
  <c r="N153" i="12"/>
  <c r="N155" i="12"/>
  <c r="N156" i="12"/>
  <c r="N157" i="12"/>
  <c r="N158" i="12"/>
  <c r="N159" i="12"/>
  <c r="N161" i="12"/>
  <c r="N162" i="12"/>
  <c r="N164" i="12"/>
  <c r="N165" i="12"/>
  <c r="N167" i="12"/>
  <c r="N170" i="12"/>
  <c r="N171" i="12"/>
  <c r="N172" i="12"/>
  <c r="N173" i="12"/>
  <c r="N177" i="12"/>
  <c r="N178" i="12"/>
  <c r="N180" i="12"/>
  <c r="N181" i="12"/>
  <c r="N182" i="12"/>
  <c r="N183" i="12"/>
  <c r="N184" i="12"/>
  <c r="N185" i="12"/>
  <c r="N186" i="12"/>
  <c r="N188" i="12"/>
  <c r="N189" i="12"/>
  <c r="N191" i="12"/>
  <c r="N193" i="12"/>
  <c r="N194" i="12"/>
  <c r="N197" i="12"/>
  <c r="N198" i="12"/>
  <c r="N200" i="12"/>
  <c r="N201" i="12"/>
  <c r="N202" i="12"/>
  <c r="N203" i="12"/>
  <c r="N205" i="12"/>
  <c r="N208" i="12"/>
  <c r="N209" i="12"/>
  <c r="N210" i="12"/>
  <c r="N211" i="12"/>
  <c r="N213" i="12"/>
  <c r="N215" i="12"/>
  <c r="N217" i="12"/>
  <c r="N218" i="12"/>
  <c r="N220" i="12"/>
  <c r="N222" i="12"/>
  <c r="N224" i="12"/>
  <c r="N225" i="12"/>
  <c r="N230" i="12"/>
  <c r="N231" i="12"/>
  <c r="N232" i="12"/>
  <c r="N233" i="12"/>
  <c r="N234" i="12"/>
  <c r="N235" i="12"/>
  <c r="N236" i="12"/>
  <c r="N237" i="12"/>
  <c r="N238" i="12"/>
  <c r="N239" i="12"/>
  <c r="N240" i="12"/>
  <c r="N241" i="12"/>
  <c r="N242" i="12"/>
  <c r="N243" i="12"/>
  <c r="N245" i="12"/>
  <c r="N248" i="12"/>
  <c r="N249" i="12"/>
  <c r="N251" i="12"/>
  <c r="N252" i="12"/>
  <c r="N253" i="12"/>
  <c r="N254" i="12"/>
  <c r="N255" i="12"/>
  <c r="N257" i="12"/>
  <c r="N258" i="12"/>
  <c r="N259" i="12"/>
  <c r="N261" i="12"/>
  <c r="N263" i="12"/>
  <c r="N266" i="12"/>
  <c r="N269" i="12"/>
  <c r="N271" i="12"/>
  <c r="N272" i="12"/>
  <c r="N273" i="12"/>
  <c r="N276" i="12"/>
  <c r="N277" i="12"/>
  <c r="N278" i="12"/>
  <c r="N279" i="12"/>
  <c r="N280" i="12"/>
  <c r="N282" i="12"/>
  <c r="N284" i="12"/>
  <c r="N286" i="12"/>
  <c r="N287" i="12"/>
  <c r="N288" i="12"/>
  <c r="N289" i="12"/>
  <c r="N290" i="12"/>
  <c r="N291" i="12"/>
  <c r="N292" i="12"/>
  <c r="N293" i="12"/>
  <c r="N294" i="12"/>
  <c r="N295" i="12"/>
  <c r="N296" i="12"/>
  <c r="N297" i="12"/>
  <c r="N298" i="12"/>
  <c r="N299" i="12"/>
  <c r="N300" i="12"/>
  <c r="N301" i="12"/>
  <c r="N304" i="12"/>
  <c r="N305" i="12"/>
  <c r="N306" i="12"/>
  <c r="N310" i="12"/>
  <c r="N311" i="12"/>
  <c r="N312" i="12"/>
  <c r="N313" i="12"/>
  <c r="N314" i="12"/>
  <c r="N315" i="12"/>
  <c r="N320" i="12"/>
  <c r="N321" i="12"/>
  <c r="N322" i="12"/>
  <c r="N328" i="12"/>
  <c r="N329" i="12"/>
  <c r="N330" i="12"/>
  <c r="N331" i="12"/>
  <c r="N332" i="12"/>
  <c r="N333" i="12"/>
  <c r="N336" i="12"/>
  <c r="N337" i="12"/>
  <c r="N338" i="12"/>
  <c r="N339" i="12"/>
  <c r="N340" i="12"/>
  <c r="N341" i="12"/>
  <c r="N343" i="12"/>
  <c r="N344" i="12"/>
  <c r="N346" i="12"/>
  <c r="N348" i="12"/>
  <c r="N353" i="12"/>
  <c r="N355" i="12"/>
  <c r="N360" i="12"/>
  <c r="N361" i="12"/>
  <c r="N362" i="12"/>
  <c r="N363" i="12"/>
  <c r="N364" i="12"/>
  <c r="N365" i="12"/>
  <c r="N366" i="12"/>
  <c r="N367" i="12"/>
  <c r="N368" i="12"/>
  <c r="N369" i="12"/>
  <c r="N370" i="12"/>
  <c r="N371" i="12"/>
  <c r="N372" i="12"/>
  <c r="N377" i="12"/>
  <c r="N378" i="12"/>
  <c r="N379" i="12"/>
  <c r="N380" i="12"/>
  <c r="N381" i="12"/>
  <c r="N382" i="12"/>
  <c r="N383" i="12"/>
  <c r="N384" i="12"/>
  <c r="N385" i="12"/>
  <c r="N386" i="12"/>
  <c r="N387" i="12"/>
  <c r="N389" i="12"/>
  <c r="N390" i="12"/>
  <c r="N391" i="12"/>
  <c r="N392" i="12"/>
  <c r="N395" i="12"/>
  <c r="N396" i="12"/>
  <c r="N397" i="12"/>
  <c r="N398" i="12"/>
  <c r="N400" i="12"/>
  <c r="N401" i="12"/>
  <c r="N404" i="12"/>
  <c r="N405" i="12"/>
  <c r="N406" i="12"/>
  <c r="N407" i="12"/>
  <c r="N410" i="12"/>
  <c r="N411" i="12"/>
  <c r="N416" i="12"/>
  <c r="N419" i="12"/>
  <c r="N420" i="12"/>
  <c r="N421" i="12"/>
  <c r="N422" i="12"/>
  <c r="N423" i="12"/>
  <c r="N424" i="12"/>
  <c r="N426" i="12"/>
  <c r="N427" i="12"/>
  <c r="N428" i="12"/>
  <c r="N430" i="12"/>
  <c r="N431" i="12"/>
  <c r="N432" i="12"/>
  <c r="N433" i="12"/>
  <c r="N434" i="12"/>
  <c r="N437" i="12"/>
  <c r="N450" i="12"/>
  <c r="N457" i="12"/>
  <c r="N458" i="12"/>
  <c r="N459" i="12"/>
  <c r="N460" i="12"/>
  <c r="N461" i="12"/>
  <c r="N462" i="12"/>
  <c r="N463" i="12"/>
  <c r="N464" i="12"/>
  <c r="N465" i="12"/>
  <c r="N466" i="12"/>
  <c r="N467" i="12"/>
  <c r="N468" i="12"/>
  <c r="N469" i="12"/>
  <c r="N470" i="12"/>
  <c r="N471" i="12"/>
  <c r="N472" i="12"/>
  <c r="N473" i="12"/>
  <c r="N474" i="12"/>
  <c r="N475" i="12"/>
  <c r="N476" i="12"/>
  <c r="N477" i="12"/>
  <c r="N478" i="12"/>
  <c r="N479" i="12"/>
  <c r="N480" i="12"/>
  <c r="N481" i="12"/>
  <c r="N482" i="12"/>
  <c r="N483" i="12"/>
  <c r="N484" i="12"/>
  <c r="N485" i="12"/>
  <c r="N486" i="12"/>
  <c r="N487" i="12"/>
  <c r="N488" i="12"/>
  <c r="N489" i="12"/>
  <c r="N490" i="12"/>
  <c r="N491" i="12"/>
  <c r="N492" i="12"/>
  <c r="N493" i="12"/>
  <c r="N494" i="12"/>
  <c r="N495" i="12"/>
  <c r="N496" i="12"/>
  <c r="N497" i="12"/>
  <c r="N498" i="12"/>
  <c r="N499" i="12"/>
  <c r="N500" i="12"/>
  <c r="N501" i="12"/>
  <c r="N502" i="12"/>
  <c r="N503" i="12"/>
  <c r="N504" i="12"/>
  <c r="N505" i="12"/>
  <c r="N506" i="12"/>
  <c r="N507" i="12"/>
  <c r="N508" i="12"/>
  <c r="N509" i="12"/>
  <c r="N510" i="12"/>
  <c r="N511" i="12"/>
  <c r="N512" i="12"/>
  <c r="N513" i="12"/>
  <c r="N514" i="12"/>
  <c r="N515" i="12"/>
  <c r="N516" i="12"/>
  <c r="N517" i="12"/>
  <c r="N518" i="12"/>
  <c r="N519" i="12"/>
  <c r="N520" i="12"/>
  <c r="N521" i="12"/>
  <c r="N522" i="12"/>
  <c r="N523" i="12"/>
  <c r="N524" i="12"/>
  <c r="N525" i="12"/>
  <c r="N526" i="12"/>
  <c r="N527" i="12"/>
  <c r="N528" i="12"/>
  <c r="N529" i="12"/>
  <c r="N530" i="12"/>
  <c r="N531" i="12"/>
  <c r="N532" i="12"/>
  <c r="N533" i="12"/>
  <c r="N534" i="12"/>
  <c r="N535" i="12"/>
  <c r="N536" i="12"/>
  <c r="N537" i="12"/>
  <c r="N538" i="12"/>
  <c r="N539" i="12"/>
  <c r="N540" i="12"/>
  <c r="N541" i="12"/>
  <c r="N542" i="12"/>
  <c r="N543" i="12"/>
  <c r="N544" i="12"/>
  <c r="N545" i="12"/>
  <c r="N546" i="12"/>
  <c r="N547" i="12"/>
  <c r="N548" i="12"/>
  <c r="N549" i="12"/>
  <c r="N550" i="12"/>
  <c r="N551" i="12"/>
  <c r="N552" i="12"/>
  <c r="N553" i="12"/>
  <c r="N554" i="12"/>
  <c r="N555" i="12"/>
  <c r="N556" i="12"/>
  <c r="N557" i="12"/>
  <c r="N558" i="12"/>
  <c r="N559" i="12"/>
  <c r="N560" i="12"/>
  <c r="N561" i="12"/>
  <c r="N562" i="12"/>
  <c r="N563" i="12"/>
  <c r="N564" i="12"/>
  <c r="N565" i="12"/>
  <c r="N566" i="12"/>
  <c r="N567" i="12"/>
  <c r="N568" i="12"/>
  <c r="N569" i="12"/>
  <c r="N570" i="12"/>
  <c r="N571" i="12"/>
  <c r="N572" i="12"/>
  <c r="N573" i="12"/>
  <c r="N574" i="12"/>
  <c r="N575" i="12"/>
  <c r="N576" i="12"/>
  <c r="N577" i="12"/>
  <c r="N578" i="12"/>
  <c r="N579" i="12"/>
  <c r="N580" i="12"/>
  <c r="N581" i="12"/>
  <c r="N582" i="12"/>
  <c r="N583" i="12"/>
  <c r="N584" i="12"/>
  <c r="N585" i="12"/>
  <c r="N586" i="12"/>
  <c r="N587" i="12"/>
  <c r="N588" i="12"/>
  <c r="N589" i="12"/>
  <c r="N590" i="12"/>
  <c r="N591" i="12"/>
  <c r="N592" i="12"/>
  <c r="N593" i="12"/>
  <c r="N594" i="12"/>
  <c r="N595" i="12"/>
  <c r="N596" i="12"/>
  <c r="N597" i="12"/>
  <c r="N598" i="12"/>
  <c r="N599" i="12"/>
  <c r="N600" i="12"/>
  <c r="N601" i="12"/>
  <c r="N602" i="12"/>
  <c r="N603" i="12"/>
  <c r="N604" i="12"/>
  <c r="N605" i="12"/>
  <c r="N606" i="12"/>
  <c r="N607" i="12"/>
  <c r="N608" i="12"/>
  <c r="N609" i="12"/>
  <c r="N610" i="12"/>
  <c r="N611" i="12"/>
  <c r="N612" i="12"/>
  <c r="N613" i="12"/>
  <c r="N614" i="12"/>
  <c r="N615" i="12"/>
  <c r="N616" i="12"/>
  <c r="N617" i="12"/>
  <c r="N618" i="12"/>
  <c r="N619" i="12"/>
  <c r="N620" i="12"/>
  <c r="N621" i="12"/>
  <c r="N622" i="12"/>
  <c r="N623" i="12"/>
  <c r="N624" i="12"/>
  <c r="N625" i="12"/>
  <c r="N626" i="12"/>
  <c r="N627" i="12"/>
  <c r="N628" i="12"/>
  <c r="N629" i="12"/>
  <c r="N630" i="12"/>
  <c r="N631" i="12"/>
  <c r="N632" i="12"/>
  <c r="N633" i="12"/>
  <c r="N634" i="12"/>
  <c r="N635" i="12"/>
  <c r="N636" i="12"/>
  <c r="N637" i="12"/>
  <c r="N638" i="12"/>
  <c r="N639" i="12"/>
  <c r="N640" i="12"/>
  <c r="N641" i="12"/>
  <c r="N642" i="12"/>
  <c r="N643" i="12"/>
  <c r="N644" i="12"/>
  <c r="N645" i="12"/>
  <c r="N646" i="12"/>
  <c r="N647" i="12"/>
  <c r="N648" i="12"/>
  <c r="N649" i="12"/>
  <c r="N650" i="12"/>
  <c r="N651" i="12"/>
  <c r="N652" i="12"/>
  <c r="N653" i="12"/>
  <c r="N654" i="12"/>
  <c r="N655" i="12"/>
  <c r="N656" i="12"/>
  <c r="N657" i="12"/>
  <c r="N658" i="12"/>
  <c r="N659" i="12"/>
  <c r="N660" i="12"/>
  <c r="N661" i="12"/>
  <c r="N662" i="12"/>
  <c r="N663" i="12"/>
  <c r="N664" i="12"/>
  <c r="N665" i="12"/>
  <c r="N666" i="12"/>
  <c r="N667" i="12"/>
  <c r="N668" i="12"/>
  <c r="N669" i="12"/>
  <c r="N670" i="12"/>
  <c r="N671" i="12"/>
  <c r="N672" i="12"/>
  <c r="N673" i="12"/>
  <c r="N674" i="12"/>
  <c r="N675" i="12"/>
  <c r="N676" i="12"/>
  <c r="N677" i="12"/>
  <c r="N678" i="12"/>
  <c r="N679" i="12"/>
  <c r="N680" i="12"/>
  <c r="N681" i="12"/>
  <c r="N682" i="12"/>
  <c r="N683" i="12"/>
  <c r="N684" i="12"/>
  <c r="N685" i="12"/>
  <c r="N686" i="12"/>
  <c r="N687" i="12"/>
  <c r="N688" i="12"/>
  <c r="N689" i="12"/>
  <c r="N690" i="12"/>
  <c r="N691" i="12"/>
  <c r="N692" i="12"/>
  <c r="N693" i="12"/>
  <c r="N694" i="12"/>
  <c r="N695" i="12"/>
  <c r="N696" i="12"/>
  <c r="N697" i="12"/>
  <c r="N698" i="12"/>
  <c r="N699" i="12"/>
  <c r="N700" i="12"/>
  <c r="N701" i="12"/>
  <c r="N702" i="12"/>
  <c r="N703" i="12"/>
  <c r="N704" i="12"/>
  <c r="N705" i="12"/>
  <c r="N706" i="12"/>
  <c r="N707" i="12"/>
  <c r="N708" i="12"/>
  <c r="N709" i="12"/>
  <c r="N710" i="12"/>
  <c r="N711" i="12"/>
  <c r="N712" i="12"/>
  <c r="N713" i="12"/>
  <c r="N714" i="12"/>
  <c r="N715" i="12"/>
  <c r="N716" i="12"/>
  <c r="N717" i="12"/>
  <c r="N718" i="12"/>
  <c r="N719" i="12"/>
  <c r="N720" i="12"/>
  <c r="N721" i="12"/>
  <c r="N722" i="12"/>
  <c r="N723" i="12"/>
  <c r="N724" i="12"/>
  <c r="N725" i="12"/>
  <c r="N726" i="12"/>
  <c r="N727" i="12"/>
  <c r="N728" i="12"/>
  <c r="N729" i="12"/>
  <c r="N730" i="12"/>
  <c r="N731" i="12"/>
  <c r="N732" i="12"/>
  <c r="N733" i="12"/>
  <c r="N734" i="12"/>
  <c r="N735" i="12"/>
  <c r="N736" i="12"/>
  <c r="N737" i="12"/>
  <c r="N738" i="12"/>
  <c r="N739" i="12"/>
  <c r="N740" i="12"/>
  <c r="N741" i="12"/>
  <c r="N742" i="12"/>
  <c r="N743" i="12"/>
  <c r="N744" i="12"/>
  <c r="N745" i="12"/>
  <c r="N746" i="12"/>
  <c r="N747" i="12"/>
  <c r="N748" i="12"/>
  <c r="N749" i="12"/>
  <c r="N750" i="12"/>
  <c r="N751" i="12"/>
  <c r="N752" i="12"/>
  <c r="N753" i="12"/>
  <c r="N754" i="12"/>
  <c r="N755" i="12"/>
  <c r="N756" i="12"/>
  <c r="N757" i="12"/>
  <c r="N758" i="12"/>
  <c r="N759" i="12"/>
  <c r="N760" i="12"/>
  <c r="N761" i="12"/>
  <c r="N762" i="12"/>
  <c r="N763" i="12"/>
  <c r="N764" i="12"/>
  <c r="N765" i="12"/>
  <c r="N766" i="12"/>
  <c r="N767" i="12"/>
  <c r="N768" i="12"/>
  <c r="N769" i="12"/>
  <c r="N770" i="12"/>
  <c r="N771" i="12"/>
  <c r="N772" i="12"/>
  <c r="N773" i="12"/>
  <c r="N774" i="12"/>
  <c r="N775" i="12"/>
  <c r="N776" i="12"/>
  <c r="N777" i="12"/>
  <c r="N778" i="12"/>
  <c r="N779" i="12"/>
  <c r="N780" i="12"/>
  <c r="N781" i="12"/>
  <c r="N782" i="12"/>
  <c r="N783" i="12"/>
  <c r="N784" i="12"/>
  <c r="N785" i="12"/>
  <c r="N786" i="12"/>
  <c r="N787" i="12"/>
  <c r="N788" i="12"/>
  <c r="N789" i="12"/>
  <c r="N790" i="12"/>
  <c r="N791" i="12"/>
  <c r="N792" i="12"/>
  <c r="N793" i="12"/>
  <c r="N794" i="12"/>
  <c r="N795" i="12"/>
  <c r="N796" i="12"/>
  <c r="N797" i="12"/>
  <c r="N798" i="12"/>
  <c r="N799" i="12"/>
  <c r="N800" i="12"/>
  <c r="N801" i="12"/>
  <c r="N802" i="12"/>
  <c r="N803" i="12"/>
  <c r="N804" i="12"/>
  <c r="N805" i="12"/>
  <c r="N806" i="12"/>
  <c r="N807" i="12"/>
  <c r="N808" i="12"/>
  <c r="N809" i="12"/>
  <c r="N810" i="12"/>
  <c r="N811" i="12"/>
  <c r="N812" i="12"/>
  <c r="N813" i="12"/>
  <c r="N814" i="12"/>
  <c r="N815" i="12"/>
  <c r="N816" i="12"/>
  <c r="N817" i="12"/>
  <c r="N818" i="12"/>
  <c r="N819" i="12"/>
  <c r="N820" i="12"/>
  <c r="N821" i="12"/>
  <c r="N822" i="12"/>
  <c r="N823" i="12"/>
  <c r="N824" i="12"/>
  <c r="N825" i="12"/>
  <c r="N826" i="12"/>
  <c r="N827" i="12"/>
  <c r="N828" i="12"/>
  <c r="N829" i="12"/>
  <c r="N830" i="12"/>
  <c r="N831" i="12"/>
  <c r="N832" i="12"/>
  <c r="N833" i="12"/>
  <c r="N834" i="12"/>
  <c r="N835" i="12"/>
  <c r="N836" i="12"/>
  <c r="N837" i="12"/>
  <c r="N838" i="12"/>
  <c r="N839" i="12"/>
  <c r="N840" i="12"/>
  <c r="N841" i="12"/>
  <c r="N842" i="12"/>
  <c r="N843" i="12"/>
  <c r="N844" i="12"/>
  <c r="N845" i="12"/>
  <c r="N846" i="12"/>
  <c r="N847" i="12"/>
  <c r="N848" i="12"/>
  <c r="N849" i="12"/>
  <c r="N850" i="12"/>
  <c r="N851" i="12"/>
  <c r="N852" i="12"/>
  <c r="N853" i="12"/>
  <c r="N854" i="12"/>
  <c r="N855" i="12"/>
  <c r="N856" i="12"/>
  <c r="N857" i="12"/>
  <c r="N858" i="12"/>
  <c r="N859" i="12"/>
  <c r="N860" i="12"/>
  <c r="N861" i="12"/>
  <c r="N862" i="12"/>
  <c r="N863" i="12"/>
  <c r="N864" i="12"/>
  <c r="N865" i="12"/>
  <c r="N866" i="12"/>
  <c r="N867" i="12"/>
  <c r="N868" i="12"/>
  <c r="N869" i="12"/>
  <c r="N870" i="12"/>
  <c r="N871" i="12"/>
  <c r="N872" i="12"/>
  <c r="N873" i="12"/>
  <c r="N874" i="12"/>
  <c r="N875" i="12"/>
  <c r="N876" i="12"/>
  <c r="N877" i="12"/>
  <c r="N878" i="12"/>
  <c r="N879" i="12"/>
  <c r="N880" i="12"/>
  <c r="N881" i="12"/>
  <c r="N882" i="12"/>
  <c r="N883" i="12"/>
  <c r="N884" i="12"/>
  <c r="N885" i="12"/>
  <c r="N886" i="12"/>
  <c r="N887" i="12"/>
  <c r="N888" i="12"/>
  <c r="N889" i="12"/>
  <c r="N890" i="12"/>
  <c r="N891" i="12"/>
  <c r="N892" i="12"/>
  <c r="N893" i="12"/>
  <c r="N894" i="12"/>
  <c r="N895" i="12"/>
  <c r="N896" i="12"/>
  <c r="N897" i="12"/>
  <c r="N898" i="12"/>
  <c r="N899" i="12"/>
  <c r="N900" i="12"/>
  <c r="N901" i="12"/>
  <c r="N902" i="12"/>
  <c r="N903" i="12"/>
  <c r="N904" i="12"/>
  <c r="N905" i="12"/>
  <c r="N906" i="12"/>
  <c r="N907" i="12"/>
  <c r="N908" i="12"/>
  <c r="N909" i="12"/>
  <c r="N910" i="12"/>
  <c r="N911" i="12"/>
  <c r="N912" i="12"/>
  <c r="N913" i="12"/>
  <c r="N914" i="12"/>
  <c r="N915" i="12"/>
  <c r="N916" i="12"/>
  <c r="N917" i="12"/>
  <c r="N918" i="12"/>
  <c r="N919" i="12"/>
  <c r="N920" i="12"/>
  <c r="N921" i="12"/>
  <c r="N922" i="12"/>
  <c r="N923" i="12"/>
  <c r="N924" i="12"/>
  <c r="N925" i="12"/>
  <c r="N926" i="12"/>
  <c r="N927" i="12"/>
  <c r="N928" i="12"/>
  <c r="N929" i="12"/>
  <c r="N930" i="12"/>
  <c r="N931" i="12"/>
  <c r="N932" i="12"/>
  <c r="N933" i="12"/>
  <c r="N934" i="12"/>
  <c r="N935" i="12"/>
  <c r="N936" i="12"/>
  <c r="N937" i="12"/>
  <c r="N938" i="12"/>
  <c r="N939" i="12"/>
  <c r="N940" i="12"/>
  <c r="N941" i="12"/>
  <c r="N942" i="12"/>
  <c r="N943" i="12"/>
  <c r="N944" i="12"/>
  <c r="N945" i="12"/>
  <c r="N946" i="12"/>
  <c r="N947" i="12"/>
  <c r="N948" i="12"/>
  <c r="N949" i="12"/>
  <c r="N950" i="12"/>
  <c r="N951" i="12"/>
  <c r="N952" i="12"/>
  <c r="N953" i="12"/>
  <c r="N954" i="12"/>
  <c r="N955" i="12"/>
  <c r="N956" i="12"/>
  <c r="N957" i="12"/>
  <c r="N958" i="12"/>
  <c r="N959" i="12"/>
  <c r="N960" i="12"/>
  <c r="N961" i="12"/>
  <c r="N962" i="12"/>
  <c r="N963" i="12"/>
  <c r="N964" i="12"/>
  <c r="N965" i="12"/>
  <c r="N966" i="12"/>
  <c r="N967" i="12"/>
  <c r="N968" i="12"/>
  <c r="N969" i="12"/>
  <c r="N970" i="12"/>
  <c r="N971" i="12"/>
  <c r="N972" i="12"/>
  <c r="N973" i="12"/>
  <c r="N974" i="12"/>
  <c r="N975" i="12"/>
  <c r="N976" i="12"/>
  <c r="N977" i="12"/>
  <c r="N978" i="12"/>
  <c r="N979" i="12"/>
  <c r="N980" i="12"/>
  <c r="N981" i="12"/>
  <c r="N982" i="12"/>
  <c r="N983" i="12"/>
  <c r="N984" i="12"/>
  <c r="N985" i="12"/>
  <c r="N986" i="12"/>
  <c r="N987" i="12"/>
  <c r="N988" i="12"/>
  <c r="N989" i="12"/>
  <c r="N990" i="12"/>
  <c r="N991" i="12"/>
  <c r="N992" i="12"/>
  <c r="N993" i="12"/>
  <c r="N994" i="12"/>
  <c r="N995" i="12"/>
  <c r="N996" i="12"/>
  <c r="N997" i="12"/>
  <c r="N998" i="12"/>
  <c r="N999" i="12"/>
  <c r="N1000" i="12"/>
  <c r="N1001" i="12"/>
  <c r="N1002" i="12"/>
  <c r="N1003" i="12"/>
  <c r="N1004" i="12"/>
  <c r="N1005" i="12"/>
  <c r="N1006" i="12"/>
  <c r="N1007" i="12"/>
  <c r="N1008" i="12"/>
  <c r="N1009" i="12"/>
  <c r="N1010" i="12"/>
  <c r="N1011" i="12"/>
  <c r="N1012" i="12"/>
  <c r="N1013" i="12"/>
  <c r="N1014" i="12"/>
  <c r="N1015" i="12"/>
  <c r="N1016" i="12"/>
  <c r="N1017" i="12"/>
  <c r="N1018" i="12"/>
  <c r="N1019" i="12"/>
  <c r="N1020" i="12"/>
  <c r="N1021" i="12"/>
  <c r="N1022" i="12"/>
  <c r="N1023" i="12"/>
  <c r="N1024" i="12"/>
  <c r="N1025" i="12"/>
  <c r="N1026" i="12"/>
  <c r="N1027" i="12"/>
  <c r="N1028" i="12"/>
  <c r="N1029" i="12"/>
  <c r="N1030" i="12"/>
  <c r="N1031" i="12"/>
  <c r="N1032" i="12"/>
  <c r="N1033" i="12"/>
  <c r="N1034" i="12"/>
  <c r="N1035" i="12"/>
  <c r="N1036" i="12"/>
  <c r="N1037" i="12"/>
  <c r="N1038" i="12"/>
  <c r="N1039" i="12"/>
  <c r="N1040" i="12"/>
  <c r="N1041" i="12"/>
  <c r="N1042" i="12"/>
  <c r="N1043" i="12"/>
  <c r="N1044" i="12"/>
  <c r="N1045" i="12"/>
  <c r="N1046" i="12"/>
  <c r="N1047" i="12"/>
  <c r="N1048" i="12"/>
  <c r="N1049" i="12"/>
  <c r="N1050" i="12"/>
  <c r="N1051" i="12"/>
  <c r="N1052" i="12"/>
  <c r="N1053" i="12"/>
  <c r="N1054" i="12"/>
  <c r="N1055" i="12"/>
  <c r="N1056" i="12"/>
  <c r="N1057" i="12"/>
  <c r="N1058" i="12"/>
  <c r="N1059" i="12"/>
  <c r="N1060" i="12"/>
  <c r="N1061" i="12"/>
  <c r="N1062" i="12"/>
  <c r="N1063" i="12"/>
  <c r="N1064" i="12"/>
  <c r="N1065" i="12"/>
  <c r="N1066" i="12"/>
  <c r="N1067" i="12"/>
  <c r="N1068" i="12"/>
  <c r="N1069" i="12"/>
  <c r="N1070" i="12"/>
  <c r="N1071" i="12"/>
  <c r="N1072" i="12"/>
  <c r="N1073" i="12"/>
  <c r="N1074" i="12"/>
  <c r="N1075" i="12"/>
  <c r="N1076" i="12"/>
  <c r="N1077" i="12"/>
  <c r="N1078" i="12"/>
  <c r="N1079" i="12"/>
  <c r="N1080" i="12"/>
  <c r="N1081" i="12"/>
  <c r="N1082" i="12"/>
  <c r="N1083" i="12"/>
  <c r="N1084" i="12"/>
  <c r="N1085" i="12"/>
  <c r="N1086" i="12"/>
  <c r="N1087" i="12"/>
  <c r="N1088" i="12"/>
  <c r="N1089" i="12"/>
  <c r="N1090" i="12"/>
  <c r="N1091" i="12"/>
  <c r="N1092" i="12"/>
  <c r="N1093" i="12"/>
  <c r="N1094" i="12"/>
  <c r="N1095" i="12"/>
  <c r="N1096" i="12"/>
  <c r="N1097" i="12"/>
  <c r="N1098" i="12"/>
  <c r="N1099" i="12"/>
  <c r="N1100" i="12"/>
  <c r="N1101" i="12"/>
  <c r="N1102" i="12"/>
  <c r="N1103" i="12"/>
  <c r="N1104" i="12"/>
  <c r="N1105" i="12"/>
  <c r="N1106" i="12"/>
  <c r="N1107" i="12"/>
  <c r="N1108" i="12"/>
  <c r="N1109" i="12"/>
  <c r="N1110" i="12"/>
  <c r="N1111" i="12"/>
  <c r="N1112" i="12"/>
  <c r="N1113" i="12"/>
  <c r="N1114" i="12"/>
  <c r="N1115" i="12"/>
  <c r="N1116" i="12"/>
  <c r="N1117" i="12"/>
  <c r="N1118" i="12"/>
  <c r="N1119" i="12"/>
  <c r="N1120" i="12"/>
  <c r="N1121" i="12"/>
  <c r="N1122" i="12"/>
  <c r="N1123" i="12"/>
  <c r="N1124" i="12"/>
  <c r="N1125" i="12"/>
  <c r="N1126" i="12"/>
  <c r="N1127" i="12"/>
  <c r="N1128" i="12"/>
  <c r="N1129" i="12"/>
  <c r="N1130" i="12"/>
  <c r="N1131" i="12"/>
  <c r="N1132" i="12"/>
  <c r="N1133" i="12"/>
  <c r="N1134" i="12"/>
  <c r="N1135" i="12"/>
  <c r="N1136" i="12"/>
  <c r="N1137" i="12"/>
  <c r="N1138" i="12"/>
  <c r="N1139" i="12"/>
  <c r="N1140" i="12"/>
  <c r="N1141" i="12"/>
  <c r="N1142" i="12"/>
  <c r="N1143" i="12"/>
  <c r="N1144" i="12"/>
  <c r="N1145" i="12"/>
  <c r="N1146" i="12"/>
  <c r="N1147" i="12"/>
  <c r="N1148" i="12"/>
  <c r="N1149" i="12"/>
  <c r="N1150" i="12"/>
  <c r="N1151" i="12"/>
  <c r="N1152" i="12"/>
  <c r="N1153" i="12"/>
  <c r="N1154" i="12"/>
  <c r="N1155" i="12"/>
  <c r="N1156" i="12"/>
  <c r="N1157" i="12"/>
  <c r="N1158" i="12"/>
  <c r="N1159" i="12"/>
  <c r="N1160" i="12"/>
  <c r="N1161" i="12"/>
  <c r="N1162" i="12"/>
  <c r="N1163" i="12"/>
  <c r="N1164" i="12"/>
  <c r="N1165" i="12"/>
  <c r="N1166" i="12"/>
  <c r="N1167" i="12"/>
  <c r="N1168" i="12"/>
  <c r="N1169" i="12"/>
  <c r="N1170" i="12"/>
  <c r="N1171" i="12"/>
  <c r="N1172" i="12"/>
  <c r="N1173" i="12"/>
  <c r="N1174" i="12"/>
  <c r="N1175" i="12"/>
  <c r="N1176" i="12"/>
  <c r="N1177" i="12"/>
  <c r="N1178" i="12"/>
  <c r="N1179" i="12"/>
  <c r="N1180" i="12"/>
  <c r="N1181" i="12"/>
  <c r="N1182" i="12"/>
  <c r="N1183" i="12"/>
  <c r="N1184" i="12"/>
  <c r="N1185" i="12"/>
  <c r="N1186" i="12"/>
  <c r="N1187" i="12"/>
  <c r="N1188" i="12"/>
  <c r="N1189" i="12"/>
  <c r="N1190" i="12"/>
  <c r="N1191" i="12"/>
  <c r="N1192" i="12"/>
  <c r="N1193" i="12"/>
  <c r="N1194" i="12"/>
  <c r="N1195" i="12"/>
  <c r="N1196" i="12"/>
  <c r="N1197" i="12"/>
  <c r="N1198" i="12"/>
  <c r="N1199" i="12"/>
  <c r="N1200" i="12"/>
  <c r="N2" i="12"/>
  <c r="M3" i="12"/>
  <c r="M4" i="12"/>
  <c r="M5" i="12"/>
  <c r="M7" i="12"/>
  <c r="M8" i="12"/>
  <c r="M9" i="12"/>
  <c r="M10" i="12"/>
  <c r="M11" i="12"/>
  <c r="M12" i="12"/>
  <c r="M13" i="12"/>
  <c r="M14" i="12"/>
  <c r="M15" i="12"/>
  <c r="M16" i="12"/>
  <c r="M17" i="12"/>
  <c r="M19" i="12"/>
  <c r="M21" i="12"/>
  <c r="M23" i="12"/>
  <c r="M26" i="12"/>
  <c r="M28" i="12"/>
  <c r="M29" i="12"/>
  <c r="M30" i="12"/>
  <c r="M31" i="12"/>
  <c r="M32" i="12"/>
  <c r="M33" i="12"/>
  <c r="M35" i="12"/>
  <c r="M38" i="12"/>
  <c r="M39" i="12"/>
  <c r="M40" i="12"/>
  <c r="M41" i="12"/>
  <c r="M42" i="12"/>
  <c r="M43" i="12"/>
  <c r="M44" i="12"/>
  <c r="M45" i="12"/>
  <c r="M46" i="12"/>
  <c r="M47" i="12"/>
  <c r="M48" i="12"/>
  <c r="M49" i="12"/>
  <c r="M51" i="12"/>
  <c r="M52" i="12"/>
  <c r="M56" i="12"/>
  <c r="M58" i="12"/>
  <c r="M59" i="12"/>
  <c r="M60" i="12"/>
  <c r="M63" i="12"/>
  <c r="M65" i="12"/>
  <c r="M66" i="12"/>
  <c r="M68" i="12"/>
  <c r="M69" i="12"/>
  <c r="M70" i="12"/>
  <c r="M71" i="12"/>
  <c r="M72" i="12"/>
  <c r="M73" i="12"/>
  <c r="M75" i="12"/>
  <c r="M77" i="12"/>
  <c r="M78" i="12"/>
  <c r="M81" i="12"/>
  <c r="M82" i="12"/>
  <c r="M83" i="12"/>
  <c r="M89" i="12"/>
  <c r="M94" i="12"/>
  <c r="M95" i="12"/>
  <c r="M96" i="12"/>
  <c r="M97" i="12"/>
  <c r="M98" i="12"/>
  <c r="M99" i="12"/>
  <c r="M100" i="12"/>
  <c r="M102" i="12"/>
  <c r="M105" i="12"/>
  <c r="M107" i="12"/>
  <c r="M109" i="12"/>
  <c r="M110" i="12"/>
  <c r="M113" i="12"/>
  <c r="M114" i="12"/>
  <c r="M115" i="12"/>
  <c r="M116" i="12"/>
  <c r="M117" i="12"/>
  <c r="M118" i="12"/>
  <c r="M119" i="12"/>
  <c r="M120" i="12"/>
  <c r="M121" i="12"/>
  <c r="M122" i="12"/>
  <c r="M123" i="12"/>
  <c r="M124" i="12"/>
  <c r="M125" i="12"/>
  <c r="M126" i="12"/>
  <c r="M127" i="12"/>
  <c r="M128" i="12"/>
  <c r="M129" i="12"/>
  <c r="M130" i="12"/>
  <c r="M131" i="12"/>
  <c r="M132" i="12"/>
  <c r="M138" i="12"/>
  <c r="M139" i="12"/>
  <c r="M140" i="12"/>
  <c r="M141" i="12"/>
  <c r="M142" i="12"/>
  <c r="M143" i="12"/>
  <c r="M144" i="12"/>
  <c r="M145" i="12"/>
  <c r="M146" i="12"/>
  <c r="M147" i="12"/>
  <c r="M148" i="12"/>
  <c r="M149" i="12"/>
  <c r="M150" i="12"/>
  <c r="M151" i="12"/>
  <c r="M152" i="12"/>
  <c r="M153" i="12"/>
  <c r="M155" i="12"/>
  <c r="M156" i="12"/>
  <c r="M157" i="12"/>
  <c r="M158" i="12"/>
  <c r="M159" i="12"/>
  <c r="M161" i="12"/>
  <c r="M162" i="12"/>
  <c r="M164" i="12"/>
  <c r="M165" i="12"/>
  <c r="M167" i="12"/>
  <c r="M170" i="12"/>
  <c r="M171" i="12"/>
  <c r="M172" i="12"/>
  <c r="M173" i="12"/>
  <c r="M177" i="12"/>
  <c r="M178" i="12"/>
  <c r="M180" i="12"/>
  <c r="M181" i="12"/>
  <c r="M182" i="12"/>
  <c r="M183" i="12"/>
  <c r="M184" i="12"/>
  <c r="M185" i="12"/>
  <c r="M186" i="12"/>
  <c r="M188" i="12"/>
  <c r="M189" i="12"/>
  <c r="M191" i="12"/>
  <c r="M193" i="12"/>
  <c r="M194" i="12"/>
  <c r="M197" i="12"/>
  <c r="M198" i="12"/>
  <c r="M200" i="12"/>
  <c r="M201" i="12"/>
  <c r="M202" i="12"/>
  <c r="M203" i="12"/>
  <c r="M205" i="12"/>
  <c r="M208" i="12"/>
  <c r="M209" i="12"/>
  <c r="M210" i="12"/>
  <c r="M211" i="12"/>
  <c r="M213" i="12"/>
  <c r="M215" i="12"/>
  <c r="M217" i="12"/>
  <c r="M218" i="12"/>
  <c r="M220" i="12"/>
  <c r="M222" i="12"/>
  <c r="M224" i="12"/>
  <c r="M225" i="12"/>
  <c r="M230" i="12"/>
  <c r="M231" i="12"/>
  <c r="M232" i="12"/>
  <c r="M233" i="12"/>
  <c r="M234" i="12"/>
  <c r="M235" i="12"/>
  <c r="M236" i="12"/>
  <c r="M237" i="12"/>
  <c r="M238" i="12"/>
  <c r="M239" i="12"/>
  <c r="M240" i="12"/>
  <c r="M241" i="12"/>
  <c r="M242" i="12"/>
  <c r="M243" i="12"/>
  <c r="M245" i="12"/>
  <c r="M248" i="12"/>
  <c r="M249" i="12"/>
  <c r="M251" i="12"/>
  <c r="M252" i="12"/>
  <c r="M253" i="12"/>
  <c r="M254" i="12"/>
  <c r="M255" i="12"/>
  <c r="M257" i="12"/>
  <c r="M258" i="12"/>
  <c r="M259" i="12"/>
  <c r="M261" i="12"/>
  <c r="M263" i="12"/>
  <c r="M266" i="12"/>
  <c r="M269" i="12"/>
  <c r="M271" i="12"/>
  <c r="M272" i="12"/>
  <c r="M273" i="12"/>
  <c r="M276" i="12"/>
  <c r="M277" i="12"/>
  <c r="M278" i="12"/>
  <c r="M279" i="12"/>
  <c r="M280" i="12"/>
  <c r="M282" i="12"/>
  <c r="M284" i="12"/>
  <c r="M286" i="12"/>
  <c r="M287" i="12"/>
  <c r="M288" i="12"/>
  <c r="M289" i="12"/>
  <c r="M290" i="12"/>
  <c r="M291" i="12"/>
  <c r="M292" i="12"/>
  <c r="M293" i="12"/>
  <c r="M294" i="12"/>
  <c r="M295" i="12"/>
  <c r="M296" i="12"/>
  <c r="M297" i="12"/>
  <c r="M298" i="12"/>
  <c r="M299" i="12"/>
  <c r="M300" i="12"/>
  <c r="M301" i="12"/>
  <c r="M304" i="12"/>
  <c r="M305" i="12"/>
  <c r="M306" i="12"/>
  <c r="M310" i="12"/>
  <c r="M311" i="12"/>
  <c r="M312" i="12"/>
  <c r="M313" i="12"/>
  <c r="M314" i="12"/>
  <c r="M315" i="12"/>
  <c r="M320" i="12"/>
  <c r="M321" i="12"/>
  <c r="M322" i="12"/>
  <c r="M328" i="12"/>
  <c r="M329" i="12"/>
  <c r="M330" i="12"/>
  <c r="M331" i="12"/>
  <c r="M332" i="12"/>
  <c r="M333" i="12"/>
  <c r="M336" i="12"/>
  <c r="M337" i="12"/>
  <c r="M338" i="12"/>
  <c r="M339" i="12"/>
  <c r="M340" i="12"/>
  <c r="M341" i="12"/>
  <c r="M343" i="12"/>
  <c r="M344" i="12"/>
  <c r="M346" i="12"/>
  <c r="M348" i="12"/>
  <c r="M353" i="12"/>
  <c r="M355" i="12"/>
  <c r="M360" i="12"/>
  <c r="M361" i="12"/>
  <c r="M362" i="12"/>
  <c r="M363" i="12"/>
  <c r="M364" i="12"/>
  <c r="M365" i="12"/>
  <c r="M366" i="12"/>
  <c r="M367" i="12"/>
  <c r="M368" i="12"/>
  <c r="M369" i="12"/>
  <c r="M370" i="12"/>
  <c r="M371" i="12"/>
  <c r="M372" i="12"/>
  <c r="M377" i="12"/>
  <c r="M378" i="12"/>
  <c r="M379" i="12"/>
  <c r="M380" i="12"/>
  <c r="M381" i="12"/>
  <c r="M382" i="12"/>
  <c r="M383" i="12"/>
  <c r="M384" i="12"/>
  <c r="M385" i="12"/>
  <c r="M386" i="12"/>
  <c r="M387" i="12"/>
  <c r="M389" i="12"/>
  <c r="M390" i="12"/>
  <c r="M391" i="12"/>
  <c r="M392" i="12"/>
  <c r="M395" i="12"/>
  <c r="M396" i="12"/>
  <c r="M397" i="12"/>
  <c r="M398" i="12"/>
  <c r="M400" i="12"/>
  <c r="M401" i="12"/>
  <c r="M404" i="12"/>
  <c r="M405" i="12"/>
  <c r="M406" i="12"/>
  <c r="M407" i="12"/>
  <c r="M410" i="12"/>
  <c r="M411" i="12"/>
  <c r="M416" i="12"/>
  <c r="M419" i="12"/>
  <c r="M420" i="12"/>
  <c r="M421" i="12"/>
  <c r="M422" i="12"/>
  <c r="M423" i="12"/>
  <c r="M424" i="12"/>
  <c r="M426" i="12"/>
  <c r="M427" i="12"/>
  <c r="M428" i="12"/>
  <c r="M430" i="12"/>
  <c r="M431" i="12"/>
  <c r="M432" i="12"/>
  <c r="M433" i="12"/>
  <c r="M434" i="12"/>
  <c r="M437" i="12"/>
  <c r="M450" i="12"/>
  <c r="M457" i="12"/>
  <c r="M458" i="12"/>
  <c r="M459" i="12"/>
  <c r="M460" i="12"/>
  <c r="M461" i="12"/>
  <c r="M462" i="12"/>
  <c r="M463" i="12"/>
  <c r="M464" i="12"/>
  <c r="M465" i="12"/>
  <c r="M466" i="12"/>
  <c r="M467" i="12"/>
  <c r="M468" i="12"/>
  <c r="M469" i="12"/>
  <c r="M470" i="12"/>
  <c r="M471" i="12"/>
  <c r="M472" i="12"/>
  <c r="M473" i="12"/>
  <c r="M474" i="12"/>
  <c r="M475" i="12"/>
  <c r="M476" i="12"/>
  <c r="M477" i="12"/>
  <c r="M478" i="12"/>
  <c r="M479" i="12"/>
  <c r="M480" i="12"/>
  <c r="M481" i="12"/>
  <c r="M482" i="12"/>
  <c r="M483" i="12"/>
  <c r="M484" i="12"/>
  <c r="M485" i="12"/>
  <c r="M486" i="12"/>
  <c r="M487" i="12"/>
  <c r="M488" i="12"/>
  <c r="M489" i="12"/>
  <c r="M490" i="12"/>
  <c r="M491" i="12"/>
  <c r="M492" i="12"/>
  <c r="M493" i="12"/>
  <c r="M494" i="12"/>
  <c r="M495" i="12"/>
  <c r="M496" i="12"/>
  <c r="M497" i="12"/>
  <c r="M498" i="12"/>
  <c r="M499" i="12"/>
  <c r="M500" i="12"/>
  <c r="M501" i="12"/>
  <c r="M502" i="12"/>
  <c r="M503" i="12"/>
  <c r="M504" i="12"/>
  <c r="M505" i="12"/>
  <c r="M506" i="12"/>
  <c r="M507" i="12"/>
  <c r="M508" i="12"/>
  <c r="M509" i="12"/>
  <c r="M510" i="12"/>
  <c r="M511" i="12"/>
  <c r="M512" i="12"/>
  <c r="M513" i="12"/>
  <c r="M514" i="12"/>
  <c r="M515" i="12"/>
  <c r="M516" i="12"/>
  <c r="M517" i="12"/>
  <c r="M518" i="12"/>
  <c r="M519" i="12"/>
  <c r="M520" i="12"/>
  <c r="M521" i="12"/>
  <c r="M522" i="12"/>
  <c r="M523" i="12"/>
  <c r="M524" i="12"/>
  <c r="M525" i="12"/>
  <c r="M526" i="12"/>
  <c r="M527" i="12"/>
  <c r="M528" i="12"/>
  <c r="M529" i="12"/>
  <c r="M530" i="12"/>
  <c r="M531" i="12"/>
  <c r="M532" i="12"/>
  <c r="M533" i="12"/>
  <c r="M534" i="12"/>
  <c r="M535" i="12"/>
  <c r="M536" i="12"/>
  <c r="M537" i="12"/>
  <c r="M538" i="12"/>
  <c r="M539" i="12"/>
  <c r="M540" i="12"/>
  <c r="M541" i="12"/>
  <c r="M542" i="12"/>
  <c r="M543" i="12"/>
  <c r="M544" i="12"/>
  <c r="M545" i="12"/>
  <c r="M546" i="12"/>
  <c r="M547" i="12"/>
  <c r="M548" i="12"/>
  <c r="M549" i="12"/>
  <c r="M550" i="12"/>
  <c r="M551" i="12"/>
  <c r="M552" i="12"/>
  <c r="M553" i="12"/>
  <c r="M554" i="12"/>
  <c r="M555" i="12"/>
  <c r="M556" i="12"/>
  <c r="M557" i="12"/>
  <c r="M558" i="12"/>
  <c r="M559" i="12"/>
  <c r="M560" i="12"/>
  <c r="M561" i="12"/>
  <c r="M562" i="12"/>
  <c r="M563" i="12"/>
  <c r="M564" i="12"/>
  <c r="M565" i="12"/>
  <c r="M566" i="12"/>
  <c r="M567" i="12"/>
  <c r="M568" i="12"/>
  <c r="M569" i="12"/>
  <c r="M570" i="12"/>
  <c r="M571" i="12"/>
  <c r="M572" i="12"/>
  <c r="M573" i="12"/>
  <c r="M574" i="12"/>
  <c r="M575" i="12"/>
  <c r="M576" i="12"/>
  <c r="M577" i="12"/>
  <c r="M578" i="12"/>
  <c r="M579" i="12"/>
  <c r="M580" i="12"/>
  <c r="M581" i="12"/>
  <c r="M582" i="12"/>
  <c r="M583" i="12"/>
  <c r="M584" i="12"/>
  <c r="M585" i="12"/>
  <c r="M586" i="12"/>
  <c r="M587" i="12"/>
  <c r="M588" i="12"/>
  <c r="M589" i="12"/>
  <c r="M590" i="12"/>
  <c r="M591" i="12"/>
  <c r="M592" i="12"/>
  <c r="M593" i="12"/>
  <c r="M594" i="12"/>
  <c r="M595" i="12"/>
  <c r="M596" i="12"/>
  <c r="M597" i="12"/>
  <c r="M598" i="12"/>
  <c r="M599" i="12"/>
  <c r="M600" i="12"/>
  <c r="M601" i="12"/>
  <c r="M602" i="12"/>
  <c r="M603" i="12"/>
  <c r="M604" i="12"/>
  <c r="M605" i="12"/>
  <c r="M606" i="12"/>
  <c r="M607" i="12"/>
  <c r="M608" i="12"/>
  <c r="M609" i="12"/>
  <c r="M610" i="12"/>
  <c r="M611" i="12"/>
  <c r="M612" i="12"/>
  <c r="M613" i="12"/>
  <c r="M614" i="12"/>
  <c r="M615" i="12"/>
  <c r="M616" i="12"/>
  <c r="M617" i="12"/>
  <c r="M618" i="12"/>
  <c r="M619" i="12"/>
  <c r="M620" i="12"/>
  <c r="M621" i="12"/>
  <c r="M622" i="12"/>
  <c r="M623" i="12"/>
  <c r="M624" i="12"/>
  <c r="M625" i="12"/>
  <c r="M626" i="12"/>
  <c r="M627" i="12"/>
  <c r="M628" i="12"/>
  <c r="M629" i="12"/>
  <c r="M630" i="12"/>
  <c r="M631" i="12"/>
  <c r="M632" i="12"/>
  <c r="M633" i="12"/>
  <c r="M634" i="12"/>
  <c r="M635" i="12"/>
  <c r="M636" i="12"/>
  <c r="M637" i="12"/>
  <c r="M638" i="12"/>
  <c r="M639" i="12"/>
  <c r="M640" i="12"/>
  <c r="M641" i="12"/>
  <c r="M642" i="12"/>
  <c r="M643" i="12"/>
  <c r="M644" i="12"/>
  <c r="M645" i="12"/>
  <c r="M646" i="12"/>
  <c r="M647" i="12"/>
  <c r="M648" i="12"/>
  <c r="M649" i="12"/>
  <c r="M650" i="12"/>
  <c r="M651" i="12"/>
  <c r="M652" i="12"/>
  <c r="M653" i="12"/>
  <c r="M654" i="12"/>
  <c r="M655" i="12"/>
  <c r="M656" i="12"/>
  <c r="M657" i="12"/>
  <c r="M658" i="12"/>
  <c r="M659" i="12"/>
  <c r="M660" i="12"/>
  <c r="M661" i="12"/>
  <c r="M662" i="12"/>
  <c r="M663" i="12"/>
  <c r="M664" i="12"/>
  <c r="M665" i="12"/>
  <c r="M666" i="12"/>
  <c r="M667" i="12"/>
  <c r="M668" i="12"/>
  <c r="M669" i="12"/>
  <c r="M670" i="12"/>
  <c r="M671" i="12"/>
  <c r="M672" i="12"/>
  <c r="M673" i="12"/>
  <c r="M674" i="12"/>
  <c r="M675" i="12"/>
  <c r="M676" i="12"/>
  <c r="M677" i="12"/>
  <c r="M678" i="12"/>
  <c r="M679" i="12"/>
  <c r="M680" i="12"/>
  <c r="M681" i="12"/>
  <c r="M682" i="12"/>
  <c r="M683" i="12"/>
  <c r="M684" i="12"/>
  <c r="M685" i="12"/>
  <c r="M686" i="12"/>
  <c r="M687" i="12"/>
  <c r="M688" i="12"/>
  <c r="M689" i="12"/>
  <c r="M690" i="12"/>
  <c r="M691" i="12"/>
  <c r="M692" i="12"/>
  <c r="M693" i="12"/>
  <c r="M694" i="12"/>
  <c r="M695" i="12"/>
  <c r="M696" i="12"/>
  <c r="M697" i="12"/>
  <c r="M698" i="12"/>
  <c r="M699" i="12"/>
  <c r="M700" i="12"/>
  <c r="M701" i="12"/>
  <c r="M702" i="12"/>
  <c r="M703" i="12"/>
  <c r="M704" i="12"/>
  <c r="M705" i="12"/>
  <c r="M706" i="12"/>
  <c r="M707" i="12"/>
  <c r="M708" i="12"/>
  <c r="M709" i="12"/>
  <c r="M710" i="12"/>
  <c r="M711" i="12"/>
  <c r="M712" i="12"/>
  <c r="M713" i="12"/>
  <c r="M714" i="12"/>
  <c r="M715" i="12"/>
  <c r="M716" i="12"/>
  <c r="M717" i="12"/>
  <c r="M718" i="12"/>
  <c r="M719" i="12"/>
  <c r="M720" i="12"/>
  <c r="M721" i="12"/>
  <c r="M722" i="12"/>
  <c r="M723" i="12"/>
  <c r="M724" i="12"/>
  <c r="M725" i="12"/>
  <c r="M726" i="12"/>
  <c r="M727" i="12"/>
  <c r="M728" i="12"/>
  <c r="M729" i="12"/>
  <c r="M730" i="12"/>
  <c r="M731" i="12"/>
  <c r="M732" i="12"/>
  <c r="M733" i="12"/>
  <c r="M734" i="12"/>
  <c r="M735" i="12"/>
  <c r="M736" i="12"/>
  <c r="M737" i="12"/>
  <c r="M738" i="12"/>
  <c r="M739" i="12"/>
  <c r="M740" i="12"/>
  <c r="M741" i="12"/>
  <c r="M742" i="12"/>
  <c r="M743" i="12"/>
  <c r="M744" i="12"/>
  <c r="M745" i="12"/>
  <c r="M746" i="12"/>
  <c r="M747" i="12"/>
  <c r="M748" i="12"/>
  <c r="M749" i="12"/>
  <c r="M750" i="12"/>
  <c r="M751" i="12"/>
  <c r="M752" i="12"/>
  <c r="M753" i="12"/>
  <c r="M754" i="12"/>
  <c r="M755" i="12"/>
  <c r="M756" i="12"/>
  <c r="M757" i="12"/>
  <c r="M758" i="12"/>
  <c r="M759" i="12"/>
  <c r="M760" i="12"/>
  <c r="M761" i="12"/>
  <c r="M762" i="12"/>
  <c r="M763" i="12"/>
  <c r="M764" i="12"/>
  <c r="M765" i="12"/>
  <c r="M766" i="12"/>
  <c r="M767" i="12"/>
  <c r="M768" i="12"/>
  <c r="M769" i="12"/>
  <c r="M770" i="12"/>
  <c r="M771" i="12"/>
  <c r="M772" i="12"/>
  <c r="M773" i="12"/>
  <c r="M774" i="12"/>
  <c r="M775" i="12"/>
  <c r="M776" i="12"/>
  <c r="M777" i="12"/>
  <c r="M778" i="12"/>
  <c r="M779" i="12"/>
  <c r="M780" i="12"/>
  <c r="M781" i="12"/>
  <c r="M782" i="12"/>
  <c r="M783" i="12"/>
  <c r="M784" i="12"/>
  <c r="M785" i="12"/>
  <c r="M786" i="12"/>
  <c r="M787" i="12"/>
  <c r="M788" i="12"/>
  <c r="M789" i="12"/>
  <c r="M790" i="12"/>
  <c r="M791" i="12"/>
  <c r="M792" i="12"/>
  <c r="M793" i="12"/>
  <c r="M794" i="12"/>
  <c r="M795" i="12"/>
  <c r="M796" i="12"/>
  <c r="M797" i="12"/>
  <c r="M798" i="12"/>
  <c r="M799" i="12"/>
  <c r="M800" i="12"/>
  <c r="M801" i="12"/>
  <c r="M802" i="12"/>
  <c r="M803" i="12"/>
  <c r="M804" i="12"/>
  <c r="M805" i="12"/>
  <c r="M806" i="12"/>
  <c r="M807" i="12"/>
  <c r="M808" i="12"/>
  <c r="M809" i="12"/>
  <c r="M810" i="12"/>
  <c r="M811" i="12"/>
  <c r="M812" i="12"/>
  <c r="M813" i="12"/>
  <c r="M814" i="12"/>
  <c r="M815" i="12"/>
  <c r="M816" i="12"/>
  <c r="M817" i="12"/>
  <c r="M818" i="12"/>
  <c r="M819" i="12"/>
  <c r="M820" i="12"/>
  <c r="M821" i="12"/>
  <c r="M822" i="12"/>
  <c r="M823" i="12"/>
  <c r="M824" i="12"/>
  <c r="M825" i="12"/>
  <c r="M826" i="12"/>
  <c r="M827" i="12"/>
  <c r="M828" i="12"/>
  <c r="M829" i="12"/>
  <c r="M830" i="12"/>
  <c r="M831" i="12"/>
  <c r="M832" i="12"/>
  <c r="M833" i="12"/>
  <c r="M834" i="12"/>
  <c r="M835" i="12"/>
  <c r="M836" i="12"/>
  <c r="M837" i="12"/>
  <c r="M838" i="12"/>
  <c r="M839" i="12"/>
  <c r="M840" i="12"/>
  <c r="M841" i="12"/>
  <c r="M842" i="12"/>
  <c r="M843" i="12"/>
  <c r="M844" i="12"/>
  <c r="M845" i="12"/>
  <c r="M846" i="12"/>
  <c r="M847" i="12"/>
  <c r="M848" i="12"/>
  <c r="M849" i="12"/>
  <c r="M850" i="12"/>
  <c r="M851" i="12"/>
  <c r="M852" i="12"/>
  <c r="M853" i="12"/>
  <c r="M854" i="12"/>
  <c r="M855" i="12"/>
  <c r="M856" i="12"/>
  <c r="M857" i="12"/>
  <c r="M858" i="12"/>
  <c r="M859" i="12"/>
  <c r="M860" i="12"/>
  <c r="M861" i="12"/>
  <c r="M862" i="12"/>
  <c r="M863" i="12"/>
  <c r="M864" i="12"/>
  <c r="M865" i="12"/>
  <c r="M866" i="12"/>
  <c r="M867" i="12"/>
  <c r="M868" i="12"/>
  <c r="M869" i="12"/>
  <c r="M870" i="12"/>
  <c r="M871" i="12"/>
  <c r="M872" i="12"/>
  <c r="M873" i="12"/>
  <c r="M874" i="12"/>
  <c r="M875" i="12"/>
  <c r="M876" i="12"/>
  <c r="M877" i="12"/>
  <c r="M878" i="12"/>
  <c r="M879" i="12"/>
  <c r="M880" i="12"/>
  <c r="M881" i="12"/>
  <c r="M882" i="12"/>
  <c r="M883" i="12"/>
  <c r="M884" i="12"/>
  <c r="M885" i="12"/>
  <c r="M886" i="12"/>
  <c r="M887" i="12"/>
  <c r="M888" i="12"/>
  <c r="M889" i="12"/>
  <c r="M890" i="12"/>
  <c r="M891" i="12"/>
  <c r="M892" i="12"/>
  <c r="M893" i="12"/>
  <c r="M894" i="12"/>
  <c r="M895" i="12"/>
  <c r="M896" i="12"/>
  <c r="M897" i="12"/>
  <c r="M898" i="12"/>
  <c r="M899" i="12"/>
  <c r="M900" i="12"/>
  <c r="M901" i="12"/>
  <c r="M902" i="12"/>
  <c r="M903" i="12"/>
  <c r="M904" i="12"/>
  <c r="M905" i="12"/>
  <c r="M906" i="12"/>
  <c r="M907" i="12"/>
  <c r="M908" i="12"/>
  <c r="M909" i="12"/>
  <c r="M910" i="12"/>
  <c r="M911" i="12"/>
  <c r="M912" i="12"/>
  <c r="M913" i="12"/>
  <c r="M914" i="12"/>
  <c r="M915" i="12"/>
  <c r="M916" i="12"/>
  <c r="M917" i="12"/>
  <c r="M918" i="12"/>
  <c r="M919" i="12"/>
  <c r="M920" i="12"/>
  <c r="M921" i="12"/>
  <c r="M922" i="12"/>
  <c r="M923" i="12"/>
  <c r="M924" i="12"/>
  <c r="M925" i="12"/>
  <c r="M926" i="12"/>
  <c r="M927" i="12"/>
  <c r="M928" i="12"/>
  <c r="M929" i="12"/>
  <c r="M930" i="12"/>
  <c r="M931" i="12"/>
  <c r="M932" i="12"/>
  <c r="M933" i="12"/>
  <c r="M934" i="12"/>
  <c r="M935" i="12"/>
  <c r="M936" i="12"/>
  <c r="M937" i="12"/>
  <c r="M938" i="12"/>
  <c r="M939" i="12"/>
  <c r="M940" i="12"/>
  <c r="M941" i="12"/>
  <c r="M942" i="12"/>
  <c r="M943" i="12"/>
  <c r="M944" i="12"/>
  <c r="M945" i="12"/>
  <c r="M946" i="12"/>
  <c r="M947" i="12"/>
  <c r="M948" i="12"/>
  <c r="M949" i="12"/>
  <c r="M950" i="12"/>
  <c r="M951" i="12"/>
  <c r="M952" i="12"/>
  <c r="M953" i="12"/>
  <c r="M954" i="12"/>
  <c r="M955" i="12"/>
  <c r="M956" i="12"/>
  <c r="M957" i="12"/>
  <c r="M958" i="12"/>
  <c r="M959" i="12"/>
  <c r="M960" i="12"/>
  <c r="M961" i="12"/>
  <c r="M962" i="12"/>
  <c r="M963" i="12"/>
  <c r="M964" i="12"/>
  <c r="M965" i="12"/>
  <c r="M966" i="12"/>
  <c r="M967" i="12"/>
  <c r="M968" i="12"/>
  <c r="M969" i="12"/>
  <c r="M970" i="12"/>
  <c r="M971" i="12"/>
  <c r="M972" i="12"/>
  <c r="M973" i="12"/>
  <c r="M974" i="12"/>
  <c r="M975" i="12"/>
  <c r="M976" i="12"/>
  <c r="M977" i="12"/>
  <c r="M978" i="12"/>
  <c r="M979" i="12"/>
  <c r="M980" i="12"/>
  <c r="M981" i="12"/>
  <c r="M982" i="12"/>
  <c r="M983" i="12"/>
  <c r="M984" i="12"/>
  <c r="M985" i="12"/>
  <c r="M986" i="12"/>
  <c r="M987" i="12"/>
  <c r="M988" i="12"/>
  <c r="M989" i="12"/>
  <c r="M990" i="12"/>
  <c r="M991" i="12"/>
  <c r="M992" i="12"/>
  <c r="M993" i="12"/>
  <c r="M994" i="12"/>
  <c r="M995" i="12"/>
  <c r="M996" i="12"/>
  <c r="M997" i="12"/>
  <c r="M998" i="12"/>
  <c r="M999" i="12"/>
  <c r="M1000" i="12"/>
  <c r="M1001" i="12"/>
  <c r="M1002" i="12"/>
  <c r="M1003" i="12"/>
  <c r="M1004" i="12"/>
  <c r="M1005" i="12"/>
  <c r="M1006" i="12"/>
  <c r="M1007" i="12"/>
  <c r="M1008" i="12"/>
  <c r="M1009" i="12"/>
  <c r="M1010" i="12"/>
  <c r="M1011" i="12"/>
  <c r="M1012" i="12"/>
  <c r="M1013" i="12"/>
  <c r="M1014" i="12"/>
  <c r="M1015" i="12"/>
  <c r="M1016" i="12"/>
  <c r="M1017" i="12"/>
  <c r="M1018" i="12"/>
  <c r="M1019" i="12"/>
  <c r="M1020" i="12"/>
  <c r="M1021" i="12"/>
  <c r="M1022" i="12"/>
  <c r="M1023" i="12"/>
  <c r="M1024" i="12"/>
  <c r="M1025" i="12"/>
  <c r="M1026" i="12"/>
  <c r="M1027" i="12"/>
  <c r="M1028" i="12"/>
  <c r="M1029" i="12"/>
  <c r="M1030" i="12"/>
  <c r="M1031" i="12"/>
  <c r="M1032" i="12"/>
  <c r="M1033" i="12"/>
  <c r="M1034" i="12"/>
  <c r="M1035" i="12"/>
  <c r="M1036" i="12"/>
  <c r="M1037" i="12"/>
  <c r="M1038" i="12"/>
  <c r="M1039" i="12"/>
  <c r="M1040" i="12"/>
  <c r="M1041" i="12"/>
  <c r="M1042" i="12"/>
  <c r="M1043" i="12"/>
  <c r="M1044" i="12"/>
  <c r="M1045" i="12"/>
  <c r="M1046" i="12"/>
  <c r="M1047" i="12"/>
  <c r="M1048" i="12"/>
  <c r="M1049" i="12"/>
  <c r="M1050" i="12"/>
  <c r="M1051" i="12"/>
  <c r="M1052" i="12"/>
  <c r="M1053" i="12"/>
  <c r="M1054" i="12"/>
  <c r="M1055" i="12"/>
  <c r="M1056" i="12"/>
  <c r="M1057" i="12"/>
  <c r="M1058" i="12"/>
  <c r="M1059" i="12"/>
  <c r="M1060" i="12"/>
  <c r="M1061" i="12"/>
  <c r="M1062" i="12"/>
  <c r="M1063" i="12"/>
  <c r="M1064" i="12"/>
  <c r="M1065" i="12"/>
  <c r="M1066" i="12"/>
  <c r="M1067" i="12"/>
  <c r="M1068" i="12"/>
  <c r="M1069" i="12"/>
  <c r="M1070" i="12"/>
  <c r="M1071" i="12"/>
  <c r="M1072" i="12"/>
  <c r="M1073" i="12"/>
  <c r="M1074" i="12"/>
  <c r="M1075" i="12"/>
  <c r="M1076" i="12"/>
  <c r="M1077" i="12"/>
  <c r="M1078" i="12"/>
  <c r="M1079" i="12"/>
  <c r="M1080" i="12"/>
  <c r="M1081" i="12"/>
  <c r="M1082" i="12"/>
  <c r="M1083" i="12"/>
  <c r="M1084" i="12"/>
  <c r="M1085" i="12"/>
  <c r="M1086" i="12"/>
  <c r="M1087" i="12"/>
  <c r="M1088" i="12"/>
  <c r="M1089" i="12"/>
  <c r="M1090" i="12"/>
  <c r="M1091" i="12"/>
  <c r="M1092" i="12"/>
  <c r="M1093" i="12"/>
  <c r="M1094" i="12"/>
  <c r="M1095" i="12"/>
  <c r="M1096" i="12"/>
  <c r="M1097" i="12"/>
  <c r="M1098" i="12"/>
  <c r="M1099" i="12"/>
  <c r="M1100" i="12"/>
  <c r="M1101" i="12"/>
  <c r="M1102" i="12"/>
  <c r="M1103" i="12"/>
  <c r="M1104" i="12"/>
  <c r="M1105" i="12"/>
  <c r="M1106" i="12"/>
  <c r="M1107" i="12"/>
  <c r="M1108" i="12"/>
  <c r="M1109" i="12"/>
  <c r="M1110" i="12"/>
  <c r="M1111" i="12"/>
  <c r="M1112" i="12"/>
  <c r="M1113" i="12"/>
  <c r="M1114" i="12"/>
  <c r="M1115" i="12"/>
  <c r="M1116" i="12"/>
  <c r="M1117" i="12"/>
  <c r="M1118" i="12"/>
  <c r="M1119" i="12"/>
  <c r="M1120" i="12"/>
  <c r="M1121" i="12"/>
  <c r="M1122" i="12"/>
  <c r="M1123" i="12"/>
  <c r="M1124" i="12"/>
  <c r="M1125" i="12"/>
  <c r="M1126" i="12"/>
  <c r="M1127" i="12"/>
  <c r="M1128" i="12"/>
  <c r="M1129" i="12"/>
  <c r="M1130" i="12"/>
  <c r="M1131" i="12"/>
  <c r="M1132" i="12"/>
  <c r="M1133" i="12"/>
  <c r="M1134" i="12"/>
  <c r="M1135" i="12"/>
  <c r="M1136" i="12"/>
  <c r="M1137" i="12"/>
  <c r="M1138" i="12"/>
  <c r="M1139" i="12"/>
  <c r="M1140" i="12"/>
  <c r="M1141" i="12"/>
  <c r="M1142" i="12"/>
  <c r="M1143" i="12"/>
  <c r="M1144" i="12"/>
  <c r="M1145" i="12"/>
  <c r="M1146" i="12"/>
  <c r="M1147" i="12"/>
  <c r="M1148" i="12"/>
  <c r="M1149" i="12"/>
  <c r="M1150" i="12"/>
  <c r="M1151" i="12"/>
  <c r="M1152" i="12"/>
  <c r="M1153" i="12"/>
  <c r="M1154" i="12"/>
  <c r="M1155" i="12"/>
  <c r="M1156" i="12"/>
  <c r="M1157" i="12"/>
  <c r="M1158" i="12"/>
  <c r="M1159" i="12"/>
  <c r="M1160" i="12"/>
  <c r="M1161" i="12"/>
  <c r="M1162" i="12"/>
  <c r="M1163" i="12"/>
  <c r="M1164" i="12"/>
  <c r="M1165" i="12"/>
  <c r="M1166" i="12"/>
  <c r="M1167" i="12"/>
  <c r="M1168" i="12"/>
  <c r="M1169" i="12"/>
  <c r="M1170" i="12"/>
  <c r="M1171" i="12"/>
  <c r="M1172" i="12"/>
  <c r="M1173" i="12"/>
  <c r="M1174" i="12"/>
  <c r="M1175" i="12"/>
  <c r="M1176" i="12"/>
  <c r="M1177" i="12"/>
  <c r="M1178" i="12"/>
  <c r="M1179" i="12"/>
  <c r="M1180" i="12"/>
  <c r="M1181" i="12"/>
  <c r="M1182" i="12"/>
  <c r="M1183" i="12"/>
  <c r="M1184" i="12"/>
  <c r="M1185" i="12"/>
  <c r="M1186" i="12"/>
  <c r="M1187" i="12"/>
  <c r="M1188" i="12"/>
  <c r="M1189" i="12"/>
  <c r="M1190" i="12"/>
  <c r="M1191" i="12"/>
  <c r="M1192" i="12"/>
  <c r="M1193" i="12"/>
  <c r="M1194" i="12"/>
  <c r="M1195" i="12"/>
  <c r="M1196" i="12"/>
  <c r="M1197" i="12"/>
  <c r="M1198" i="12"/>
  <c r="M1199" i="12"/>
  <c r="M1200" i="12"/>
  <c r="M2" i="12"/>
  <c r="A2" i="3" l="1"/>
  <c r="A3" i="3"/>
  <c r="B4" i="3"/>
  <c r="B5" i="3" s="1"/>
  <c r="A5" i="3" s="1"/>
  <c r="L1196" i="12"/>
  <c r="I1196" i="12"/>
  <c r="L1180" i="12"/>
  <c r="I1180" i="12"/>
  <c r="I1164" i="12"/>
  <c r="L1164" i="12"/>
  <c r="L1148" i="12"/>
  <c r="I1148" i="12"/>
  <c r="L1132" i="12"/>
  <c r="I1132" i="12"/>
  <c r="I1120" i="12"/>
  <c r="L1120" i="12"/>
  <c r="L1200" i="12"/>
  <c r="I1200" i="12"/>
  <c r="L1192" i="12"/>
  <c r="I1192" i="12"/>
  <c r="I1184" i="12"/>
  <c r="L1184" i="12"/>
  <c r="L1172" i="12"/>
  <c r="I1172" i="12"/>
  <c r="L1168" i="12"/>
  <c r="I1168" i="12"/>
  <c r="L1156" i="12"/>
  <c r="I1156" i="12"/>
  <c r="I1152" i="12"/>
  <c r="L1152" i="12"/>
  <c r="L1140" i="12"/>
  <c r="I1140" i="12"/>
  <c r="L1128" i="12"/>
  <c r="I1128" i="12"/>
  <c r="L1188" i="12"/>
  <c r="I1188" i="12"/>
  <c r="L1176" i="12"/>
  <c r="I1176" i="12"/>
  <c r="L1160" i="12"/>
  <c r="I1160" i="12"/>
  <c r="L1144" i="12"/>
  <c r="I1144" i="12"/>
  <c r="L1136" i="12"/>
  <c r="I1136" i="12"/>
  <c r="L1124" i="12"/>
  <c r="I1124" i="12"/>
  <c r="L1116" i="12"/>
  <c r="I1116" i="12"/>
  <c r="L1112" i="12"/>
  <c r="I1112" i="12"/>
  <c r="L1108" i="12"/>
  <c r="I1108" i="12"/>
  <c r="L1104" i="12"/>
  <c r="I1104" i="12"/>
  <c r="L1100" i="12"/>
  <c r="I1100" i="12"/>
  <c r="L1096" i="12"/>
  <c r="I1096" i="12"/>
  <c r="L1092" i="12"/>
  <c r="I1092" i="12"/>
  <c r="L1088" i="12"/>
  <c r="I1088" i="12"/>
  <c r="L1084" i="12"/>
  <c r="I1084" i="12"/>
  <c r="L1080" i="12"/>
  <c r="I1080" i="12"/>
  <c r="L1076" i="12"/>
  <c r="I1076" i="12"/>
  <c r="L1072" i="12"/>
  <c r="I1072" i="12"/>
  <c r="L1068" i="12"/>
  <c r="I1068" i="12"/>
  <c r="L1064" i="12"/>
  <c r="I1064" i="12"/>
  <c r="L1060" i="12"/>
  <c r="I1060" i="12"/>
  <c r="I1056" i="12"/>
  <c r="L1056" i="12"/>
  <c r="L1052" i="12"/>
  <c r="I1052" i="12"/>
  <c r="L1048" i="12"/>
  <c r="I1048" i="12"/>
  <c r="L1044" i="12"/>
  <c r="I1044" i="12"/>
  <c r="L1040" i="12"/>
  <c r="I1040" i="12"/>
  <c r="L1032" i="12"/>
  <c r="I1032" i="12"/>
  <c r="L1028" i="12"/>
  <c r="I1028" i="12"/>
  <c r="I1024" i="12"/>
  <c r="L1024" i="12"/>
  <c r="L1020" i="12"/>
  <c r="I1020" i="12"/>
  <c r="L1016" i="12"/>
  <c r="I1016" i="12"/>
  <c r="L1012" i="12"/>
  <c r="I1012" i="12"/>
  <c r="L1008" i="12"/>
  <c r="I1008" i="12"/>
  <c r="L1004" i="12"/>
  <c r="I1004" i="12"/>
  <c r="L1000" i="12"/>
  <c r="I1000" i="12"/>
  <c r="L996" i="12"/>
  <c r="I996" i="12"/>
  <c r="L988" i="12"/>
  <c r="I988" i="12"/>
  <c r="L984" i="12"/>
  <c r="I984" i="12"/>
  <c r="L980" i="12"/>
  <c r="I980" i="12"/>
  <c r="L976" i="12"/>
  <c r="I976" i="12"/>
  <c r="L972" i="12"/>
  <c r="I972" i="12"/>
  <c r="L968" i="12"/>
  <c r="I968" i="12"/>
  <c r="L964" i="12"/>
  <c r="I964" i="12"/>
  <c r="L960" i="12"/>
  <c r="I960" i="12"/>
  <c r="L956" i="12"/>
  <c r="I956" i="12"/>
  <c r="L952" i="12"/>
  <c r="I952" i="12"/>
  <c r="L948" i="12"/>
  <c r="I948" i="12"/>
  <c r="L944" i="12"/>
  <c r="I944" i="12"/>
  <c r="L940" i="12"/>
  <c r="I940" i="12"/>
  <c r="L936" i="12"/>
  <c r="I936" i="12"/>
  <c r="L932" i="12"/>
  <c r="I932" i="12"/>
  <c r="I928" i="12"/>
  <c r="L928" i="12"/>
  <c r="L924" i="12"/>
  <c r="I924" i="12"/>
  <c r="L920" i="12"/>
  <c r="I920" i="12"/>
  <c r="L916" i="12"/>
  <c r="I916" i="12"/>
  <c r="L912" i="12"/>
  <c r="I912" i="12"/>
  <c r="L904" i="12"/>
  <c r="I904" i="12"/>
  <c r="L900" i="12"/>
  <c r="I900" i="12"/>
  <c r="I896" i="12"/>
  <c r="L896" i="12"/>
  <c r="L892" i="12"/>
  <c r="I892" i="12"/>
  <c r="L888" i="12"/>
  <c r="I888" i="12"/>
  <c r="L884" i="12"/>
  <c r="I884" i="12"/>
  <c r="L880" i="12"/>
  <c r="I880" i="12"/>
  <c r="L876" i="12"/>
  <c r="I876" i="12"/>
  <c r="L872" i="12"/>
  <c r="I872" i="12"/>
  <c r="L868" i="12"/>
  <c r="I868" i="12"/>
  <c r="L864" i="12"/>
  <c r="I864" i="12"/>
  <c r="L860" i="12"/>
  <c r="I860" i="12"/>
  <c r="L856" i="12"/>
  <c r="I856" i="12"/>
  <c r="L852" i="12"/>
  <c r="I852" i="12"/>
  <c r="L848" i="12"/>
  <c r="I848" i="12"/>
  <c r="L844" i="12"/>
  <c r="I844" i="12"/>
  <c r="L840" i="12"/>
  <c r="I840" i="12"/>
  <c r="L836" i="12"/>
  <c r="I836" i="12"/>
  <c r="L832" i="12"/>
  <c r="I832" i="12"/>
  <c r="L828" i="12"/>
  <c r="I828" i="12"/>
  <c r="L824" i="12"/>
  <c r="I824" i="12"/>
  <c r="L820" i="12"/>
  <c r="I820" i="12"/>
  <c r="L816" i="12"/>
  <c r="I816" i="12"/>
  <c r="L812" i="12"/>
  <c r="I812" i="12"/>
  <c r="L808" i="12"/>
  <c r="I808" i="12"/>
  <c r="L804" i="12"/>
  <c r="I804" i="12"/>
  <c r="L800" i="12"/>
  <c r="I800" i="12"/>
  <c r="L796" i="12"/>
  <c r="I796" i="12"/>
  <c r="L792" i="12"/>
  <c r="I792" i="12"/>
  <c r="L788" i="12"/>
  <c r="I788" i="12"/>
  <c r="L784" i="12"/>
  <c r="I784" i="12"/>
  <c r="L780" i="12"/>
  <c r="I780" i="12"/>
  <c r="L776" i="12"/>
  <c r="I776" i="12"/>
  <c r="L772" i="12"/>
  <c r="I772" i="12"/>
  <c r="L764" i="12"/>
  <c r="I764" i="12"/>
  <c r="L760" i="12"/>
  <c r="I760" i="12"/>
  <c r="L756" i="12"/>
  <c r="I756" i="12"/>
  <c r="L752" i="12"/>
  <c r="I752" i="12"/>
  <c r="L748" i="12"/>
  <c r="I748" i="12"/>
  <c r="L744" i="12"/>
  <c r="I744" i="12"/>
  <c r="L740" i="12"/>
  <c r="I740" i="12"/>
  <c r="L732" i="12"/>
  <c r="I732" i="12"/>
  <c r="L728" i="12"/>
  <c r="I728" i="12"/>
  <c r="L724" i="12"/>
  <c r="I724" i="12"/>
  <c r="L720" i="12"/>
  <c r="I720" i="12"/>
  <c r="L716" i="12"/>
  <c r="I716" i="12"/>
  <c r="L712" i="12"/>
  <c r="I712" i="12"/>
  <c r="L708" i="12"/>
  <c r="I708" i="12"/>
  <c r="L700" i="12"/>
  <c r="I700" i="12"/>
  <c r="L696" i="12"/>
  <c r="I696" i="12"/>
  <c r="L692" i="12"/>
  <c r="I692" i="12"/>
  <c r="L688" i="12"/>
  <c r="I688" i="12"/>
  <c r="L684" i="12"/>
  <c r="I684" i="12"/>
  <c r="L680" i="12"/>
  <c r="I680" i="12"/>
  <c r="L676" i="12"/>
  <c r="I676" i="12"/>
  <c r="L668" i="12"/>
  <c r="I668" i="12"/>
  <c r="L664" i="12"/>
  <c r="I664" i="12"/>
  <c r="L660" i="12"/>
  <c r="I660" i="12"/>
  <c r="L656" i="12"/>
  <c r="I656" i="12"/>
  <c r="L652" i="12"/>
  <c r="I652" i="12"/>
  <c r="L648" i="12"/>
  <c r="I648" i="12"/>
  <c r="L644" i="12"/>
  <c r="I644" i="12"/>
  <c r="L636" i="12"/>
  <c r="I636" i="12"/>
  <c r="L632" i="12"/>
  <c r="I632" i="12"/>
  <c r="L628" i="12"/>
  <c r="I628" i="12"/>
  <c r="L624" i="12"/>
  <c r="I624" i="12"/>
  <c r="L620" i="12"/>
  <c r="I620" i="12"/>
  <c r="L616" i="12"/>
  <c r="I616" i="12"/>
  <c r="L612" i="12"/>
  <c r="I612" i="12"/>
  <c r="L604" i="12"/>
  <c r="I604" i="12"/>
  <c r="L600" i="12"/>
  <c r="I600" i="12"/>
  <c r="L596" i="12"/>
  <c r="I596" i="12"/>
  <c r="L592" i="12"/>
  <c r="I592" i="12"/>
  <c r="L588" i="12"/>
  <c r="I588" i="12"/>
  <c r="L584" i="12"/>
  <c r="I584" i="12"/>
  <c r="L580" i="12"/>
  <c r="I580" i="12"/>
  <c r="L572" i="12"/>
  <c r="I572" i="12"/>
  <c r="L568" i="12"/>
  <c r="I568" i="12"/>
  <c r="L564" i="12"/>
  <c r="I564" i="12"/>
  <c r="L560" i="12"/>
  <c r="I560" i="12"/>
  <c r="L556" i="12"/>
  <c r="I556" i="12"/>
  <c r="L552" i="12"/>
  <c r="I552" i="12"/>
  <c r="L548" i="12"/>
  <c r="I548" i="12"/>
  <c r="L544" i="12"/>
  <c r="I544" i="12"/>
  <c r="L540" i="12"/>
  <c r="I540" i="12"/>
  <c r="L536" i="12"/>
  <c r="I536" i="12"/>
  <c r="L532" i="12"/>
  <c r="I532" i="12"/>
  <c r="L528" i="12"/>
  <c r="I528" i="12"/>
  <c r="L524" i="12"/>
  <c r="I524" i="12"/>
  <c r="L520" i="12"/>
  <c r="I520" i="12"/>
  <c r="L516" i="12"/>
  <c r="I516" i="12"/>
  <c r="L512" i="12"/>
  <c r="I512" i="12"/>
  <c r="L508" i="12"/>
  <c r="I508" i="12"/>
  <c r="L504" i="12"/>
  <c r="I504" i="12"/>
  <c r="L500" i="12"/>
  <c r="I500" i="12"/>
  <c r="L496" i="12"/>
  <c r="I496" i="12"/>
  <c r="L492" i="12"/>
  <c r="I492" i="12"/>
  <c r="L488" i="12"/>
  <c r="I488" i="12"/>
  <c r="L484" i="12"/>
  <c r="I484" i="12"/>
  <c r="L480" i="12"/>
  <c r="I480" i="12"/>
  <c r="L476" i="12"/>
  <c r="I476" i="12"/>
  <c r="L472" i="12"/>
  <c r="I472" i="12"/>
  <c r="L468" i="12"/>
  <c r="I468" i="12"/>
  <c r="L464" i="12"/>
  <c r="I464" i="12"/>
  <c r="L460" i="12"/>
  <c r="I460" i="12"/>
  <c r="L456" i="12"/>
  <c r="I456" i="12"/>
  <c r="L444" i="12"/>
  <c r="I444" i="12"/>
  <c r="L440" i="12"/>
  <c r="I440" i="12"/>
  <c r="L412" i="12"/>
  <c r="L408" i="12"/>
  <c r="L388" i="12"/>
  <c r="I388" i="12"/>
  <c r="L356" i="12"/>
  <c r="I308" i="12"/>
  <c r="L308" i="12"/>
  <c r="L260" i="12"/>
  <c r="L228" i="12"/>
  <c r="L204" i="12"/>
  <c r="L160" i="12"/>
  <c r="L92" i="12"/>
  <c r="L84" i="12"/>
  <c r="I84" i="12"/>
  <c r="L24" i="12"/>
  <c r="I24" i="12"/>
  <c r="I1193" i="12"/>
  <c r="I1181" i="12"/>
  <c r="I1161" i="12"/>
  <c r="I1149" i="12"/>
  <c r="I1125" i="12"/>
  <c r="I1093" i="12"/>
  <c r="I1061" i="12"/>
  <c r="I1029" i="12"/>
  <c r="I997" i="12"/>
  <c r="I965" i="12"/>
  <c r="I933" i="12"/>
  <c r="I901" i="12"/>
  <c r="I869" i="12"/>
  <c r="I837" i="12"/>
  <c r="I805" i="12"/>
  <c r="I768" i="12"/>
  <c r="I725" i="12"/>
  <c r="I681" i="12"/>
  <c r="I640" i="12"/>
  <c r="I597" i="12"/>
  <c r="I553" i="12"/>
  <c r="L1077" i="12"/>
  <c r="L908" i="12"/>
  <c r="L601" i="12"/>
  <c r="I1189" i="12"/>
  <c r="I1169" i="12"/>
  <c r="I1157" i="12"/>
  <c r="I1137" i="12"/>
  <c r="I1117" i="12"/>
  <c r="I1085" i="12"/>
  <c r="I1053" i="12"/>
  <c r="I1021" i="12"/>
  <c r="I989" i="12"/>
  <c r="I957" i="12"/>
  <c r="I925" i="12"/>
  <c r="I893" i="12"/>
  <c r="I861" i="12"/>
  <c r="I829" i="12"/>
  <c r="I797" i="12"/>
  <c r="I757" i="12"/>
  <c r="I713" i="12"/>
  <c r="I672" i="12"/>
  <c r="I629" i="12"/>
  <c r="I585" i="12"/>
  <c r="I529" i="12"/>
  <c r="L1036" i="12"/>
  <c r="L857" i="12"/>
  <c r="L514" i="12"/>
  <c r="I866" i="12"/>
  <c r="L866" i="12"/>
  <c r="I858" i="12"/>
  <c r="L858" i="12"/>
  <c r="I850" i="12"/>
  <c r="L850" i="12"/>
  <c r="I842" i="12"/>
  <c r="L842" i="12"/>
  <c r="I834" i="12"/>
  <c r="L834" i="12"/>
  <c r="I826" i="12"/>
  <c r="L826" i="12"/>
  <c r="I818" i="12"/>
  <c r="L818" i="12"/>
  <c r="I810" i="12"/>
  <c r="L810" i="12"/>
  <c r="I802" i="12"/>
  <c r="L802" i="12"/>
  <c r="I794" i="12"/>
  <c r="L794" i="12"/>
  <c r="I786" i="12"/>
  <c r="L786" i="12"/>
  <c r="I778" i="12"/>
  <c r="L778" i="12"/>
  <c r="I762" i="12"/>
  <c r="L762" i="12"/>
  <c r="I754" i="12"/>
  <c r="L754" i="12"/>
  <c r="I746" i="12"/>
  <c r="L746" i="12"/>
  <c r="I738" i="12"/>
  <c r="L738" i="12"/>
  <c r="I730" i="12"/>
  <c r="L730" i="12"/>
  <c r="I722" i="12"/>
  <c r="L722" i="12"/>
  <c r="I714" i="12"/>
  <c r="L714" i="12"/>
  <c r="I706" i="12"/>
  <c r="L706" i="12"/>
  <c r="I698" i="12"/>
  <c r="L698" i="12"/>
  <c r="I690" i="12"/>
  <c r="L690" i="12"/>
  <c r="I682" i="12"/>
  <c r="L682" i="12"/>
  <c r="I674" i="12"/>
  <c r="L674" i="12"/>
  <c r="I666" i="12"/>
  <c r="L666" i="12"/>
  <c r="I658" i="12"/>
  <c r="L658" i="12"/>
  <c r="I650" i="12"/>
  <c r="L650" i="12"/>
  <c r="I642" i="12"/>
  <c r="L642" i="12"/>
  <c r="I634" i="12"/>
  <c r="L634" i="12"/>
  <c r="I626" i="12"/>
  <c r="L626" i="12"/>
  <c r="I618" i="12"/>
  <c r="L618" i="12"/>
  <c r="I610" i="12"/>
  <c r="L610" i="12"/>
  <c r="I602" i="12"/>
  <c r="L602" i="12"/>
  <c r="I594" i="12"/>
  <c r="L594" i="12"/>
  <c r="I586" i="12"/>
  <c r="L586" i="12"/>
  <c r="I578" i="12"/>
  <c r="L578" i="12"/>
  <c r="I570" i="12"/>
  <c r="L570" i="12"/>
  <c r="I562" i="12"/>
  <c r="L562" i="12"/>
  <c r="I554" i="12"/>
  <c r="L554" i="12"/>
  <c r="I546" i="12"/>
  <c r="L546" i="12"/>
  <c r="I538" i="12"/>
  <c r="L538" i="12"/>
  <c r="I530" i="12"/>
  <c r="L530" i="12"/>
  <c r="I522" i="12"/>
  <c r="L522" i="12"/>
  <c r="I506" i="12"/>
  <c r="L506" i="12"/>
  <c r="I498" i="12"/>
  <c r="L498" i="12"/>
  <c r="I490" i="12"/>
  <c r="L490" i="12"/>
  <c r="I482" i="12"/>
  <c r="L482" i="12"/>
  <c r="I474" i="12"/>
  <c r="L474" i="12"/>
  <c r="I466" i="12"/>
  <c r="L466" i="12"/>
  <c r="I458" i="12"/>
  <c r="L458" i="12"/>
  <c r="I442" i="12"/>
  <c r="L442" i="12"/>
  <c r="L262" i="12"/>
  <c r="L226" i="12"/>
  <c r="I1197" i="12"/>
  <c r="I1177" i="12"/>
  <c r="I1165" i="12"/>
  <c r="I1145" i="12"/>
  <c r="I1133" i="12"/>
  <c r="I1109" i="12"/>
  <c r="I1045" i="12"/>
  <c r="I1013" i="12"/>
  <c r="I981" i="12"/>
  <c r="I949" i="12"/>
  <c r="I917" i="12"/>
  <c r="I885" i="12"/>
  <c r="I853" i="12"/>
  <c r="I821" i="12"/>
  <c r="I789" i="12"/>
  <c r="I745" i="12"/>
  <c r="I704" i="12"/>
  <c r="I661" i="12"/>
  <c r="I617" i="12"/>
  <c r="I576" i="12"/>
  <c r="I497" i="12"/>
  <c r="L992" i="12"/>
  <c r="L770" i="12"/>
  <c r="L1121" i="12"/>
  <c r="I1121" i="12"/>
  <c r="L1113" i="12"/>
  <c r="I1113" i="12"/>
  <c r="L1105" i="12"/>
  <c r="I1105" i="12"/>
  <c r="L1097" i="12"/>
  <c r="I1097" i="12"/>
  <c r="L1089" i="12"/>
  <c r="I1089" i="12"/>
  <c r="L1081" i="12"/>
  <c r="I1081" i="12"/>
  <c r="L1073" i="12"/>
  <c r="I1073" i="12"/>
  <c r="L1065" i="12"/>
  <c r="I1065" i="12"/>
  <c r="L1057" i="12"/>
  <c r="I1057" i="12"/>
  <c r="L1049" i="12"/>
  <c r="I1049" i="12"/>
  <c r="L1041" i="12"/>
  <c r="I1041" i="12"/>
  <c r="L1033" i="12"/>
  <c r="I1033" i="12"/>
  <c r="L1025" i="12"/>
  <c r="I1025" i="12"/>
  <c r="L1017" i="12"/>
  <c r="I1017" i="12"/>
  <c r="L1009" i="12"/>
  <c r="I1009" i="12"/>
  <c r="L1001" i="12"/>
  <c r="I1001" i="12"/>
  <c r="L993" i="12"/>
  <c r="I993" i="12"/>
  <c r="L985" i="12"/>
  <c r="I985" i="12"/>
  <c r="L977" i="12"/>
  <c r="I977" i="12"/>
  <c r="L969" i="12"/>
  <c r="I969" i="12"/>
  <c r="L961" i="12"/>
  <c r="I961" i="12"/>
  <c r="L953" i="12"/>
  <c r="I953" i="12"/>
  <c r="L945" i="12"/>
  <c r="I945" i="12"/>
  <c r="L937" i="12"/>
  <c r="I937" i="12"/>
  <c r="L929" i="12"/>
  <c r="I929" i="12"/>
  <c r="L921" i="12"/>
  <c r="I921" i="12"/>
  <c r="L913" i="12"/>
  <c r="I913" i="12"/>
  <c r="L905" i="12"/>
  <c r="I905" i="12"/>
  <c r="L897" i="12"/>
  <c r="I897" i="12"/>
  <c r="L889" i="12"/>
  <c r="I889" i="12"/>
  <c r="L881" i="12"/>
  <c r="I881" i="12"/>
  <c r="L873" i="12"/>
  <c r="I873" i="12"/>
  <c r="L865" i="12"/>
  <c r="I865" i="12"/>
  <c r="L849" i="12"/>
  <c r="I849" i="12"/>
  <c r="L841" i="12"/>
  <c r="I841" i="12"/>
  <c r="L833" i="12"/>
  <c r="I833" i="12"/>
  <c r="L825" i="12"/>
  <c r="I825" i="12"/>
  <c r="L817" i="12"/>
  <c r="I817" i="12"/>
  <c r="L809" i="12"/>
  <c r="I809" i="12"/>
  <c r="L801" i="12"/>
  <c r="I801" i="12"/>
  <c r="L793" i="12"/>
  <c r="I793" i="12"/>
  <c r="L785" i="12"/>
  <c r="I785" i="12"/>
  <c r="L781" i="12"/>
  <c r="I781" i="12"/>
  <c r="L773" i="12"/>
  <c r="I773" i="12"/>
  <c r="L769" i="12"/>
  <c r="I769" i="12"/>
  <c r="L765" i="12"/>
  <c r="I765" i="12"/>
  <c r="L761" i="12"/>
  <c r="I761" i="12"/>
  <c r="L753" i="12"/>
  <c r="I753" i="12"/>
  <c r="L749" i="12"/>
  <c r="I749" i="12"/>
  <c r="L741" i="12"/>
  <c r="I741" i="12"/>
  <c r="L737" i="12"/>
  <c r="I737" i="12"/>
  <c r="L733" i="12"/>
  <c r="I733" i="12"/>
  <c r="L729" i="12"/>
  <c r="I729" i="12"/>
  <c r="L721" i="12"/>
  <c r="I721" i="12"/>
  <c r="L717" i="12"/>
  <c r="I717" i="12"/>
  <c r="L709" i="12"/>
  <c r="I709" i="12"/>
  <c r="L705" i="12"/>
  <c r="I705" i="12"/>
  <c r="L701" i="12"/>
  <c r="I701" i="12"/>
  <c r="L697" i="12"/>
  <c r="I697" i="12"/>
  <c r="L685" i="12"/>
  <c r="I685" i="12"/>
  <c r="L677" i="12"/>
  <c r="I677" i="12"/>
  <c r="L673" i="12"/>
  <c r="I673" i="12"/>
  <c r="L669" i="12"/>
  <c r="I669" i="12"/>
  <c r="I665" i="12"/>
  <c r="L665" i="12"/>
  <c r="L657" i="12"/>
  <c r="I657" i="12"/>
  <c r="L653" i="12"/>
  <c r="I653" i="12"/>
  <c r="L645" i="12"/>
  <c r="I645" i="12"/>
  <c r="L641" i="12"/>
  <c r="I641" i="12"/>
  <c r="L637" i="12"/>
  <c r="I637" i="12"/>
  <c r="L633" i="12"/>
  <c r="I633" i="12"/>
  <c r="L625" i="12"/>
  <c r="I625" i="12"/>
  <c r="L621" i="12"/>
  <c r="I621" i="12"/>
  <c r="L613" i="12"/>
  <c r="I613" i="12"/>
  <c r="L609" i="12"/>
  <c r="I609" i="12"/>
  <c r="L605" i="12"/>
  <c r="I605" i="12"/>
  <c r="L593" i="12"/>
  <c r="I593" i="12"/>
  <c r="L589" i="12"/>
  <c r="I589" i="12"/>
  <c r="L581" i="12"/>
  <c r="I581" i="12"/>
  <c r="L577" i="12"/>
  <c r="I577" i="12"/>
  <c r="L573" i="12"/>
  <c r="I573" i="12"/>
  <c r="L569" i="12"/>
  <c r="I569" i="12"/>
  <c r="L561" i="12"/>
  <c r="I561" i="12"/>
  <c r="L557" i="12"/>
  <c r="I557" i="12"/>
  <c r="L549" i="12"/>
  <c r="I549" i="12"/>
  <c r="L545" i="12"/>
  <c r="I545" i="12"/>
  <c r="L541" i="12"/>
  <c r="I541" i="12"/>
  <c r="L537" i="12"/>
  <c r="I537" i="12"/>
  <c r="L533" i="12"/>
  <c r="I533" i="12"/>
  <c r="L525" i="12"/>
  <c r="I525" i="12"/>
  <c r="L521" i="12"/>
  <c r="I521" i="12"/>
  <c r="L517" i="12"/>
  <c r="I517" i="12"/>
  <c r="L513" i="12"/>
  <c r="I513" i="12"/>
  <c r="L509" i="12"/>
  <c r="I509" i="12"/>
  <c r="L505" i="12"/>
  <c r="I505" i="12"/>
  <c r="L501" i="12"/>
  <c r="I501" i="12"/>
  <c r="L493" i="12"/>
  <c r="I493" i="12"/>
  <c r="L489" i="12"/>
  <c r="I489" i="12"/>
  <c r="L485" i="12"/>
  <c r="I485" i="12"/>
  <c r="L481" i="12"/>
  <c r="I481" i="12"/>
  <c r="L477" i="12"/>
  <c r="I477" i="12"/>
  <c r="I473" i="12"/>
  <c r="L473" i="12"/>
  <c r="L469" i="12"/>
  <c r="I469" i="12"/>
  <c r="L461" i="12"/>
  <c r="I461" i="12"/>
  <c r="L449" i="12"/>
  <c r="I449" i="12"/>
  <c r="L445" i="12"/>
  <c r="L441" i="12"/>
  <c r="I441" i="12"/>
  <c r="L429" i="12"/>
  <c r="I429" i="12"/>
  <c r="L413" i="12"/>
  <c r="L393" i="12"/>
  <c r="L373" i="12"/>
  <c r="L357" i="12"/>
  <c r="L349" i="12"/>
  <c r="L345" i="12"/>
  <c r="L325" i="12"/>
  <c r="L317" i="12"/>
  <c r="L221" i="12"/>
  <c r="L169" i="12"/>
  <c r="L133" i="12"/>
  <c r="L85" i="12"/>
  <c r="L53" i="12"/>
  <c r="I1185" i="12"/>
  <c r="I1173" i="12"/>
  <c r="I1153" i="12"/>
  <c r="I1141" i="12"/>
  <c r="I1129" i="12"/>
  <c r="I1101" i="12"/>
  <c r="I1069" i="12"/>
  <c r="I1037" i="12"/>
  <c r="I1005" i="12"/>
  <c r="I973" i="12"/>
  <c r="I941" i="12"/>
  <c r="I909" i="12"/>
  <c r="I877" i="12"/>
  <c r="I845" i="12"/>
  <c r="I813" i="12"/>
  <c r="I777" i="12"/>
  <c r="I736" i="12"/>
  <c r="I693" i="12"/>
  <c r="I649" i="12"/>
  <c r="I608" i="12"/>
  <c r="I565" i="12"/>
  <c r="I465" i="12"/>
  <c r="L689" i="12"/>
  <c r="I455" i="12"/>
  <c r="I402" i="12"/>
  <c r="I223" i="12"/>
  <c r="I50" i="12"/>
  <c r="I451" i="12"/>
  <c r="L179" i="12"/>
  <c r="I1199" i="12"/>
  <c r="I1195" i="12"/>
  <c r="I1191" i="12"/>
  <c r="I1187" i="12"/>
  <c r="I1183" i="12"/>
  <c r="I1179" i="12"/>
  <c r="I1175" i="12"/>
  <c r="I1171" i="12"/>
  <c r="I1167" i="12"/>
  <c r="I1163" i="12"/>
  <c r="I1159" i="12"/>
  <c r="I1155" i="12"/>
  <c r="I1151" i="12"/>
  <c r="I1147" i="12"/>
  <c r="I1143" i="12"/>
  <c r="I1139" i="12"/>
  <c r="I1135" i="12"/>
  <c r="I1131" i="12"/>
  <c r="I1127" i="12"/>
  <c r="I1123" i="12"/>
  <c r="I1119" i="12"/>
  <c r="I1115" i="12"/>
  <c r="I1111" i="12"/>
  <c r="I1107" i="12"/>
  <c r="I1103" i="12"/>
  <c r="I1099" i="12"/>
  <c r="I1095" i="12"/>
  <c r="I1091" i="12"/>
  <c r="I1087" i="12"/>
  <c r="I1083" i="12"/>
  <c r="I1079" i="12"/>
  <c r="I1075" i="12"/>
  <c r="I1071" i="12"/>
  <c r="I1067" i="12"/>
  <c r="I1063" i="12"/>
  <c r="I1059" i="12"/>
  <c r="I1055" i="12"/>
  <c r="I1051" i="12"/>
  <c r="I1047" i="12"/>
  <c r="I1043" i="12"/>
  <c r="I1039" i="12"/>
  <c r="I1035" i="12"/>
  <c r="I1031" i="12"/>
  <c r="I1027" i="12"/>
  <c r="I1023" i="12"/>
  <c r="I1019" i="12"/>
  <c r="I1015" i="12"/>
  <c r="I1011" i="12"/>
  <c r="I1007" i="12"/>
  <c r="I1003" i="12"/>
  <c r="I999" i="12"/>
  <c r="I995" i="12"/>
  <c r="I991" i="12"/>
  <c r="I987" i="12"/>
  <c r="I983" i="12"/>
  <c r="I979" i="12"/>
  <c r="I975" i="12"/>
  <c r="I971" i="12"/>
  <c r="I967" i="12"/>
  <c r="I963" i="12"/>
  <c r="I959" i="12"/>
  <c r="I955" i="12"/>
  <c r="I951" i="12"/>
  <c r="I947" i="12"/>
  <c r="I943" i="12"/>
  <c r="I939" i="12"/>
  <c r="I935" i="12"/>
  <c r="I931" i="12"/>
  <c r="I927" i="12"/>
  <c r="I923" i="12"/>
  <c r="I919" i="12"/>
  <c r="I915" i="12"/>
  <c r="I911" i="12"/>
  <c r="I907" i="12"/>
  <c r="I903" i="12"/>
  <c r="I899" i="12"/>
  <c r="I895" i="12"/>
  <c r="I891" i="12"/>
  <c r="I887" i="12"/>
  <c r="I883" i="12"/>
  <c r="I879" i="12"/>
  <c r="I875" i="12"/>
  <c r="I871" i="12"/>
  <c r="I867" i="12"/>
  <c r="I863" i="12"/>
  <c r="I859" i="12"/>
  <c r="I855" i="12"/>
  <c r="I851" i="12"/>
  <c r="I847" i="12"/>
  <c r="I843" i="12"/>
  <c r="I839" i="12"/>
  <c r="I835" i="12"/>
  <c r="I831" i="12"/>
  <c r="I827" i="12"/>
  <c r="I823" i="12"/>
  <c r="I819" i="12"/>
  <c r="I815" i="12"/>
  <c r="I811" i="12"/>
  <c r="I807" i="12"/>
  <c r="I803" i="12"/>
  <c r="I799" i="12"/>
  <c r="I795" i="12"/>
  <c r="I791" i="12"/>
  <c r="I787" i="12"/>
  <c r="I783" i="12"/>
  <c r="I779" i="12"/>
  <c r="I775" i="12"/>
  <c r="I771" i="12"/>
  <c r="I767" i="12"/>
  <c r="I763" i="12"/>
  <c r="I759" i="12"/>
  <c r="I755" i="12"/>
  <c r="I751" i="12"/>
  <c r="I747" i="12"/>
  <c r="I743" i="12"/>
  <c r="I739" i="12"/>
  <c r="I735" i="12"/>
  <c r="I731" i="12"/>
  <c r="I727" i="12"/>
  <c r="I723" i="12"/>
  <c r="I719" i="12"/>
  <c r="I715" i="12"/>
  <c r="I711" i="12"/>
  <c r="I707" i="12"/>
  <c r="I703" i="12"/>
  <c r="I699" i="12"/>
  <c r="I695" i="12"/>
  <c r="I691" i="12"/>
  <c r="I687" i="12"/>
  <c r="I683" i="12"/>
  <c r="I679" i="12"/>
  <c r="I675" i="12"/>
  <c r="I671" i="12"/>
  <c r="I667" i="12"/>
  <c r="I663" i="12"/>
  <c r="I659" i="12"/>
  <c r="I655" i="12"/>
  <c r="I651" i="12"/>
  <c r="I647" i="12"/>
  <c r="I643" i="12"/>
  <c r="I639" i="12"/>
  <c r="I635" i="12"/>
  <c r="I631" i="12"/>
  <c r="I627" i="12"/>
  <c r="I623" i="12"/>
  <c r="I619" i="12"/>
  <c r="I615" i="12"/>
  <c r="I611" i="12"/>
  <c r="I607" i="12"/>
  <c r="I603" i="12"/>
  <c r="I599" i="12"/>
  <c r="I595" i="12"/>
  <c r="I591" i="12"/>
  <c r="I587" i="12"/>
  <c r="I583" i="12"/>
  <c r="I579" i="12"/>
  <c r="I575" i="12"/>
  <c r="I571" i="12"/>
  <c r="I567" i="12"/>
  <c r="I563" i="12"/>
  <c r="I559" i="12"/>
  <c r="I555" i="12"/>
  <c r="I551" i="12"/>
  <c r="I547" i="12"/>
  <c r="I543" i="12"/>
  <c r="I539" i="12"/>
  <c r="I535" i="12"/>
  <c r="I531" i="12"/>
  <c r="I527" i="12"/>
  <c r="I523" i="12"/>
  <c r="I519" i="12"/>
  <c r="I515" i="12"/>
  <c r="I511" i="12"/>
  <c r="I507" i="12"/>
  <c r="I503" i="12"/>
  <c r="I499" i="12"/>
  <c r="I495" i="12"/>
  <c r="I491" i="12"/>
  <c r="I487" i="12"/>
  <c r="I483" i="12"/>
  <c r="I479" i="12"/>
  <c r="I475" i="12"/>
  <c r="I471" i="12"/>
  <c r="I467" i="12"/>
  <c r="I463" i="12"/>
  <c r="I459" i="12"/>
  <c r="I454" i="12"/>
  <c r="I448" i="12"/>
  <c r="I443" i="12"/>
  <c r="I323" i="12"/>
  <c r="I307" i="12"/>
  <c r="I274" i="12"/>
  <c r="I103" i="12"/>
  <c r="I88" i="12"/>
  <c r="I55" i="12"/>
  <c r="L870" i="12"/>
  <c r="L862" i="12"/>
  <c r="L854" i="12"/>
  <c r="L846" i="12"/>
  <c r="L838" i="12"/>
  <c r="L830" i="12"/>
  <c r="L822" i="12"/>
  <c r="L814" i="12"/>
  <c r="L806" i="12"/>
  <c r="L798" i="12"/>
  <c r="L790" i="12"/>
  <c r="L782" i="12"/>
  <c r="L774" i="12"/>
  <c r="L766" i="12"/>
  <c r="L758" i="12"/>
  <c r="L750" i="12"/>
  <c r="L742" i="12"/>
  <c r="L734" i="12"/>
  <c r="L726" i="12"/>
  <c r="L718" i="12"/>
  <c r="L710" i="12"/>
  <c r="L702" i="12"/>
  <c r="L694" i="12"/>
  <c r="L686" i="12"/>
  <c r="L678" i="12"/>
  <c r="L670" i="12"/>
  <c r="L662" i="12"/>
  <c r="L654" i="12"/>
  <c r="L646" i="12"/>
  <c r="L638" i="12"/>
  <c r="L630" i="12"/>
  <c r="L622" i="12"/>
  <c r="L614" i="12"/>
  <c r="L606" i="12"/>
  <c r="L598" i="12"/>
  <c r="L590" i="12"/>
  <c r="L582" i="12"/>
  <c r="L574" i="12"/>
  <c r="L566" i="12"/>
  <c r="L558" i="12"/>
  <c r="L550" i="12"/>
  <c r="L542" i="12"/>
  <c r="L534" i="12"/>
  <c r="L526" i="12"/>
  <c r="L518" i="12"/>
  <c r="L510" i="12"/>
  <c r="L502" i="12"/>
  <c r="L494" i="12"/>
  <c r="L486" i="12"/>
  <c r="L478" i="12"/>
  <c r="L470" i="12"/>
  <c r="L462" i="12"/>
  <c r="L163" i="12"/>
  <c r="I1198" i="12"/>
  <c r="I1194" i="12"/>
  <c r="I1190" i="12"/>
  <c r="I1186" i="12"/>
  <c r="I1182" i="12"/>
  <c r="I1178" i="12"/>
  <c r="I1174" i="12"/>
  <c r="I1170" i="12"/>
  <c r="I1166" i="12"/>
  <c r="I1162" i="12"/>
  <c r="I1158" i="12"/>
  <c r="I1154" i="12"/>
  <c r="I1150" i="12"/>
  <c r="I1146" i="12"/>
  <c r="I1142" i="12"/>
  <c r="I1138" i="12"/>
  <c r="I1134" i="12"/>
  <c r="I1130" i="12"/>
  <c r="I1126" i="12"/>
  <c r="I1122" i="12"/>
  <c r="I1118" i="12"/>
  <c r="I1114" i="12"/>
  <c r="I1110" i="12"/>
  <c r="I1106" i="12"/>
  <c r="I1102" i="12"/>
  <c r="I1098" i="12"/>
  <c r="I1094" i="12"/>
  <c r="I1090" i="12"/>
  <c r="I1086" i="12"/>
  <c r="I1082" i="12"/>
  <c r="I1078" i="12"/>
  <c r="I1074" i="12"/>
  <c r="I1070" i="12"/>
  <c r="I1066" i="12"/>
  <c r="I1062" i="12"/>
  <c r="I1058" i="12"/>
  <c r="I1054" i="12"/>
  <c r="I1050" i="12"/>
  <c r="I1046" i="12"/>
  <c r="I1042" i="12"/>
  <c r="I1038" i="12"/>
  <c r="I1034" i="12"/>
  <c r="I1030" i="12"/>
  <c r="I1026" i="12"/>
  <c r="I1022" i="12"/>
  <c r="I1018" i="12"/>
  <c r="I1014" i="12"/>
  <c r="I1010" i="12"/>
  <c r="I1006" i="12"/>
  <c r="I1002" i="12"/>
  <c r="I998" i="12"/>
  <c r="I994" i="12"/>
  <c r="I990" i="12"/>
  <c r="I986" i="12"/>
  <c r="I982" i="12"/>
  <c r="I978" i="12"/>
  <c r="I974" i="12"/>
  <c r="I970" i="12"/>
  <c r="I966" i="12"/>
  <c r="I962" i="12"/>
  <c r="I958" i="12"/>
  <c r="I954" i="12"/>
  <c r="I950" i="12"/>
  <c r="I946" i="12"/>
  <c r="I942" i="12"/>
  <c r="I938" i="12"/>
  <c r="I934" i="12"/>
  <c r="I930" i="12"/>
  <c r="I926" i="12"/>
  <c r="I922" i="12"/>
  <c r="I918" i="12"/>
  <c r="I914" i="12"/>
  <c r="I910" i="12"/>
  <c r="I906" i="12"/>
  <c r="I902" i="12"/>
  <c r="I898" i="12"/>
  <c r="I894" i="12"/>
  <c r="I890" i="12"/>
  <c r="I886" i="12"/>
  <c r="I882" i="12"/>
  <c r="I878" i="12"/>
  <c r="I874" i="12"/>
  <c r="I453" i="12"/>
  <c r="I375" i="12"/>
  <c r="I267" i="12"/>
  <c r="I135" i="12"/>
  <c r="I36" i="12"/>
  <c r="A4" i="3" l="1"/>
  <c r="B6" i="3"/>
  <c r="B7" i="3" l="1"/>
  <c r="A6" i="3"/>
  <c r="B8" i="3" l="1"/>
  <c r="A7" i="3"/>
  <c r="D7" i="12" l="1"/>
  <c r="B9" i="3"/>
  <c r="A8" i="3"/>
  <c r="D2" i="12"/>
  <c r="E2" i="12" s="1"/>
  <c r="D3" i="12"/>
  <c r="B3" i="12" s="1"/>
  <c r="J3" i="12" s="1"/>
  <c r="D5" i="12"/>
  <c r="B10" i="3" l="1"/>
  <c r="A9" i="3"/>
  <c r="E3" i="12"/>
  <c r="O3" i="12"/>
  <c r="K3" i="12"/>
  <c r="I3" i="12"/>
  <c r="B2" i="12"/>
  <c r="J2" i="12" s="1"/>
  <c r="Z3" i="12"/>
  <c r="X3" i="12"/>
  <c r="U3" i="12"/>
  <c r="C3" i="12"/>
  <c r="T3" i="12"/>
  <c r="Q3" i="12"/>
  <c r="H3" i="12"/>
  <c r="F3" i="12"/>
  <c r="W3" i="12"/>
  <c r="G3" i="12"/>
  <c r="Y3" i="12"/>
  <c r="P3" i="12"/>
  <c r="S3" i="12"/>
  <c r="V3" i="12"/>
  <c r="R3" i="12"/>
  <c r="H2" i="12"/>
  <c r="Z2" i="12"/>
  <c r="B11" i="3" l="1"/>
  <c r="A10" i="3"/>
  <c r="C2" i="12"/>
  <c r="O2" i="12"/>
  <c r="K2" i="12"/>
  <c r="F2" i="12"/>
  <c r="W2" i="12"/>
  <c r="R2" i="12"/>
  <c r="P2" i="12"/>
  <c r="S2" i="12"/>
  <c r="X2" i="12"/>
  <c r="T2" i="12"/>
  <c r="U2" i="12"/>
  <c r="Q2" i="12"/>
  <c r="G2" i="12"/>
  <c r="Y2" i="12"/>
  <c r="V2" i="12"/>
  <c r="I2" i="12"/>
  <c r="D4" i="12"/>
  <c r="E5" i="12"/>
  <c r="B5" i="12"/>
  <c r="J5" i="12" s="1"/>
  <c r="D10" i="12" l="1"/>
  <c r="B12" i="3"/>
  <c r="A11" i="3"/>
  <c r="O5" i="12"/>
  <c r="K5" i="12"/>
  <c r="D6" i="12"/>
  <c r="I5" i="12"/>
  <c r="Z5" i="12"/>
  <c r="S5" i="12"/>
  <c r="Q5" i="12"/>
  <c r="T5" i="12"/>
  <c r="P5" i="12"/>
  <c r="W5" i="12"/>
  <c r="Y5" i="12"/>
  <c r="U5" i="12"/>
  <c r="V5" i="12"/>
  <c r="H5" i="12"/>
  <c r="R5" i="12"/>
  <c r="G5" i="12"/>
  <c r="F5" i="12"/>
  <c r="X5" i="12"/>
  <c r="C5" i="12"/>
  <c r="B4" i="12"/>
  <c r="J4" i="12" s="1"/>
  <c r="E4" i="12"/>
  <c r="D11" i="12" l="1"/>
  <c r="A12" i="3"/>
  <c r="B13" i="3"/>
  <c r="O4" i="12"/>
  <c r="K4" i="12"/>
  <c r="I4" i="12"/>
  <c r="U4" i="12"/>
  <c r="R4" i="12"/>
  <c r="Z4" i="12"/>
  <c r="P4" i="12"/>
  <c r="F4" i="12"/>
  <c r="S4" i="12"/>
  <c r="Y4" i="12"/>
  <c r="C4" i="12"/>
  <c r="T4" i="12"/>
  <c r="G4" i="12"/>
  <c r="Q4" i="12"/>
  <c r="W4" i="12"/>
  <c r="H4" i="12"/>
  <c r="X4" i="12"/>
  <c r="V4" i="12"/>
  <c r="B6" i="12"/>
  <c r="J6" i="12" s="1"/>
  <c r="E6" i="12"/>
  <c r="D9" i="12"/>
  <c r="D12" i="12" l="1"/>
  <c r="M6" i="12"/>
  <c r="N6" i="12"/>
  <c r="O6" i="12" s="1"/>
  <c r="B14" i="3"/>
  <c r="A13" i="3"/>
  <c r="K6" i="12"/>
  <c r="B12" i="12"/>
  <c r="J12" i="12" s="1"/>
  <c r="B9" i="12"/>
  <c r="J9" i="12" s="1"/>
  <c r="E9" i="12"/>
  <c r="I6" i="12"/>
  <c r="C6" i="12"/>
  <c r="T6" i="12"/>
  <c r="S6" i="12"/>
  <c r="F6" i="12"/>
  <c r="H6" i="12"/>
  <c r="X6" i="12"/>
  <c r="Y6" i="12"/>
  <c r="Z6" i="12"/>
  <c r="Q6" i="12"/>
  <c r="R6" i="12"/>
  <c r="G6" i="12"/>
  <c r="P6" i="12"/>
  <c r="W6" i="12"/>
  <c r="U6" i="12"/>
  <c r="V6" i="12"/>
  <c r="G12" i="12"/>
  <c r="D8" i="12"/>
  <c r="E12" i="12"/>
  <c r="E11" i="12"/>
  <c r="E10" i="12"/>
  <c r="B11" i="12"/>
  <c r="J11" i="12" s="1"/>
  <c r="B10" i="12"/>
  <c r="J10" i="12" s="1"/>
  <c r="B7" i="12"/>
  <c r="J7" i="12" s="1"/>
  <c r="E7" i="12"/>
  <c r="I12" i="12" l="1"/>
  <c r="X12" i="12"/>
  <c r="P12" i="12"/>
  <c r="D13" i="12"/>
  <c r="B13" i="12" s="1"/>
  <c r="J13" i="12" s="1"/>
  <c r="K13" i="12" s="1"/>
  <c r="Q12" i="12"/>
  <c r="F12" i="12"/>
  <c r="U12" i="12"/>
  <c r="H12" i="12"/>
  <c r="T12" i="12"/>
  <c r="W12" i="12"/>
  <c r="Y12" i="12"/>
  <c r="C12" i="12"/>
  <c r="V12" i="12"/>
  <c r="R12" i="12"/>
  <c r="S12" i="12"/>
  <c r="Z12" i="12"/>
  <c r="B15" i="3"/>
  <c r="A14" i="3"/>
  <c r="O10" i="12"/>
  <c r="K10" i="12"/>
  <c r="O11" i="12"/>
  <c r="K11" i="12"/>
  <c r="O9" i="12"/>
  <c r="K9" i="12"/>
  <c r="O7" i="12"/>
  <c r="K7" i="12"/>
  <c r="O12" i="12"/>
  <c r="K12" i="12"/>
  <c r="I7" i="12"/>
  <c r="Z7" i="12"/>
  <c r="C7" i="12"/>
  <c r="P7" i="12"/>
  <c r="F7" i="12"/>
  <c r="X7" i="12"/>
  <c r="S7" i="12"/>
  <c r="T7" i="12"/>
  <c r="Q7" i="12"/>
  <c r="R7" i="12"/>
  <c r="U7" i="12"/>
  <c r="H7" i="12"/>
  <c r="V7" i="12"/>
  <c r="Y7" i="12"/>
  <c r="G7" i="12"/>
  <c r="W7" i="12"/>
  <c r="C13" i="12"/>
  <c r="T13" i="12"/>
  <c r="F13" i="12"/>
  <c r="W13" i="12"/>
  <c r="I10" i="12"/>
  <c r="G10" i="12"/>
  <c r="H10" i="12"/>
  <c r="Y10" i="12"/>
  <c r="P10" i="12"/>
  <c r="C10" i="12"/>
  <c r="X10" i="12"/>
  <c r="S10" i="12"/>
  <c r="V10" i="12"/>
  <c r="R10" i="12"/>
  <c r="T10" i="12"/>
  <c r="Z10" i="12"/>
  <c r="Q10" i="12"/>
  <c r="F10" i="12"/>
  <c r="U10" i="12"/>
  <c r="W10" i="12"/>
  <c r="I11" i="12"/>
  <c r="X11" i="12"/>
  <c r="W11" i="12"/>
  <c r="G11" i="12"/>
  <c r="C11" i="12"/>
  <c r="U11" i="12"/>
  <c r="Q11" i="12"/>
  <c r="T11" i="12"/>
  <c r="R11" i="12"/>
  <c r="P11" i="12"/>
  <c r="S11" i="12"/>
  <c r="Y11" i="12"/>
  <c r="H11" i="12"/>
  <c r="V11" i="12"/>
  <c r="F11" i="12"/>
  <c r="Z11" i="12"/>
  <c r="B8" i="12"/>
  <c r="J8" i="12" s="1"/>
  <c r="E8" i="12"/>
  <c r="I9" i="12"/>
  <c r="Y9" i="12"/>
  <c r="V9" i="12"/>
  <c r="P9" i="12"/>
  <c r="C9" i="12"/>
  <c r="X9" i="12"/>
  <c r="F9" i="12"/>
  <c r="Z9" i="12"/>
  <c r="G9" i="12"/>
  <c r="T9" i="12"/>
  <c r="H9" i="12"/>
  <c r="R9" i="12"/>
  <c r="U9" i="12"/>
  <c r="Q9" i="12"/>
  <c r="S9" i="12"/>
  <c r="W9" i="12"/>
  <c r="Q13" i="12" l="1"/>
  <c r="H13" i="12"/>
  <c r="R13" i="12"/>
  <c r="S13" i="12"/>
  <c r="O13" i="12"/>
  <c r="X13" i="12"/>
  <c r="V13" i="12"/>
  <c r="P13" i="12"/>
  <c r="I13" i="12"/>
  <c r="Z13" i="12"/>
  <c r="U13" i="12"/>
  <c r="G13" i="12"/>
  <c r="Y13" i="12"/>
  <c r="E13" i="12"/>
  <c r="A15" i="3"/>
  <c r="B16" i="3"/>
  <c r="D14" i="12"/>
  <c r="O8" i="12"/>
  <c r="K8" i="12"/>
  <c r="I8" i="12"/>
  <c r="Z8" i="12"/>
  <c r="Y8" i="12"/>
  <c r="C8" i="12"/>
  <c r="H8" i="12"/>
  <c r="X8" i="12"/>
  <c r="V8" i="12"/>
  <c r="G8" i="12"/>
  <c r="U8" i="12"/>
  <c r="R8" i="12"/>
  <c r="S8" i="12"/>
  <c r="P8" i="12"/>
  <c r="Q8" i="12"/>
  <c r="W8" i="12"/>
  <c r="F8" i="12"/>
  <c r="T8" i="12"/>
  <c r="D15" i="12" l="1"/>
  <c r="E15" i="12" s="1"/>
  <c r="B17" i="3"/>
  <c r="A16" i="3"/>
  <c r="E14" i="12"/>
  <c r="B14" i="12"/>
  <c r="B15" i="12" l="1"/>
  <c r="V15" i="12" s="1"/>
  <c r="D16" i="12"/>
  <c r="E16" i="12" s="1"/>
  <c r="I15" i="12"/>
  <c r="H15" i="12"/>
  <c r="X15" i="12"/>
  <c r="A17" i="3"/>
  <c r="B18" i="3"/>
  <c r="J14" i="12"/>
  <c r="P14" i="12"/>
  <c r="W14" i="12"/>
  <c r="H14" i="12"/>
  <c r="U14" i="12"/>
  <c r="Z14" i="12"/>
  <c r="C14" i="12"/>
  <c r="X14" i="12"/>
  <c r="V14" i="12"/>
  <c r="I14" i="12"/>
  <c r="G14" i="12"/>
  <c r="R14" i="12"/>
  <c r="Q14" i="12"/>
  <c r="Y14" i="12"/>
  <c r="T14" i="12"/>
  <c r="F14" i="12"/>
  <c r="S14" i="12"/>
  <c r="S15" i="12" l="1"/>
  <c r="B16" i="12"/>
  <c r="I16" i="12" s="1"/>
  <c r="P15" i="12"/>
  <c r="Q15" i="12"/>
  <c r="C15" i="12"/>
  <c r="T15" i="12"/>
  <c r="G15" i="12"/>
  <c r="Z15" i="12"/>
  <c r="Y15" i="12"/>
  <c r="U15" i="12"/>
  <c r="J15" i="12"/>
  <c r="O15" i="12" s="1"/>
  <c r="R15" i="12"/>
  <c r="F15" i="12"/>
  <c r="W15" i="12"/>
  <c r="D17" i="12"/>
  <c r="E17" i="12" s="1"/>
  <c r="B19" i="3"/>
  <c r="A18" i="3"/>
  <c r="T16" i="12"/>
  <c r="U16" i="12"/>
  <c r="W16" i="12"/>
  <c r="G16" i="12"/>
  <c r="H16" i="12"/>
  <c r="C16" i="12"/>
  <c r="O14" i="12"/>
  <c r="K14" i="12"/>
  <c r="P16" i="12" l="1"/>
  <c r="J16" i="12"/>
  <c r="X16" i="12"/>
  <c r="Y16" i="12"/>
  <c r="F16" i="12"/>
  <c r="V16" i="12"/>
  <c r="K15" i="12"/>
  <c r="Q16" i="12"/>
  <c r="R16" i="12"/>
  <c r="Z16" i="12"/>
  <c r="S16" i="12"/>
  <c r="B17" i="12"/>
  <c r="I17" i="12" s="1"/>
  <c r="D18" i="12"/>
  <c r="E18" i="12" s="1"/>
  <c r="A19" i="3"/>
  <c r="B20" i="3"/>
  <c r="O16" i="12"/>
  <c r="K16" i="12"/>
  <c r="X17" i="12"/>
  <c r="W17" i="12"/>
  <c r="Z17" i="12" l="1"/>
  <c r="S17" i="12"/>
  <c r="T17" i="12"/>
  <c r="F17" i="12"/>
  <c r="H17" i="12"/>
  <c r="R17" i="12"/>
  <c r="G17" i="12"/>
  <c r="J17" i="12"/>
  <c r="O17" i="12" s="1"/>
  <c r="P17" i="12"/>
  <c r="V17" i="12"/>
  <c r="Q17" i="12"/>
  <c r="U17" i="12"/>
  <c r="C17" i="12"/>
  <c r="Y17" i="12"/>
  <c r="B18" i="12"/>
  <c r="I18" i="12" s="1"/>
  <c r="D19" i="12"/>
  <c r="B19" i="12" s="1"/>
  <c r="I19" i="12" s="1"/>
  <c r="A20" i="3"/>
  <c r="B21" i="3"/>
  <c r="E19" i="12"/>
  <c r="K17" i="12" l="1"/>
  <c r="W18" i="12"/>
  <c r="Z18" i="12"/>
  <c r="T18" i="12"/>
  <c r="Q18" i="12"/>
  <c r="Y18" i="12"/>
  <c r="F18" i="12"/>
  <c r="S18" i="12"/>
  <c r="P18" i="12"/>
  <c r="H18" i="12"/>
  <c r="R18" i="12"/>
  <c r="J18" i="12"/>
  <c r="O18" i="12" s="1"/>
  <c r="G18" i="12"/>
  <c r="C18" i="12"/>
  <c r="X18" i="12"/>
  <c r="V18" i="12"/>
  <c r="U18" i="12"/>
  <c r="D20" i="12"/>
  <c r="E20" i="12" s="1"/>
  <c r="B20" i="12"/>
  <c r="I20" i="12" s="1"/>
  <c r="B22" i="3"/>
  <c r="A21" i="3"/>
  <c r="F19" i="12"/>
  <c r="Z19" i="12"/>
  <c r="P19" i="12"/>
  <c r="S19" i="12"/>
  <c r="C19" i="12"/>
  <c r="G19" i="12"/>
  <c r="U19" i="12"/>
  <c r="Q19" i="12"/>
  <c r="W19" i="12"/>
  <c r="Y19" i="12"/>
  <c r="V19" i="12"/>
  <c r="J19" i="12"/>
  <c r="T19" i="12"/>
  <c r="R19" i="12"/>
  <c r="H19" i="12"/>
  <c r="X19" i="12"/>
  <c r="M18" i="12" l="1"/>
  <c r="N18" i="12"/>
  <c r="K18" i="12"/>
  <c r="D21" i="12"/>
  <c r="B21" i="12" s="1"/>
  <c r="O19" i="12"/>
  <c r="K19" i="12"/>
  <c r="B23" i="3"/>
  <c r="A22" i="3"/>
  <c r="Z20" i="12"/>
  <c r="T20" i="12"/>
  <c r="H20" i="12"/>
  <c r="V20" i="12"/>
  <c r="Y20" i="12"/>
  <c r="P20" i="12"/>
  <c r="W20" i="12"/>
  <c r="F20" i="12"/>
  <c r="U20" i="12"/>
  <c r="R20" i="12"/>
  <c r="C20" i="12"/>
  <c r="J20" i="12"/>
  <c r="Q20" i="12"/>
  <c r="X20" i="12"/>
  <c r="S20" i="12"/>
  <c r="G20" i="12"/>
  <c r="E21" i="12" l="1"/>
  <c r="D22" i="12"/>
  <c r="N20" i="12"/>
  <c r="M20" i="12"/>
  <c r="I21" i="12"/>
  <c r="Z21" i="12"/>
  <c r="Q21" i="12"/>
  <c r="S21" i="12"/>
  <c r="C21" i="12"/>
  <c r="H21" i="12"/>
  <c r="U21" i="12"/>
  <c r="F21" i="12"/>
  <c r="W21" i="12"/>
  <c r="J21" i="12"/>
  <c r="X21" i="12"/>
  <c r="G21" i="12"/>
  <c r="R21" i="12"/>
  <c r="Y21" i="12"/>
  <c r="P21" i="12"/>
  <c r="V21" i="12"/>
  <c r="T21" i="12"/>
  <c r="K20" i="12"/>
  <c r="O20" i="12"/>
  <c r="E22" i="12"/>
  <c r="B22" i="12"/>
  <c r="I22" i="12" s="1"/>
  <c r="A23" i="3"/>
  <c r="B24" i="3"/>
  <c r="D23" i="12" l="1"/>
  <c r="B23" i="12" s="1"/>
  <c r="B25" i="3"/>
  <c r="A24" i="3"/>
  <c r="K21" i="12"/>
  <c r="O21" i="12"/>
  <c r="H22" i="12"/>
  <c r="Q22" i="12"/>
  <c r="Z22" i="12"/>
  <c r="F22" i="12"/>
  <c r="J22" i="12"/>
  <c r="C22" i="12"/>
  <c r="X22" i="12"/>
  <c r="G22" i="12"/>
  <c r="R22" i="12"/>
  <c r="T22" i="12"/>
  <c r="Y22" i="12"/>
  <c r="W22" i="12"/>
  <c r="S22" i="12"/>
  <c r="U22" i="12"/>
  <c r="V22" i="12"/>
  <c r="P22" i="12"/>
  <c r="E23" i="12" l="1"/>
  <c r="D24" i="12"/>
  <c r="M22" i="12"/>
  <c r="N22" i="12"/>
  <c r="O22" i="12" s="1"/>
  <c r="K22" i="12"/>
  <c r="I23" i="12"/>
  <c r="R23" i="12"/>
  <c r="S23" i="12"/>
  <c r="G23" i="12"/>
  <c r="U23" i="12"/>
  <c r="X23" i="12"/>
  <c r="H23" i="12"/>
  <c r="T23" i="12"/>
  <c r="C23" i="12"/>
  <c r="Q23" i="12"/>
  <c r="Y23" i="12"/>
  <c r="Z23" i="12"/>
  <c r="F23" i="12"/>
  <c r="J23" i="12"/>
  <c r="W23" i="12"/>
  <c r="V23" i="12"/>
  <c r="P23" i="12"/>
  <c r="E24" i="12"/>
  <c r="B24" i="12"/>
  <c r="B26" i="3"/>
  <c r="A25" i="3"/>
  <c r="D25" i="12" l="1"/>
  <c r="B25" i="12" s="1"/>
  <c r="A26" i="3"/>
  <c r="B27" i="3"/>
  <c r="K23" i="12"/>
  <c r="O23" i="12"/>
  <c r="J24" i="12"/>
  <c r="W24" i="12"/>
  <c r="F24" i="12"/>
  <c r="Q24" i="12"/>
  <c r="Z24" i="12"/>
  <c r="X24" i="12"/>
  <c r="P24" i="12"/>
  <c r="V24" i="12"/>
  <c r="U24" i="12"/>
  <c r="C24" i="12"/>
  <c r="G24" i="12"/>
  <c r="H24" i="12"/>
  <c r="T24" i="12"/>
  <c r="S24" i="12"/>
  <c r="R24" i="12"/>
  <c r="Y24" i="12"/>
  <c r="E25" i="12" l="1"/>
  <c r="D26" i="12"/>
  <c r="B26" i="12" s="1"/>
  <c r="N24" i="12"/>
  <c r="O24" i="12" s="1"/>
  <c r="M24" i="12"/>
  <c r="K24" i="12"/>
  <c r="B28" i="3"/>
  <c r="A27" i="3"/>
  <c r="I25" i="12"/>
  <c r="Z25" i="12"/>
  <c r="C25" i="12"/>
  <c r="S25" i="12"/>
  <c r="H25" i="12"/>
  <c r="F25" i="12"/>
  <c r="R25" i="12"/>
  <c r="J25" i="12"/>
  <c r="Q25" i="12"/>
  <c r="U25" i="12"/>
  <c r="T25" i="12"/>
  <c r="G25" i="12"/>
  <c r="V25" i="12"/>
  <c r="X25" i="12"/>
  <c r="P25" i="12"/>
  <c r="Y25" i="12"/>
  <c r="W25" i="12"/>
  <c r="E26" i="12"/>
  <c r="D27" i="12" l="1"/>
  <c r="E27" i="12" s="1"/>
  <c r="M25" i="12"/>
  <c r="N25" i="12"/>
  <c r="B27" i="12"/>
  <c r="I27" i="12" s="1"/>
  <c r="A28" i="3"/>
  <c r="B29" i="3"/>
  <c r="I26" i="12"/>
  <c r="J26" i="12"/>
  <c r="P26" i="12"/>
  <c r="F26" i="12"/>
  <c r="T26" i="12"/>
  <c r="G26" i="12"/>
  <c r="Q26" i="12"/>
  <c r="Z26" i="12"/>
  <c r="S26" i="12"/>
  <c r="X26" i="12"/>
  <c r="V26" i="12"/>
  <c r="W26" i="12"/>
  <c r="Y26" i="12"/>
  <c r="U26" i="12"/>
  <c r="R26" i="12"/>
  <c r="C26" i="12"/>
  <c r="H26" i="12"/>
  <c r="O25" i="12"/>
  <c r="K25" i="12"/>
  <c r="D28" i="12" l="1"/>
  <c r="A29" i="3"/>
  <c r="B30" i="3"/>
  <c r="B28" i="12"/>
  <c r="E28" i="12"/>
  <c r="K26" i="12"/>
  <c r="O26" i="12"/>
  <c r="J27" i="12"/>
  <c r="X27" i="12"/>
  <c r="U27" i="12"/>
  <c r="S27" i="12"/>
  <c r="C27" i="12"/>
  <c r="V27" i="12"/>
  <c r="T27" i="12"/>
  <c r="W27" i="12"/>
  <c r="Y27" i="12"/>
  <c r="R27" i="12"/>
  <c r="F27" i="12"/>
  <c r="Q27" i="12"/>
  <c r="H27" i="12"/>
  <c r="P27" i="12"/>
  <c r="Z27" i="12"/>
  <c r="G27" i="12"/>
  <c r="D29" i="12" l="1"/>
  <c r="M27" i="12"/>
  <c r="N27" i="12"/>
  <c r="O27" i="12" s="1"/>
  <c r="K27" i="12"/>
  <c r="I28" i="12"/>
  <c r="Y28" i="12"/>
  <c r="S28" i="12"/>
  <c r="Z28" i="12"/>
  <c r="R28" i="12"/>
  <c r="P28" i="12"/>
  <c r="T28" i="12"/>
  <c r="Q28" i="12"/>
  <c r="G28" i="12"/>
  <c r="V28" i="12"/>
  <c r="U28" i="12"/>
  <c r="H28" i="12"/>
  <c r="F28" i="12"/>
  <c r="J28" i="12"/>
  <c r="W28" i="12"/>
  <c r="C28" i="12"/>
  <c r="X28" i="12"/>
  <c r="A30" i="3"/>
  <c r="B31" i="3"/>
  <c r="E29" i="12"/>
  <c r="B29" i="12"/>
  <c r="D30" i="12" l="1"/>
  <c r="B30" i="12" s="1"/>
  <c r="I29" i="12"/>
  <c r="V29" i="12"/>
  <c r="S29" i="12"/>
  <c r="R29" i="12"/>
  <c r="C29" i="12"/>
  <c r="Z29" i="12"/>
  <c r="X29" i="12"/>
  <c r="P29" i="12"/>
  <c r="J29" i="12"/>
  <c r="Q29" i="12"/>
  <c r="W29" i="12"/>
  <c r="U29" i="12"/>
  <c r="T29" i="12"/>
  <c r="G29" i="12"/>
  <c r="H29" i="12"/>
  <c r="Y29" i="12"/>
  <c r="F29" i="12"/>
  <c r="K28" i="12"/>
  <c r="O28" i="12"/>
  <c r="A31" i="3"/>
  <c r="B32" i="3"/>
  <c r="E30" i="12" l="1"/>
  <c r="D31" i="12"/>
  <c r="E31" i="12" s="1"/>
  <c r="A32" i="3"/>
  <c r="B33" i="3"/>
  <c r="K29" i="12"/>
  <c r="O29" i="12"/>
  <c r="B31" i="12"/>
  <c r="I30" i="12"/>
  <c r="Q30" i="12"/>
  <c r="G30" i="12"/>
  <c r="S30" i="12"/>
  <c r="U30" i="12"/>
  <c r="T30" i="12"/>
  <c r="C30" i="12"/>
  <c r="Y30" i="12"/>
  <c r="H30" i="12"/>
  <c r="R30" i="12"/>
  <c r="X30" i="12"/>
  <c r="V30" i="12"/>
  <c r="P30" i="12"/>
  <c r="J30" i="12"/>
  <c r="Z30" i="12"/>
  <c r="W30" i="12"/>
  <c r="F30" i="12"/>
  <c r="D32" i="12" l="1"/>
  <c r="O30" i="12"/>
  <c r="K30" i="12"/>
  <c r="A33" i="3"/>
  <c r="B34" i="3"/>
  <c r="I31" i="12"/>
  <c r="W31" i="12"/>
  <c r="Y31" i="12"/>
  <c r="H31" i="12"/>
  <c r="U31" i="12"/>
  <c r="J31" i="12"/>
  <c r="F31" i="12"/>
  <c r="R31" i="12"/>
  <c r="P31" i="12"/>
  <c r="C31" i="12"/>
  <c r="T31" i="12"/>
  <c r="Z31" i="12"/>
  <c r="G31" i="12"/>
  <c r="Q31" i="12"/>
  <c r="V31" i="12"/>
  <c r="S31" i="12"/>
  <c r="X31" i="12"/>
  <c r="E32" i="12"/>
  <c r="B32" i="12"/>
  <c r="D33" i="12" l="1"/>
  <c r="I32" i="12"/>
  <c r="H32" i="12"/>
  <c r="X32" i="12"/>
  <c r="Q32" i="12"/>
  <c r="R32" i="12"/>
  <c r="S32" i="12"/>
  <c r="U32" i="12"/>
  <c r="W32" i="12"/>
  <c r="P32" i="12"/>
  <c r="Y32" i="12"/>
  <c r="Z32" i="12"/>
  <c r="V32" i="12"/>
  <c r="C32" i="12"/>
  <c r="J32" i="12"/>
  <c r="T32" i="12"/>
  <c r="F32" i="12"/>
  <c r="G32" i="12"/>
  <c r="E33" i="12"/>
  <c r="B33" i="12"/>
  <c r="A34" i="3"/>
  <c r="B35" i="3"/>
  <c r="K31" i="12"/>
  <c r="O31" i="12"/>
  <c r="D34" i="12" l="1"/>
  <c r="B34" i="12" s="1"/>
  <c r="I33" i="12"/>
  <c r="U33" i="12"/>
  <c r="X33" i="12"/>
  <c r="T33" i="12"/>
  <c r="G33" i="12"/>
  <c r="Q33" i="12"/>
  <c r="F33" i="12"/>
  <c r="C33" i="12"/>
  <c r="Y33" i="12"/>
  <c r="W33" i="12"/>
  <c r="S33" i="12"/>
  <c r="R33" i="12"/>
  <c r="Z33" i="12"/>
  <c r="H33" i="12"/>
  <c r="P33" i="12"/>
  <c r="J33" i="12"/>
  <c r="V33" i="12"/>
  <c r="K32" i="12"/>
  <c r="O32" i="12"/>
  <c r="B36" i="3"/>
  <c r="A35" i="3"/>
  <c r="E34" i="12" l="1"/>
  <c r="D35" i="12"/>
  <c r="E35" i="12" s="1"/>
  <c r="B37" i="3"/>
  <c r="A36" i="3"/>
  <c r="I34" i="12"/>
  <c r="H34" i="12"/>
  <c r="G34" i="12"/>
  <c r="Z34" i="12"/>
  <c r="S34" i="12"/>
  <c r="Y34" i="12"/>
  <c r="F34" i="12"/>
  <c r="X34" i="12"/>
  <c r="U34" i="12"/>
  <c r="V34" i="12"/>
  <c r="R34" i="12"/>
  <c r="P34" i="12"/>
  <c r="J34" i="12"/>
  <c r="C34" i="12"/>
  <c r="T34" i="12"/>
  <c r="W34" i="12"/>
  <c r="Q34" i="12"/>
  <c r="O33" i="12"/>
  <c r="K33" i="12"/>
  <c r="B35" i="12" l="1"/>
  <c r="X35" i="12" s="1"/>
  <c r="D36" i="12"/>
  <c r="B36" i="12" s="1"/>
  <c r="M34" i="12"/>
  <c r="N34" i="12"/>
  <c r="B38" i="3"/>
  <c r="A37" i="3"/>
  <c r="K34" i="12"/>
  <c r="O34" i="12"/>
  <c r="E36" i="12" l="1"/>
  <c r="Y35" i="12"/>
  <c r="Q35" i="12"/>
  <c r="I35" i="12"/>
  <c r="P35" i="12"/>
  <c r="R35" i="12"/>
  <c r="G35" i="12"/>
  <c r="S35" i="12"/>
  <c r="Z35" i="12"/>
  <c r="V35" i="12"/>
  <c r="F35" i="12"/>
  <c r="T35" i="12"/>
  <c r="C35" i="12"/>
  <c r="W35" i="12"/>
  <c r="J35" i="12"/>
  <c r="H35" i="12"/>
  <c r="U35" i="12"/>
  <c r="D37" i="12"/>
  <c r="B37" i="12" s="1"/>
  <c r="I37" i="12" s="1"/>
  <c r="J36" i="12"/>
  <c r="Z36" i="12"/>
  <c r="H36" i="12"/>
  <c r="C36" i="12"/>
  <c r="Q36" i="12"/>
  <c r="X36" i="12"/>
  <c r="V36" i="12"/>
  <c r="G36" i="12"/>
  <c r="S36" i="12"/>
  <c r="P36" i="12"/>
  <c r="F36" i="12"/>
  <c r="Y36" i="12"/>
  <c r="W36" i="12"/>
  <c r="R36" i="12"/>
  <c r="U36" i="12"/>
  <c r="T36" i="12"/>
  <c r="K35" i="12"/>
  <c r="O35" i="12"/>
  <c r="B39" i="3"/>
  <c r="A38" i="3"/>
  <c r="D38" i="12" l="1"/>
  <c r="E37" i="12"/>
  <c r="N36" i="12"/>
  <c r="O36" i="12" s="1"/>
  <c r="M36" i="12"/>
  <c r="C37" i="12"/>
  <c r="P37" i="12"/>
  <c r="R37" i="12"/>
  <c r="H37" i="12"/>
  <c r="J37" i="12"/>
  <c r="W37" i="12"/>
  <c r="T37" i="12"/>
  <c r="Y37" i="12"/>
  <c r="Q37" i="12"/>
  <c r="S37" i="12"/>
  <c r="U37" i="12"/>
  <c r="V37" i="12"/>
  <c r="G37" i="12"/>
  <c r="F37" i="12"/>
  <c r="Z37" i="12"/>
  <c r="X37" i="12"/>
  <c r="B38" i="12"/>
  <c r="E38" i="12"/>
  <c r="B40" i="3"/>
  <c r="A39" i="3"/>
  <c r="K36" i="12"/>
  <c r="D39" i="12" l="1"/>
  <c r="E39" i="12" s="1"/>
  <c r="N37" i="12"/>
  <c r="M37" i="12"/>
  <c r="B41" i="3"/>
  <c r="A40" i="3"/>
  <c r="I38" i="12"/>
  <c r="Z38" i="12"/>
  <c r="Q38" i="12"/>
  <c r="C38" i="12"/>
  <c r="V38" i="12"/>
  <c r="J38" i="12"/>
  <c r="Y38" i="12"/>
  <c r="G38" i="12"/>
  <c r="R38" i="12"/>
  <c r="P38" i="12"/>
  <c r="U38" i="12"/>
  <c r="H38" i="12"/>
  <c r="T38" i="12"/>
  <c r="F38" i="12"/>
  <c r="W38" i="12"/>
  <c r="X38" i="12"/>
  <c r="S38" i="12"/>
  <c r="K37" i="12"/>
  <c r="O37" i="12"/>
  <c r="B39" i="12" l="1"/>
  <c r="F39" i="12" s="1"/>
  <c r="D40" i="12"/>
  <c r="B40" i="12" s="1"/>
  <c r="A41" i="3"/>
  <c r="B42" i="3"/>
  <c r="E40" i="12"/>
  <c r="K38" i="12"/>
  <c r="O38" i="12"/>
  <c r="G39" i="12" l="1"/>
  <c r="Y39" i="12"/>
  <c r="W39" i="12"/>
  <c r="P39" i="12"/>
  <c r="U39" i="12"/>
  <c r="J39" i="12"/>
  <c r="H39" i="12"/>
  <c r="S39" i="12"/>
  <c r="R39" i="12"/>
  <c r="V39" i="12"/>
  <c r="X39" i="12"/>
  <c r="Q39" i="12"/>
  <c r="I39" i="12"/>
  <c r="Z39" i="12"/>
  <c r="C39" i="12"/>
  <c r="T39" i="12"/>
  <c r="D41" i="12"/>
  <c r="B41" i="12" s="1"/>
  <c r="I40" i="12"/>
  <c r="Y40" i="12"/>
  <c r="U40" i="12"/>
  <c r="Q40" i="12"/>
  <c r="X40" i="12"/>
  <c r="H40" i="12"/>
  <c r="G40" i="12"/>
  <c r="T40" i="12"/>
  <c r="V40" i="12"/>
  <c r="S40" i="12"/>
  <c r="C40" i="12"/>
  <c r="P40" i="12"/>
  <c r="Z40" i="12"/>
  <c r="J40" i="12"/>
  <c r="R40" i="12"/>
  <c r="F40" i="12"/>
  <c r="W40" i="12"/>
  <c r="A42" i="3"/>
  <c r="B43" i="3"/>
  <c r="K39" i="12"/>
  <c r="O39" i="12"/>
  <c r="E41" i="12" l="1"/>
  <c r="D42" i="12"/>
  <c r="B42" i="12" s="1"/>
  <c r="B44" i="3"/>
  <c r="A43" i="3"/>
  <c r="K40" i="12"/>
  <c r="O40" i="12"/>
  <c r="I41" i="12"/>
  <c r="Q41" i="12"/>
  <c r="G41" i="12"/>
  <c r="W41" i="12"/>
  <c r="V41" i="12"/>
  <c r="Y41" i="12"/>
  <c r="Z41" i="12"/>
  <c r="C41" i="12"/>
  <c r="H41" i="12"/>
  <c r="P41" i="12"/>
  <c r="X41" i="12"/>
  <c r="S41" i="12"/>
  <c r="F41" i="12"/>
  <c r="J41" i="12"/>
  <c r="T41" i="12"/>
  <c r="R41" i="12"/>
  <c r="U41" i="12"/>
  <c r="E42" i="12"/>
  <c r="D43" i="12" l="1"/>
  <c r="B43" i="12" s="1"/>
  <c r="I42" i="12"/>
  <c r="U42" i="12"/>
  <c r="T42" i="12"/>
  <c r="V42" i="12"/>
  <c r="S42" i="12"/>
  <c r="J42" i="12"/>
  <c r="Q42" i="12"/>
  <c r="Z42" i="12"/>
  <c r="R42" i="12"/>
  <c r="C42" i="12"/>
  <c r="G42" i="12"/>
  <c r="H42" i="12"/>
  <c r="X42" i="12"/>
  <c r="F42" i="12"/>
  <c r="P42" i="12"/>
  <c r="Y42" i="12"/>
  <c r="W42" i="12"/>
  <c r="K41" i="12"/>
  <c r="O41" i="12"/>
  <c r="E43" i="12"/>
  <c r="B45" i="3"/>
  <c r="A44" i="3"/>
  <c r="D44" i="12" l="1"/>
  <c r="I43" i="12"/>
  <c r="Z43" i="12"/>
  <c r="S43" i="12"/>
  <c r="V43" i="12"/>
  <c r="Y43" i="12"/>
  <c r="U43" i="12"/>
  <c r="H43" i="12"/>
  <c r="Q43" i="12"/>
  <c r="T43" i="12"/>
  <c r="R43" i="12"/>
  <c r="G43" i="12"/>
  <c r="C43" i="12"/>
  <c r="P43" i="12"/>
  <c r="J43" i="12"/>
  <c r="W43" i="12"/>
  <c r="X43" i="12"/>
  <c r="F43" i="12"/>
  <c r="B46" i="3"/>
  <c r="A45" i="3"/>
  <c r="O42" i="12"/>
  <c r="K42" i="12"/>
  <c r="E44" i="12"/>
  <c r="B44" i="12"/>
  <c r="D45" i="12" l="1"/>
  <c r="I44" i="12"/>
  <c r="J44" i="12"/>
  <c r="T44" i="12"/>
  <c r="R44" i="12"/>
  <c r="Q44" i="12"/>
  <c r="H44" i="12"/>
  <c r="X44" i="12"/>
  <c r="G44" i="12"/>
  <c r="U44" i="12"/>
  <c r="V44" i="12"/>
  <c r="F44" i="12"/>
  <c r="P44" i="12"/>
  <c r="Z44" i="12"/>
  <c r="W44" i="12"/>
  <c r="S44" i="12"/>
  <c r="C44" i="12"/>
  <c r="Y44" i="12"/>
  <c r="E45" i="12"/>
  <c r="B45" i="12"/>
  <c r="B47" i="3"/>
  <c r="A46" i="3"/>
  <c r="O43" i="12"/>
  <c r="K43" i="12"/>
  <c r="D46" i="12" l="1"/>
  <c r="I45" i="12"/>
  <c r="Y45" i="12"/>
  <c r="U45" i="12"/>
  <c r="V45" i="12"/>
  <c r="X45" i="12"/>
  <c r="T45" i="12"/>
  <c r="G45" i="12"/>
  <c r="P45" i="12"/>
  <c r="R45" i="12"/>
  <c r="J45" i="12"/>
  <c r="S45" i="12"/>
  <c r="H45" i="12"/>
  <c r="F45" i="12"/>
  <c r="Z45" i="12"/>
  <c r="Q45" i="12"/>
  <c r="W45" i="12"/>
  <c r="C45" i="12"/>
  <c r="K44" i="12"/>
  <c r="O44" i="12"/>
  <c r="B48" i="3"/>
  <c r="A47" i="3"/>
  <c r="B46" i="12"/>
  <c r="E46" i="12"/>
  <c r="D47" i="12" l="1"/>
  <c r="B49" i="3"/>
  <c r="A48" i="3"/>
  <c r="I46" i="12"/>
  <c r="V46" i="12"/>
  <c r="R46" i="12"/>
  <c r="U46" i="12"/>
  <c r="H46" i="12"/>
  <c r="J46" i="12"/>
  <c r="F46" i="12"/>
  <c r="Q46" i="12"/>
  <c r="T46" i="12"/>
  <c r="Z46" i="12"/>
  <c r="X46" i="12"/>
  <c r="C46" i="12"/>
  <c r="S46" i="12"/>
  <c r="G46" i="12"/>
  <c r="W46" i="12"/>
  <c r="Y46" i="12"/>
  <c r="P46" i="12"/>
  <c r="K45" i="12"/>
  <c r="O45" i="12"/>
  <c r="E47" i="12"/>
  <c r="B47" i="12"/>
  <c r="D48" i="12" l="1"/>
  <c r="K46" i="12"/>
  <c r="O46" i="12"/>
  <c r="I47" i="12"/>
  <c r="W47" i="12"/>
  <c r="T47" i="12"/>
  <c r="S47" i="12"/>
  <c r="U47" i="12"/>
  <c r="V47" i="12"/>
  <c r="Y47" i="12"/>
  <c r="F47" i="12"/>
  <c r="Q47" i="12"/>
  <c r="X47" i="12"/>
  <c r="R47" i="12"/>
  <c r="G47" i="12"/>
  <c r="Z47" i="12"/>
  <c r="P47" i="12"/>
  <c r="J47" i="12"/>
  <c r="C47" i="12"/>
  <c r="H47" i="12"/>
  <c r="B48" i="12"/>
  <c r="E48" i="12"/>
  <c r="A49" i="3"/>
  <c r="B50" i="3"/>
  <c r="D49" i="12" l="1"/>
  <c r="I48" i="12"/>
  <c r="T48" i="12"/>
  <c r="Z48" i="12"/>
  <c r="S48" i="12"/>
  <c r="U48" i="12"/>
  <c r="W48" i="12"/>
  <c r="J48" i="12"/>
  <c r="P48" i="12"/>
  <c r="R48" i="12"/>
  <c r="C48" i="12"/>
  <c r="Q48" i="12"/>
  <c r="G48" i="12"/>
  <c r="V48" i="12"/>
  <c r="H48" i="12"/>
  <c r="F48" i="12"/>
  <c r="X48" i="12"/>
  <c r="Y48" i="12"/>
  <c r="B51" i="3"/>
  <c r="A50" i="3"/>
  <c r="B49" i="12"/>
  <c r="E49" i="12"/>
  <c r="K47" i="12"/>
  <c r="O47" i="12"/>
  <c r="D50" i="12" l="1"/>
  <c r="I49" i="12"/>
  <c r="R49" i="12"/>
  <c r="Q49" i="12"/>
  <c r="H49" i="12"/>
  <c r="P49" i="12"/>
  <c r="Y49" i="12"/>
  <c r="U49" i="12"/>
  <c r="G49" i="12"/>
  <c r="C49" i="12"/>
  <c r="V49" i="12"/>
  <c r="F49" i="12"/>
  <c r="T49" i="12"/>
  <c r="X49" i="12"/>
  <c r="J49" i="12"/>
  <c r="S49" i="12"/>
  <c r="W49" i="12"/>
  <c r="Z49" i="12"/>
  <c r="E50" i="12"/>
  <c r="B50" i="12"/>
  <c r="K48" i="12"/>
  <c r="O48" i="12"/>
  <c r="B52" i="3"/>
  <c r="A51" i="3"/>
  <c r="D51" i="12" l="1"/>
  <c r="B51" i="12" s="1"/>
  <c r="F50" i="12"/>
  <c r="Y50" i="12"/>
  <c r="H50" i="12"/>
  <c r="Z50" i="12"/>
  <c r="S50" i="12"/>
  <c r="V50" i="12"/>
  <c r="U50" i="12"/>
  <c r="X50" i="12"/>
  <c r="C50" i="12"/>
  <c r="R50" i="12"/>
  <c r="P50" i="12"/>
  <c r="Q50" i="12"/>
  <c r="J50" i="12"/>
  <c r="G50" i="12"/>
  <c r="W50" i="12"/>
  <c r="T50" i="12"/>
  <c r="A52" i="3"/>
  <c r="B53" i="3"/>
  <c r="K49" i="12"/>
  <c r="O49" i="12"/>
  <c r="E51" i="12" l="1"/>
  <c r="D52" i="12"/>
  <c r="E52" i="12" s="1"/>
  <c r="M50" i="12"/>
  <c r="N50" i="12"/>
  <c r="O50" i="12" s="1"/>
  <c r="B54" i="3"/>
  <c r="A53" i="3"/>
  <c r="B52" i="12"/>
  <c r="K50" i="12"/>
  <c r="I51" i="12"/>
  <c r="F51" i="12"/>
  <c r="Z51" i="12"/>
  <c r="G51" i="12"/>
  <c r="Q51" i="12"/>
  <c r="Y51" i="12"/>
  <c r="P51" i="12"/>
  <c r="W51" i="12"/>
  <c r="S51" i="12"/>
  <c r="J51" i="12"/>
  <c r="C51" i="12"/>
  <c r="R51" i="12"/>
  <c r="U51" i="12"/>
  <c r="X51" i="12"/>
  <c r="T51" i="12"/>
  <c r="H51" i="12"/>
  <c r="V51" i="12"/>
  <c r="D53" i="12" l="1"/>
  <c r="K51" i="12"/>
  <c r="O51" i="12"/>
  <c r="I52" i="12"/>
  <c r="S52" i="12"/>
  <c r="Q52" i="12"/>
  <c r="H52" i="12"/>
  <c r="Y52" i="12"/>
  <c r="P52" i="12"/>
  <c r="R52" i="12"/>
  <c r="C52" i="12"/>
  <c r="F52" i="12"/>
  <c r="X52" i="12"/>
  <c r="Z52" i="12"/>
  <c r="W52" i="12"/>
  <c r="G52" i="12"/>
  <c r="T52" i="12"/>
  <c r="J52" i="12"/>
  <c r="U52" i="12"/>
  <c r="V52" i="12"/>
  <c r="E53" i="12"/>
  <c r="B53" i="12"/>
  <c r="I53" i="12" s="1"/>
  <c r="B55" i="3"/>
  <c r="A54" i="3"/>
  <c r="D54" i="12" l="1"/>
  <c r="B54" i="12" s="1"/>
  <c r="I54" i="12" s="1"/>
  <c r="A55" i="3"/>
  <c r="B56" i="3"/>
  <c r="R53" i="12"/>
  <c r="G53" i="12"/>
  <c r="Q53" i="12"/>
  <c r="F53" i="12"/>
  <c r="P53" i="12"/>
  <c r="C53" i="12"/>
  <c r="J53" i="12"/>
  <c r="W53" i="12"/>
  <c r="S53" i="12"/>
  <c r="V53" i="12"/>
  <c r="Y53" i="12"/>
  <c r="T53" i="12"/>
  <c r="X53" i="12"/>
  <c r="H53" i="12"/>
  <c r="Z53" i="12"/>
  <c r="U53" i="12"/>
  <c r="K52" i="12"/>
  <c r="O52" i="12"/>
  <c r="E54" i="12" l="1"/>
  <c r="D55" i="12"/>
  <c r="E55" i="12" s="1"/>
  <c r="N53" i="12"/>
  <c r="M53" i="12"/>
  <c r="A56" i="3"/>
  <c r="B57" i="3"/>
  <c r="O53" i="12"/>
  <c r="K53" i="12"/>
  <c r="C54" i="12"/>
  <c r="T54" i="12"/>
  <c r="G54" i="12"/>
  <c r="Z54" i="12"/>
  <c r="U54" i="12"/>
  <c r="W54" i="12"/>
  <c r="X54" i="12"/>
  <c r="F54" i="12"/>
  <c r="S54" i="12"/>
  <c r="R54" i="12"/>
  <c r="Y54" i="12"/>
  <c r="Q54" i="12"/>
  <c r="J54" i="12"/>
  <c r="P54" i="12"/>
  <c r="H54" i="12"/>
  <c r="V54" i="12"/>
  <c r="B55" i="12" l="1"/>
  <c r="Y55" i="12" s="1"/>
  <c r="D56" i="12"/>
  <c r="M54" i="12"/>
  <c r="N54" i="12"/>
  <c r="O54" i="12" s="1"/>
  <c r="K54" i="12"/>
  <c r="B58" i="3"/>
  <c r="A57" i="3"/>
  <c r="U55" i="12"/>
  <c r="X55" i="12"/>
  <c r="Z55" i="12"/>
  <c r="C55" i="12"/>
  <c r="R55" i="12"/>
  <c r="J55" i="12"/>
  <c r="E56" i="12"/>
  <c r="B56" i="12"/>
  <c r="W55" i="12" l="1"/>
  <c r="G55" i="12"/>
  <c r="S55" i="12"/>
  <c r="T55" i="12"/>
  <c r="Q55" i="12"/>
  <c r="P55" i="12"/>
  <c r="V55" i="12"/>
  <c r="H55" i="12"/>
  <c r="F55" i="12"/>
  <c r="D57" i="12"/>
  <c r="E57" i="12" s="1"/>
  <c r="N55" i="12"/>
  <c r="M55" i="12"/>
  <c r="B59" i="3"/>
  <c r="A58" i="3"/>
  <c r="O55" i="12"/>
  <c r="K55" i="12"/>
  <c r="I56" i="12"/>
  <c r="J56" i="12"/>
  <c r="W56" i="12"/>
  <c r="G56" i="12"/>
  <c r="H56" i="12"/>
  <c r="P56" i="12"/>
  <c r="U56" i="12"/>
  <c r="S56" i="12"/>
  <c r="V56" i="12"/>
  <c r="Z56" i="12"/>
  <c r="Y56" i="12"/>
  <c r="T56" i="12"/>
  <c r="X56" i="12"/>
  <c r="Q56" i="12"/>
  <c r="C56" i="12"/>
  <c r="R56" i="12"/>
  <c r="F56" i="12"/>
  <c r="B57" i="12" l="1"/>
  <c r="Z57" i="12" s="1"/>
  <c r="D58" i="12"/>
  <c r="B58" i="12" s="1"/>
  <c r="K56" i="12"/>
  <c r="O56" i="12"/>
  <c r="I57" i="12"/>
  <c r="P57" i="12"/>
  <c r="S57" i="12"/>
  <c r="G57" i="12"/>
  <c r="W57" i="12"/>
  <c r="J57" i="12"/>
  <c r="F57" i="12"/>
  <c r="E58" i="12"/>
  <c r="B60" i="3"/>
  <c r="A59" i="3"/>
  <c r="X57" i="12" l="1"/>
  <c r="U57" i="12"/>
  <c r="H57" i="12"/>
  <c r="T57" i="12"/>
  <c r="R57" i="12"/>
  <c r="Q57" i="12"/>
  <c r="V57" i="12"/>
  <c r="C57" i="12"/>
  <c r="Y57" i="12"/>
  <c r="D59" i="12"/>
  <c r="E59" i="12" s="1"/>
  <c r="N57" i="12"/>
  <c r="M57" i="12"/>
  <c r="B61" i="3"/>
  <c r="A60" i="3"/>
  <c r="K57" i="12"/>
  <c r="O57" i="12"/>
  <c r="I58" i="12"/>
  <c r="F58" i="12"/>
  <c r="X58" i="12"/>
  <c r="P58" i="12"/>
  <c r="G58" i="12"/>
  <c r="U58" i="12"/>
  <c r="Q58" i="12"/>
  <c r="Z58" i="12"/>
  <c r="S58" i="12"/>
  <c r="W58" i="12"/>
  <c r="Y58" i="12"/>
  <c r="V58" i="12"/>
  <c r="R58" i="12"/>
  <c r="J58" i="12"/>
  <c r="C58" i="12"/>
  <c r="T58" i="12"/>
  <c r="H58" i="12"/>
  <c r="B59" i="12" l="1"/>
  <c r="P59" i="12" s="1"/>
  <c r="D60" i="12"/>
  <c r="B60" i="12" s="1"/>
  <c r="K58" i="12"/>
  <c r="O58" i="12"/>
  <c r="E60" i="12"/>
  <c r="B62" i="3"/>
  <c r="A61" i="3"/>
  <c r="H59" i="12"/>
  <c r="Q59" i="12"/>
  <c r="W59" i="12"/>
  <c r="R59" i="12"/>
  <c r="V59" i="12" l="1"/>
  <c r="X59" i="12"/>
  <c r="I59" i="12"/>
  <c r="G59" i="12"/>
  <c r="J59" i="12"/>
  <c r="Z59" i="12"/>
  <c r="Y59" i="12"/>
  <c r="C59" i="12"/>
  <c r="T59" i="12"/>
  <c r="F59" i="12"/>
  <c r="S59" i="12"/>
  <c r="U59" i="12"/>
  <c r="D61" i="12"/>
  <c r="O59" i="12"/>
  <c r="K59" i="12"/>
  <c r="I60" i="12"/>
  <c r="Y60" i="12"/>
  <c r="C60" i="12"/>
  <c r="X60" i="12"/>
  <c r="H60" i="12"/>
  <c r="S60" i="12"/>
  <c r="F60" i="12"/>
  <c r="Q60" i="12"/>
  <c r="P60" i="12"/>
  <c r="J60" i="12"/>
  <c r="U60" i="12"/>
  <c r="V60" i="12"/>
  <c r="T60" i="12"/>
  <c r="R60" i="12"/>
  <c r="W60" i="12"/>
  <c r="Z60" i="12"/>
  <c r="G60" i="12"/>
  <c r="E61" i="12"/>
  <c r="B61" i="12"/>
  <c r="B63" i="3"/>
  <c r="A62" i="3"/>
  <c r="D62" i="12" l="1"/>
  <c r="B62" i="12" s="1"/>
  <c r="I62" i="12" s="1"/>
  <c r="O60" i="12"/>
  <c r="K60" i="12"/>
  <c r="B64" i="3"/>
  <c r="A63" i="3"/>
  <c r="I61" i="12"/>
  <c r="W61" i="12"/>
  <c r="Z61" i="12"/>
  <c r="R61" i="12"/>
  <c r="F61" i="12"/>
  <c r="Q61" i="12"/>
  <c r="P61" i="12"/>
  <c r="C61" i="12"/>
  <c r="X61" i="12"/>
  <c r="J61" i="12"/>
  <c r="S61" i="12"/>
  <c r="G61" i="12"/>
  <c r="U61" i="12"/>
  <c r="H61" i="12"/>
  <c r="V61" i="12"/>
  <c r="T61" i="12"/>
  <c r="Y61" i="12"/>
  <c r="E62" i="12" l="1"/>
  <c r="D63" i="12"/>
  <c r="N61" i="12"/>
  <c r="O61" i="12" s="1"/>
  <c r="M61" i="12"/>
  <c r="K61" i="12"/>
  <c r="Z62" i="12"/>
  <c r="Y62" i="12"/>
  <c r="C62" i="12"/>
  <c r="U62" i="12"/>
  <c r="Q62" i="12"/>
  <c r="R62" i="12"/>
  <c r="J62" i="12"/>
  <c r="W62" i="12"/>
  <c r="P62" i="12"/>
  <c r="V62" i="12"/>
  <c r="H62" i="12"/>
  <c r="S62" i="12"/>
  <c r="T62" i="12"/>
  <c r="G62" i="12"/>
  <c r="X62" i="12"/>
  <c r="F62" i="12"/>
  <c r="B63" i="12"/>
  <c r="E63" i="12"/>
  <c r="B65" i="3"/>
  <c r="A64" i="3"/>
  <c r="D64" i="12" l="1"/>
  <c r="N62" i="12"/>
  <c r="M62" i="12"/>
  <c r="I63" i="12"/>
  <c r="H63" i="12"/>
  <c r="X63" i="12"/>
  <c r="P63" i="12"/>
  <c r="G63" i="12"/>
  <c r="W63" i="12"/>
  <c r="V63" i="12"/>
  <c r="C63" i="12"/>
  <c r="F63" i="12"/>
  <c r="Z63" i="12"/>
  <c r="S63" i="12"/>
  <c r="J63" i="12"/>
  <c r="R63" i="12"/>
  <c r="Y63" i="12"/>
  <c r="U63" i="12"/>
  <c r="Q63" i="12"/>
  <c r="T63" i="12"/>
  <c r="E64" i="12"/>
  <c r="B64" i="12"/>
  <c r="B66" i="3"/>
  <c r="A65" i="3"/>
  <c r="K62" i="12"/>
  <c r="O62" i="12"/>
  <c r="D65" i="12" l="1"/>
  <c r="B67" i="3"/>
  <c r="A66" i="3"/>
  <c r="O63" i="12"/>
  <c r="K63" i="12"/>
  <c r="I64" i="12"/>
  <c r="J64" i="12"/>
  <c r="W64" i="12"/>
  <c r="P64" i="12"/>
  <c r="V64" i="12"/>
  <c r="F64" i="12"/>
  <c r="G64" i="12"/>
  <c r="H64" i="12"/>
  <c r="Y64" i="12"/>
  <c r="Q64" i="12"/>
  <c r="S64" i="12"/>
  <c r="Z64" i="12"/>
  <c r="X64" i="12"/>
  <c r="U64" i="12"/>
  <c r="R64" i="12"/>
  <c r="C64" i="12"/>
  <c r="T64" i="12"/>
  <c r="B65" i="12"/>
  <c r="E65" i="12"/>
  <c r="D66" i="12" l="1"/>
  <c r="E66" i="12" s="1"/>
  <c r="N64" i="12"/>
  <c r="M64" i="12"/>
  <c r="I65" i="12"/>
  <c r="W65" i="12"/>
  <c r="V65" i="12"/>
  <c r="F65" i="12"/>
  <c r="H65" i="12"/>
  <c r="C65" i="12"/>
  <c r="X65" i="12"/>
  <c r="Y65" i="12"/>
  <c r="Q65" i="12"/>
  <c r="G65" i="12"/>
  <c r="S65" i="12"/>
  <c r="R65" i="12"/>
  <c r="Z65" i="12"/>
  <c r="J65" i="12"/>
  <c r="U65" i="12"/>
  <c r="T65" i="12"/>
  <c r="P65" i="12"/>
  <c r="K64" i="12"/>
  <c r="O64" i="12"/>
  <c r="B68" i="3"/>
  <c r="A67" i="3"/>
  <c r="B66" i="12" l="1"/>
  <c r="Z66" i="12" s="1"/>
  <c r="D67" i="12"/>
  <c r="E67" i="12" s="1"/>
  <c r="B69" i="3"/>
  <c r="A68" i="3"/>
  <c r="O65" i="12"/>
  <c r="K65" i="12"/>
  <c r="Q66" i="12" l="1"/>
  <c r="X66" i="12"/>
  <c r="C66" i="12"/>
  <c r="I66" i="12"/>
  <c r="P66" i="12"/>
  <c r="B67" i="12"/>
  <c r="I67" i="12" s="1"/>
  <c r="W66" i="12"/>
  <c r="H66" i="12"/>
  <c r="T66" i="12"/>
  <c r="R66" i="12"/>
  <c r="Y66" i="12"/>
  <c r="J66" i="12"/>
  <c r="K66" i="12" s="1"/>
  <c r="G66" i="12"/>
  <c r="V66" i="12"/>
  <c r="D68" i="12"/>
  <c r="E68" i="12" s="1"/>
  <c r="U66" i="12"/>
  <c r="S66" i="12"/>
  <c r="F66" i="12"/>
  <c r="B70" i="3"/>
  <c r="A69" i="3"/>
  <c r="S67" i="12"/>
  <c r="U67" i="12"/>
  <c r="J67" i="12"/>
  <c r="C67" i="12"/>
  <c r="X67" i="12"/>
  <c r="T67" i="12"/>
  <c r="V67" i="12"/>
  <c r="Z67" i="12"/>
  <c r="O66" i="12" l="1"/>
  <c r="B68" i="12"/>
  <c r="G67" i="12"/>
  <c r="R67" i="12"/>
  <c r="Q67" i="12"/>
  <c r="W67" i="12"/>
  <c r="Y67" i="12"/>
  <c r="H67" i="12"/>
  <c r="P67" i="12"/>
  <c r="F67" i="12"/>
  <c r="D69" i="12"/>
  <c r="B69" i="12" s="1"/>
  <c r="N67" i="12"/>
  <c r="M67" i="12"/>
  <c r="K67" i="12"/>
  <c r="O67" i="12"/>
  <c r="I68" i="12"/>
  <c r="Y68" i="12"/>
  <c r="W68" i="12"/>
  <c r="U68" i="12"/>
  <c r="X68" i="12"/>
  <c r="Q68" i="12"/>
  <c r="P68" i="12"/>
  <c r="G68" i="12"/>
  <c r="S68" i="12"/>
  <c r="C68" i="12"/>
  <c r="Z68" i="12"/>
  <c r="T68" i="12"/>
  <c r="V68" i="12"/>
  <c r="F68" i="12"/>
  <c r="J68" i="12"/>
  <c r="R68" i="12"/>
  <c r="H68" i="12"/>
  <c r="E69" i="12"/>
  <c r="B71" i="3"/>
  <c r="A70" i="3"/>
  <c r="D70" i="12" l="1"/>
  <c r="B72" i="3"/>
  <c r="A71" i="3"/>
  <c r="I69" i="12"/>
  <c r="H69" i="12"/>
  <c r="Q69" i="12"/>
  <c r="F69" i="12"/>
  <c r="X69" i="12"/>
  <c r="C69" i="12"/>
  <c r="V69" i="12"/>
  <c r="S69" i="12"/>
  <c r="W69" i="12"/>
  <c r="J69" i="12"/>
  <c r="G69" i="12"/>
  <c r="T69" i="12"/>
  <c r="P69" i="12"/>
  <c r="R69" i="12"/>
  <c r="Y69" i="12"/>
  <c r="U69" i="12"/>
  <c r="Z69" i="12"/>
  <c r="E70" i="12"/>
  <c r="B70" i="12"/>
  <c r="O68" i="12"/>
  <c r="K68" i="12"/>
  <c r="D71" i="12" l="1"/>
  <c r="K69" i="12"/>
  <c r="O69" i="12"/>
  <c r="E71" i="12"/>
  <c r="B71" i="12"/>
  <c r="I70" i="12"/>
  <c r="F70" i="12"/>
  <c r="Y70" i="12"/>
  <c r="X70" i="12"/>
  <c r="S70" i="12"/>
  <c r="G70" i="12"/>
  <c r="H70" i="12"/>
  <c r="Z70" i="12"/>
  <c r="Q70" i="12"/>
  <c r="C70" i="12"/>
  <c r="P70" i="12"/>
  <c r="R70" i="12"/>
  <c r="U70" i="12"/>
  <c r="J70" i="12"/>
  <c r="W70" i="12"/>
  <c r="T70" i="12"/>
  <c r="V70" i="12"/>
  <c r="A72" i="3"/>
  <c r="B73" i="3"/>
  <c r="D72" i="12" l="1"/>
  <c r="K70" i="12"/>
  <c r="O70" i="12"/>
  <c r="I71" i="12"/>
  <c r="T71" i="12"/>
  <c r="S71" i="12"/>
  <c r="Y71" i="12"/>
  <c r="Q71" i="12"/>
  <c r="U71" i="12"/>
  <c r="W71" i="12"/>
  <c r="H71" i="12"/>
  <c r="J71" i="12"/>
  <c r="P71" i="12"/>
  <c r="C71" i="12"/>
  <c r="Z71" i="12"/>
  <c r="G71" i="12"/>
  <c r="F71" i="12"/>
  <c r="V71" i="12"/>
  <c r="X71" i="12"/>
  <c r="R71" i="12"/>
  <c r="A73" i="3"/>
  <c r="B74" i="3"/>
  <c r="E72" i="12"/>
  <c r="B72" i="12"/>
  <c r="D73" i="12" l="1"/>
  <c r="I72" i="12"/>
  <c r="C72" i="12"/>
  <c r="Q72" i="12"/>
  <c r="X72" i="12"/>
  <c r="S72" i="12"/>
  <c r="U72" i="12"/>
  <c r="R72" i="12"/>
  <c r="T72" i="12"/>
  <c r="G72" i="12"/>
  <c r="V72" i="12"/>
  <c r="H72" i="12"/>
  <c r="P72" i="12"/>
  <c r="J72" i="12"/>
  <c r="W72" i="12"/>
  <c r="F72" i="12"/>
  <c r="Z72" i="12"/>
  <c r="Y72" i="12"/>
  <c r="K71" i="12"/>
  <c r="O71" i="12"/>
  <c r="E73" i="12"/>
  <c r="B73" i="12"/>
  <c r="A74" i="3"/>
  <c r="B75" i="3"/>
  <c r="D74" i="12" l="1"/>
  <c r="A75" i="3"/>
  <c r="B76" i="3"/>
  <c r="E74" i="12"/>
  <c r="B74" i="12"/>
  <c r="I73" i="12"/>
  <c r="Y73" i="12"/>
  <c r="T73" i="12"/>
  <c r="G73" i="12"/>
  <c r="Z73" i="12"/>
  <c r="C73" i="12"/>
  <c r="V73" i="12"/>
  <c r="S73" i="12"/>
  <c r="U73" i="12"/>
  <c r="J73" i="12"/>
  <c r="P73" i="12"/>
  <c r="H73" i="12"/>
  <c r="F73" i="12"/>
  <c r="X73" i="12"/>
  <c r="Q73" i="12"/>
  <c r="W73" i="12"/>
  <c r="R73" i="12"/>
  <c r="K72" i="12"/>
  <c r="O72" i="12"/>
  <c r="D75" i="12" l="1"/>
  <c r="E75" i="12" s="1"/>
  <c r="I74" i="12"/>
  <c r="Q74" i="12"/>
  <c r="Z74" i="12"/>
  <c r="G74" i="12"/>
  <c r="Y74" i="12"/>
  <c r="U74" i="12"/>
  <c r="F74" i="12"/>
  <c r="R74" i="12"/>
  <c r="W74" i="12"/>
  <c r="X74" i="12"/>
  <c r="C74" i="12"/>
  <c r="H74" i="12"/>
  <c r="P74" i="12"/>
  <c r="J74" i="12"/>
  <c r="V74" i="12"/>
  <c r="T74" i="12"/>
  <c r="S74" i="12"/>
  <c r="O73" i="12"/>
  <c r="K73" i="12"/>
  <c r="A76" i="3"/>
  <c r="B77" i="3"/>
  <c r="B75" i="12"/>
  <c r="D76" i="12" l="1"/>
  <c r="B76" i="12" s="1"/>
  <c r="I76" i="12" s="1"/>
  <c r="M74" i="12"/>
  <c r="N74" i="12"/>
  <c r="A77" i="3"/>
  <c r="B78" i="3"/>
  <c r="E76" i="12"/>
  <c r="I75" i="12"/>
  <c r="X75" i="12"/>
  <c r="U75" i="12"/>
  <c r="P75" i="12"/>
  <c r="T75" i="12"/>
  <c r="V75" i="12"/>
  <c r="F75" i="12"/>
  <c r="G75" i="12"/>
  <c r="C75" i="12"/>
  <c r="J75" i="12"/>
  <c r="Z75" i="12"/>
  <c r="H75" i="12"/>
  <c r="W75" i="12"/>
  <c r="R75" i="12"/>
  <c r="S75" i="12"/>
  <c r="Q75" i="12"/>
  <c r="Y75" i="12"/>
  <c r="O74" i="12"/>
  <c r="K74" i="12"/>
  <c r="D77" i="12" l="1"/>
  <c r="R76" i="12"/>
  <c r="G76" i="12"/>
  <c r="Z76" i="12"/>
  <c r="U76" i="12"/>
  <c r="P76" i="12"/>
  <c r="T76" i="12"/>
  <c r="V76" i="12"/>
  <c r="Q76" i="12"/>
  <c r="J76" i="12"/>
  <c r="X76" i="12"/>
  <c r="S76" i="12"/>
  <c r="Y76" i="12"/>
  <c r="C76" i="12"/>
  <c r="H76" i="12"/>
  <c r="W76" i="12"/>
  <c r="F76" i="12"/>
  <c r="O75" i="12"/>
  <c r="K75" i="12"/>
  <c r="B79" i="3"/>
  <c r="A78" i="3"/>
  <c r="B77" i="12"/>
  <c r="E77" i="12"/>
  <c r="D78" i="12" l="1"/>
  <c r="E78" i="12" s="1"/>
  <c r="M76" i="12"/>
  <c r="N76" i="12"/>
  <c r="O76" i="12" s="1"/>
  <c r="B78" i="12"/>
  <c r="A79" i="3"/>
  <c r="B80" i="3"/>
  <c r="I77" i="12"/>
  <c r="S77" i="12"/>
  <c r="X77" i="12"/>
  <c r="R77" i="12"/>
  <c r="P77" i="12"/>
  <c r="J77" i="12"/>
  <c r="G77" i="12"/>
  <c r="T77" i="12"/>
  <c r="U77" i="12"/>
  <c r="V77" i="12"/>
  <c r="H77" i="12"/>
  <c r="F77" i="12"/>
  <c r="Z77" i="12"/>
  <c r="Q77" i="12"/>
  <c r="W77" i="12"/>
  <c r="Y77" i="12"/>
  <c r="C77" i="12"/>
  <c r="K76" i="12"/>
  <c r="D79" i="12" l="1"/>
  <c r="E79" i="12" s="1"/>
  <c r="B81" i="3"/>
  <c r="A80" i="3"/>
  <c r="K77" i="12"/>
  <c r="O77" i="12"/>
  <c r="I78" i="12"/>
  <c r="U78" i="12"/>
  <c r="G78" i="12"/>
  <c r="Q78" i="12"/>
  <c r="Y78" i="12"/>
  <c r="V78" i="12"/>
  <c r="P78" i="12"/>
  <c r="T78" i="12"/>
  <c r="J78" i="12"/>
  <c r="R78" i="12"/>
  <c r="W78" i="12"/>
  <c r="C78" i="12"/>
  <c r="Z78" i="12"/>
  <c r="F78" i="12"/>
  <c r="H78" i="12"/>
  <c r="X78" i="12"/>
  <c r="S78" i="12"/>
  <c r="D80" i="12" l="1"/>
  <c r="B79" i="12"/>
  <c r="I79" i="12" s="1"/>
  <c r="J79" i="12"/>
  <c r="O78" i="12"/>
  <c r="K78" i="12"/>
  <c r="B80" i="12"/>
  <c r="E80" i="12"/>
  <c r="A81" i="3"/>
  <c r="B82" i="3"/>
  <c r="U79" i="12" l="1"/>
  <c r="X79" i="12"/>
  <c r="Q79" i="12"/>
  <c r="Z79" i="12"/>
  <c r="V79" i="12"/>
  <c r="R79" i="12"/>
  <c r="H79" i="12"/>
  <c r="F79" i="12"/>
  <c r="P79" i="12"/>
  <c r="T79" i="12"/>
  <c r="Y79" i="12"/>
  <c r="G79" i="12"/>
  <c r="S79" i="12"/>
  <c r="C79" i="12"/>
  <c r="W79" i="12"/>
  <c r="D81" i="12"/>
  <c r="E81" i="12" s="1"/>
  <c r="N79" i="12"/>
  <c r="M79" i="12"/>
  <c r="K79" i="12"/>
  <c r="O79" i="12"/>
  <c r="I80" i="12"/>
  <c r="Z80" i="12"/>
  <c r="T80" i="12"/>
  <c r="W80" i="12"/>
  <c r="X80" i="12"/>
  <c r="S80" i="12"/>
  <c r="Y80" i="12"/>
  <c r="P80" i="12"/>
  <c r="F80" i="12"/>
  <c r="J80" i="12"/>
  <c r="Q80" i="12"/>
  <c r="C80" i="12"/>
  <c r="H80" i="12"/>
  <c r="U80" i="12"/>
  <c r="G80" i="12"/>
  <c r="R80" i="12"/>
  <c r="V80" i="12"/>
  <c r="B83" i="3"/>
  <c r="A82" i="3"/>
  <c r="D82" i="12" l="1"/>
  <c r="B81" i="12"/>
  <c r="X81" i="12" s="1"/>
  <c r="M80" i="12"/>
  <c r="N80" i="12"/>
  <c r="O80" i="12" s="1"/>
  <c r="E82" i="12"/>
  <c r="B82" i="12"/>
  <c r="A83" i="3"/>
  <c r="B84" i="3"/>
  <c r="K80" i="12"/>
  <c r="T81" i="12" l="1"/>
  <c r="P81" i="12"/>
  <c r="Q81" i="12"/>
  <c r="I81" i="12"/>
  <c r="Z81" i="12"/>
  <c r="Y81" i="12"/>
  <c r="S81" i="12"/>
  <c r="J81" i="12"/>
  <c r="O81" i="12" s="1"/>
  <c r="G81" i="12"/>
  <c r="R81" i="12"/>
  <c r="C81" i="12"/>
  <c r="V81" i="12"/>
  <c r="F81" i="12"/>
  <c r="U81" i="12"/>
  <c r="H81" i="12"/>
  <c r="W81" i="12"/>
  <c r="D83" i="12"/>
  <c r="E83" i="12" s="1"/>
  <c r="A84" i="3"/>
  <c r="B85" i="3"/>
  <c r="I82" i="12"/>
  <c r="H82" i="12"/>
  <c r="P82" i="12"/>
  <c r="X82" i="12"/>
  <c r="R82" i="12"/>
  <c r="G82" i="12"/>
  <c r="C82" i="12"/>
  <c r="J82" i="12"/>
  <c r="S82" i="12"/>
  <c r="Z82" i="12"/>
  <c r="F82" i="12"/>
  <c r="V82" i="12"/>
  <c r="W82" i="12"/>
  <c r="Y82" i="12"/>
  <c r="U82" i="12"/>
  <c r="Q82" i="12"/>
  <c r="T82" i="12"/>
  <c r="K81" i="12"/>
  <c r="B83" i="12" l="1"/>
  <c r="P83" i="12" s="1"/>
  <c r="D84" i="12"/>
  <c r="B84" i="12" s="1"/>
  <c r="O82" i="12"/>
  <c r="K82" i="12"/>
  <c r="A85" i="3"/>
  <c r="B86" i="3"/>
  <c r="W83" i="12" l="1"/>
  <c r="Z83" i="12"/>
  <c r="R83" i="12"/>
  <c r="F83" i="12"/>
  <c r="H83" i="12"/>
  <c r="V83" i="12"/>
  <c r="G83" i="12"/>
  <c r="S83" i="12"/>
  <c r="E84" i="12"/>
  <c r="T83" i="12"/>
  <c r="C83" i="12"/>
  <c r="J83" i="12"/>
  <c r="K83" i="12" s="1"/>
  <c r="X83" i="12"/>
  <c r="I83" i="12"/>
  <c r="Q83" i="12"/>
  <c r="U83" i="12"/>
  <c r="Y83" i="12"/>
  <c r="D85" i="12"/>
  <c r="E85" i="12" s="1"/>
  <c r="W84" i="12"/>
  <c r="G84" i="12"/>
  <c r="Z84" i="12"/>
  <c r="C84" i="12"/>
  <c r="R84" i="12"/>
  <c r="S84" i="12"/>
  <c r="T84" i="12"/>
  <c r="H84" i="12"/>
  <c r="Q84" i="12"/>
  <c r="U84" i="12"/>
  <c r="X84" i="12"/>
  <c r="Y84" i="12"/>
  <c r="P84" i="12"/>
  <c r="J84" i="12"/>
  <c r="V84" i="12"/>
  <c r="F84" i="12"/>
  <c r="A86" i="3"/>
  <c r="B87" i="3"/>
  <c r="O83" i="12" l="1"/>
  <c r="B85" i="12"/>
  <c r="I85" i="12" s="1"/>
  <c r="D86" i="12"/>
  <c r="M84" i="12"/>
  <c r="N84" i="12"/>
  <c r="B88" i="3"/>
  <c r="A87" i="3"/>
  <c r="K84" i="12"/>
  <c r="O84" i="12"/>
  <c r="P85" i="12"/>
  <c r="S85" i="12"/>
  <c r="F85" i="12"/>
  <c r="Q85" i="12"/>
  <c r="J85" i="12"/>
  <c r="T85" i="12"/>
  <c r="Y85" i="12"/>
  <c r="C85" i="12"/>
  <c r="X85" i="12"/>
  <c r="B86" i="12"/>
  <c r="I86" i="12" s="1"/>
  <c r="E86" i="12"/>
  <c r="W85" i="12" l="1"/>
  <c r="H85" i="12"/>
  <c r="V85" i="12"/>
  <c r="Z85" i="12"/>
  <c r="G85" i="12"/>
  <c r="R85" i="12"/>
  <c r="U85" i="12"/>
  <c r="D87" i="12"/>
  <c r="B87" i="12" s="1"/>
  <c r="M85" i="12"/>
  <c r="N85" i="12"/>
  <c r="J86" i="12"/>
  <c r="S86" i="12"/>
  <c r="W86" i="12"/>
  <c r="H86" i="12"/>
  <c r="F86" i="12"/>
  <c r="X86" i="12"/>
  <c r="U86" i="12"/>
  <c r="R86" i="12"/>
  <c r="V86" i="12"/>
  <c r="Q86" i="12"/>
  <c r="T86" i="12"/>
  <c r="G86" i="12"/>
  <c r="P86" i="12"/>
  <c r="Z86" i="12"/>
  <c r="C86" i="12"/>
  <c r="Y86" i="12"/>
  <c r="K85" i="12"/>
  <c r="O85" i="12"/>
  <c r="B89" i="3"/>
  <c r="A88" i="3"/>
  <c r="E87" i="12" l="1"/>
  <c r="D88" i="12"/>
  <c r="B88" i="12" s="1"/>
  <c r="M86" i="12"/>
  <c r="N86" i="12"/>
  <c r="O86" i="12" s="1"/>
  <c r="A89" i="3"/>
  <c r="B90" i="3"/>
  <c r="I87" i="12"/>
  <c r="W87" i="12"/>
  <c r="Y87" i="12"/>
  <c r="F87" i="12"/>
  <c r="U87" i="12"/>
  <c r="V87" i="12"/>
  <c r="G87" i="12"/>
  <c r="J87" i="12"/>
  <c r="X87" i="12"/>
  <c r="C87" i="12"/>
  <c r="H87" i="12"/>
  <c r="Z87" i="12"/>
  <c r="P87" i="12"/>
  <c r="S87" i="12"/>
  <c r="T87" i="12"/>
  <c r="Q87" i="12"/>
  <c r="R87" i="12"/>
  <c r="K86" i="12"/>
  <c r="D89" i="12" l="1"/>
  <c r="E88" i="12"/>
  <c r="M87" i="12"/>
  <c r="N87" i="12"/>
  <c r="O87" i="12" s="1"/>
  <c r="K87" i="12"/>
  <c r="B91" i="3"/>
  <c r="A90" i="3"/>
  <c r="E89" i="12"/>
  <c r="B89" i="12"/>
  <c r="Q88" i="12"/>
  <c r="F88" i="12"/>
  <c r="X88" i="12"/>
  <c r="C88" i="12"/>
  <c r="J88" i="12"/>
  <c r="T88" i="12"/>
  <c r="U88" i="12"/>
  <c r="W88" i="12"/>
  <c r="G88" i="12"/>
  <c r="Z88" i="12"/>
  <c r="Y88" i="12"/>
  <c r="H88" i="12"/>
  <c r="S88" i="12"/>
  <c r="P88" i="12"/>
  <c r="R88" i="12"/>
  <c r="V88" i="12"/>
  <c r="D90" i="12" l="1"/>
  <c r="B90" i="12" s="1"/>
  <c r="I90" i="12" s="1"/>
  <c r="M88" i="12"/>
  <c r="N88" i="12"/>
  <c r="E90" i="12"/>
  <c r="O88" i="12"/>
  <c r="K88" i="12"/>
  <c r="B92" i="3"/>
  <c r="A91" i="3"/>
  <c r="I89" i="12"/>
  <c r="P89" i="12"/>
  <c r="X89" i="12"/>
  <c r="R89" i="12"/>
  <c r="Q89" i="12"/>
  <c r="V89" i="12"/>
  <c r="Y89" i="12"/>
  <c r="G89" i="12"/>
  <c r="U89" i="12"/>
  <c r="S89" i="12"/>
  <c r="J89" i="12"/>
  <c r="F89" i="12"/>
  <c r="H89" i="12"/>
  <c r="C89" i="12"/>
  <c r="W89" i="12"/>
  <c r="T89" i="12"/>
  <c r="Z89" i="12"/>
  <c r="D91" i="12" l="1"/>
  <c r="B91" i="12" s="1"/>
  <c r="E91" i="12"/>
  <c r="O89" i="12"/>
  <c r="K89" i="12"/>
  <c r="A92" i="3"/>
  <c r="B93" i="3"/>
  <c r="Y90" i="12"/>
  <c r="F90" i="12"/>
  <c r="V90" i="12"/>
  <c r="T90" i="12"/>
  <c r="U90" i="12"/>
  <c r="C90" i="12"/>
  <c r="H90" i="12"/>
  <c r="J90" i="12"/>
  <c r="Z90" i="12"/>
  <c r="W90" i="12"/>
  <c r="Q90" i="12"/>
  <c r="R90" i="12"/>
  <c r="P90" i="12"/>
  <c r="S90" i="12"/>
  <c r="G90" i="12"/>
  <c r="X90" i="12"/>
  <c r="D92" i="12" l="1"/>
  <c r="N90" i="12"/>
  <c r="O90" i="12" s="1"/>
  <c r="M90" i="12"/>
  <c r="K90" i="12"/>
  <c r="A93" i="3"/>
  <c r="B94" i="3"/>
  <c r="B92" i="12"/>
  <c r="I92" i="12" s="1"/>
  <c r="E92" i="12"/>
  <c r="I91" i="12"/>
  <c r="J91" i="12"/>
  <c r="Z91" i="12"/>
  <c r="U91" i="12"/>
  <c r="W91" i="12"/>
  <c r="Y91" i="12"/>
  <c r="X91" i="12"/>
  <c r="P91" i="12"/>
  <c r="F91" i="12"/>
  <c r="C91" i="12"/>
  <c r="R91" i="12"/>
  <c r="H91" i="12"/>
  <c r="S91" i="12"/>
  <c r="T91" i="12"/>
  <c r="Q91" i="12"/>
  <c r="G91" i="12"/>
  <c r="V91" i="12"/>
  <c r="D93" i="12" l="1"/>
  <c r="N91" i="12"/>
  <c r="O91" i="12" s="1"/>
  <c r="M91" i="12"/>
  <c r="K91" i="12"/>
  <c r="A94" i="3"/>
  <c r="B95" i="3"/>
  <c r="E93" i="12"/>
  <c r="B93" i="12"/>
  <c r="H92" i="12"/>
  <c r="X92" i="12"/>
  <c r="G92" i="12"/>
  <c r="W92" i="12"/>
  <c r="J92" i="12"/>
  <c r="C92" i="12"/>
  <c r="Q92" i="12"/>
  <c r="R92" i="12"/>
  <c r="Y92" i="12"/>
  <c r="V92" i="12"/>
  <c r="Z92" i="12"/>
  <c r="P92" i="12"/>
  <c r="F92" i="12"/>
  <c r="S92" i="12"/>
  <c r="U92" i="12"/>
  <c r="T92" i="12"/>
  <c r="D94" i="12" l="1"/>
  <c r="E94" i="12" s="1"/>
  <c r="M92" i="12"/>
  <c r="N92" i="12"/>
  <c r="O92" i="12" s="1"/>
  <c r="B96" i="3"/>
  <c r="A95" i="3"/>
  <c r="K92" i="12"/>
  <c r="B94" i="12"/>
  <c r="I93" i="12"/>
  <c r="Z93" i="12"/>
  <c r="T93" i="12"/>
  <c r="X93" i="12"/>
  <c r="S93" i="12"/>
  <c r="J93" i="12"/>
  <c r="R93" i="12"/>
  <c r="Y93" i="12"/>
  <c r="P93" i="12"/>
  <c r="G93" i="12"/>
  <c r="V93" i="12"/>
  <c r="F93" i="12"/>
  <c r="H93" i="12"/>
  <c r="C93" i="12"/>
  <c r="W93" i="12"/>
  <c r="U93" i="12"/>
  <c r="Q93" i="12"/>
  <c r="D95" i="12" l="1"/>
  <c r="N93" i="12"/>
  <c r="O93" i="12" s="1"/>
  <c r="M93" i="12"/>
  <c r="K93" i="12"/>
  <c r="I94" i="12"/>
  <c r="F94" i="12"/>
  <c r="Y94" i="12"/>
  <c r="X94" i="12"/>
  <c r="H94" i="12"/>
  <c r="T94" i="12"/>
  <c r="J94" i="12"/>
  <c r="P94" i="12"/>
  <c r="Z94" i="12"/>
  <c r="U94" i="12"/>
  <c r="C94" i="12"/>
  <c r="S94" i="12"/>
  <c r="Q94" i="12"/>
  <c r="V94" i="12"/>
  <c r="G94" i="12"/>
  <c r="R94" i="12"/>
  <c r="W94" i="12"/>
  <c r="B95" i="12"/>
  <c r="E95" i="12"/>
  <c r="A96" i="3"/>
  <c r="B97" i="3"/>
  <c r="D96" i="12" l="1"/>
  <c r="E96" i="12" s="1"/>
  <c r="B98" i="3"/>
  <c r="A97" i="3"/>
  <c r="B96" i="12"/>
  <c r="I95" i="12"/>
  <c r="R95" i="12"/>
  <c r="H95" i="12"/>
  <c r="U95" i="12"/>
  <c r="Q95" i="12"/>
  <c r="V95" i="12"/>
  <c r="W95" i="12"/>
  <c r="G95" i="12"/>
  <c r="P95" i="12"/>
  <c r="T95" i="12"/>
  <c r="F95" i="12"/>
  <c r="Y95" i="12"/>
  <c r="S95" i="12"/>
  <c r="J95" i="12"/>
  <c r="Z95" i="12"/>
  <c r="C95" i="12"/>
  <c r="X95" i="12"/>
  <c r="K94" i="12"/>
  <c r="O94" i="12"/>
  <c r="D97" i="12" l="1"/>
  <c r="B97" i="12" s="1"/>
  <c r="I96" i="12"/>
  <c r="Y96" i="12"/>
  <c r="Z96" i="12"/>
  <c r="T96" i="12"/>
  <c r="H96" i="12"/>
  <c r="J96" i="12"/>
  <c r="R96" i="12"/>
  <c r="Q96" i="12"/>
  <c r="C96" i="12"/>
  <c r="F96" i="12"/>
  <c r="S96" i="12"/>
  <c r="V96" i="12"/>
  <c r="P96" i="12"/>
  <c r="U96" i="12"/>
  <c r="G96" i="12"/>
  <c r="W96" i="12"/>
  <c r="X96" i="12"/>
  <c r="K95" i="12"/>
  <c r="O95" i="12"/>
  <c r="A98" i="3"/>
  <c r="B99" i="3"/>
  <c r="D98" i="12" l="1"/>
  <c r="E97" i="12"/>
  <c r="I97" i="12"/>
  <c r="F97" i="12"/>
  <c r="Z97" i="12"/>
  <c r="T97" i="12"/>
  <c r="U97" i="12"/>
  <c r="H97" i="12"/>
  <c r="R97" i="12"/>
  <c r="P97" i="12"/>
  <c r="V97" i="12"/>
  <c r="W97" i="12"/>
  <c r="J97" i="12"/>
  <c r="Q97" i="12"/>
  <c r="S97" i="12"/>
  <c r="Y97" i="12"/>
  <c r="G97" i="12"/>
  <c r="X97" i="12"/>
  <c r="C97" i="12"/>
  <c r="E98" i="12"/>
  <c r="B98" i="12"/>
  <c r="A99" i="3"/>
  <c r="B100" i="3"/>
  <c r="O96" i="12"/>
  <c r="K96" i="12"/>
  <c r="D99" i="12" l="1"/>
  <c r="I98" i="12"/>
  <c r="F98" i="12"/>
  <c r="Z98" i="12"/>
  <c r="T98" i="12"/>
  <c r="Q98" i="12"/>
  <c r="S98" i="12"/>
  <c r="G98" i="12"/>
  <c r="U98" i="12"/>
  <c r="V98" i="12"/>
  <c r="P98" i="12"/>
  <c r="J98" i="12"/>
  <c r="C98" i="12"/>
  <c r="W98" i="12"/>
  <c r="X98" i="12"/>
  <c r="H98" i="12"/>
  <c r="R98" i="12"/>
  <c r="Y98" i="12"/>
  <c r="K97" i="12"/>
  <c r="O97" i="12"/>
  <c r="B99" i="12"/>
  <c r="E99" i="12"/>
  <c r="B101" i="3"/>
  <c r="A100" i="3"/>
  <c r="D100" i="12" l="1"/>
  <c r="E100" i="12"/>
  <c r="B100" i="12"/>
  <c r="O98" i="12"/>
  <c r="K98" i="12"/>
  <c r="I99" i="12"/>
  <c r="T99" i="12"/>
  <c r="R99" i="12"/>
  <c r="Q99" i="12"/>
  <c r="P99" i="12"/>
  <c r="Y99" i="12"/>
  <c r="F99" i="12"/>
  <c r="J99" i="12"/>
  <c r="W99" i="12"/>
  <c r="X99" i="12"/>
  <c r="U99" i="12"/>
  <c r="C99" i="12"/>
  <c r="S99" i="12"/>
  <c r="H99" i="12"/>
  <c r="V99" i="12"/>
  <c r="Z99" i="12"/>
  <c r="G99" i="12"/>
  <c r="B102" i="3"/>
  <c r="A101" i="3"/>
  <c r="D101" i="12" l="1"/>
  <c r="E101" i="12" s="1"/>
  <c r="O99" i="12"/>
  <c r="K99" i="12"/>
  <c r="I100" i="12"/>
  <c r="U100" i="12"/>
  <c r="W100" i="12"/>
  <c r="Z100" i="12"/>
  <c r="S100" i="12"/>
  <c r="Q100" i="12"/>
  <c r="V100" i="12"/>
  <c r="X100" i="12"/>
  <c r="H100" i="12"/>
  <c r="C100" i="12"/>
  <c r="P100" i="12"/>
  <c r="J100" i="12"/>
  <c r="Y100" i="12"/>
  <c r="F100" i="12"/>
  <c r="T100" i="12"/>
  <c r="G100" i="12"/>
  <c r="R100" i="12"/>
  <c r="A102" i="3"/>
  <c r="B103" i="3"/>
  <c r="B101" i="12" l="1"/>
  <c r="I101" i="12" s="1"/>
  <c r="D102" i="12"/>
  <c r="B104" i="3"/>
  <c r="A103" i="3"/>
  <c r="E102" i="12"/>
  <c r="B102" i="12"/>
  <c r="O100" i="12"/>
  <c r="K100" i="12"/>
  <c r="Q101" i="12"/>
  <c r="H101" i="12"/>
  <c r="J101" i="12"/>
  <c r="C101" i="12"/>
  <c r="S101" i="12"/>
  <c r="X101" i="12"/>
  <c r="Z101" i="12"/>
  <c r="U101" i="12"/>
  <c r="F101" i="12" l="1"/>
  <c r="W101" i="12"/>
  <c r="R101" i="12"/>
  <c r="Y101" i="12"/>
  <c r="G101" i="12"/>
  <c r="V101" i="12"/>
  <c r="T101" i="12"/>
  <c r="P101" i="12"/>
  <c r="D103" i="12"/>
  <c r="N101" i="12"/>
  <c r="M101" i="12"/>
  <c r="I102" i="12"/>
  <c r="J102" i="12"/>
  <c r="H102" i="12"/>
  <c r="Z102" i="12"/>
  <c r="S102" i="12"/>
  <c r="C102" i="12"/>
  <c r="X102" i="12"/>
  <c r="R102" i="12"/>
  <c r="U102" i="12"/>
  <c r="P102" i="12"/>
  <c r="W102" i="12"/>
  <c r="V102" i="12"/>
  <c r="T102" i="12"/>
  <c r="G102" i="12"/>
  <c r="F102" i="12"/>
  <c r="Y102" i="12"/>
  <c r="Q102" i="12"/>
  <c r="K101" i="12"/>
  <c r="O101" i="12"/>
  <c r="E103" i="12"/>
  <c r="B103" i="12"/>
  <c r="B105" i="3"/>
  <c r="A104" i="3"/>
  <c r="D104" i="12" l="1"/>
  <c r="B104" i="12" s="1"/>
  <c r="B106" i="3"/>
  <c r="A105" i="3"/>
  <c r="O102" i="12"/>
  <c r="K102" i="12"/>
  <c r="Q103" i="12"/>
  <c r="T103" i="12"/>
  <c r="X103" i="12"/>
  <c r="Y103" i="12"/>
  <c r="C103" i="12"/>
  <c r="J103" i="12"/>
  <c r="H103" i="12"/>
  <c r="R103" i="12"/>
  <c r="W103" i="12"/>
  <c r="V103" i="12"/>
  <c r="P103" i="12"/>
  <c r="Z103" i="12"/>
  <c r="U103" i="12"/>
  <c r="G103" i="12"/>
  <c r="F103" i="12"/>
  <c r="S103" i="12"/>
  <c r="E104" i="12" l="1"/>
  <c r="D105" i="12"/>
  <c r="B105" i="12" s="1"/>
  <c r="N103" i="12"/>
  <c r="O103" i="12" s="1"/>
  <c r="M103" i="12"/>
  <c r="K103" i="12"/>
  <c r="E105" i="12"/>
  <c r="A106" i="3"/>
  <c r="B107" i="3"/>
  <c r="I104" i="12"/>
  <c r="V104" i="12"/>
  <c r="U104" i="12"/>
  <c r="F104" i="12"/>
  <c r="W104" i="12"/>
  <c r="S104" i="12"/>
  <c r="Y104" i="12"/>
  <c r="Q104" i="12"/>
  <c r="T104" i="12"/>
  <c r="X104" i="12"/>
  <c r="J104" i="12"/>
  <c r="R104" i="12"/>
  <c r="C104" i="12"/>
  <c r="P104" i="12"/>
  <c r="H104" i="12"/>
  <c r="Z104" i="12"/>
  <c r="G104" i="12"/>
  <c r="D106" i="12" l="1"/>
  <c r="M104" i="12"/>
  <c r="N104" i="12"/>
  <c r="I105" i="12"/>
  <c r="X105" i="12"/>
  <c r="V105" i="12"/>
  <c r="P105" i="12"/>
  <c r="G105" i="12"/>
  <c r="H105" i="12"/>
  <c r="F105" i="12"/>
  <c r="Q105" i="12"/>
  <c r="W105" i="12"/>
  <c r="J105" i="12"/>
  <c r="Z105" i="12"/>
  <c r="C105" i="12"/>
  <c r="S105" i="12"/>
  <c r="Y105" i="12"/>
  <c r="U105" i="12"/>
  <c r="T105" i="12"/>
  <c r="R105" i="12"/>
  <c r="B108" i="3"/>
  <c r="A107" i="3"/>
  <c r="K104" i="12"/>
  <c r="O104" i="12"/>
  <c r="B106" i="12"/>
  <c r="E106" i="12"/>
  <c r="D107" i="12" l="1"/>
  <c r="E107" i="12" s="1"/>
  <c r="I106" i="12"/>
  <c r="V106" i="12"/>
  <c r="C106" i="12"/>
  <c r="H106" i="12"/>
  <c r="P106" i="12"/>
  <c r="R106" i="12"/>
  <c r="F106" i="12"/>
  <c r="U106" i="12"/>
  <c r="S106" i="12"/>
  <c r="J106" i="12"/>
  <c r="G106" i="12"/>
  <c r="T106" i="12"/>
  <c r="Y106" i="12"/>
  <c r="W106" i="12"/>
  <c r="Q106" i="12"/>
  <c r="Z106" i="12"/>
  <c r="X106" i="12"/>
  <c r="A108" i="3"/>
  <c r="B109" i="3"/>
  <c r="K105" i="12"/>
  <c r="O105" i="12"/>
  <c r="B107" i="12" l="1"/>
  <c r="H107" i="12" s="1"/>
  <c r="D108" i="12"/>
  <c r="B108" i="12" s="1"/>
  <c r="N106" i="12"/>
  <c r="M106" i="12"/>
  <c r="E108" i="12"/>
  <c r="K106" i="12"/>
  <c r="O106" i="12"/>
  <c r="A109" i="3"/>
  <c r="B110" i="3"/>
  <c r="W107" i="12" l="1"/>
  <c r="R107" i="12"/>
  <c r="U107" i="12"/>
  <c r="V107" i="12"/>
  <c r="G107" i="12"/>
  <c r="J107" i="12"/>
  <c r="K107" i="12" s="1"/>
  <c r="S107" i="12"/>
  <c r="F107" i="12"/>
  <c r="Q107" i="12"/>
  <c r="Z107" i="12"/>
  <c r="X107" i="12"/>
  <c r="P107" i="12"/>
  <c r="I107" i="12"/>
  <c r="Y107" i="12"/>
  <c r="C107" i="12"/>
  <c r="T107" i="12"/>
  <c r="D109" i="12"/>
  <c r="E109" i="12" s="1"/>
  <c r="A110" i="3"/>
  <c r="B111" i="3"/>
  <c r="B109" i="12"/>
  <c r="O107" i="12"/>
  <c r="I108" i="12"/>
  <c r="C108" i="12"/>
  <c r="F108" i="12"/>
  <c r="W108" i="12"/>
  <c r="S108" i="12"/>
  <c r="T108" i="12"/>
  <c r="Y108" i="12"/>
  <c r="Z108" i="12"/>
  <c r="U108" i="12"/>
  <c r="H108" i="12"/>
  <c r="R108" i="12"/>
  <c r="Q108" i="12"/>
  <c r="X108" i="12"/>
  <c r="J108" i="12"/>
  <c r="P108" i="12"/>
  <c r="V108" i="12"/>
  <c r="G108" i="12"/>
  <c r="D110" i="12" l="1"/>
  <c r="M108" i="12"/>
  <c r="N108" i="12"/>
  <c r="O108" i="12" s="1"/>
  <c r="B112" i="3"/>
  <c r="A111" i="3"/>
  <c r="K108" i="12"/>
  <c r="I109" i="12"/>
  <c r="X109" i="12"/>
  <c r="V109" i="12"/>
  <c r="T109" i="12"/>
  <c r="G109" i="12"/>
  <c r="Y109" i="12"/>
  <c r="Q109" i="12"/>
  <c r="C109" i="12"/>
  <c r="W109" i="12"/>
  <c r="J109" i="12"/>
  <c r="P109" i="12"/>
  <c r="F109" i="12"/>
  <c r="Z109" i="12"/>
  <c r="U109" i="12"/>
  <c r="S109" i="12"/>
  <c r="H109" i="12"/>
  <c r="R109" i="12"/>
  <c r="E110" i="12"/>
  <c r="B110" i="12"/>
  <c r="D111" i="12" l="1"/>
  <c r="I110" i="12"/>
  <c r="C110" i="12"/>
  <c r="X110" i="12"/>
  <c r="H110" i="12"/>
  <c r="T110" i="12"/>
  <c r="Z110" i="12"/>
  <c r="W110" i="12"/>
  <c r="S110" i="12"/>
  <c r="F110" i="12"/>
  <c r="Y110" i="12"/>
  <c r="R110" i="12"/>
  <c r="Q110" i="12"/>
  <c r="V110" i="12"/>
  <c r="U110" i="12"/>
  <c r="J110" i="12"/>
  <c r="P110" i="12"/>
  <c r="G110" i="12"/>
  <c r="O109" i="12"/>
  <c r="K109" i="12"/>
  <c r="B111" i="12"/>
  <c r="I111" i="12" s="1"/>
  <c r="E111" i="12"/>
  <c r="B113" i="3"/>
  <c r="A112" i="3"/>
  <c r="D112" i="12" l="1"/>
  <c r="V111" i="12"/>
  <c r="S111" i="12"/>
  <c r="X111" i="12"/>
  <c r="G111" i="12"/>
  <c r="P111" i="12"/>
  <c r="W111" i="12"/>
  <c r="R111" i="12"/>
  <c r="H111" i="12"/>
  <c r="F111" i="12"/>
  <c r="Y111" i="12"/>
  <c r="Q111" i="12"/>
  <c r="U111" i="12"/>
  <c r="J111" i="12"/>
  <c r="T111" i="12"/>
  <c r="Z111" i="12"/>
  <c r="C111" i="12"/>
  <c r="E112" i="12"/>
  <c r="B112" i="12"/>
  <c r="K110" i="12"/>
  <c r="O110" i="12"/>
  <c r="A113" i="3"/>
  <c r="B114" i="3"/>
  <c r="D113" i="12" l="1"/>
  <c r="N111" i="12"/>
  <c r="M111" i="12"/>
  <c r="A114" i="3"/>
  <c r="B115" i="3"/>
  <c r="I112" i="12"/>
  <c r="T112" i="12"/>
  <c r="H112" i="12"/>
  <c r="X112" i="12"/>
  <c r="G112" i="12"/>
  <c r="Y112" i="12"/>
  <c r="C112" i="12"/>
  <c r="F112" i="12"/>
  <c r="W112" i="12"/>
  <c r="P112" i="12"/>
  <c r="Q112" i="12"/>
  <c r="J112" i="12"/>
  <c r="U112" i="12"/>
  <c r="Z112" i="12"/>
  <c r="R112" i="12"/>
  <c r="V112" i="12"/>
  <c r="S112" i="12"/>
  <c r="E113" i="12"/>
  <c r="B113" i="12"/>
  <c r="K111" i="12"/>
  <c r="O111" i="12"/>
  <c r="D114" i="12" l="1"/>
  <c r="N112" i="12"/>
  <c r="O112" i="12" s="1"/>
  <c r="M112" i="12"/>
  <c r="K112" i="12"/>
  <c r="B116" i="3"/>
  <c r="A115" i="3"/>
  <c r="I113" i="12"/>
  <c r="F113" i="12"/>
  <c r="Z113" i="12"/>
  <c r="Q113" i="12"/>
  <c r="W113" i="12"/>
  <c r="H113" i="12"/>
  <c r="R113" i="12"/>
  <c r="Y113" i="12"/>
  <c r="G113" i="12"/>
  <c r="J113" i="12"/>
  <c r="S113" i="12"/>
  <c r="V113" i="12"/>
  <c r="U113" i="12"/>
  <c r="P113" i="12"/>
  <c r="C113" i="12"/>
  <c r="T113" i="12"/>
  <c r="X113" i="12"/>
  <c r="B114" i="12"/>
  <c r="E114" i="12"/>
  <c r="D115" i="12" l="1"/>
  <c r="E115" i="12" s="1"/>
  <c r="B117" i="3"/>
  <c r="A116" i="3"/>
  <c r="I114" i="12"/>
  <c r="F114" i="12"/>
  <c r="U114" i="12"/>
  <c r="V114" i="12"/>
  <c r="X114" i="12"/>
  <c r="S114" i="12"/>
  <c r="Z114" i="12"/>
  <c r="H114" i="12"/>
  <c r="R114" i="12"/>
  <c r="J114" i="12"/>
  <c r="P114" i="12"/>
  <c r="T114" i="12"/>
  <c r="Y114" i="12"/>
  <c r="C114" i="12"/>
  <c r="W114" i="12"/>
  <c r="G114" i="12"/>
  <c r="Q114" i="12"/>
  <c r="O113" i="12"/>
  <c r="K113" i="12"/>
  <c r="B115" i="12" l="1"/>
  <c r="C115" i="12" s="1"/>
  <c r="D116" i="12"/>
  <c r="B118" i="3"/>
  <c r="A117" i="3"/>
  <c r="E116" i="12"/>
  <c r="B116" i="12"/>
  <c r="O114" i="12"/>
  <c r="K114" i="12"/>
  <c r="I115" i="12" l="1"/>
  <c r="F115" i="12"/>
  <c r="V115" i="12"/>
  <c r="W115" i="12"/>
  <c r="R115" i="12"/>
  <c r="X115" i="12"/>
  <c r="Q115" i="12"/>
  <c r="H115" i="12"/>
  <c r="S115" i="12"/>
  <c r="G115" i="12"/>
  <c r="P115" i="12"/>
  <c r="U115" i="12"/>
  <c r="T115" i="12"/>
  <c r="Z115" i="12"/>
  <c r="J115" i="12"/>
  <c r="O115" i="12" s="1"/>
  <c r="Y115" i="12"/>
  <c r="D117" i="12"/>
  <c r="I116" i="12"/>
  <c r="Y116" i="12"/>
  <c r="G116" i="12"/>
  <c r="Q116" i="12"/>
  <c r="X116" i="12"/>
  <c r="C116" i="12"/>
  <c r="Z116" i="12"/>
  <c r="W116" i="12"/>
  <c r="R116" i="12"/>
  <c r="J116" i="12"/>
  <c r="U116" i="12"/>
  <c r="S116" i="12"/>
  <c r="F116" i="12"/>
  <c r="H116" i="12"/>
  <c r="T116" i="12"/>
  <c r="V116" i="12"/>
  <c r="P116" i="12"/>
  <c r="E117" i="12"/>
  <c r="B117" i="12"/>
  <c r="B119" i="3"/>
  <c r="A118" i="3"/>
  <c r="K115" i="12" l="1"/>
  <c r="D118" i="12"/>
  <c r="E118" i="12" s="1"/>
  <c r="I117" i="12"/>
  <c r="F117" i="12"/>
  <c r="H117" i="12"/>
  <c r="G117" i="12"/>
  <c r="Q117" i="12"/>
  <c r="Z117" i="12"/>
  <c r="U117" i="12"/>
  <c r="C117" i="12"/>
  <c r="W117" i="12"/>
  <c r="Y117" i="12"/>
  <c r="R117" i="12"/>
  <c r="V117" i="12"/>
  <c r="X117" i="12"/>
  <c r="J117" i="12"/>
  <c r="S117" i="12"/>
  <c r="P117" i="12"/>
  <c r="T117" i="12"/>
  <c r="A119" i="3"/>
  <c r="B120" i="3"/>
  <c r="K116" i="12"/>
  <c r="O116" i="12"/>
  <c r="B118" i="12"/>
  <c r="D119" i="12" l="1"/>
  <c r="B119" i="12" s="1"/>
  <c r="A120" i="3"/>
  <c r="B121" i="3"/>
  <c r="I118" i="12"/>
  <c r="Z118" i="12"/>
  <c r="S118" i="12"/>
  <c r="H118" i="12"/>
  <c r="T118" i="12"/>
  <c r="P118" i="12"/>
  <c r="X118" i="12"/>
  <c r="Y118" i="12"/>
  <c r="R118" i="12"/>
  <c r="J118" i="12"/>
  <c r="U118" i="12"/>
  <c r="Q118" i="12"/>
  <c r="W118" i="12"/>
  <c r="C118" i="12"/>
  <c r="F118" i="12"/>
  <c r="G118" i="12"/>
  <c r="V118" i="12"/>
  <c r="E119" i="12"/>
  <c r="O117" i="12"/>
  <c r="K117" i="12"/>
  <c r="D120" i="12" l="1"/>
  <c r="B122" i="3"/>
  <c r="A121" i="3"/>
  <c r="O118" i="12"/>
  <c r="K118" i="12"/>
  <c r="I119" i="12"/>
  <c r="Y119" i="12"/>
  <c r="S119" i="12"/>
  <c r="G119" i="12"/>
  <c r="X119" i="12"/>
  <c r="W119" i="12"/>
  <c r="P119" i="12"/>
  <c r="F119" i="12"/>
  <c r="T119" i="12"/>
  <c r="U119" i="12"/>
  <c r="V119" i="12"/>
  <c r="C119" i="12"/>
  <c r="Q119" i="12"/>
  <c r="J119" i="12"/>
  <c r="Z119" i="12"/>
  <c r="H119" i="12"/>
  <c r="R119" i="12"/>
  <c r="B120" i="12"/>
  <c r="E120" i="12"/>
  <c r="D121" i="12" l="1"/>
  <c r="I120" i="12"/>
  <c r="H120" i="12"/>
  <c r="P120" i="12"/>
  <c r="R120" i="12"/>
  <c r="S120" i="12"/>
  <c r="Z120" i="12"/>
  <c r="C120" i="12"/>
  <c r="J120" i="12"/>
  <c r="X120" i="12"/>
  <c r="F120" i="12"/>
  <c r="V120" i="12"/>
  <c r="G120" i="12"/>
  <c r="T120" i="12"/>
  <c r="U120" i="12"/>
  <c r="W120" i="12"/>
  <c r="Q120" i="12"/>
  <c r="Y120" i="12"/>
  <c r="K119" i="12"/>
  <c r="O119" i="12"/>
  <c r="E121" i="12"/>
  <c r="B121" i="12"/>
  <c r="A122" i="3"/>
  <c r="B123" i="3"/>
  <c r="D122" i="12" l="1"/>
  <c r="E122" i="12" s="1"/>
  <c r="A123" i="3"/>
  <c r="B124" i="3"/>
  <c r="B122" i="12"/>
  <c r="K120" i="12"/>
  <c r="O120" i="12"/>
  <c r="I121" i="12"/>
  <c r="Z121" i="12"/>
  <c r="T121" i="12"/>
  <c r="Y121" i="12"/>
  <c r="G121" i="12"/>
  <c r="V121" i="12"/>
  <c r="P121" i="12"/>
  <c r="Q121" i="12"/>
  <c r="F121" i="12"/>
  <c r="J121" i="12"/>
  <c r="H121" i="12"/>
  <c r="W121" i="12"/>
  <c r="S121" i="12"/>
  <c r="U121" i="12"/>
  <c r="X121" i="12"/>
  <c r="R121" i="12"/>
  <c r="C121" i="12"/>
  <c r="D123" i="12" l="1"/>
  <c r="K121" i="12"/>
  <c r="O121" i="12"/>
  <c r="A124" i="3"/>
  <c r="B125" i="3"/>
  <c r="I122" i="12"/>
  <c r="P122" i="12"/>
  <c r="R122" i="12"/>
  <c r="C122" i="12"/>
  <c r="U122" i="12"/>
  <c r="T122" i="12"/>
  <c r="X122" i="12"/>
  <c r="Z122" i="12"/>
  <c r="V122" i="12"/>
  <c r="H122" i="12"/>
  <c r="G122" i="12"/>
  <c r="F122" i="12"/>
  <c r="Q122" i="12"/>
  <c r="J122" i="12"/>
  <c r="Y122" i="12"/>
  <c r="S122" i="12"/>
  <c r="W122" i="12"/>
  <c r="E123" i="12"/>
  <c r="B123" i="12"/>
  <c r="D124" i="12" l="1"/>
  <c r="E124" i="12" s="1"/>
  <c r="B126" i="3"/>
  <c r="A125" i="3"/>
  <c r="I123" i="12"/>
  <c r="P123" i="12"/>
  <c r="S123" i="12"/>
  <c r="W123" i="12"/>
  <c r="G123" i="12"/>
  <c r="C123" i="12"/>
  <c r="T123" i="12"/>
  <c r="H123" i="12"/>
  <c r="X123" i="12"/>
  <c r="Y123" i="12"/>
  <c r="F123" i="12"/>
  <c r="V123" i="12"/>
  <c r="R123" i="12"/>
  <c r="J123" i="12"/>
  <c r="Q123" i="12"/>
  <c r="Z123" i="12"/>
  <c r="U123" i="12"/>
  <c r="O122" i="12"/>
  <c r="K122" i="12"/>
  <c r="B124" i="12" l="1"/>
  <c r="I124" i="12" s="1"/>
  <c r="D125" i="12"/>
  <c r="B125" i="12" s="1"/>
  <c r="B127" i="3"/>
  <c r="A126" i="3"/>
  <c r="K123" i="12"/>
  <c r="O123" i="12"/>
  <c r="T124" i="12" l="1"/>
  <c r="Z124" i="12"/>
  <c r="R124" i="12"/>
  <c r="H124" i="12"/>
  <c r="U124" i="12"/>
  <c r="W124" i="12"/>
  <c r="P124" i="12"/>
  <c r="G124" i="12"/>
  <c r="X124" i="12"/>
  <c r="F124" i="12"/>
  <c r="J124" i="12"/>
  <c r="O124" i="12" s="1"/>
  <c r="Q124" i="12"/>
  <c r="Y124" i="12"/>
  <c r="V124" i="12"/>
  <c r="S124" i="12"/>
  <c r="C124" i="12"/>
  <c r="E125" i="12"/>
  <c r="D126" i="12"/>
  <c r="E126" i="12" s="1"/>
  <c r="B128" i="3"/>
  <c r="A127" i="3"/>
  <c r="I125" i="12"/>
  <c r="W125" i="12"/>
  <c r="X125" i="12"/>
  <c r="C125" i="12"/>
  <c r="G125" i="12"/>
  <c r="J125" i="12"/>
  <c r="S125" i="12"/>
  <c r="Z125" i="12"/>
  <c r="V125" i="12"/>
  <c r="Q125" i="12"/>
  <c r="H125" i="12"/>
  <c r="T125" i="12"/>
  <c r="F125" i="12"/>
  <c r="Y125" i="12"/>
  <c r="R125" i="12"/>
  <c r="U125" i="12"/>
  <c r="P125" i="12"/>
  <c r="K124" i="12" l="1"/>
  <c r="B126" i="12"/>
  <c r="I126" i="12" s="1"/>
  <c r="D127" i="12"/>
  <c r="E127" i="12" s="1"/>
  <c r="A128" i="3"/>
  <c r="B129" i="3"/>
  <c r="K125" i="12"/>
  <c r="O125" i="12"/>
  <c r="W126" i="12" l="1"/>
  <c r="V126" i="12"/>
  <c r="T126" i="12"/>
  <c r="H126" i="12"/>
  <c r="Y126" i="12"/>
  <c r="R126" i="12"/>
  <c r="G126" i="12"/>
  <c r="F126" i="12"/>
  <c r="J126" i="12"/>
  <c r="K126" i="12" s="1"/>
  <c r="Z126" i="12"/>
  <c r="U126" i="12"/>
  <c r="C126" i="12"/>
  <c r="Q126" i="12"/>
  <c r="P126" i="12"/>
  <c r="S126" i="12"/>
  <c r="X126" i="12"/>
  <c r="B127" i="12"/>
  <c r="Z127" i="12" s="1"/>
  <c r="D128" i="12"/>
  <c r="B128" i="12" s="1"/>
  <c r="O126" i="12"/>
  <c r="B130" i="3"/>
  <c r="A129" i="3"/>
  <c r="P127" i="12" l="1"/>
  <c r="X127" i="12"/>
  <c r="W127" i="12"/>
  <c r="Y127" i="12"/>
  <c r="H127" i="12"/>
  <c r="S127" i="12"/>
  <c r="V127" i="12"/>
  <c r="F127" i="12"/>
  <c r="J127" i="12"/>
  <c r="O127" i="12" s="1"/>
  <c r="I127" i="12"/>
  <c r="Q127" i="12"/>
  <c r="G127" i="12"/>
  <c r="C127" i="12"/>
  <c r="U127" i="12"/>
  <c r="R127" i="12"/>
  <c r="T127" i="12"/>
  <c r="E128" i="12"/>
  <c r="D129" i="12"/>
  <c r="E129" i="12" s="1"/>
  <c r="K127" i="12"/>
  <c r="B131" i="3"/>
  <c r="A130" i="3"/>
  <c r="I128" i="12"/>
  <c r="S128" i="12"/>
  <c r="C128" i="12"/>
  <c r="W128" i="12"/>
  <c r="G128" i="12"/>
  <c r="X128" i="12"/>
  <c r="V128" i="12"/>
  <c r="U128" i="12"/>
  <c r="P128" i="12"/>
  <c r="T128" i="12"/>
  <c r="Y128" i="12"/>
  <c r="Z128" i="12"/>
  <c r="H128" i="12"/>
  <c r="J128" i="12"/>
  <c r="F128" i="12"/>
  <c r="R128" i="12"/>
  <c r="Q128" i="12"/>
  <c r="B129" i="12" l="1"/>
  <c r="R129" i="12" s="1"/>
  <c r="D130" i="12"/>
  <c r="B130" i="12" s="1"/>
  <c r="K128" i="12"/>
  <c r="O128" i="12"/>
  <c r="B132" i="3"/>
  <c r="A131" i="3"/>
  <c r="T129" i="12" l="1"/>
  <c r="V129" i="12"/>
  <c r="E130" i="12"/>
  <c r="Q129" i="12"/>
  <c r="X129" i="12"/>
  <c r="I129" i="12"/>
  <c r="W129" i="12"/>
  <c r="C129" i="12"/>
  <c r="H129" i="12"/>
  <c r="U129" i="12"/>
  <c r="F129" i="12"/>
  <c r="Y129" i="12"/>
  <c r="S129" i="12"/>
  <c r="P129" i="12"/>
  <c r="Z129" i="12"/>
  <c r="G129" i="12"/>
  <c r="J129" i="12"/>
  <c r="K129" i="12" s="1"/>
  <c r="D131" i="12"/>
  <c r="E131" i="12" s="1"/>
  <c r="A132" i="3"/>
  <c r="B133" i="3"/>
  <c r="I130" i="12"/>
  <c r="R130" i="12"/>
  <c r="Y130" i="12"/>
  <c r="P130" i="12"/>
  <c r="F130" i="12"/>
  <c r="G130" i="12"/>
  <c r="X130" i="12"/>
  <c r="C130" i="12"/>
  <c r="S130" i="12"/>
  <c r="J130" i="12"/>
  <c r="W130" i="12"/>
  <c r="Q130" i="12"/>
  <c r="U130" i="12"/>
  <c r="Z130" i="12"/>
  <c r="H130" i="12"/>
  <c r="V130" i="12"/>
  <c r="T130" i="12"/>
  <c r="B131" i="12" l="1"/>
  <c r="U131" i="12" s="1"/>
  <c r="O129" i="12"/>
  <c r="D132" i="12"/>
  <c r="B132" i="12" s="1"/>
  <c r="F131" i="12"/>
  <c r="X131" i="12"/>
  <c r="S131" i="12"/>
  <c r="B134" i="3"/>
  <c r="A133" i="3"/>
  <c r="K130" i="12"/>
  <c r="O130" i="12"/>
  <c r="E132" i="12"/>
  <c r="H131" i="12" l="1"/>
  <c r="T131" i="12"/>
  <c r="J131" i="12"/>
  <c r="K131" i="12" s="1"/>
  <c r="V131" i="12"/>
  <c r="Z131" i="12"/>
  <c r="P131" i="12"/>
  <c r="C131" i="12"/>
  <c r="G131" i="12"/>
  <c r="Q131" i="12"/>
  <c r="I131" i="12"/>
  <c r="R131" i="12"/>
  <c r="W131" i="12"/>
  <c r="Y131" i="12"/>
  <c r="D133" i="12"/>
  <c r="B135" i="3"/>
  <c r="A134" i="3"/>
  <c r="I132" i="12"/>
  <c r="S132" i="12"/>
  <c r="C132" i="12"/>
  <c r="G132" i="12"/>
  <c r="F132" i="12"/>
  <c r="J132" i="12"/>
  <c r="Q132" i="12"/>
  <c r="W132" i="12"/>
  <c r="P132" i="12"/>
  <c r="X132" i="12"/>
  <c r="R132" i="12"/>
  <c r="V132" i="12"/>
  <c r="T132" i="12"/>
  <c r="Y132" i="12"/>
  <c r="Z132" i="12"/>
  <c r="U132" i="12"/>
  <c r="H132" i="12"/>
  <c r="E133" i="12"/>
  <c r="B133" i="12"/>
  <c r="I133" i="12" s="1"/>
  <c r="O131" i="12" l="1"/>
  <c r="D134" i="12"/>
  <c r="B134" i="12" s="1"/>
  <c r="F133" i="12"/>
  <c r="Z133" i="12"/>
  <c r="S133" i="12"/>
  <c r="X133" i="12"/>
  <c r="J133" i="12"/>
  <c r="V133" i="12"/>
  <c r="R133" i="12"/>
  <c r="P133" i="12"/>
  <c r="W133" i="12"/>
  <c r="U133" i="12"/>
  <c r="T133" i="12"/>
  <c r="H133" i="12"/>
  <c r="Q133" i="12"/>
  <c r="Y133" i="12"/>
  <c r="G133" i="12"/>
  <c r="C133" i="12"/>
  <c r="K132" i="12"/>
  <c r="O132" i="12"/>
  <c r="E134" i="12"/>
  <c r="B136" i="3"/>
  <c r="A135" i="3"/>
  <c r="D135" i="12" l="1"/>
  <c r="M133" i="12"/>
  <c r="N133" i="12"/>
  <c r="O133" i="12" s="1"/>
  <c r="I134" i="12"/>
  <c r="S134" i="12"/>
  <c r="C134" i="12"/>
  <c r="G134" i="12"/>
  <c r="Z134" i="12"/>
  <c r="F134" i="12"/>
  <c r="R134" i="12"/>
  <c r="Q134" i="12"/>
  <c r="H134" i="12"/>
  <c r="J134" i="12"/>
  <c r="V134" i="12"/>
  <c r="P134" i="12"/>
  <c r="T134" i="12"/>
  <c r="U134" i="12"/>
  <c r="X134" i="12"/>
  <c r="W134" i="12"/>
  <c r="Y134" i="12"/>
  <c r="B135" i="12"/>
  <c r="E135" i="12"/>
  <c r="A136" i="3"/>
  <c r="B137" i="3"/>
  <c r="K133" i="12"/>
  <c r="D136" i="12" l="1"/>
  <c r="B136" i="12" s="1"/>
  <c r="I136" i="12" s="1"/>
  <c r="M134" i="12"/>
  <c r="N134" i="12"/>
  <c r="W135" i="12"/>
  <c r="V135" i="12"/>
  <c r="T135" i="12"/>
  <c r="H135" i="12"/>
  <c r="J135" i="12"/>
  <c r="Y135" i="12"/>
  <c r="C135" i="12"/>
  <c r="S135" i="12"/>
  <c r="X135" i="12"/>
  <c r="Q135" i="12"/>
  <c r="R135" i="12"/>
  <c r="F135" i="12"/>
  <c r="U135" i="12"/>
  <c r="G135" i="12"/>
  <c r="Z135" i="12"/>
  <c r="P135" i="12"/>
  <c r="K134" i="12"/>
  <c r="O134" i="12"/>
  <c r="B138" i="3"/>
  <c r="A137" i="3"/>
  <c r="E136" i="12" l="1"/>
  <c r="D137" i="12"/>
  <c r="E137" i="12" s="1"/>
  <c r="N135" i="12"/>
  <c r="O135" i="12" s="1"/>
  <c r="M135" i="12"/>
  <c r="K135" i="12"/>
  <c r="B137" i="12"/>
  <c r="B139" i="3"/>
  <c r="A138" i="3"/>
  <c r="R136" i="12"/>
  <c r="X136" i="12"/>
  <c r="F136" i="12"/>
  <c r="S136" i="12"/>
  <c r="J136" i="12"/>
  <c r="T136" i="12"/>
  <c r="V136" i="12"/>
  <c r="P136" i="12"/>
  <c r="C136" i="12"/>
  <c r="W136" i="12"/>
  <c r="G136" i="12"/>
  <c r="Y136" i="12"/>
  <c r="Q136" i="12"/>
  <c r="H136" i="12"/>
  <c r="U136" i="12"/>
  <c r="Z136" i="12"/>
  <c r="D138" i="12" l="1"/>
  <c r="N136" i="12"/>
  <c r="O136" i="12" s="1"/>
  <c r="M136" i="12"/>
  <c r="K136" i="12"/>
  <c r="I137" i="12"/>
  <c r="J137" i="12"/>
  <c r="T137" i="12"/>
  <c r="F137" i="12"/>
  <c r="P137" i="12"/>
  <c r="S137" i="12"/>
  <c r="R137" i="12"/>
  <c r="Z137" i="12"/>
  <c r="Q137" i="12"/>
  <c r="G137" i="12"/>
  <c r="X137" i="12"/>
  <c r="V137" i="12"/>
  <c r="U137" i="12"/>
  <c r="W137" i="12"/>
  <c r="H137" i="12"/>
  <c r="Y137" i="12"/>
  <c r="C137" i="12"/>
  <c r="E138" i="12"/>
  <c r="B138" i="12"/>
  <c r="B140" i="3"/>
  <c r="A139" i="3"/>
  <c r="D139" i="12" l="1"/>
  <c r="E139" i="12" s="1"/>
  <c r="N137" i="12"/>
  <c r="M137" i="12"/>
  <c r="B139" i="12"/>
  <c r="O137" i="12"/>
  <c r="K137" i="12"/>
  <c r="A140" i="3"/>
  <c r="B141" i="3"/>
  <c r="I138" i="12"/>
  <c r="Q138" i="12"/>
  <c r="T138" i="12"/>
  <c r="F138" i="12"/>
  <c r="X138" i="12"/>
  <c r="Y138" i="12"/>
  <c r="H138" i="12"/>
  <c r="W138" i="12"/>
  <c r="R138" i="12"/>
  <c r="U138" i="12"/>
  <c r="Z138" i="12"/>
  <c r="V138" i="12"/>
  <c r="P138" i="12"/>
  <c r="J138" i="12"/>
  <c r="C138" i="12"/>
  <c r="G138" i="12"/>
  <c r="S138" i="12"/>
  <c r="D140" i="12" l="1"/>
  <c r="B140" i="12" s="1"/>
  <c r="O138" i="12"/>
  <c r="K138" i="12"/>
  <c r="A141" i="3"/>
  <c r="B142" i="3"/>
  <c r="I139" i="12"/>
  <c r="W139" i="12"/>
  <c r="Z139" i="12"/>
  <c r="U139" i="12"/>
  <c r="S139" i="12"/>
  <c r="J139" i="12"/>
  <c r="F139" i="12"/>
  <c r="Q139" i="12"/>
  <c r="C139" i="12"/>
  <c r="R139" i="12"/>
  <c r="H139" i="12"/>
  <c r="X139" i="12"/>
  <c r="T139" i="12"/>
  <c r="Y139" i="12"/>
  <c r="V139" i="12"/>
  <c r="P139" i="12"/>
  <c r="G139" i="12"/>
  <c r="E140" i="12"/>
  <c r="D141" i="12" l="1"/>
  <c r="E141" i="12" s="1"/>
  <c r="B143" i="3"/>
  <c r="A142" i="3"/>
  <c r="I140" i="12"/>
  <c r="J140" i="12"/>
  <c r="P140" i="12"/>
  <c r="C140" i="12"/>
  <c r="Z140" i="12"/>
  <c r="H140" i="12"/>
  <c r="T140" i="12"/>
  <c r="V140" i="12"/>
  <c r="R140" i="12"/>
  <c r="S140" i="12"/>
  <c r="Y140" i="12"/>
  <c r="X140" i="12"/>
  <c r="U140" i="12"/>
  <c r="W140" i="12"/>
  <c r="Q140" i="12"/>
  <c r="F140" i="12"/>
  <c r="G140" i="12"/>
  <c r="O139" i="12"/>
  <c r="K139" i="12"/>
  <c r="B141" i="12" l="1"/>
  <c r="I141" i="12" s="1"/>
  <c r="D142" i="12"/>
  <c r="B142" i="12" s="1"/>
  <c r="A143" i="3"/>
  <c r="B144" i="3"/>
  <c r="O140" i="12"/>
  <c r="K140" i="12"/>
  <c r="U141" i="12" l="1"/>
  <c r="R141" i="12"/>
  <c r="F141" i="12"/>
  <c r="Y141" i="12"/>
  <c r="V141" i="12"/>
  <c r="Q141" i="12"/>
  <c r="S141" i="12"/>
  <c r="Z141" i="12"/>
  <c r="J141" i="12"/>
  <c r="P141" i="12"/>
  <c r="W141" i="12"/>
  <c r="T141" i="12"/>
  <c r="G141" i="12"/>
  <c r="C141" i="12"/>
  <c r="H141" i="12"/>
  <c r="X141" i="12"/>
  <c r="E142" i="12"/>
  <c r="D143" i="12"/>
  <c r="E143" i="12" s="1"/>
  <c r="I142" i="12"/>
  <c r="X142" i="12"/>
  <c r="U142" i="12"/>
  <c r="Y142" i="12"/>
  <c r="W142" i="12"/>
  <c r="T142" i="12"/>
  <c r="V142" i="12"/>
  <c r="F142" i="12"/>
  <c r="Q142" i="12"/>
  <c r="G142" i="12"/>
  <c r="S142" i="12"/>
  <c r="Z142" i="12"/>
  <c r="P142" i="12"/>
  <c r="J142" i="12"/>
  <c r="R142" i="12"/>
  <c r="C142" i="12"/>
  <c r="H142" i="12"/>
  <c r="K141" i="12"/>
  <c r="O141" i="12"/>
  <c r="B145" i="3"/>
  <c r="A144" i="3"/>
  <c r="B143" i="12"/>
  <c r="D144" i="12" l="1"/>
  <c r="A145" i="3"/>
  <c r="B146" i="3"/>
  <c r="I143" i="12"/>
  <c r="R143" i="12"/>
  <c r="S143" i="12"/>
  <c r="C143" i="12"/>
  <c r="T143" i="12"/>
  <c r="F143" i="12"/>
  <c r="Z143" i="12"/>
  <c r="P143" i="12"/>
  <c r="Q143" i="12"/>
  <c r="U143" i="12"/>
  <c r="H143" i="12"/>
  <c r="Y143" i="12"/>
  <c r="X143" i="12"/>
  <c r="W143" i="12"/>
  <c r="G143" i="12"/>
  <c r="J143" i="12"/>
  <c r="V143" i="12"/>
  <c r="K142" i="12"/>
  <c r="O142" i="12"/>
  <c r="E144" i="12"/>
  <c r="B144" i="12"/>
  <c r="D145" i="12" l="1"/>
  <c r="B145" i="12" s="1"/>
  <c r="I144" i="12"/>
  <c r="Z144" i="12"/>
  <c r="Y144" i="12"/>
  <c r="Q144" i="12"/>
  <c r="R144" i="12"/>
  <c r="V144" i="12"/>
  <c r="S144" i="12"/>
  <c r="F144" i="12"/>
  <c r="H144" i="12"/>
  <c r="J144" i="12"/>
  <c r="U144" i="12"/>
  <c r="C144" i="12"/>
  <c r="X144" i="12"/>
  <c r="W144" i="12"/>
  <c r="P144" i="12"/>
  <c r="G144" i="12"/>
  <c r="T144" i="12"/>
  <c r="A146" i="3"/>
  <c r="B147" i="3"/>
  <c r="O143" i="12"/>
  <c r="K143" i="12"/>
  <c r="E145" i="12" l="1"/>
  <c r="D146" i="12"/>
  <c r="I145" i="12"/>
  <c r="P145" i="12"/>
  <c r="F145" i="12"/>
  <c r="T145" i="12"/>
  <c r="Q145" i="12"/>
  <c r="J145" i="12"/>
  <c r="Y145" i="12"/>
  <c r="H145" i="12"/>
  <c r="R145" i="12"/>
  <c r="G145" i="12"/>
  <c r="W145" i="12"/>
  <c r="S145" i="12"/>
  <c r="V145" i="12"/>
  <c r="U145" i="12"/>
  <c r="C145" i="12"/>
  <c r="X145" i="12"/>
  <c r="Z145" i="12"/>
  <c r="A147" i="3"/>
  <c r="B148" i="3"/>
  <c r="E146" i="12"/>
  <c r="B146" i="12"/>
  <c r="O144" i="12"/>
  <c r="K144" i="12"/>
  <c r="D147" i="12" l="1"/>
  <c r="E147" i="12" s="1"/>
  <c r="K145" i="12"/>
  <c r="O145" i="12"/>
  <c r="A148" i="3"/>
  <c r="B149" i="3"/>
  <c r="B147" i="12"/>
  <c r="I146" i="12"/>
  <c r="U146" i="12"/>
  <c r="Z146" i="12"/>
  <c r="F146" i="12"/>
  <c r="V146" i="12"/>
  <c r="G146" i="12"/>
  <c r="X146" i="12"/>
  <c r="Y146" i="12"/>
  <c r="W146" i="12"/>
  <c r="H146" i="12"/>
  <c r="Q146" i="12"/>
  <c r="P146" i="12"/>
  <c r="T146" i="12"/>
  <c r="J146" i="12"/>
  <c r="C146" i="12"/>
  <c r="R146" i="12"/>
  <c r="S146" i="12"/>
  <c r="D148" i="12" l="1"/>
  <c r="B148" i="12" s="1"/>
  <c r="O146" i="12"/>
  <c r="K146" i="12"/>
  <c r="B150" i="3"/>
  <c r="A149" i="3"/>
  <c r="I147" i="12"/>
  <c r="H147" i="12"/>
  <c r="Z147" i="12"/>
  <c r="U147" i="12"/>
  <c r="Y147" i="12"/>
  <c r="T147" i="12"/>
  <c r="S147" i="12"/>
  <c r="R147" i="12"/>
  <c r="Q147" i="12"/>
  <c r="X147" i="12"/>
  <c r="C147" i="12"/>
  <c r="W147" i="12"/>
  <c r="V147" i="12"/>
  <c r="J147" i="12"/>
  <c r="F147" i="12"/>
  <c r="G147" i="12"/>
  <c r="P147" i="12"/>
  <c r="E148" i="12" l="1"/>
  <c r="D149" i="12"/>
  <c r="E149" i="12" s="1"/>
  <c r="K147" i="12"/>
  <c r="O147" i="12"/>
  <c r="A150" i="3"/>
  <c r="B151" i="3"/>
  <c r="I148" i="12"/>
  <c r="Z148" i="12"/>
  <c r="H148" i="12"/>
  <c r="R148" i="12"/>
  <c r="C148" i="12"/>
  <c r="P148" i="12"/>
  <c r="W148" i="12"/>
  <c r="Q148" i="12"/>
  <c r="Y148" i="12"/>
  <c r="X148" i="12"/>
  <c r="J148" i="12"/>
  <c r="V148" i="12"/>
  <c r="T148" i="12"/>
  <c r="G148" i="12"/>
  <c r="U148" i="12"/>
  <c r="F148" i="12"/>
  <c r="S148" i="12"/>
  <c r="B149" i="12" l="1"/>
  <c r="P149" i="12" s="1"/>
  <c r="D150" i="12"/>
  <c r="E150" i="12" s="1"/>
  <c r="I149" i="12"/>
  <c r="V149" i="12"/>
  <c r="U149" i="12"/>
  <c r="T149" i="12"/>
  <c r="R149" i="12"/>
  <c r="Q149" i="12"/>
  <c r="S149" i="12"/>
  <c r="H149" i="12"/>
  <c r="W149" i="12"/>
  <c r="X149" i="12"/>
  <c r="Z149" i="12"/>
  <c r="G149" i="12"/>
  <c r="C149" i="12"/>
  <c r="A151" i="3"/>
  <c r="B152" i="3"/>
  <c r="K148" i="12"/>
  <c r="O148" i="12"/>
  <c r="B150" i="12"/>
  <c r="Y149" i="12" l="1"/>
  <c r="F149" i="12"/>
  <c r="J149" i="12"/>
  <c r="K149" i="12" s="1"/>
  <c r="D151" i="12"/>
  <c r="A152" i="3"/>
  <c r="B153" i="3"/>
  <c r="E151" i="12"/>
  <c r="B151" i="12"/>
  <c r="I150" i="12"/>
  <c r="T150" i="12"/>
  <c r="U150" i="12"/>
  <c r="X150" i="12"/>
  <c r="C150" i="12"/>
  <c r="G150" i="12"/>
  <c r="Z150" i="12"/>
  <c r="S150" i="12"/>
  <c r="F150" i="12"/>
  <c r="J150" i="12"/>
  <c r="V150" i="12"/>
  <c r="Q150" i="12"/>
  <c r="H150" i="12"/>
  <c r="Y150" i="12"/>
  <c r="W150" i="12"/>
  <c r="P150" i="12"/>
  <c r="R150" i="12"/>
  <c r="O149" i="12" l="1"/>
  <c r="D152" i="12"/>
  <c r="O150" i="12"/>
  <c r="K150" i="12"/>
  <c r="I151" i="12"/>
  <c r="P151" i="12"/>
  <c r="R151" i="12"/>
  <c r="Y151" i="12"/>
  <c r="C151" i="12"/>
  <c r="Q151" i="12"/>
  <c r="F151" i="12"/>
  <c r="G151" i="12"/>
  <c r="Z151" i="12"/>
  <c r="J151" i="12"/>
  <c r="W151" i="12"/>
  <c r="U151" i="12"/>
  <c r="V151" i="12"/>
  <c r="S151" i="12"/>
  <c r="X151" i="12"/>
  <c r="H151" i="12"/>
  <c r="T151" i="12"/>
  <c r="B154" i="3"/>
  <c r="A153" i="3"/>
  <c r="E152" i="12"/>
  <c r="B152" i="12"/>
  <c r="D153" i="12" l="1"/>
  <c r="B155" i="3"/>
  <c r="A154" i="3"/>
  <c r="K151" i="12"/>
  <c r="O151" i="12"/>
  <c r="I152" i="12"/>
  <c r="F152" i="12"/>
  <c r="C152" i="12"/>
  <c r="T152" i="12"/>
  <c r="R152" i="12"/>
  <c r="Y152" i="12"/>
  <c r="G152" i="12"/>
  <c r="H152" i="12"/>
  <c r="U152" i="12"/>
  <c r="S152" i="12"/>
  <c r="Z152" i="12"/>
  <c r="X152" i="12"/>
  <c r="J152" i="12"/>
  <c r="P152" i="12"/>
  <c r="Q152" i="12"/>
  <c r="W152" i="12"/>
  <c r="V152" i="12"/>
  <c r="B153" i="12"/>
  <c r="E153" i="12"/>
  <c r="D154" i="12" l="1"/>
  <c r="I153" i="12"/>
  <c r="S153" i="12"/>
  <c r="R153" i="12"/>
  <c r="T153" i="12"/>
  <c r="C153" i="12"/>
  <c r="X153" i="12"/>
  <c r="V153" i="12"/>
  <c r="F153" i="12"/>
  <c r="G153" i="12"/>
  <c r="Y153" i="12"/>
  <c r="W153" i="12"/>
  <c r="H153" i="12"/>
  <c r="J153" i="12"/>
  <c r="Z153" i="12"/>
  <c r="P153" i="12"/>
  <c r="U153" i="12"/>
  <c r="Q153" i="12"/>
  <c r="B154" i="12"/>
  <c r="I154" i="12" s="1"/>
  <c r="E154" i="12"/>
  <c r="O152" i="12"/>
  <c r="K152" i="12"/>
  <c r="B156" i="3"/>
  <c r="A155" i="3"/>
  <c r="D155" i="12" l="1"/>
  <c r="E155" i="12" s="1"/>
  <c r="B157" i="3"/>
  <c r="A156" i="3"/>
  <c r="G154" i="12"/>
  <c r="R154" i="12"/>
  <c r="Y154" i="12"/>
  <c r="X154" i="12"/>
  <c r="H154" i="12"/>
  <c r="Q154" i="12"/>
  <c r="W154" i="12"/>
  <c r="S154" i="12"/>
  <c r="Z154" i="12"/>
  <c r="T154" i="12"/>
  <c r="C154" i="12"/>
  <c r="P154" i="12"/>
  <c r="V154" i="12"/>
  <c r="F154" i="12"/>
  <c r="U154" i="12"/>
  <c r="J154" i="12"/>
  <c r="K153" i="12"/>
  <c r="O153" i="12"/>
  <c r="B155" i="12" l="1"/>
  <c r="U155" i="12" s="1"/>
  <c r="D156" i="12"/>
  <c r="M154" i="12"/>
  <c r="N154" i="12"/>
  <c r="E156" i="12"/>
  <c r="B156" i="12"/>
  <c r="O154" i="12"/>
  <c r="K154" i="12"/>
  <c r="A157" i="3"/>
  <c r="B158" i="3"/>
  <c r="W155" i="12"/>
  <c r="Z155" i="12"/>
  <c r="F155" i="12"/>
  <c r="Y155" i="12"/>
  <c r="C155" i="12"/>
  <c r="H155" i="12"/>
  <c r="X155" i="12"/>
  <c r="G155" i="12"/>
  <c r="S155" i="12" l="1"/>
  <c r="J155" i="12"/>
  <c r="R155" i="12"/>
  <c r="T155" i="12"/>
  <c r="I155" i="12"/>
  <c r="V155" i="12"/>
  <c r="Q155" i="12"/>
  <c r="P155" i="12"/>
  <c r="D157" i="12"/>
  <c r="K155" i="12"/>
  <c r="O155" i="12"/>
  <c r="A158" i="3"/>
  <c r="B159" i="3"/>
  <c r="I156" i="12"/>
  <c r="P156" i="12"/>
  <c r="H156" i="12"/>
  <c r="F156" i="12"/>
  <c r="T156" i="12"/>
  <c r="J156" i="12"/>
  <c r="Y156" i="12"/>
  <c r="Q156" i="12"/>
  <c r="V156" i="12"/>
  <c r="G156" i="12"/>
  <c r="R156" i="12"/>
  <c r="X156" i="12"/>
  <c r="Z156" i="12"/>
  <c r="S156" i="12"/>
  <c r="W156" i="12"/>
  <c r="C156" i="12"/>
  <c r="U156" i="12"/>
  <c r="E157" i="12"/>
  <c r="B157" i="12"/>
  <c r="D158" i="12" l="1"/>
  <c r="A159" i="3"/>
  <c r="B160" i="3"/>
  <c r="I157" i="12"/>
  <c r="V157" i="12"/>
  <c r="U157" i="12"/>
  <c r="Q157" i="12"/>
  <c r="S157" i="12"/>
  <c r="F157" i="12"/>
  <c r="Y157" i="12"/>
  <c r="C157" i="12"/>
  <c r="G157" i="12"/>
  <c r="P157" i="12"/>
  <c r="R157" i="12"/>
  <c r="T157" i="12"/>
  <c r="J157" i="12"/>
  <c r="H157" i="12"/>
  <c r="Z157" i="12"/>
  <c r="X157" i="12"/>
  <c r="W157" i="12"/>
  <c r="B158" i="12"/>
  <c r="E158" i="12"/>
  <c r="K156" i="12"/>
  <c r="O156" i="12"/>
  <c r="D159" i="12" l="1"/>
  <c r="I158" i="12"/>
  <c r="Q158" i="12"/>
  <c r="C158" i="12"/>
  <c r="X158" i="12"/>
  <c r="J158" i="12"/>
  <c r="U158" i="12"/>
  <c r="G158" i="12"/>
  <c r="T158" i="12"/>
  <c r="Z158" i="12"/>
  <c r="H158" i="12"/>
  <c r="V158" i="12"/>
  <c r="W158" i="12"/>
  <c r="S158" i="12"/>
  <c r="F158" i="12"/>
  <c r="R158" i="12"/>
  <c r="P158" i="12"/>
  <c r="Y158" i="12"/>
  <c r="K157" i="12"/>
  <c r="O157" i="12"/>
  <c r="A160" i="3"/>
  <c r="B161" i="3"/>
  <c r="B159" i="12"/>
  <c r="E159" i="12"/>
  <c r="D160" i="12" l="1"/>
  <c r="B160" i="12" s="1"/>
  <c r="I160" i="12" s="1"/>
  <c r="I159" i="12"/>
  <c r="V159" i="12"/>
  <c r="F159" i="12"/>
  <c r="Z159" i="12"/>
  <c r="S159" i="12"/>
  <c r="G159" i="12"/>
  <c r="Y159" i="12"/>
  <c r="H159" i="12"/>
  <c r="P159" i="12"/>
  <c r="W159" i="12"/>
  <c r="J159" i="12"/>
  <c r="X159" i="12"/>
  <c r="U159" i="12"/>
  <c r="C159" i="12"/>
  <c r="Q159" i="12"/>
  <c r="R159" i="12"/>
  <c r="T159" i="12"/>
  <c r="A161" i="3"/>
  <c r="B162" i="3"/>
  <c r="K158" i="12"/>
  <c r="O158" i="12"/>
  <c r="E160" i="12" l="1"/>
  <c r="D161" i="12"/>
  <c r="E161" i="12" s="1"/>
  <c r="A162" i="3"/>
  <c r="B163" i="3"/>
  <c r="O159" i="12"/>
  <c r="K159" i="12"/>
  <c r="X160" i="12"/>
  <c r="C160" i="12"/>
  <c r="G160" i="12"/>
  <c r="P160" i="12"/>
  <c r="Y160" i="12"/>
  <c r="Q160" i="12"/>
  <c r="W160" i="12"/>
  <c r="J160" i="12"/>
  <c r="R160" i="12"/>
  <c r="F160" i="12"/>
  <c r="U160" i="12"/>
  <c r="Z160" i="12"/>
  <c r="S160" i="12"/>
  <c r="V160" i="12"/>
  <c r="H160" i="12"/>
  <c r="T160" i="12"/>
  <c r="B161" i="12" l="1"/>
  <c r="D162" i="12"/>
  <c r="B162" i="12" s="1"/>
  <c r="M160" i="12"/>
  <c r="N160" i="12"/>
  <c r="B164" i="3"/>
  <c r="A163" i="3"/>
  <c r="K160" i="12"/>
  <c r="O160" i="12"/>
  <c r="I161" i="12"/>
  <c r="J161" i="12"/>
  <c r="U161" i="12"/>
  <c r="P161" i="12"/>
  <c r="Y161" i="12"/>
  <c r="H161" i="12"/>
  <c r="S161" i="12"/>
  <c r="Z161" i="12"/>
  <c r="Q161" i="12"/>
  <c r="V161" i="12"/>
  <c r="R161" i="12"/>
  <c r="W161" i="12"/>
  <c r="X161" i="12"/>
  <c r="F161" i="12"/>
  <c r="G161" i="12"/>
  <c r="C161" i="12"/>
  <c r="T161" i="12"/>
  <c r="E162" i="12" l="1"/>
  <c r="D163" i="12"/>
  <c r="K161" i="12"/>
  <c r="O161" i="12"/>
  <c r="I162" i="12"/>
  <c r="S162" i="12"/>
  <c r="Y162" i="12"/>
  <c r="F162" i="12"/>
  <c r="P162" i="12"/>
  <c r="C162" i="12"/>
  <c r="T162" i="12"/>
  <c r="R162" i="12"/>
  <c r="V162" i="12"/>
  <c r="H162" i="12"/>
  <c r="X162" i="12"/>
  <c r="Q162" i="12"/>
  <c r="W162" i="12"/>
  <c r="J162" i="12"/>
  <c r="Z162" i="12"/>
  <c r="G162" i="12"/>
  <c r="U162" i="12"/>
  <c r="E163" i="12"/>
  <c r="B163" i="12"/>
  <c r="I163" i="12" s="1"/>
  <c r="B165" i="3"/>
  <c r="A164" i="3"/>
  <c r="D164" i="12" l="1"/>
  <c r="E164" i="12" s="1"/>
  <c r="K162" i="12"/>
  <c r="O162" i="12"/>
  <c r="B164" i="12"/>
  <c r="A165" i="3"/>
  <c r="B166" i="3"/>
  <c r="Z163" i="12"/>
  <c r="J163" i="12"/>
  <c r="G163" i="12"/>
  <c r="P163" i="12"/>
  <c r="Y163" i="12"/>
  <c r="X163" i="12"/>
  <c r="T163" i="12"/>
  <c r="U163" i="12"/>
  <c r="V163" i="12"/>
  <c r="F163" i="12"/>
  <c r="W163" i="12"/>
  <c r="Q163" i="12"/>
  <c r="R163" i="12"/>
  <c r="C163" i="12"/>
  <c r="S163" i="12"/>
  <c r="H163" i="12"/>
  <c r="D165" i="12" l="1"/>
  <c r="E165" i="12" s="1"/>
  <c r="M163" i="12"/>
  <c r="N163" i="12"/>
  <c r="O163" i="12" s="1"/>
  <c r="K163" i="12"/>
  <c r="I164" i="12"/>
  <c r="W164" i="12"/>
  <c r="P164" i="12"/>
  <c r="T164" i="12"/>
  <c r="Y164" i="12"/>
  <c r="J164" i="12"/>
  <c r="R164" i="12"/>
  <c r="V164" i="12"/>
  <c r="X164" i="12"/>
  <c r="G164" i="12"/>
  <c r="S164" i="12"/>
  <c r="H164" i="12"/>
  <c r="F164" i="12"/>
  <c r="U164" i="12"/>
  <c r="Q164" i="12"/>
  <c r="Z164" i="12"/>
  <c r="C164" i="12"/>
  <c r="B167" i="3"/>
  <c r="A166" i="3"/>
  <c r="B165" i="12"/>
  <c r="D166" i="12" l="1"/>
  <c r="A167" i="3"/>
  <c r="B168" i="3"/>
  <c r="O164" i="12"/>
  <c r="K164" i="12"/>
  <c r="I165" i="12"/>
  <c r="R165" i="12"/>
  <c r="P165" i="12"/>
  <c r="C165" i="12"/>
  <c r="Z165" i="12"/>
  <c r="Q165" i="12"/>
  <c r="W165" i="12"/>
  <c r="T165" i="12"/>
  <c r="G165" i="12"/>
  <c r="S165" i="12"/>
  <c r="X165" i="12"/>
  <c r="F165" i="12"/>
  <c r="V165" i="12"/>
  <c r="U165" i="12"/>
  <c r="H165" i="12"/>
  <c r="J165" i="12"/>
  <c r="Y165" i="12"/>
  <c r="E166" i="12"/>
  <c r="B166" i="12"/>
  <c r="I166" i="12" s="1"/>
  <c r="D167" i="12" l="1"/>
  <c r="T166" i="12"/>
  <c r="Y166" i="12"/>
  <c r="W166" i="12"/>
  <c r="C166" i="12"/>
  <c r="J166" i="12"/>
  <c r="F166" i="12"/>
  <c r="S166" i="12"/>
  <c r="Q166" i="12"/>
  <c r="V166" i="12"/>
  <c r="H166" i="12"/>
  <c r="Z166" i="12"/>
  <c r="X166" i="12"/>
  <c r="R166" i="12"/>
  <c r="P166" i="12"/>
  <c r="G166" i="12"/>
  <c r="U166" i="12"/>
  <c r="A168" i="3"/>
  <c r="B169" i="3"/>
  <c r="K165" i="12"/>
  <c r="O165" i="12"/>
  <c r="E167" i="12"/>
  <c r="B167" i="12"/>
  <c r="D168" i="12" l="1"/>
  <c r="E168" i="12" s="1"/>
  <c r="N166" i="12"/>
  <c r="M166" i="12"/>
  <c r="I167" i="12"/>
  <c r="J167" i="12"/>
  <c r="U167" i="12"/>
  <c r="S167" i="12"/>
  <c r="T167" i="12"/>
  <c r="G167" i="12"/>
  <c r="C167" i="12"/>
  <c r="V167" i="12"/>
  <c r="Q167" i="12"/>
  <c r="W167" i="12"/>
  <c r="P167" i="12"/>
  <c r="H167" i="12"/>
  <c r="R167" i="12"/>
  <c r="F167" i="12"/>
  <c r="Z167" i="12"/>
  <c r="X167" i="12"/>
  <c r="Y167" i="12"/>
  <c r="B170" i="3"/>
  <c r="A169" i="3"/>
  <c r="B168" i="12"/>
  <c r="K166" i="12"/>
  <c r="O166" i="12"/>
  <c r="D169" i="12" l="1"/>
  <c r="B169" i="12" s="1"/>
  <c r="I169" i="12" s="1"/>
  <c r="I168" i="12"/>
  <c r="Q168" i="12"/>
  <c r="G168" i="12"/>
  <c r="Y168" i="12"/>
  <c r="V168" i="12"/>
  <c r="U168" i="12"/>
  <c r="C168" i="12"/>
  <c r="X168" i="12"/>
  <c r="J168" i="12"/>
  <c r="S168" i="12"/>
  <c r="Z168" i="12"/>
  <c r="W168" i="12"/>
  <c r="P168" i="12"/>
  <c r="R168" i="12"/>
  <c r="F168" i="12"/>
  <c r="T168" i="12"/>
  <c r="H168" i="12"/>
  <c r="A170" i="3"/>
  <c r="B171" i="3"/>
  <c r="O167" i="12"/>
  <c r="K167" i="12"/>
  <c r="E169" i="12" l="1"/>
  <c r="D170" i="12"/>
  <c r="E170" i="12" s="1"/>
  <c r="M168" i="12"/>
  <c r="N168" i="12"/>
  <c r="B170" i="12"/>
  <c r="F169" i="12"/>
  <c r="R169" i="12"/>
  <c r="Q169" i="12"/>
  <c r="T169" i="12"/>
  <c r="W169" i="12"/>
  <c r="V169" i="12"/>
  <c r="Z169" i="12"/>
  <c r="C169" i="12"/>
  <c r="J169" i="12"/>
  <c r="U169" i="12"/>
  <c r="P169" i="12"/>
  <c r="G169" i="12"/>
  <c r="S169" i="12"/>
  <c r="Y169" i="12"/>
  <c r="X169" i="12"/>
  <c r="H169" i="12"/>
  <c r="B172" i="3"/>
  <c r="A171" i="3"/>
  <c r="O168" i="12"/>
  <c r="K168" i="12"/>
  <c r="D171" i="12" l="1"/>
  <c r="E171" i="12" s="1"/>
  <c r="M169" i="12"/>
  <c r="N169" i="12"/>
  <c r="B171" i="12"/>
  <c r="B173" i="3"/>
  <c r="A172" i="3"/>
  <c r="O169" i="12"/>
  <c r="K169" i="12"/>
  <c r="I170" i="12"/>
  <c r="Z170" i="12"/>
  <c r="Q170" i="12"/>
  <c r="W170" i="12"/>
  <c r="F170" i="12"/>
  <c r="T170" i="12"/>
  <c r="G170" i="12"/>
  <c r="C170" i="12"/>
  <c r="S170" i="12"/>
  <c r="J170" i="12"/>
  <c r="V170" i="12"/>
  <c r="P170" i="12"/>
  <c r="U170" i="12"/>
  <c r="H170" i="12"/>
  <c r="Y170" i="12"/>
  <c r="X170" i="12"/>
  <c r="R170" i="12"/>
  <c r="D172" i="12" l="1"/>
  <c r="E172" i="12" s="1"/>
  <c r="A173" i="3"/>
  <c r="B174" i="3"/>
  <c r="O170" i="12"/>
  <c r="K170" i="12"/>
  <c r="I171" i="12"/>
  <c r="G171" i="12"/>
  <c r="Y171" i="12"/>
  <c r="V171" i="12"/>
  <c r="Z171" i="12"/>
  <c r="P171" i="12"/>
  <c r="C171" i="12"/>
  <c r="H171" i="12"/>
  <c r="X171" i="12"/>
  <c r="F171" i="12"/>
  <c r="T171" i="12"/>
  <c r="R171" i="12"/>
  <c r="W171" i="12"/>
  <c r="J171" i="12"/>
  <c r="S171" i="12"/>
  <c r="U171" i="12"/>
  <c r="Q171" i="12"/>
  <c r="B172" i="12" l="1"/>
  <c r="I172" i="12" s="1"/>
  <c r="D173" i="12"/>
  <c r="B173" i="12" s="1"/>
  <c r="K171" i="12"/>
  <c r="O171" i="12"/>
  <c r="B175" i="3"/>
  <c r="A174" i="3"/>
  <c r="E173" i="12"/>
  <c r="R172" i="12"/>
  <c r="V172" i="12"/>
  <c r="Z172" i="12"/>
  <c r="X172" i="12"/>
  <c r="C172" i="12" l="1"/>
  <c r="H172" i="12"/>
  <c r="T172" i="12"/>
  <c r="W172" i="12"/>
  <c r="J172" i="12"/>
  <c r="G172" i="12"/>
  <c r="P172" i="12"/>
  <c r="U172" i="12"/>
  <c r="Y172" i="12"/>
  <c r="S172" i="12"/>
  <c r="Q172" i="12"/>
  <c r="F172" i="12"/>
  <c r="D174" i="12"/>
  <c r="B174" i="12" s="1"/>
  <c r="B176" i="3"/>
  <c r="A175" i="3"/>
  <c r="I173" i="12"/>
  <c r="P173" i="12"/>
  <c r="R173" i="12"/>
  <c r="U173" i="12"/>
  <c r="V173" i="12"/>
  <c r="T173" i="12"/>
  <c r="G173" i="12"/>
  <c r="H173" i="12"/>
  <c r="C173" i="12"/>
  <c r="F173" i="12"/>
  <c r="J173" i="12"/>
  <c r="Y173" i="12"/>
  <c r="W173" i="12"/>
  <c r="S173" i="12"/>
  <c r="X173" i="12"/>
  <c r="Z173" i="12"/>
  <c r="Q173" i="12"/>
  <c r="K172" i="12"/>
  <c r="O172" i="12"/>
  <c r="E174" i="12" l="1"/>
  <c r="D175" i="12"/>
  <c r="E175" i="12" s="1"/>
  <c r="K173" i="12"/>
  <c r="O173" i="12"/>
  <c r="B177" i="3"/>
  <c r="A176" i="3"/>
  <c r="B175" i="12"/>
  <c r="I175" i="12" s="1"/>
  <c r="I174" i="12"/>
  <c r="C174" i="12"/>
  <c r="T174" i="12"/>
  <c r="Y174" i="12"/>
  <c r="H174" i="12"/>
  <c r="X174" i="12"/>
  <c r="U174" i="12"/>
  <c r="S174" i="12"/>
  <c r="F174" i="12"/>
  <c r="Z174" i="12"/>
  <c r="W174" i="12"/>
  <c r="G174" i="12"/>
  <c r="Q174" i="12"/>
  <c r="J174" i="12"/>
  <c r="V174" i="12"/>
  <c r="P174" i="12"/>
  <c r="R174" i="12"/>
  <c r="D176" i="12" l="1"/>
  <c r="N174" i="12"/>
  <c r="M174" i="12"/>
  <c r="K174" i="12"/>
  <c r="O174" i="12"/>
  <c r="B178" i="3"/>
  <c r="A177" i="3"/>
  <c r="B176" i="12"/>
  <c r="E176" i="12"/>
  <c r="G175" i="12"/>
  <c r="X175" i="12"/>
  <c r="Z175" i="12"/>
  <c r="W175" i="12"/>
  <c r="U175" i="12"/>
  <c r="H175" i="12"/>
  <c r="S175" i="12"/>
  <c r="J175" i="12"/>
  <c r="P175" i="12"/>
  <c r="T175" i="12"/>
  <c r="F175" i="12"/>
  <c r="Y175" i="12"/>
  <c r="R175" i="12"/>
  <c r="V175" i="12"/>
  <c r="C175" i="12"/>
  <c r="Q175" i="12"/>
  <c r="D177" i="12" l="1"/>
  <c r="E177" i="12" s="1"/>
  <c r="M175" i="12"/>
  <c r="N175" i="12"/>
  <c r="B179" i="3"/>
  <c r="A178" i="3"/>
  <c r="O175" i="12"/>
  <c r="K175" i="12"/>
  <c r="I176" i="12"/>
  <c r="X176" i="12"/>
  <c r="W176" i="12"/>
  <c r="U176" i="12"/>
  <c r="C176" i="12"/>
  <c r="Y176" i="12"/>
  <c r="H176" i="12"/>
  <c r="F176" i="12"/>
  <c r="P176" i="12"/>
  <c r="T176" i="12"/>
  <c r="Z176" i="12"/>
  <c r="J176" i="12"/>
  <c r="Q176" i="12"/>
  <c r="G176" i="12"/>
  <c r="R176" i="12"/>
  <c r="V176" i="12"/>
  <c r="S176" i="12"/>
  <c r="B177" i="12" l="1"/>
  <c r="Q177" i="12" s="1"/>
  <c r="D178" i="12"/>
  <c r="N176" i="12"/>
  <c r="O176" i="12" s="1"/>
  <c r="M176" i="12"/>
  <c r="A179" i="3"/>
  <c r="B180" i="3"/>
  <c r="K176" i="12"/>
  <c r="W177" i="12"/>
  <c r="C177" i="12"/>
  <c r="Z177" i="12"/>
  <c r="B178" i="12"/>
  <c r="E178" i="12"/>
  <c r="T177" i="12" l="1"/>
  <c r="Y177" i="12"/>
  <c r="U177" i="12"/>
  <c r="R177" i="12"/>
  <c r="V177" i="12"/>
  <c r="H177" i="12"/>
  <c r="I177" i="12"/>
  <c r="J177" i="12"/>
  <c r="G177" i="12"/>
  <c r="X177" i="12"/>
  <c r="F177" i="12"/>
  <c r="P177" i="12"/>
  <c r="S177" i="12"/>
  <c r="D179" i="12"/>
  <c r="B179" i="12" s="1"/>
  <c r="I178" i="12"/>
  <c r="U178" i="12"/>
  <c r="V178" i="12"/>
  <c r="S178" i="12"/>
  <c r="T178" i="12"/>
  <c r="Q178" i="12"/>
  <c r="F178" i="12"/>
  <c r="Y178" i="12"/>
  <c r="H178" i="12"/>
  <c r="C178" i="12"/>
  <c r="W178" i="12"/>
  <c r="G178" i="12"/>
  <c r="Z178" i="12"/>
  <c r="J178" i="12"/>
  <c r="P178" i="12"/>
  <c r="X178" i="12"/>
  <c r="R178" i="12"/>
  <c r="K177" i="12"/>
  <c r="O177" i="12"/>
  <c r="B181" i="3"/>
  <c r="A180" i="3"/>
  <c r="E179" i="12"/>
  <c r="D180" i="12" l="1"/>
  <c r="Q179" i="12"/>
  <c r="C179" i="12"/>
  <c r="T179" i="12"/>
  <c r="R179" i="12"/>
  <c r="W179" i="12"/>
  <c r="S179" i="12"/>
  <c r="Y179" i="12"/>
  <c r="V179" i="12"/>
  <c r="H179" i="12"/>
  <c r="G179" i="12"/>
  <c r="U179" i="12"/>
  <c r="F179" i="12"/>
  <c r="J179" i="12"/>
  <c r="X179" i="12"/>
  <c r="P179" i="12"/>
  <c r="Z179" i="12"/>
  <c r="B182" i="3"/>
  <c r="A181" i="3"/>
  <c r="O178" i="12"/>
  <c r="K178" i="12"/>
  <c r="E180" i="12"/>
  <c r="B180" i="12"/>
  <c r="D181" i="12" l="1"/>
  <c r="B181" i="12" s="1"/>
  <c r="N179" i="12"/>
  <c r="M179" i="12"/>
  <c r="I180" i="12"/>
  <c r="U180" i="12"/>
  <c r="F180" i="12"/>
  <c r="Q180" i="12"/>
  <c r="Z180" i="12"/>
  <c r="J180" i="12"/>
  <c r="G180" i="12"/>
  <c r="R180" i="12"/>
  <c r="V180" i="12"/>
  <c r="Y180" i="12"/>
  <c r="H180" i="12"/>
  <c r="C180" i="12"/>
  <c r="T180" i="12"/>
  <c r="X180" i="12"/>
  <c r="W180" i="12"/>
  <c r="S180" i="12"/>
  <c r="P180" i="12"/>
  <c r="A182" i="3"/>
  <c r="B183" i="3"/>
  <c r="O179" i="12"/>
  <c r="K179" i="12"/>
  <c r="E181" i="12" l="1"/>
  <c r="D182" i="12"/>
  <c r="E182" i="12" s="1"/>
  <c r="K180" i="12"/>
  <c r="O180" i="12"/>
  <c r="A183" i="3"/>
  <c r="B184" i="3"/>
  <c r="I181" i="12"/>
  <c r="W181" i="12"/>
  <c r="T181" i="12"/>
  <c r="P181" i="12"/>
  <c r="Q181" i="12"/>
  <c r="H181" i="12"/>
  <c r="F181" i="12"/>
  <c r="S181" i="12"/>
  <c r="Y181" i="12"/>
  <c r="J181" i="12"/>
  <c r="G181" i="12"/>
  <c r="C181" i="12"/>
  <c r="V181" i="12"/>
  <c r="Z181" i="12"/>
  <c r="X181" i="12"/>
  <c r="U181" i="12"/>
  <c r="R181" i="12"/>
  <c r="B182" i="12" l="1"/>
  <c r="V182" i="12" s="1"/>
  <c r="D183" i="12"/>
  <c r="O181" i="12"/>
  <c r="K181" i="12"/>
  <c r="B185" i="3"/>
  <c r="A184" i="3"/>
  <c r="B183" i="12"/>
  <c r="E183" i="12"/>
  <c r="X182" i="12" l="1"/>
  <c r="H182" i="12"/>
  <c r="J182" i="12"/>
  <c r="O182" i="12" s="1"/>
  <c r="Q182" i="12"/>
  <c r="S182" i="12"/>
  <c r="Y182" i="12"/>
  <c r="W182" i="12"/>
  <c r="Z182" i="12"/>
  <c r="P182" i="12"/>
  <c r="I182" i="12"/>
  <c r="F182" i="12"/>
  <c r="U182" i="12"/>
  <c r="R182" i="12"/>
  <c r="T182" i="12"/>
  <c r="G182" i="12"/>
  <c r="C182" i="12"/>
  <c r="D184" i="12"/>
  <c r="B184" i="12" s="1"/>
  <c r="A185" i="3"/>
  <c r="B186" i="3"/>
  <c r="I183" i="12"/>
  <c r="X183" i="12"/>
  <c r="S183" i="12"/>
  <c r="G183" i="12"/>
  <c r="Y183" i="12"/>
  <c r="J183" i="12"/>
  <c r="Z183" i="12"/>
  <c r="V183" i="12"/>
  <c r="C183" i="12"/>
  <c r="P183" i="12"/>
  <c r="Q183" i="12"/>
  <c r="R183" i="12"/>
  <c r="F183" i="12"/>
  <c r="U183" i="12"/>
  <c r="H183" i="12"/>
  <c r="W183" i="12"/>
  <c r="T183" i="12"/>
  <c r="K182" i="12" l="1"/>
  <c r="E184" i="12"/>
  <c r="D185" i="12"/>
  <c r="B185" i="12" s="1"/>
  <c r="A186" i="3"/>
  <c r="B187" i="3"/>
  <c r="K183" i="12"/>
  <c r="O183" i="12"/>
  <c r="I184" i="12"/>
  <c r="Z184" i="12"/>
  <c r="P184" i="12"/>
  <c r="W184" i="12"/>
  <c r="G184" i="12"/>
  <c r="Q184" i="12"/>
  <c r="S184" i="12"/>
  <c r="Y184" i="12"/>
  <c r="V184" i="12"/>
  <c r="C184" i="12"/>
  <c r="R184" i="12"/>
  <c r="X184" i="12"/>
  <c r="H184" i="12"/>
  <c r="F184" i="12"/>
  <c r="U184" i="12"/>
  <c r="J184" i="12"/>
  <c r="T184" i="12"/>
  <c r="E185" i="12" l="1"/>
  <c r="D186" i="12"/>
  <c r="I185" i="12"/>
  <c r="F185" i="12"/>
  <c r="H185" i="12"/>
  <c r="P185" i="12"/>
  <c r="X185" i="12"/>
  <c r="J185" i="12"/>
  <c r="U185" i="12"/>
  <c r="Q185" i="12"/>
  <c r="Y185" i="12"/>
  <c r="Z185" i="12"/>
  <c r="W185" i="12"/>
  <c r="V185" i="12"/>
  <c r="C185" i="12"/>
  <c r="R185" i="12"/>
  <c r="T185" i="12"/>
  <c r="G185" i="12"/>
  <c r="S185" i="12"/>
  <c r="K184" i="12"/>
  <c r="O184" i="12"/>
  <c r="B188" i="3"/>
  <c r="A187" i="3"/>
  <c r="E186" i="12"/>
  <c r="B186" i="12"/>
  <c r="D187" i="12" l="1"/>
  <c r="B189" i="3"/>
  <c r="A188" i="3"/>
  <c r="I186" i="12"/>
  <c r="G186" i="12"/>
  <c r="J186" i="12"/>
  <c r="H186" i="12"/>
  <c r="U186" i="12"/>
  <c r="W186" i="12"/>
  <c r="Z186" i="12"/>
  <c r="F186" i="12"/>
  <c r="Y186" i="12"/>
  <c r="P186" i="12"/>
  <c r="R186" i="12"/>
  <c r="T186" i="12"/>
  <c r="V186" i="12"/>
  <c r="C186" i="12"/>
  <c r="S186" i="12"/>
  <c r="Q186" i="12"/>
  <c r="X186" i="12"/>
  <c r="K185" i="12"/>
  <c r="O185" i="12"/>
  <c r="E187" i="12"/>
  <c r="B187" i="12"/>
  <c r="D188" i="12" l="1"/>
  <c r="I187" i="12"/>
  <c r="X187" i="12"/>
  <c r="Y187" i="12"/>
  <c r="V187" i="12"/>
  <c r="H187" i="12"/>
  <c r="T187" i="12"/>
  <c r="P187" i="12"/>
  <c r="F187" i="12"/>
  <c r="S187" i="12"/>
  <c r="Q187" i="12"/>
  <c r="C187" i="12"/>
  <c r="J187" i="12"/>
  <c r="W187" i="12"/>
  <c r="R187" i="12"/>
  <c r="G187" i="12"/>
  <c r="Z187" i="12"/>
  <c r="U187" i="12"/>
  <c r="B188" i="12"/>
  <c r="E188" i="12"/>
  <c r="O186" i="12"/>
  <c r="K186" i="12"/>
  <c r="B190" i="3"/>
  <c r="A189" i="3"/>
  <c r="D189" i="12" l="1"/>
  <c r="B189" i="12" s="1"/>
  <c r="M187" i="12"/>
  <c r="N187" i="12"/>
  <c r="O187" i="12" s="1"/>
  <c r="K187" i="12"/>
  <c r="A190" i="3"/>
  <c r="B191" i="3"/>
  <c r="I188" i="12"/>
  <c r="V188" i="12"/>
  <c r="H188" i="12"/>
  <c r="X188" i="12"/>
  <c r="U188" i="12"/>
  <c r="Y188" i="12"/>
  <c r="Z188" i="12"/>
  <c r="R188" i="12"/>
  <c r="S188" i="12"/>
  <c r="F188" i="12"/>
  <c r="W188" i="12"/>
  <c r="Q188" i="12"/>
  <c r="T188" i="12"/>
  <c r="G188" i="12"/>
  <c r="J188" i="12"/>
  <c r="P188" i="12"/>
  <c r="C188" i="12"/>
  <c r="E189" i="12" l="1"/>
  <c r="D190" i="12"/>
  <c r="I189" i="12"/>
  <c r="T189" i="12"/>
  <c r="U189" i="12"/>
  <c r="J189" i="12"/>
  <c r="S189" i="12"/>
  <c r="Q189" i="12"/>
  <c r="Z189" i="12"/>
  <c r="G189" i="12"/>
  <c r="V189" i="12"/>
  <c r="X189" i="12"/>
  <c r="Y189" i="12"/>
  <c r="W189" i="12"/>
  <c r="F189" i="12"/>
  <c r="P189" i="12"/>
  <c r="H189" i="12"/>
  <c r="C189" i="12"/>
  <c r="R189" i="12"/>
  <c r="A191" i="3"/>
  <c r="B192" i="3"/>
  <c r="O188" i="12"/>
  <c r="K188" i="12"/>
  <c r="E190" i="12"/>
  <c r="B190" i="12"/>
  <c r="I190" i="12" s="1"/>
  <c r="D191" i="12" l="1"/>
  <c r="O189" i="12"/>
  <c r="K189" i="12"/>
  <c r="T190" i="12"/>
  <c r="W190" i="12"/>
  <c r="V190" i="12"/>
  <c r="H190" i="12"/>
  <c r="X190" i="12"/>
  <c r="G190" i="12"/>
  <c r="P190" i="12"/>
  <c r="C190" i="12"/>
  <c r="U190" i="12"/>
  <c r="R190" i="12"/>
  <c r="Y190" i="12"/>
  <c r="Q190" i="12"/>
  <c r="J190" i="12"/>
  <c r="S190" i="12"/>
  <c r="Z190" i="12"/>
  <c r="F190" i="12"/>
  <c r="A192" i="3"/>
  <c r="B193" i="3"/>
  <c r="E191" i="12"/>
  <c r="B191" i="12"/>
  <c r="D192" i="12" l="1"/>
  <c r="N190" i="12"/>
  <c r="O190" i="12" s="1"/>
  <c r="M190" i="12"/>
  <c r="B194" i="3"/>
  <c r="A193" i="3"/>
  <c r="E192" i="12"/>
  <c r="B192" i="12"/>
  <c r="K190" i="12"/>
  <c r="I191" i="12"/>
  <c r="V191" i="12"/>
  <c r="Y191" i="12"/>
  <c r="S191" i="12"/>
  <c r="W191" i="12"/>
  <c r="H191" i="12"/>
  <c r="C191" i="12"/>
  <c r="T191" i="12"/>
  <c r="Z191" i="12"/>
  <c r="U191" i="12"/>
  <c r="F191" i="12"/>
  <c r="P191" i="12"/>
  <c r="X191" i="12"/>
  <c r="J191" i="12"/>
  <c r="Q191" i="12"/>
  <c r="G191" i="12"/>
  <c r="R191" i="12"/>
  <c r="D193" i="12" l="1"/>
  <c r="K191" i="12"/>
  <c r="O191" i="12"/>
  <c r="I192" i="12"/>
  <c r="J192" i="12"/>
  <c r="V192" i="12"/>
  <c r="X192" i="12"/>
  <c r="C192" i="12"/>
  <c r="Y192" i="12"/>
  <c r="T192" i="12"/>
  <c r="Q192" i="12"/>
  <c r="W192" i="12"/>
  <c r="P192" i="12"/>
  <c r="G192" i="12"/>
  <c r="R192" i="12"/>
  <c r="S192" i="12"/>
  <c r="Z192" i="12"/>
  <c r="F192" i="12"/>
  <c r="H192" i="12"/>
  <c r="U192" i="12"/>
  <c r="B193" i="12"/>
  <c r="E193" i="12"/>
  <c r="A194" i="3"/>
  <c r="B195" i="3"/>
  <c r="D194" i="12" l="1"/>
  <c r="M192" i="12"/>
  <c r="N192" i="12"/>
  <c r="O192" i="12" s="1"/>
  <c r="I193" i="12"/>
  <c r="H193" i="12"/>
  <c r="S193" i="12"/>
  <c r="U193" i="12"/>
  <c r="F193" i="12"/>
  <c r="J193" i="12"/>
  <c r="C193" i="12"/>
  <c r="W193" i="12"/>
  <c r="V193" i="12"/>
  <c r="Y193" i="12"/>
  <c r="R193" i="12"/>
  <c r="Q193" i="12"/>
  <c r="G193" i="12"/>
  <c r="P193" i="12"/>
  <c r="T193" i="12"/>
  <c r="X193" i="12"/>
  <c r="Z193" i="12"/>
  <c r="K192" i="12"/>
  <c r="B196" i="3"/>
  <c r="A195" i="3"/>
  <c r="B194" i="12"/>
  <c r="E194" i="12"/>
  <c r="D195" i="12" l="1"/>
  <c r="B197" i="3"/>
  <c r="A196" i="3"/>
  <c r="I194" i="12"/>
  <c r="G194" i="12"/>
  <c r="Z194" i="12"/>
  <c r="X194" i="12"/>
  <c r="T194" i="12"/>
  <c r="J194" i="12"/>
  <c r="Y194" i="12"/>
  <c r="S194" i="12"/>
  <c r="V194" i="12"/>
  <c r="P194" i="12"/>
  <c r="R194" i="12"/>
  <c r="U194" i="12"/>
  <c r="Q194" i="12"/>
  <c r="F194" i="12"/>
  <c r="W194" i="12"/>
  <c r="C194" i="12"/>
  <c r="H194" i="12"/>
  <c r="O193" i="12"/>
  <c r="K193" i="12"/>
  <c r="B195" i="12"/>
  <c r="E195" i="12"/>
  <c r="D196" i="12" l="1"/>
  <c r="O194" i="12"/>
  <c r="K194" i="12"/>
  <c r="I195" i="12"/>
  <c r="H195" i="12"/>
  <c r="G195" i="12"/>
  <c r="T195" i="12"/>
  <c r="F195" i="12"/>
  <c r="V195" i="12"/>
  <c r="Z195" i="12"/>
  <c r="J195" i="12"/>
  <c r="Y195" i="12"/>
  <c r="C195" i="12"/>
  <c r="W195" i="12"/>
  <c r="U195" i="12"/>
  <c r="P195" i="12"/>
  <c r="S195" i="12"/>
  <c r="R195" i="12"/>
  <c r="Q195" i="12"/>
  <c r="X195" i="12"/>
  <c r="B196" i="12"/>
  <c r="E196" i="12"/>
  <c r="A197" i="3"/>
  <c r="B198" i="3"/>
  <c r="D197" i="12" l="1"/>
  <c r="N195" i="12"/>
  <c r="M195" i="12"/>
  <c r="I196" i="12"/>
  <c r="C196" i="12"/>
  <c r="W196" i="12"/>
  <c r="J196" i="12"/>
  <c r="Q196" i="12"/>
  <c r="F196" i="12"/>
  <c r="Y196" i="12"/>
  <c r="R196" i="12"/>
  <c r="S196" i="12"/>
  <c r="T196" i="12"/>
  <c r="G196" i="12"/>
  <c r="Z196" i="12"/>
  <c r="U196" i="12"/>
  <c r="X196" i="12"/>
  <c r="H196" i="12"/>
  <c r="P196" i="12"/>
  <c r="V196" i="12"/>
  <c r="A198" i="3"/>
  <c r="B199" i="3"/>
  <c r="E197" i="12"/>
  <c r="B197" i="12"/>
  <c r="O195" i="12"/>
  <c r="K195" i="12"/>
  <c r="D198" i="12" l="1"/>
  <c r="E198" i="12" s="1"/>
  <c r="M196" i="12"/>
  <c r="N196" i="12"/>
  <c r="O196" i="12" s="1"/>
  <c r="K196" i="12"/>
  <c r="B200" i="3"/>
  <c r="A199" i="3"/>
  <c r="B198" i="12"/>
  <c r="I197" i="12"/>
  <c r="J197" i="12"/>
  <c r="F197" i="12"/>
  <c r="Q197" i="12"/>
  <c r="X197" i="12"/>
  <c r="G197" i="12"/>
  <c r="H197" i="12"/>
  <c r="T197" i="12"/>
  <c r="W197" i="12"/>
  <c r="Y197" i="12"/>
  <c r="S197" i="12"/>
  <c r="P197" i="12"/>
  <c r="R197" i="12"/>
  <c r="V197" i="12"/>
  <c r="C197" i="12"/>
  <c r="Z197" i="12"/>
  <c r="U197" i="12"/>
  <c r="D199" i="12" l="1"/>
  <c r="E199" i="12" s="1"/>
  <c r="K197" i="12"/>
  <c r="O197" i="12"/>
  <c r="A200" i="3"/>
  <c r="B201" i="3"/>
  <c r="I198" i="12"/>
  <c r="R198" i="12"/>
  <c r="P198" i="12"/>
  <c r="C198" i="12"/>
  <c r="X198" i="12"/>
  <c r="Y198" i="12"/>
  <c r="H198" i="12"/>
  <c r="G198" i="12"/>
  <c r="V198" i="12"/>
  <c r="J198" i="12"/>
  <c r="S198" i="12"/>
  <c r="Q198" i="12"/>
  <c r="T198" i="12"/>
  <c r="F198" i="12"/>
  <c r="W198" i="12"/>
  <c r="U198" i="12"/>
  <c r="Z198" i="12"/>
  <c r="B199" i="12" l="1"/>
  <c r="H199" i="12" s="1"/>
  <c r="D200" i="12"/>
  <c r="E200" i="12" s="1"/>
  <c r="O198" i="12"/>
  <c r="K198" i="12"/>
  <c r="B202" i="3"/>
  <c r="A201" i="3"/>
  <c r="B200" i="12"/>
  <c r="C199" i="12" l="1"/>
  <c r="Y199" i="12"/>
  <c r="V199" i="12"/>
  <c r="R199" i="12"/>
  <c r="F199" i="12"/>
  <c r="S199" i="12"/>
  <c r="X199" i="12"/>
  <c r="G199" i="12"/>
  <c r="I199" i="12"/>
  <c r="P199" i="12"/>
  <c r="U199" i="12"/>
  <c r="T199" i="12"/>
  <c r="Q199" i="12"/>
  <c r="W199" i="12"/>
  <c r="J199" i="12"/>
  <c r="O199" i="12" s="1"/>
  <c r="Z199" i="12"/>
  <c r="D201" i="12"/>
  <c r="N199" i="12"/>
  <c r="M199" i="12"/>
  <c r="I200" i="12"/>
  <c r="S200" i="12"/>
  <c r="W200" i="12"/>
  <c r="P200" i="12"/>
  <c r="Q200" i="12"/>
  <c r="C200" i="12"/>
  <c r="T200" i="12"/>
  <c r="U200" i="12"/>
  <c r="H200" i="12"/>
  <c r="G200" i="12"/>
  <c r="X200" i="12"/>
  <c r="F200" i="12"/>
  <c r="V200" i="12"/>
  <c r="J200" i="12"/>
  <c r="Y200" i="12"/>
  <c r="R200" i="12"/>
  <c r="Z200" i="12"/>
  <c r="B201" i="12"/>
  <c r="E201" i="12"/>
  <c r="B203" i="3"/>
  <c r="A202" i="3"/>
  <c r="K199" i="12" l="1"/>
  <c r="D202" i="12"/>
  <c r="I201" i="12"/>
  <c r="U201" i="12"/>
  <c r="F201" i="12"/>
  <c r="P201" i="12"/>
  <c r="R201" i="12"/>
  <c r="G201" i="12"/>
  <c r="Y201" i="12"/>
  <c r="W201" i="12"/>
  <c r="H201" i="12"/>
  <c r="Z201" i="12"/>
  <c r="C201" i="12"/>
  <c r="T201" i="12"/>
  <c r="S201" i="12"/>
  <c r="V201" i="12"/>
  <c r="J201" i="12"/>
  <c r="Q201" i="12"/>
  <c r="X201" i="12"/>
  <c r="B204" i="3"/>
  <c r="A203" i="3"/>
  <c r="K200" i="12"/>
  <c r="O200" i="12"/>
  <c r="B202" i="12"/>
  <c r="E202" i="12"/>
  <c r="D203" i="12" l="1"/>
  <c r="I202" i="12"/>
  <c r="Z202" i="12"/>
  <c r="S202" i="12"/>
  <c r="C202" i="12"/>
  <c r="F202" i="12"/>
  <c r="G202" i="12"/>
  <c r="V202" i="12"/>
  <c r="H202" i="12"/>
  <c r="P202" i="12"/>
  <c r="T202" i="12"/>
  <c r="W202" i="12"/>
  <c r="Q202" i="12"/>
  <c r="Y202" i="12"/>
  <c r="J202" i="12"/>
  <c r="X202" i="12"/>
  <c r="R202" i="12"/>
  <c r="U202" i="12"/>
  <c r="E203" i="12"/>
  <c r="B203" i="12"/>
  <c r="K201" i="12"/>
  <c r="O201" i="12"/>
  <c r="B205" i="3"/>
  <c r="A204" i="3"/>
  <c r="D204" i="12" l="1"/>
  <c r="E204" i="12" s="1"/>
  <c r="I203" i="12"/>
  <c r="Y203" i="12"/>
  <c r="V203" i="12"/>
  <c r="H203" i="12"/>
  <c r="Z203" i="12"/>
  <c r="P203" i="12"/>
  <c r="C203" i="12"/>
  <c r="U203" i="12"/>
  <c r="Q203" i="12"/>
  <c r="X203" i="12"/>
  <c r="T203" i="12"/>
  <c r="R203" i="12"/>
  <c r="W203" i="12"/>
  <c r="J203" i="12"/>
  <c r="S203" i="12"/>
  <c r="F203" i="12"/>
  <c r="G203" i="12"/>
  <c r="A205" i="3"/>
  <c r="B206" i="3"/>
  <c r="O202" i="12"/>
  <c r="K202" i="12"/>
  <c r="B204" i="12" l="1"/>
  <c r="I204" i="12" s="1"/>
  <c r="D205" i="12"/>
  <c r="O203" i="12"/>
  <c r="K203" i="12"/>
  <c r="E205" i="12"/>
  <c r="B205" i="12"/>
  <c r="A206" i="3"/>
  <c r="B207" i="3"/>
  <c r="R204" i="12" l="1"/>
  <c r="T204" i="12"/>
  <c r="S204" i="12"/>
  <c r="G204" i="12"/>
  <c r="V204" i="12"/>
  <c r="P204" i="12"/>
  <c r="Z204" i="12"/>
  <c r="C204" i="12"/>
  <c r="Q204" i="12"/>
  <c r="Y204" i="12"/>
  <c r="U204" i="12"/>
  <c r="F204" i="12"/>
  <c r="H204" i="12"/>
  <c r="W204" i="12"/>
  <c r="J204" i="12"/>
  <c r="K204" i="12" s="1"/>
  <c r="X204" i="12"/>
  <c r="D206" i="12"/>
  <c r="E206" i="12" s="1"/>
  <c r="I205" i="12"/>
  <c r="F205" i="12"/>
  <c r="P205" i="12"/>
  <c r="R205" i="12"/>
  <c r="U205" i="12"/>
  <c r="H205" i="12"/>
  <c r="G205" i="12"/>
  <c r="W205" i="12"/>
  <c r="Z205" i="12"/>
  <c r="J205" i="12"/>
  <c r="V205" i="12"/>
  <c r="C205" i="12"/>
  <c r="X205" i="12"/>
  <c r="Y205" i="12"/>
  <c r="T205" i="12"/>
  <c r="Q205" i="12"/>
  <c r="S205" i="12"/>
  <c r="B208" i="3"/>
  <c r="A207" i="3"/>
  <c r="B206" i="12"/>
  <c r="N204" i="12" l="1"/>
  <c r="O204" i="12" s="1"/>
  <c r="M204" i="12"/>
  <c r="D207" i="12"/>
  <c r="B207" i="12" s="1"/>
  <c r="I207" i="12" s="1"/>
  <c r="I206" i="12"/>
  <c r="G206" i="12"/>
  <c r="U206" i="12"/>
  <c r="R206" i="12"/>
  <c r="W206" i="12"/>
  <c r="T206" i="12"/>
  <c r="F206" i="12"/>
  <c r="S206" i="12"/>
  <c r="Z206" i="12"/>
  <c r="V206" i="12"/>
  <c r="Y206" i="12"/>
  <c r="C206" i="12"/>
  <c r="P206" i="12"/>
  <c r="J206" i="12"/>
  <c r="Q206" i="12"/>
  <c r="H206" i="12"/>
  <c r="X206" i="12"/>
  <c r="B209" i="3"/>
  <c r="A208" i="3"/>
  <c r="O205" i="12"/>
  <c r="K205" i="12"/>
  <c r="E207" i="12" l="1"/>
  <c r="D208" i="12"/>
  <c r="N206" i="12"/>
  <c r="M206" i="12"/>
  <c r="A209" i="3"/>
  <c r="B210" i="3"/>
  <c r="Q207" i="12"/>
  <c r="X207" i="12"/>
  <c r="G207" i="12"/>
  <c r="T207" i="12"/>
  <c r="J207" i="12"/>
  <c r="Y207" i="12"/>
  <c r="C207" i="12"/>
  <c r="Z207" i="12"/>
  <c r="V207" i="12"/>
  <c r="W207" i="12"/>
  <c r="P207" i="12"/>
  <c r="F207" i="12"/>
  <c r="H207" i="12"/>
  <c r="U207" i="12"/>
  <c r="S207" i="12"/>
  <c r="R207" i="12"/>
  <c r="O206" i="12"/>
  <c r="K206" i="12"/>
  <c r="B208" i="12"/>
  <c r="E208" i="12"/>
  <c r="D209" i="12" l="1"/>
  <c r="M207" i="12"/>
  <c r="N207" i="12"/>
  <c r="O207" i="12" s="1"/>
  <c r="K207" i="12"/>
  <c r="I208" i="12"/>
  <c r="C208" i="12"/>
  <c r="G208" i="12"/>
  <c r="T208" i="12"/>
  <c r="U208" i="12"/>
  <c r="Q208" i="12"/>
  <c r="Z208" i="12"/>
  <c r="F208" i="12"/>
  <c r="X208" i="12"/>
  <c r="J208" i="12"/>
  <c r="S208" i="12"/>
  <c r="H208" i="12"/>
  <c r="V208" i="12"/>
  <c r="P208" i="12"/>
  <c r="Y208" i="12"/>
  <c r="R208" i="12"/>
  <c r="W208" i="12"/>
  <c r="A210" i="3"/>
  <c r="B211" i="3"/>
  <c r="B209" i="12"/>
  <c r="E209" i="12"/>
  <c r="D210" i="12" l="1"/>
  <c r="O208" i="12"/>
  <c r="K208" i="12"/>
  <c r="I209" i="12"/>
  <c r="V209" i="12"/>
  <c r="H209" i="12"/>
  <c r="U209" i="12"/>
  <c r="F209" i="12"/>
  <c r="R209" i="12"/>
  <c r="W209" i="12"/>
  <c r="Y209" i="12"/>
  <c r="Z209" i="12"/>
  <c r="J209" i="12"/>
  <c r="G209" i="12"/>
  <c r="X209" i="12"/>
  <c r="Q209" i="12"/>
  <c r="C209" i="12"/>
  <c r="S209" i="12"/>
  <c r="P209" i="12"/>
  <c r="T209" i="12"/>
  <c r="E210" i="12"/>
  <c r="B210" i="12"/>
  <c r="A211" i="3"/>
  <c r="B212" i="3"/>
  <c r="D211" i="12" l="1"/>
  <c r="B211" i="12" s="1"/>
  <c r="A212" i="3"/>
  <c r="B213" i="3"/>
  <c r="E211" i="12"/>
  <c r="O209" i="12"/>
  <c r="K209" i="12"/>
  <c r="I210" i="12"/>
  <c r="S210" i="12"/>
  <c r="V210" i="12"/>
  <c r="Y210" i="12"/>
  <c r="W210" i="12"/>
  <c r="R210" i="12"/>
  <c r="U210" i="12"/>
  <c r="F210" i="12"/>
  <c r="G210" i="12"/>
  <c r="H210" i="12"/>
  <c r="P210" i="12"/>
  <c r="X210" i="12"/>
  <c r="Q210" i="12"/>
  <c r="T210" i="12"/>
  <c r="C210" i="12"/>
  <c r="Z210" i="12"/>
  <c r="J210" i="12"/>
  <c r="D212" i="12" l="1"/>
  <c r="K210" i="12"/>
  <c r="O210" i="12"/>
  <c r="I211" i="12"/>
  <c r="T211" i="12"/>
  <c r="V211" i="12"/>
  <c r="Y211" i="12"/>
  <c r="Q211" i="12"/>
  <c r="U211" i="12"/>
  <c r="X211" i="12"/>
  <c r="G211" i="12"/>
  <c r="H211" i="12"/>
  <c r="J211" i="12"/>
  <c r="F211" i="12"/>
  <c r="Z211" i="12"/>
  <c r="P211" i="12"/>
  <c r="C211" i="12"/>
  <c r="R211" i="12"/>
  <c r="W211" i="12"/>
  <c r="S211" i="12"/>
  <c r="B214" i="3"/>
  <c r="A213" i="3"/>
  <c r="E212" i="12"/>
  <c r="B212" i="12"/>
  <c r="D213" i="12" l="1"/>
  <c r="I212" i="12"/>
  <c r="Z212" i="12"/>
  <c r="Q212" i="12"/>
  <c r="H212" i="12"/>
  <c r="G212" i="12"/>
  <c r="X212" i="12"/>
  <c r="W212" i="12"/>
  <c r="T212" i="12"/>
  <c r="P212" i="12"/>
  <c r="V212" i="12"/>
  <c r="U212" i="12"/>
  <c r="F212" i="12"/>
  <c r="R212" i="12"/>
  <c r="J212" i="12"/>
  <c r="S212" i="12"/>
  <c r="Y212" i="12"/>
  <c r="C212" i="12"/>
  <c r="E213" i="12"/>
  <c r="B213" i="12"/>
  <c r="O211" i="12"/>
  <c r="K211" i="12"/>
  <c r="A214" i="3"/>
  <c r="B215" i="3"/>
  <c r="D214" i="12" l="1"/>
  <c r="N212" i="12"/>
  <c r="M212" i="12"/>
  <c r="A215" i="3"/>
  <c r="B216" i="3"/>
  <c r="I213" i="12"/>
  <c r="F213" i="12"/>
  <c r="Z213" i="12"/>
  <c r="C213" i="12"/>
  <c r="T213" i="12"/>
  <c r="U213" i="12"/>
  <c r="X213" i="12"/>
  <c r="Y213" i="12"/>
  <c r="H213" i="12"/>
  <c r="R213" i="12"/>
  <c r="W213" i="12"/>
  <c r="V213" i="12"/>
  <c r="P213" i="12"/>
  <c r="J213" i="12"/>
  <c r="G213" i="12"/>
  <c r="Q213" i="12"/>
  <c r="S213" i="12"/>
  <c r="B214" i="12"/>
  <c r="E214" i="12"/>
  <c r="K212" i="12"/>
  <c r="O212" i="12"/>
  <c r="D215" i="12" l="1"/>
  <c r="K213" i="12"/>
  <c r="O213" i="12"/>
  <c r="A216" i="3"/>
  <c r="B217" i="3"/>
  <c r="I214" i="12"/>
  <c r="V214" i="12"/>
  <c r="P214" i="12"/>
  <c r="G214" i="12"/>
  <c r="F214" i="12"/>
  <c r="X214" i="12"/>
  <c r="C214" i="12"/>
  <c r="H214" i="12"/>
  <c r="R214" i="12"/>
  <c r="T214" i="12"/>
  <c r="Y214" i="12"/>
  <c r="Q214" i="12"/>
  <c r="W214" i="12"/>
  <c r="J214" i="12"/>
  <c r="U214" i="12"/>
  <c r="S214" i="12"/>
  <c r="Z214" i="12"/>
  <c r="B215" i="12"/>
  <c r="E215" i="12"/>
  <c r="D216" i="12" l="1"/>
  <c r="M214" i="12"/>
  <c r="N214" i="12"/>
  <c r="A217" i="3"/>
  <c r="B218" i="3"/>
  <c r="B216" i="12"/>
  <c r="I216" i="12" s="1"/>
  <c r="E216" i="12"/>
  <c r="I215" i="12"/>
  <c r="Q215" i="12"/>
  <c r="W215" i="12"/>
  <c r="F215" i="12"/>
  <c r="Z215" i="12"/>
  <c r="P215" i="12"/>
  <c r="J215" i="12"/>
  <c r="C215" i="12"/>
  <c r="G215" i="12"/>
  <c r="R215" i="12"/>
  <c r="T215" i="12"/>
  <c r="U215" i="12"/>
  <c r="V215" i="12"/>
  <c r="X215" i="12"/>
  <c r="Y215" i="12"/>
  <c r="S215" i="12"/>
  <c r="H215" i="12"/>
  <c r="K214" i="12"/>
  <c r="O214" i="12"/>
  <c r="D217" i="12" l="1"/>
  <c r="K215" i="12"/>
  <c r="O215" i="12"/>
  <c r="C216" i="12"/>
  <c r="T216" i="12"/>
  <c r="Y216" i="12"/>
  <c r="Z216" i="12"/>
  <c r="Q216" i="12"/>
  <c r="P216" i="12"/>
  <c r="S216" i="12"/>
  <c r="X216" i="12"/>
  <c r="G216" i="12"/>
  <c r="F216" i="12"/>
  <c r="W216" i="12"/>
  <c r="R216" i="12"/>
  <c r="J216" i="12"/>
  <c r="V216" i="12"/>
  <c r="H216" i="12"/>
  <c r="U216" i="12"/>
  <c r="B219" i="3"/>
  <c r="A218" i="3"/>
  <c r="E217" i="12"/>
  <c r="B217" i="12"/>
  <c r="D218" i="12" l="1"/>
  <c r="N216" i="12"/>
  <c r="O216" i="12" s="1"/>
  <c r="M216" i="12"/>
  <c r="K216" i="12"/>
  <c r="E218" i="12"/>
  <c r="B218" i="12"/>
  <c r="A219" i="3"/>
  <c r="B220" i="3"/>
  <c r="I217" i="12"/>
  <c r="Q217" i="12"/>
  <c r="G217" i="12"/>
  <c r="H217" i="12"/>
  <c r="S217" i="12"/>
  <c r="C217" i="12"/>
  <c r="Z217" i="12"/>
  <c r="T217" i="12"/>
  <c r="U217" i="12"/>
  <c r="J217" i="12"/>
  <c r="P217" i="12"/>
  <c r="X217" i="12"/>
  <c r="V217" i="12"/>
  <c r="R217" i="12"/>
  <c r="W217" i="12"/>
  <c r="Y217" i="12"/>
  <c r="F217" i="12"/>
  <c r="D219" i="12" l="1"/>
  <c r="O217" i="12"/>
  <c r="K217" i="12"/>
  <c r="I218" i="12"/>
  <c r="G218" i="12"/>
  <c r="X218" i="12"/>
  <c r="S218" i="12"/>
  <c r="Z218" i="12"/>
  <c r="R218" i="12"/>
  <c r="U218" i="12"/>
  <c r="V218" i="12"/>
  <c r="C218" i="12"/>
  <c r="T218" i="12"/>
  <c r="H218" i="12"/>
  <c r="J218" i="12"/>
  <c r="Y218" i="12"/>
  <c r="Q218" i="12"/>
  <c r="F218" i="12"/>
  <c r="P218" i="12"/>
  <c r="W218" i="12"/>
  <c r="B221" i="3"/>
  <c r="A220" i="3"/>
  <c r="E219" i="12"/>
  <c r="B219" i="12"/>
  <c r="D220" i="12" l="1"/>
  <c r="I219" i="12"/>
  <c r="C219" i="12"/>
  <c r="H219" i="12"/>
  <c r="Q219" i="12"/>
  <c r="F219" i="12"/>
  <c r="J219" i="12"/>
  <c r="X219" i="12"/>
  <c r="T219" i="12"/>
  <c r="Y219" i="12"/>
  <c r="V219" i="12"/>
  <c r="G219" i="12"/>
  <c r="S219" i="12"/>
  <c r="W219" i="12"/>
  <c r="Z219" i="12"/>
  <c r="P219" i="12"/>
  <c r="R219" i="12"/>
  <c r="U219" i="12"/>
  <c r="K218" i="12"/>
  <c r="O218" i="12"/>
  <c r="A221" i="3"/>
  <c r="B222" i="3"/>
  <c r="E220" i="12"/>
  <c r="B220" i="12"/>
  <c r="D221" i="12" l="1"/>
  <c r="M219" i="12"/>
  <c r="N219" i="12"/>
  <c r="E221" i="12"/>
  <c r="B221" i="12"/>
  <c r="I221" i="12" s="1"/>
  <c r="I220" i="12"/>
  <c r="W220" i="12"/>
  <c r="G220" i="12"/>
  <c r="F220" i="12"/>
  <c r="H220" i="12"/>
  <c r="J220" i="12"/>
  <c r="S220" i="12"/>
  <c r="X220" i="12"/>
  <c r="U220" i="12"/>
  <c r="C220" i="12"/>
  <c r="Y220" i="12"/>
  <c r="P220" i="12"/>
  <c r="R220" i="12"/>
  <c r="T220" i="12"/>
  <c r="Z220" i="12"/>
  <c r="Q220" i="12"/>
  <c r="V220" i="12"/>
  <c r="K219" i="12"/>
  <c r="O219" i="12"/>
  <c r="A222" i="3"/>
  <c r="B223" i="3"/>
  <c r="D222" i="12" l="1"/>
  <c r="B222" i="12" s="1"/>
  <c r="K220" i="12"/>
  <c r="O220" i="12"/>
  <c r="A223" i="3"/>
  <c r="B224" i="3"/>
  <c r="E222" i="12"/>
  <c r="F221" i="12"/>
  <c r="Q221" i="12"/>
  <c r="R221" i="12"/>
  <c r="T221" i="12"/>
  <c r="H221" i="12"/>
  <c r="G221" i="12"/>
  <c r="W221" i="12"/>
  <c r="Y221" i="12"/>
  <c r="U221" i="12"/>
  <c r="S221" i="12"/>
  <c r="V221" i="12"/>
  <c r="C221" i="12"/>
  <c r="J221" i="12"/>
  <c r="X221" i="12"/>
  <c r="Z221" i="12"/>
  <c r="P221" i="12"/>
  <c r="D223" i="12" l="1"/>
  <c r="B223" i="12" s="1"/>
  <c r="M221" i="12"/>
  <c r="N221" i="12"/>
  <c r="O221" i="12" s="1"/>
  <c r="B225" i="3"/>
  <c r="A224" i="3"/>
  <c r="K221" i="12"/>
  <c r="E223" i="12"/>
  <c r="I222" i="12"/>
  <c r="Y222" i="12"/>
  <c r="S222" i="12"/>
  <c r="F222" i="12"/>
  <c r="T222" i="12"/>
  <c r="J222" i="12"/>
  <c r="W222" i="12"/>
  <c r="P222" i="12"/>
  <c r="U222" i="12"/>
  <c r="Z222" i="12"/>
  <c r="X222" i="12"/>
  <c r="G222" i="12"/>
  <c r="H222" i="12"/>
  <c r="R222" i="12"/>
  <c r="Q222" i="12"/>
  <c r="V222" i="12"/>
  <c r="C222" i="12"/>
  <c r="D224" i="12" l="1"/>
  <c r="E224" i="12" s="1"/>
  <c r="O222" i="12"/>
  <c r="K222" i="12"/>
  <c r="Z223" i="12"/>
  <c r="T223" i="12"/>
  <c r="U223" i="12"/>
  <c r="S223" i="12"/>
  <c r="X223" i="12"/>
  <c r="H223" i="12"/>
  <c r="Y223" i="12"/>
  <c r="F223" i="12"/>
  <c r="J223" i="12"/>
  <c r="C223" i="12"/>
  <c r="P223" i="12"/>
  <c r="R223" i="12"/>
  <c r="V223" i="12"/>
  <c r="W223" i="12"/>
  <c r="Q223" i="12"/>
  <c r="G223" i="12"/>
  <c r="B224" i="12"/>
  <c r="B226" i="3"/>
  <c r="A225" i="3"/>
  <c r="D225" i="12" l="1"/>
  <c r="M223" i="12"/>
  <c r="N223" i="12"/>
  <c r="B227" i="3"/>
  <c r="A226" i="3"/>
  <c r="I224" i="12"/>
  <c r="X224" i="12"/>
  <c r="S224" i="12"/>
  <c r="G224" i="12"/>
  <c r="U224" i="12"/>
  <c r="Q224" i="12"/>
  <c r="Y224" i="12"/>
  <c r="T224" i="12"/>
  <c r="H224" i="12"/>
  <c r="J224" i="12"/>
  <c r="F224" i="12"/>
  <c r="P224" i="12"/>
  <c r="Z224" i="12"/>
  <c r="V224" i="12"/>
  <c r="C224" i="12"/>
  <c r="R224" i="12"/>
  <c r="W224" i="12"/>
  <c r="K223" i="12"/>
  <c r="O223" i="12"/>
  <c r="E225" i="12"/>
  <c r="B225" i="12"/>
  <c r="D226" i="12" l="1"/>
  <c r="O224" i="12"/>
  <c r="K224" i="12"/>
  <c r="I225" i="12"/>
  <c r="S225" i="12"/>
  <c r="H225" i="12"/>
  <c r="U225" i="12"/>
  <c r="Y225" i="12"/>
  <c r="J225" i="12"/>
  <c r="Z225" i="12"/>
  <c r="G225" i="12"/>
  <c r="V225" i="12"/>
  <c r="R225" i="12"/>
  <c r="C225" i="12"/>
  <c r="T225" i="12"/>
  <c r="F225" i="12"/>
  <c r="P225" i="12"/>
  <c r="W225" i="12"/>
  <c r="X225" i="12"/>
  <c r="Q225" i="12"/>
  <c r="E226" i="12"/>
  <c r="B226" i="12"/>
  <c r="I226" i="12" s="1"/>
  <c r="A227" i="3"/>
  <c r="B228" i="3"/>
  <c r="D227" i="12" l="1"/>
  <c r="B227" i="12" s="1"/>
  <c r="K225" i="12"/>
  <c r="O225" i="12"/>
  <c r="A228" i="3"/>
  <c r="B229" i="3"/>
  <c r="E227" i="12"/>
  <c r="F226" i="12"/>
  <c r="R226" i="12"/>
  <c r="G226" i="12"/>
  <c r="X226" i="12"/>
  <c r="S226" i="12"/>
  <c r="H226" i="12"/>
  <c r="Y226" i="12"/>
  <c r="P226" i="12"/>
  <c r="Z226" i="12"/>
  <c r="V226" i="12"/>
  <c r="Q226" i="12"/>
  <c r="T226" i="12"/>
  <c r="J226" i="12"/>
  <c r="W226" i="12"/>
  <c r="U226" i="12"/>
  <c r="C226" i="12"/>
  <c r="D228" i="12" l="1"/>
  <c r="E228" i="12" s="1"/>
  <c r="M226" i="12"/>
  <c r="N226" i="12"/>
  <c r="O226" i="12" s="1"/>
  <c r="B230" i="3"/>
  <c r="A229" i="3"/>
  <c r="K226" i="12"/>
  <c r="B228" i="12"/>
  <c r="I228" i="12" s="1"/>
  <c r="I227" i="12"/>
  <c r="Q227" i="12"/>
  <c r="F227" i="12"/>
  <c r="C227" i="12"/>
  <c r="U227" i="12"/>
  <c r="T227" i="12"/>
  <c r="Y227" i="12"/>
  <c r="R227" i="12"/>
  <c r="H227" i="12"/>
  <c r="J227" i="12"/>
  <c r="W227" i="12"/>
  <c r="G227" i="12"/>
  <c r="P227" i="12"/>
  <c r="S227" i="12"/>
  <c r="X227" i="12"/>
  <c r="V227" i="12"/>
  <c r="Z227" i="12"/>
  <c r="D229" i="12" l="1"/>
  <c r="E229" i="12" s="1"/>
  <c r="N227" i="12"/>
  <c r="M227" i="12"/>
  <c r="K227" i="12"/>
  <c r="O227" i="12"/>
  <c r="C228" i="12"/>
  <c r="H228" i="12"/>
  <c r="R228" i="12"/>
  <c r="G228" i="12"/>
  <c r="W228" i="12"/>
  <c r="P228" i="12"/>
  <c r="Q228" i="12"/>
  <c r="F228" i="12"/>
  <c r="Z228" i="12"/>
  <c r="T228" i="12"/>
  <c r="X228" i="12"/>
  <c r="V228" i="12"/>
  <c r="J228" i="12"/>
  <c r="U228" i="12"/>
  <c r="Y228" i="12"/>
  <c r="S228" i="12"/>
  <c r="B231" i="3"/>
  <c r="A230" i="3"/>
  <c r="B229" i="12" l="1"/>
  <c r="D230" i="12"/>
  <c r="E230" i="12" s="1"/>
  <c r="M228" i="12"/>
  <c r="N228" i="12"/>
  <c r="O228" i="12" s="1"/>
  <c r="B230" i="12"/>
  <c r="I229" i="12"/>
  <c r="G229" i="12"/>
  <c r="U229" i="12"/>
  <c r="S229" i="12"/>
  <c r="Z229" i="12"/>
  <c r="J229" i="12"/>
  <c r="P229" i="12"/>
  <c r="F229" i="12"/>
  <c r="V229" i="12"/>
  <c r="T229" i="12"/>
  <c r="R229" i="12"/>
  <c r="Q229" i="12"/>
  <c r="C229" i="12"/>
  <c r="H229" i="12"/>
  <c r="X229" i="12"/>
  <c r="W229" i="12"/>
  <c r="Y229" i="12"/>
  <c r="A231" i="3"/>
  <c r="B232" i="3"/>
  <c r="K228" i="12"/>
  <c r="D231" i="12" l="1"/>
  <c r="E231" i="12" s="1"/>
  <c r="N229" i="12"/>
  <c r="O229" i="12" s="1"/>
  <c r="M229" i="12"/>
  <c r="K229" i="12"/>
  <c r="B233" i="3"/>
  <c r="A232" i="3"/>
  <c r="I230" i="12"/>
  <c r="Y230" i="12"/>
  <c r="F230" i="12"/>
  <c r="Z230" i="12"/>
  <c r="G230" i="12"/>
  <c r="R230" i="12"/>
  <c r="P230" i="12"/>
  <c r="H230" i="12"/>
  <c r="V230" i="12"/>
  <c r="C230" i="12"/>
  <c r="W230" i="12"/>
  <c r="U230" i="12"/>
  <c r="T230" i="12"/>
  <c r="J230" i="12"/>
  <c r="Q230" i="12"/>
  <c r="X230" i="12"/>
  <c r="S230" i="12"/>
  <c r="B231" i="12" l="1"/>
  <c r="S231" i="12" s="1"/>
  <c r="D232" i="12"/>
  <c r="B232" i="12" s="1"/>
  <c r="O230" i="12"/>
  <c r="K230" i="12"/>
  <c r="E232" i="12"/>
  <c r="A233" i="3"/>
  <c r="B234" i="3"/>
  <c r="Y231" i="12" l="1"/>
  <c r="W231" i="12"/>
  <c r="F231" i="12"/>
  <c r="P231" i="12"/>
  <c r="I231" i="12"/>
  <c r="C231" i="12"/>
  <c r="U231" i="12"/>
  <c r="X231" i="12"/>
  <c r="H231" i="12"/>
  <c r="G231" i="12"/>
  <c r="Z231" i="12"/>
  <c r="R231" i="12"/>
  <c r="T231" i="12"/>
  <c r="J231" i="12"/>
  <c r="V231" i="12"/>
  <c r="Q231" i="12"/>
  <c r="D233" i="12"/>
  <c r="B235" i="3"/>
  <c r="A234" i="3"/>
  <c r="I232" i="12"/>
  <c r="H232" i="12"/>
  <c r="R232" i="12"/>
  <c r="U232" i="12"/>
  <c r="Y232" i="12"/>
  <c r="J232" i="12"/>
  <c r="X232" i="12"/>
  <c r="Q232" i="12"/>
  <c r="G232" i="12"/>
  <c r="V232" i="12"/>
  <c r="S232" i="12"/>
  <c r="W232" i="12"/>
  <c r="P232" i="12"/>
  <c r="C232" i="12"/>
  <c r="Z232" i="12"/>
  <c r="T232" i="12"/>
  <c r="F232" i="12"/>
  <c r="B233" i="12"/>
  <c r="E233" i="12"/>
  <c r="K231" i="12"/>
  <c r="O231" i="12"/>
  <c r="D234" i="12" l="1"/>
  <c r="K232" i="12"/>
  <c r="O232" i="12"/>
  <c r="E234" i="12"/>
  <c r="B234" i="12"/>
  <c r="I233" i="12"/>
  <c r="H233" i="12"/>
  <c r="S233" i="12"/>
  <c r="T233" i="12"/>
  <c r="R233" i="12"/>
  <c r="X233" i="12"/>
  <c r="G233" i="12"/>
  <c r="C233" i="12"/>
  <c r="Q233" i="12"/>
  <c r="U233" i="12"/>
  <c r="F233" i="12"/>
  <c r="Z233" i="12"/>
  <c r="Y233" i="12"/>
  <c r="J233" i="12"/>
  <c r="V233" i="12"/>
  <c r="P233" i="12"/>
  <c r="W233" i="12"/>
  <c r="B236" i="3"/>
  <c r="A235" i="3"/>
  <c r="D235" i="12" l="1"/>
  <c r="I234" i="12"/>
  <c r="C234" i="12"/>
  <c r="X234" i="12"/>
  <c r="G234" i="12"/>
  <c r="P234" i="12"/>
  <c r="J234" i="12"/>
  <c r="Q234" i="12"/>
  <c r="H234" i="12"/>
  <c r="W234" i="12"/>
  <c r="U234" i="12"/>
  <c r="S234" i="12"/>
  <c r="T234" i="12"/>
  <c r="Z234" i="12"/>
  <c r="Y234" i="12"/>
  <c r="V234" i="12"/>
  <c r="R234" i="12"/>
  <c r="F234" i="12"/>
  <c r="B237" i="3"/>
  <c r="A236" i="3"/>
  <c r="K233" i="12"/>
  <c r="O233" i="12"/>
  <c r="E235" i="12"/>
  <c r="B235" i="12"/>
  <c r="D236" i="12" l="1"/>
  <c r="E236" i="12" s="1"/>
  <c r="B238" i="3"/>
  <c r="A237" i="3"/>
  <c r="O234" i="12"/>
  <c r="K234" i="12"/>
  <c r="I235" i="12"/>
  <c r="Q235" i="12"/>
  <c r="C235" i="12"/>
  <c r="U235" i="12"/>
  <c r="P235" i="12"/>
  <c r="H235" i="12"/>
  <c r="Z235" i="12"/>
  <c r="S235" i="12"/>
  <c r="V235" i="12"/>
  <c r="X235" i="12"/>
  <c r="T235" i="12"/>
  <c r="R235" i="12"/>
  <c r="W235" i="12"/>
  <c r="J235" i="12"/>
  <c r="G235" i="12"/>
  <c r="Y235" i="12"/>
  <c r="F235" i="12"/>
  <c r="B236" i="12" l="1"/>
  <c r="R236" i="12" s="1"/>
  <c r="D237" i="12"/>
  <c r="E237" i="12" s="1"/>
  <c r="B239" i="3"/>
  <c r="A238" i="3"/>
  <c r="K235" i="12"/>
  <c r="O235" i="12"/>
  <c r="H236" i="12" l="1"/>
  <c r="S236" i="12"/>
  <c r="Y236" i="12"/>
  <c r="F236" i="12"/>
  <c r="I236" i="12"/>
  <c r="G236" i="12"/>
  <c r="V236" i="12"/>
  <c r="Q236" i="12"/>
  <c r="U236" i="12"/>
  <c r="C236" i="12"/>
  <c r="W236" i="12"/>
  <c r="P236" i="12"/>
  <c r="T236" i="12"/>
  <c r="J236" i="12"/>
  <c r="O236" i="12" s="1"/>
  <c r="X236" i="12"/>
  <c r="Z236" i="12"/>
  <c r="B237" i="12"/>
  <c r="H237" i="12" s="1"/>
  <c r="D238" i="12"/>
  <c r="B238" i="12" s="1"/>
  <c r="K236" i="12"/>
  <c r="B240" i="3"/>
  <c r="A239" i="3"/>
  <c r="E238" i="12"/>
  <c r="Z237" i="12" l="1"/>
  <c r="I237" i="12"/>
  <c r="W237" i="12"/>
  <c r="Y237" i="12"/>
  <c r="Q237" i="12"/>
  <c r="V237" i="12"/>
  <c r="T237" i="12"/>
  <c r="S237" i="12"/>
  <c r="U237" i="12"/>
  <c r="R237" i="12"/>
  <c r="F237" i="12"/>
  <c r="C237" i="12"/>
  <c r="G237" i="12"/>
  <c r="X237" i="12"/>
  <c r="J237" i="12"/>
  <c r="O237" i="12" s="1"/>
  <c r="P237" i="12"/>
  <c r="D239" i="12"/>
  <c r="E239" i="12" s="1"/>
  <c r="A240" i="3"/>
  <c r="B241" i="3"/>
  <c r="I238" i="12"/>
  <c r="Q238" i="12"/>
  <c r="P238" i="12"/>
  <c r="C238" i="12"/>
  <c r="G238" i="12"/>
  <c r="S238" i="12"/>
  <c r="U238" i="12"/>
  <c r="W238" i="12"/>
  <c r="F238" i="12"/>
  <c r="J238" i="12"/>
  <c r="V238" i="12"/>
  <c r="T238" i="12"/>
  <c r="R238" i="12"/>
  <c r="H238" i="12"/>
  <c r="X238" i="12"/>
  <c r="Z238" i="12"/>
  <c r="Y238" i="12"/>
  <c r="K237" i="12" l="1"/>
  <c r="B239" i="12"/>
  <c r="Q239" i="12" s="1"/>
  <c r="D240" i="12"/>
  <c r="E240" i="12" s="1"/>
  <c r="A241" i="3"/>
  <c r="B242" i="3"/>
  <c r="K238" i="12"/>
  <c r="O238" i="12"/>
  <c r="Z239" i="12" l="1"/>
  <c r="F239" i="12"/>
  <c r="S239" i="12"/>
  <c r="V239" i="12"/>
  <c r="I239" i="12"/>
  <c r="G239" i="12"/>
  <c r="P239" i="12"/>
  <c r="X239" i="12"/>
  <c r="R239" i="12"/>
  <c r="B240" i="12"/>
  <c r="W240" i="12" s="1"/>
  <c r="U239" i="12"/>
  <c r="C239" i="12"/>
  <c r="H239" i="12"/>
  <c r="Y239" i="12"/>
  <c r="T239" i="12"/>
  <c r="J239" i="12"/>
  <c r="W239" i="12"/>
  <c r="D241" i="12"/>
  <c r="I240" i="12"/>
  <c r="S240" i="12"/>
  <c r="Z240" i="12"/>
  <c r="P240" i="12"/>
  <c r="Y240" i="12"/>
  <c r="A242" i="3"/>
  <c r="B243" i="3"/>
  <c r="E241" i="12"/>
  <c r="B241" i="12"/>
  <c r="K239" i="12"/>
  <c r="O239" i="12"/>
  <c r="X240" i="12" l="1"/>
  <c r="H240" i="12"/>
  <c r="Q240" i="12"/>
  <c r="C240" i="12"/>
  <c r="T240" i="12"/>
  <c r="U240" i="12"/>
  <c r="R240" i="12"/>
  <c r="V240" i="12"/>
  <c r="F240" i="12"/>
  <c r="G240" i="12"/>
  <c r="J240" i="12"/>
  <c r="O240" i="12" s="1"/>
  <c r="D242" i="12"/>
  <c r="B242" i="12" s="1"/>
  <c r="B244" i="3"/>
  <c r="A243" i="3"/>
  <c r="E242" i="12"/>
  <c r="I241" i="12"/>
  <c r="Z241" i="12"/>
  <c r="V241" i="12"/>
  <c r="G241" i="12"/>
  <c r="Q241" i="12"/>
  <c r="R241" i="12"/>
  <c r="S241" i="12"/>
  <c r="X241" i="12"/>
  <c r="W241" i="12"/>
  <c r="H241" i="12"/>
  <c r="P241" i="12"/>
  <c r="Y241" i="12"/>
  <c r="T241" i="12"/>
  <c r="J241" i="12"/>
  <c r="U241" i="12"/>
  <c r="F241" i="12"/>
  <c r="C241" i="12"/>
  <c r="K240" i="12" l="1"/>
  <c r="D243" i="12"/>
  <c r="K241" i="12"/>
  <c r="O241" i="12"/>
  <c r="I242" i="12"/>
  <c r="F242" i="12"/>
  <c r="S242" i="12"/>
  <c r="H242" i="12"/>
  <c r="X242" i="12"/>
  <c r="J242" i="12"/>
  <c r="U242" i="12"/>
  <c r="G242" i="12"/>
  <c r="Q242" i="12"/>
  <c r="T242" i="12"/>
  <c r="W242" i="12"/>
  <c r="C242" i="12"/>
  <c r="R242" i="12"/>
  <c r="P242" i="12"/>
  <c r="V242" i="12"/>
  <c r="Y242" i="12"/>
  <c r="Z242" i="12"/>
  <c r="B243" i="12"/>
  <c r="E243" i="12"/>
  <c r="A244" i="3"/>
  <c r="B245" i="3"/>
  <c r="D244" i="12" l="1"/>
  <c r="B244" i="12" s="1"/>
  <c r="O242" i="12"/>
  <c r="K242" i="12"/>
  <c r="A245" i="3"/>
  <c r="B246" i="3"/>
  <c r="E244" i="12"/>
  <c r="I243" i="12"/>
  <c r="G243" i="12"/>
  <c r="P243" i="12"/>
  <c r="C243" i="12"/>
  <c r="T243" i="12"/>
  <c r="R243" i="12"/>
  <c r="W243" i="12"/>
  <c r="S243" i="12"/>
  <c r="Y243" i="12"/>
  <c r="Q243" i="12"/>
  <c r="V243" i="12"/>
  <c r="H243" i="12"/>
  <c r="F243" i="12"/>
  <c r="J243" i="12"/>
  <c r="U243" i="12"/>
  <c r="Z243" i="12"/>
  <c r="X243" i="12"/>
  <c r="D245" i="12" l="1"/>
  <c r="B245" i="12" s="1"/>
  <c r="O243" i="12"/>
  <c r="K243" i="12"/>
  <c r="A246" i="3"/>
  <c r="B247" i="3"/>
  <c r="I244" i="12"/>
  <c r="S244" i="12"/>
  <c r="U244" i="12"/>
  <c r="C244" i="12"/>
  <c r="Q244" i="12"/>
  <c r="J244" i="12"/>
  <c r="R244" i="12"/>
  <c r="V244" i="12"/>
  <c r="X244" i="12"/>
  <c r="Y244" i="12"/>
  <c r="H244" i="12"/>
  <c r="G244" i="12"/>
  <c r="F244" i="12"/>
  <c r="Z244" i="12"/>
  <c r="W244" i="12"/>
  <c r="P244" i="12"/>
  <c r="T244" i="12"/>
  <c r="E245" i="12" l="1"/>
  <c r="D246" i="12"/>
  <c r="N244" i="12"/>
  <c r="O244" i="12" s="1"/>
  <c r="M244" i="12"/>
  <c r="K244" i="12"/>
  <c r="B248" i="3"/>
  <c r="A247" i="3"/>
  <c r="E246" i="12"/>
  <c r="B246" i="12"/>
  <c r="I246" i="12" s="1"/>
  <c r="I245" i="12"/>
  <c r="Q245" i="12"/>
  <c r="H245" i="12"/>
  <c r="Y245" i="12"/>
  <c r="P245" i="12"/>
  <c r="R245" i="12"/>
  <c r="W245" i="12"/>
  <c r="V245" i="12"/>
  <c r="X245" i="12"/>
  <c r="F245" i="12"/>
  <c r="G245" i="12"/>
  <c r="C245" i="12"/>
  <c r="U245" i="12"/>
  <c r="J245" i="12"/>
  <c r="Z245" i="12"/>
  <c r="S245" i="12"/>
  <c r="T245" i="12"/>
  <c r="D247" i="12" l="1"/>
  <c r="E247" i="12" s="1"/>
  <c r="K245" i="12"/>
  <c r="O245" i="12"/>
  <c r="B249" i="3"/>
  <c r="A248" i="3"/>
  <c r="B247" i="12"/>
  <c r="Y246" i="12"/>
  <c r="Q246" i="12"/>
  <c r="R246" i="12"/>
  <c r="X246" i="12"/>
  <c r="J246" i="12"/>
  <c r="V246" i="12"/>
  <c r="P246" i="12"/>
  <c r="S246" i="12"/>
  <c r="C246" i="12"/>
  <c r="H246" i="12"/>
  <c r="F246" i="12"/>
  <c r="U246" i="12"/>
  <c r="G246" i="12"/>
  <c r="Z246" i="12"/>
  <c r="W246" i="12"/>
  <c r="T246" i="12"/>
  <c r="D248" i="12" l="1"/>
  <c r="B248" i="12" s="1"/>
  <c r="M246" i="12"/>
  <c r="N246" i="12"/>
  <c r="O246" i="12" s="1"/>
  <c r="E248" i="12"/>
  <c r="K246" i="12"/>
  <c r="B250" i="3"/>
  <c r="A249" i="3"/>
  <c r="I247" i="12"/>
  <c r="Q247" i="12"/>
  <c r="G247" i="12"/>
  <c r="H247" i="12"/>
  <c r="Y247" i="12"/>
  <c r="U247" i="12"/>
  <c r="X247" i="12"/>
  <c r="R247" i="12"/>
  <c r="V247" i="12"/>
  <c r="Z247" i="12"/>
  <c r="C247" i="12"/>
  <c r="W247" i="12"/>
  <c r="P247" i="12"/>
  <c r="J247" i="12"/>
  <c r="T247" i="12"/>
  <c r="F247" i="12"/>
  <c r="S247" i="12"/>
  <c r="D249" i="12" l="1"/>
  <c r="B249" i="12" s="1"/>
  <c r="N247" i="12"/>
  <c r="O247" i="12" s="1"/>
  <c r="M247" i="12"/>
  <c r="K247" i="12"/>
  <c r="E249" i="12"/>
  <c r="A250" i="3"/>
  <c r="B251" i="3"/>
  <c r="I248" i="12"/>
  <c r="F248" i="12"/>
  <c r="Z248" i="12"/>
  <c r="V248" i="12"/>
  <c r="P248" i="12"/>
  <c r="S248" i="12"/>
  <c r="Q248" i="12"/>
  <c r="W248" i="12"/>
  <c r="U248" i="12"/>
  <c r="J248" i="12"/>
  <c r="T248" i="12"/>
  <c r="Y248" i="12"/>
  <c r="C248" i="12"/>
  <c r="X248" i="12"/>
  <c r="H248" i="12"/>
  <c r="G248" i="12"/>
  <c r="R248" i="12"/>
  <c r="D250" i="12" l="1"/>
  <c r="I249" i="12"/>
  <c r="G249" i="12"/>
  <c r="U249" i="12"/>
  <c r="W249" i="12"/>
  <c r="R249" i="12"/>
  <c r="J249" i="12"/>
  <c r="T249" i="12"/>
  <c r="Q249" i="12"/>
  <c r="F249" i="12"/>
  <c r="Z249" i="12"/>
  <c r="C249" i="12"/>
  <c r="S249" i="12"/>
  <c r="H249" i="12"/>
  <c r="X249" i="12"/>
  <c r="V249" i="12"/>
  <c r="Y249" i="12"/>
  <c r="P249" i="12"/>
  <c r="A251" i="3"/>
  <c r="B252" i="3"/>
  <c r="K248" i="12"/>
  <c r="O248" i="12"/>
  <c r="B250" i="12"/>
  <c r="E250" i="12"/>
  <c r="D251" i="12" l="1"/>
  <c r="B253" i="3"/>
  <c r="A252" i="3"/>
  <c r="I250" i="12"/>
  <c r="Z250" i="12"/>
  <c r="U250" i="12"/>
  <c r="H250" i="12"/>
  <c r="Q250" i="12"/>
  <c r="J250" i="12"/>
  <c r="W250" i="12"/>
  <c r="R250" i="12"/>
  <c r="F250" i="12"/>
  <c r="S250" i="12"/>
  <c r="Y250" i="12"/>
  <c r="X250" i="12"/>
  <c r="T250" i="12"/>
  <c r="C250" i="12"/>
  <c r="P250" i="12"/>
  <c r="G250" i="12"/>
  <c r="V250" i="12"/>
  <c r="E251" i="12"/>
  <c r="B251" i="12"/>
  <c r="K249" i="12"/>
  <c r="O249" i="12"/>
  <c r="D252" i="12" l="1"/>
  <c r="E252" i="12" s="1"/>
  <c r="N250" i="12"/>
  <c r="M250" i="12"/>
  <c r="B252" i="12"/>
  <c r="K250" i="12"/>
  <c r="O250" i="12"/>
  <c r="I251" i="12"/>
  <c r="U251" i="12"/>
  <c r="Q251" i="12"/>
  <c r="Z251" i="12"/>
  <c r="V251" i="12"/>
  <c r="J251" i="12"/>
  <c r="C251" i="12"/>
  <c r="H251" i="12"/>
  <c r="R251" i="12"/>
  <c r="G251" i="12"/>
  <c r="S251" i="12"/>
  <c r="T251" i="12"/>
  <c r="F251" i="12"/>
  <c r="X251" i="12"/>
  <c r="W251" i="12"/>
  <c r="Y251" i="12"/>
  <c r="P251" i="12"/>
  <c r="B254" i="3"/>
  <c r="A253" i="3"/>
  <c r="D253" i="12" l="1"/>
  <c r="E253" i="12" s="1"/>
  <c r="B255" i="3"/>
  <c r="A254" i="3"/>
  <c r="O251" i="12"/>
  <c r="K251" i="12"/>
  <c r="I252" i="12"/>
  <c r="X252" i="12"/>
  <c r="R252" i="12"/>
  <c r="V252" i="12"/>
  <c r="T252" i="12"/>
  <c r="J252" i="12"/>
  <c r="W252" i="12"/>
  <c r="Z252" i="12"/>
  <c r="F252" i="12"/>
  <c r="G252" i="12"/>
  <c r="Q252" i="12"/>
  <c r="H252" i="12"/>
  <c r="Y252" i="12"/>
  <c r="S252" i="12"/>
  <c r="C252" i="12"/>
  <c r="P252" i="12"/>
  <c r="U252" i="12"/>
  <c r="B253" i="12" l="1"/>
  <c r="C253" i="12" s="1"/>
  <c r="D254" i="12"/>
  <c r="O252" i="12"/>
  <c r="K252" i="12"/>
  <c r="E254" i="12"/>
  <c r="B254" i="12"/>
  <c r="A255" i="3"/>
  <c r="B256" i="3"/>
  <c r="S253" i="12" l="1"/>
  <c r="T253" i="12"/>
  <c r="X253" i="12"/>
  <c r="J253" i="12"/>
  <c r="Q253" i="12"/>
  <c r="Z253" i="12"/>
  <c r="W253" i="12"/>
  <c r="P253" i="12"/>
  <c r="I253" i="12"/>
  <c r="Y253" i="12"/>
  <c r="F253" i="12"/>
  <c r="V253" i="12"/>
  <c r="G253" i="12"/>
  <c r="H253" i="12"/>
  <c r="U253" i="12"/>
  <c r="R253" i="12"/>
  <c r="D255" i="12"/>
  <c r="I254" i="12"/>
  <c r="W254" i="12"/>
  <c r="V254" i="12"/>
  <c r="C254" i="12"/>
  <c r="Z254" i="12"/>
  <c r="J254" i="12"/>
  <c r="Y254" i="12"/>
  <c r="Q254" i="12"/>
  <c r="U254" i="12"/>
  <c r="H254" i="12"/>
  <c r="P254" i="12"/>
  <c r="T254" i="12"/>
  <c r="R254" i="12"/>
  <c r="X254" i="12"/>
  <c r="G254" i="12"/>
  <c r="S254" i="12"/>
  <c r="F254" i="12"/>
  <c r="A256" i="3"/>
  <c r="B257" i="3"/>
  <c r="K253" i="12"/>
  <c r="O253" i="12"/>
  <c r="B255" i="12"/>
  <c r="E255" i="12"/>
  <c r="D256" i="12" l="1"/>
  <c r="A257" i="3"/>
  <c r="B258" i="3"/>
  <c r="I255" i="12"/>
  <c r="Q255" i="12"/>
  <c r="U255" i="12"/>
  <c r="R255" i="12"/>
  <c r="C255" i="12"/>
  <c r="J255" i="12"/>
  <c r="X255" i="12"/>
  <c r="Z255" i="12"/>
  <c r="V255" i="12"/>
  <c r="S255" i="12"/>
  <c r="G255" i="12"/>
  <c r="W255" i="12"/>
  <c r="F255" i="12"/>
  <c r="Y255" i="12"/>
  <c r="T255" i="12"/>
  <c r="H255" i="12"/>
  <c r="P255" i="12"/>
  <c r="E256" i="12"/>
  <c r="B256" i="12"/>
  <c r="K254" i="12"/>
  <c r="O254" i="12"/>
  <c r="D257" i="12" l="1"/>
  <c r="A258" i="3"/>
  <c r="B259" i="3"/>
  <c r="K255" i="12"/>
  <c r="O255" i="12"/>
  <c r="I256" i="12"/>
  <c r="V256" i="12"/>
  <c r="F256" i="12"/>
  <c r="G256" i="12"/>
  <c r="T256" i="12"/>
  <c r="J256" i="12"/>
  <c r="U256" i="12"/>
  <c r="Z256" i="12"/>
  <c r="C256" i="12"/>
  <c r="H256" i="12"/>
  <c r="W256" i="12"/>
  <c r="X256" i="12"/>
  <c r="Q256" i="12"/>
  <c r="P256" i="12"/>
  <c r="S256" i="12"/>
  <c r="R256" i="12"/>
  <c r="Y256" i="12"/>
  <c r="B257" i="12"/>
  <c r="E257" i="12"/>
  <c r="D258" i="12" l="1"/>
  <c r="M256" i="12"/>
  <c r="N256" i="12"/>
  <c r="O256" i="12" s="1"/>
  <c r="K256" i="12"/>
  <c r="B260" i="3"/>
  <c r="A259" i="3"/>
  <c r="I257" i="12"/>
  <c r="R257" i="12"/>
  <c r="V257" i="12"/>
  <c r="Q257" i="12"/>
  <c r="Z257" i="12"/>
  <c r="X257" i="12"/>
  <c r="Y257" i="12"/>
  <c r="U257" i="12"/>
  <c r="C257" i="12"/>
  <c r="P257" i="12"/>
  <c r="T257" i="12"/>
  <c r="G257" i="12"/>
  <c r="F257" i="12"/>
  <c r="J257" i="12"/>
  <c r="S257" i="12"/>
  <c r="H257" i="12"/>
  <c r="W257" i="12"/>
  <c r="E258" i="12"/>
  <c r="B258" i="12"/>
  <c r="D259" i="12" l="1"/>
  <c r="E259" i="12" s="1"/>
  <c r="I258" i="12"/>
  <c r="G258" i="12"/>
  <c r="Y258" i="12"/>
  <c r="S258" i="12"/>
  <c r="R258" i="12"/>
  <c r="C258" i="12"/>
  <c r="P258" i="12"/>
  <c r="Q258" i="12"/>
  <c r="X258" i="12"/>
  <c r="W258" i="12"/>
  <c r="Z258" i="12"/>
  <c r="U258" i="12"/>
  <c r="T258" i="12"/>
  <c r="J258" i="12"/>
  <c r="V258" i="12"/>
  <c r="H258" i="12"/>
  <c r="F258" i="12"/>
  <c r="B261" i="3"/>
  <c r="A260" i="3"/>
  <c r="K257" i="12"/>
  <c r="O257" i="12"/>
  <c r="B259" i="12" l="1"/>
  <c r="S259" i="12" s="1"/>
  <c r="D260" i="12"/>
  <c r="E260" i="12" s="1"/>
  <c r="B260" i="12"/>
  <c r="I260" i="12" s="1"/>
  <c r="B262" i="3"/>
  <c r="A261" i="3"/>
  <c r="K258" i="12"/>
  <c r="O258" i="12"/>
  <c r="I259" i="12" l="1"/>
  <c r="W259" i="12"/>
  <c r="P259" i="12"/>
  <c r="G259" i="12"/>
  <c r="F259" i="12"/>
  <c r="V259" i="12"/>
  <c r="Y259" i="12"/>
  <c r="X259" i="12"/>
  <c r="Q259" i="12"/>
  <c r="U259" i="12"/>
  <c r="T259" i="12"/>
  <c r="C259" i="12"/>
  <c r="R259" i="12"/>
  <c r="Z259" i="12"/>
  <c r="H259" i="12"/>
  <c r="J259" i="12"/>
  <c r="O259" i="12" s="1"/>
  <c r="D261" i="12"/>
  <c r="B261" i="12" s="1"/>
  <c r="A262" i="3"/>
  <c r="B263" i="3"/>
  <c r="Q260" i="12"/>
  <c r="W260" i="12"/>
  <c r="Z260" i="12"/>
  <c r="T260" i="12"/>
  <c r="J260" i="12"/>
  <c r="X260" i="12"/>
  <c r="S260" i="12"/>
  <c r="V260" i="12"/>
  <c r="G260" i="12"/>
  <c r="Y260" i="12"/>
  <c r="C260" i="12"/>
  <c r="U260" i="12"/>
  <c r="R260" i="12"/>
  <c r="H260" i="12"/>
  <c r="F260" i="12"/>
  <c r="P260" i="12"/>
  <c r="E261" i="12" l="1"/>
  <c r="K259" i="12"/>
  <c r="D262" i="12"/>
  <c r="B262" i="12" s="1"/>
  <c r="I262" i="12" s="1"/>
  <c r="M260" i="12"/>
  <c r="N260" i="12"/>
  <c r="O260" i="12" s="1"/>
  <c r="K260" i="12"/>
  <c r="I261" i="12"/>
  <c r="U261" i="12"/>
  <c r="T261" i="12"/>
  <c r="Q261" i="12"/>
  <c r="F261" i="12"/>
  <c r="H261" i="12"/>
  <c r="Y261" i="12"/>
  <c r="W261" i="12"/>
  <c r="J261" i="12"/>
  <c r="V261" i="12"/>
  <c r="Z261" i="12"/>
  <c r="P261" i="12"/>
  <c r="S261" i="12"/>
  <c r="R261" i="12"/>
  <c r="X261" i="12"/>
  <c r="G261" i="12"/>
  <c r="C261" i="12"/>
  <c r="A263" i="3"/>
  <c r="B264" i="3"/>
  <c r="E262" i="12" l="1"/>
  <c r="D263" i="12"/>
  <c r="E263" i="12" s="1"/>
  <c r="O261" i="12"/>
  <c r="K261" i="12"/>
  <c r="Z262" i="12"/>
  <c r="U262" i="12"/>
  <c r="P262" i="12"/>
  <c r="Q262" i="12"/>
  <c r="J262" i="12"/>
  <c r="V262" i="12"/>
  <c r="S262" i="12"/>
  <c r="R262" i="12"/>
  <c r="T262" i="12"/>
  <c r="C262" i="12"/>
  <c r="G262" i="12"/>
  <c r="W262" i="12"/>
  <c r="H262" i="12"/>
  <c r="X262" i="12"/>
  <c r="Y262" i="12"/>
  <c r="F262" i="12"/>
  <c r="A264" i="3"/>
  <c r="B265" i="3"/>
  <c r="B263" i="12" l="1"/>
  <c r="W263" i="12" s="1"/>
  <c r="D264" i="12"/>
  <c r="E264" i="12" s="1"/>
  <c r="N262" i="12"/>
  <c r="O262" i="12" s="1"/>
  <c r="M262" i="12"/>
  <c r="A265" i="3"/>
  <c r="B266" i="3"/>
  <c r="K262" i="12"/>
  <c r="X263" i="12" l="1"/>
  <c r="P263" i="12"/>
  <c r="Q263" i="12"/>
  <c r="G263" i="12"/>
  <c r="Y263" i="12"/>
  <c r="R263" i="12"/>
  <c r="C263" i="12"/>
  <c r="Z263" i="12"/>
  <c r="J263" i="12"/>
  <c r="O263" i="12" s="1"/>
  <c r="I263" i="12"/>
  <c r="S263" i="12"/>
  <c r="F263" i="12"/>
  <c r="T263" i="12"/>
  <c r="V263" i="12"/>
  <c r="H263" i="12"/>
  <c r="U263" i="12"/>
  <c r="B264" i="12"/>
  <c r="G264" i="12" s="1"/>
  <c r="D265" i="12"/>
  <c r="K263" i="12"/>
  <c r="B267" i="3"/>
  <c r="A266" i="3"/>
  <c r="B265" i="12"/>
  <c r="E265" i="12"/>
  <c r="Z264" i="12" l="1"/>
  <c r="P264" i="12"/>
  <c r="W264" i="12"/>
  <c r="C264" i="12"/>
  <c r="J264" i="12"/>
  <c r="Q264" i="12"/>
  <c r="V264" i="12"/>
  <c r="T264" i="12"/>
  <c r="R264" i="12"/>
  <c r="U264" i="12"/>
  <c r="F264" i="12"/>
  <c r="Y264" i="12"/>
  <c r="I264" i="12"/>
  <c r="S264" i="12"/>
  <c r="X264" i="12"/>
  <c r="H264" i="12"/>
  <c r="D266" i="12"/>
  <c r="N264" i="12"/>
  <c r="M264" i="12"/>
  <c r="B268" i="3"/>
  <c r="A267" i="3"/>
  <c r="K264" i="12"/>
  <c r="O264" i="12"/>
  <c r="I265" i="12"/>
  <c r="J265" i="12"/>
  <c r="V265" i="12"/>
  <c r="F265" i="12"/>
  <c r="P265" i="12"/>
  <c r="Z265" i="12"/>
  <c r="T265" i="12"/>
  <c r="W265" i="12"/>
  <c r="S265" i="12"/>
  <c r="Y265" i="12"/>
  <c r="X265" i="12"/>
  <c r="H265" i="12"/>
  <c r="U265" i="12"/>
  <c r="R265" i="12"/>
  <c r="C265" i="12"/>
  <c r="Q265" i="12"/>
  <c r="G265" i="12"/>
  <c r="B266" i="12"/>
  <c r="E266" i="12"/>
  <c r="D267" i="12" l="1"/>
  <c r="N265" i="12"/>
  <c r="M265" i="12"/>
  <c r="I266" i="12"/>
  <c r="X266" i="12"/>
  <c r="S266" i="12"/>
  <c r="T266" i="12"/>
  <c r="F266" i="12"/>
  <c r="J266" i="12"/>
  <c r="P266" i="12"/>
  <c r="W266" i="12"/>
  <c r="Z266" i="12"/>
  <c r="U266" i="12"/>
  <c r="Y266" i="12"/>
  <c r="R266" i="12"/>
  <c r="H266" i="12"/>
  <c r="G266" i="12"/>
  <c r="V266" i="12"/>
  <c r="Q266" i="12"/>
  <c r="C266" i="12"/>
  <c r="O265" i="12"/>
  <c r="K265" i="12"/>
  <c r="E267" i="12"/>
  <c r="B267" i="12"/>
  <c r="A268" i="3"/>
  <c r="B269" i="3"/>
  <c r="D268" i="12" l="1"/>
  <c r="B268" i="12" s="1"/>
  <c r="B270" i="3"/>
  <c r="A269" i="3"/>
  <c r="E268" i="12"/>
  <c r="O266" i="12"/>
  <c r="K266" i="12"/>
  <c r="J267" i="12"/>
  <c r="P267" i="12"/>
  <c r="Z267" i="12"/>
  <c r="X267" i="12"/>
  <c r="G267" i="12"/>
  <c r="H267" i="12"/>
  <c r="R267" i="12"/>
  <c r="U267" i="12"/>
  <c r="T267" i="12"/>
  <c r="V267" i="12"/>
  <c r="F267" i="12"/>
  <c r="Q267" i="12"/>
  <c r="Y267" i="12"/>
  <c r="S267" i="12"/>
  <c r="C267" i="12"/>
  <c r="W267" i="12"/>
  <c r="D269" i="12" l="1"/>
  <c r="M267" i="12"/>
  <c r="N267" i="12"/>
  <c r="O267" i="12" s="1"/>
  <c r="K267" i="12"/>
  <c r="I268" i="12"/>
  <c r="P268" i="12"/>
  <c r="G268" i="12"/>
  <c r="S268" i="12"/>
  <c r="Z268" i="12"/>
  <c r="Q268" i="12"/>
  <c r="C268" i="12"/>
  <c r="W268" i="12"/>
  <c r="R268" i="12"/>
  <c r="J268" i="12"/>
  <c r="F268" i="12"/>
  <c r="V268" i="12"/>
  <c r="Y268" i="12"/>
  <c r="H268" i="12"/>
  <c r="X268" i="12"/>
  <c r="T268" i="12"/>
  <c r="U268" i="12"/>
  <c r="E269" i="12"/>
  <c r="B269" i="12"/>
  <c r="B271" i="3"/>
  <c r="A270" i="3"/>
  <c r="D270" i="12" l="1"/>
  <c r="E270" i="12" s="1"/>
  <c r="N268" i="12"/>
  <c r="O268" i="12" s="1"/>
  <c r="M268" i="12"/>
  <c r="K268" i="12"/>
  <c r="B270" i="12"/>
  <c r="A271" i="3"/>
  <c r="B272" i="3"/>
  <c r="I269" i="12"/>
  <c r="W269" i="12"/>
  <c r="R269" i="12"/>
  <c r="X269" i="12"/>
  <c r="T269" i="12"/>
  <c r="P269" i="12"/>
  <c r="V269" i="12"/>
  <c r="G269" i="12"/>
  <c r="U269" i="12"/>
  <c r="Q269" i="12"/>
  <c r="Z269" i="12"/>
  <c r="S269" i="12"/>
  <c r="Y269" i="12"/>
  <c r="J269" i="12"/>
  <c r="F269" i="12"/>
  <c r="H269" i="12"/>
  <c r="C269" i="12"/>
  <c r="D271" i="12" l="1"/>
  <c r="O269" i="12"/>
  <c r="K269" i="12"/>
  <c r="I270" i="12"/>
  <c r="G270" i="12"/>
  <c r="X270" i="12"/>
  <c r="U270" i="12"/>
  <c r="W270" i="12"/>
  <c r="F270" i="12"/>
  <c r="Z270" i="12"/>
  <c r="C270" i="12"/>
  <c r="Y270" i="12"/>
  <c r="V270" i="12"/>
  <c r="Q270" i="12"/>
  <c r="T270" i="12"/>
  <c r="H270" i="12"/>
  <c r="J270" i="12"/>
  <c r="S270" i="12"/>
  <c r="R270" i="12"/>
  <c r="P270" i="12"/>
  <c r="B273" i="3"/>
  <c r="A272" i="3"/>
  <c r="E271" i="12"/>
  <c r="B271" i="12"/>
  <c r="D272" i="12" l="1"/>
  <c r="N270" i="12"/>
  <c r="M270" i="12"/>
  <c r="B274" i="3"/>
  <c r="A273" i="3"/>
  <c r="K270" i="12"/>
  <c r="O270" i="12"/>
  <c r="I271" i="12"/>
  <c r="W271" i="12"/>
  <c r="X271" i="12"/>
  <c r="C271" i="12"/>
  <c r="S271" i="12"/>
  <c r="G271" i="12"/>
  <c r="T271" i="12"/>
  <c r="F271" i="12"/>
  <c r="Q271" i="12"/>
  <c r="Z271" i="12"/>
  <c r="U271" i="12"/>
  <c r="V271" i="12"/>
  <c r="J271" i="12"/>
  <c r="H271" i="12"/>
  <c r="P271" i="12"/>
  <c r="Y271" i="12"/>
  <c r="R271" i="12"/>
  <c r="B272" i="12"/>
  <c r="E272" i="12"/>
  <c r="D273" i="12" l="1"/>
  <c r="I272" i="12"/>
  <c r="S272" i="12"/>
  <c r="Z272" i="12"/>
  <c r="W272" i="12"/>
  <c r="Y272" i="12"/>
  <c r="U272" i="12"/>
  <c r="G272" i="12"/>
  <c r="R272" i="12"/>
  <c r="T272" i="12"/>
  <c r="J272" i="12"/>
  <c r="H272" i="12"/>
  <c r="X272" i="12"/>
  <c r="F272" i="12"/>
  <c r="C272" i="12"/>
  <c r="Q272" i="12"/>
  <c r="V272" i="12"/>
  <c r="P272" i="12"/>
  <c r="E273" i="12"/>
  <c r="B273" i="12"/>
  <c r="O271" i="12"/>
  <c r="K271" i="12"/>
  <c r="A274" i="3"/>
  <c r="B275" i="3"/>
  <c r="D274" i="12" l="1"/>
  <c r="B276" i="3"/>
  <c r="A275" i="3"/>
  <c r="I273" i="12"/>
  <c r="X273" i="12"/>
  <c r="Z273" i="12"/>
  <c r="F273" i="12"/>
  <c r="H273" i="12"/>
  <c r="U273" i="12"/>
  <c r="S273" i="12"/>
  <c r="Q273" i="12"/>
  <c r="C273" i="12"/>
  <c r="J273" i="12"/>
  <c r="R273" i="12"/>
  <c r="P273" i="12"/>
  <c r="G273" i="12"/>
  <c r="V273" i="12"/>
  <c r="Y273" i="12"/>
  <c r="W273" i="12"/>
  <c r="T273" i="12"/>
  <c r="E274" i="12"/>
  <c r="B274" i="12"/>
  <c r="K272" i="12"/>
  <c r="O272" i="12"/>
  <c r="D275" i="12" l="1"/>
  <c r="B275" i="12" s="1"/>
  <c r="I275" i="12" s="1"/>
  <c r="K273" i="12"/>
  <c r="O273" i="12"/>
  <c r="E275" i="12"/>
  <c r="J274" i="12"/>
  <c r="P274" i="12"/>
  <c r="Z274" i="12"/>
  <c r="Y274" i="12"/>
  <c r="Q274" i="12"/>
  <c r="R274" i="12"/>
  <c r="T274" i="12"/>
  <c r="W274" i="12"/>
  <c r="G274" i="12"/>
  <c r="V274" i="12"/>
  <c r="F274" i="12"/>
  <c r="S274" i="12"/>
  <c r="H274" i="12"/>
  <c r="X274" i="12"/>
  <c r="C274" i="12"/>
  <c r="U274" i="12"/>
  <c r="B277" i="3"/>
  <c r="A276" i="3"/>
  <c r="D276" i="12" l="1"/>
  <c r="N274" i="12"/>
  <c r="O274" i="12" s="1"/>
  <c r="M274" i="12"/>
  <c r="T275" i="12"/>
  <c r="R275" i="12"/>
  <c r="Q275" i="12"/>
  <c r="U275" i="12"/>
  <c r="V275" i="12"/>
  <c r="X275" i="12"/>
  <c r="S275" i="12"/>
  <c r="F275" i="12"/>
  <c r="C275" i="12"/>
  <c r="G275" i="12"/>
  <c r="Y275" i="12"/>
  <c r="J275" i="12"/>
  <c r="W275" i="12"/>
  <c r="H275" i="12"/>
  <c r="P275" i="12"/>
  <c r="Z275" i="12"/>
  <c r="E276" i="12"/>
  <c r="B276" i="12"/>
  <c r="A277" i="3"/>
  <c r="B278" i="3"/>
  <c r="K274" i="12"/>
  <c r="D277" i="12" l="1"/>
  <c r="B277" i="12" s="1"/>
  <c r="N275" i="12"/>
  <c r="M275" i="12"/>
  <c r="B279" i="3"/>
  <c r="A278" i="3"/>
  <c r="K275" i="12"/>
  <c r="O275" i="12"/>
  <c r="E277" i="12"/>
  <c r="I276" i="12"/>
  <c r="R276" i="12"/>
  <c r="S276" i="12"/>
  <c r="Z276" i="12"/>
  <c r="T276" i="12"/>
  <c r="G276" i="12"/>
  <c r="Q276" i="12"/>
  <c r="W276" i="12"/>
  <c r="P276" i="12"/>
  <c r="F276" i="12"/>
  <c r="Y276" i="12"/>
  <c r="C276" i="12"/>
  <c r="H276" i="12"/>
  <c r="J276" i="12"/>
  <c r="X276" i="12"/>
  <c r="V276" i="12"/>
  <c r="U276" i="12"/>
  <c r="D278" i="12" l="1"/>
  <c r="B278" i="12" s="1"/>
  <c r="K276" i="12"/>
  <c r="O276" i="12"/>
  <c r="I277" i="12"/>
  <c r="U277" i="12"/>
  <c r="R277" i="12"/>
  <c r="G277" i="12"/>
  <c r="J277" i="12"/>
  <c r="S277" i="12"/>
  <c r="C277" i="12"/>
  <c r="P277" i="12"/>
  <c r="T277" i="12"/>
  <c r="W277" i="12"/>
  <c r="Y277" i="12"/>
  <c r="F277" i="12"/>
  <c r="Q277" i="12"/>
  <c r="Z277" i="12"/>
  <c r="V277" i="12"/>
  <c r="X277" i="12"/>
  <c r="H277" i="12"/>
  <c r="A279" i="3"/>
  <c r="B280" i="3"/>
  <c r="E278" i="12" l="1"/>
  <c r="D279" i="12"/>
  <c r="A280" i="3"/>
  <c r="B281" i="3"/>
  <c r="I278" i="12"/>
  <c r="F278" i="12"/>
  <c r="H278" i="12"/>
  <c r="X278" i="12"/>
  <c r="W278" i="12"/>
  <c r="J278" i="12"/>
  <c r="Y278" i="12"/>
  <c r="C278" i="12"/>
  <c r="S278" i="12"/>
  <c r="Z278" i="12"/>
  <c r="T278" i="12"/>
  <c r="R278" i="12"/>
  <c r="G278" i="12"/>
  <c r="U278" i="12"/>
  <c r="V278" i="12"/>
  <c r="P278" i="12"/>
  <c r="Q278" i="12"/>
  <c r="E279" i="12"/>
  <c r="B279" i="12"/>
  <c r="O277" i="12"/>
  <c r="K277" i="12"/>
  <c r="D280" i="12" l="1"/>
  <c r="B282" i="3"/>
  <c r="A281" i="3"/>
  <c r="I279" i="12"/>
  <c r="T279" i="12"/>
  <c r="F279" i="12"/>
  <c r="Y279" i="12"/>
  <c r="S279" i="12"/>
  <c r="Z279" i="12"/>
  <c r="R279" i="12"/>
  <c r="G279" i="12"/>
  <c r="J279" i="12"/>
  <c r="P279" i="12"/>
  <c r="U279" i="12"/>
  <c r="X279" i="12"/>
  <c r="V279" i="12"/>
  <c r="C279" i="12"/>
  <c r="Q279" i="12"/>
  <c r="H279" i="12"/>
  <c r="W279" i="12"/>
  <c r="B280" i="12"/>
  <c r="E280" i="12"/>
  <c r="O278" i="12"/>
  <c r="K278" i="12"/>
  <c r="D281" i="12" l="1"/>
  <c r="I280" i="12"/>
  <c r="Z280" i="12"/>
  <c r="Q280" i="12"/>
  <c r="P280" i="12"/>
  <c r="W280" i="12"/>
  <c r="U280" i="12"/>
  <c r="G280" i="12"/>
  <c r="C280" i="12"/>
  <c r="S280" i="12"/>
  <c r="J280" i="12"/>
  <c r="R280" i="12"/>
  <c r="V280" i="12"/>
  <c r="T280" i="12"/>
  <c r="Y280" i="12"/>
  <c r="H280" i="12"/>
  <c r="X280" i="12"/>
  <c r="F280" i="12"/>
  <c r="K279" i="12"/>
  <c r="O279" i="12"/>
  <c r="E281" i="12"/>
  <c r="B281" i="12"/>
  <c r="B283" i="3"/>
  <c r="A282" i="3"/>
  <c r="D282" i="12" l="1"/>
  <c r="B282" i="12" s="1"/>
  <c r="B284" i="3"/>
  <c r="A283" i="3"/>
  <c r="O280" i="12"/>
  <c r="K280" i="12"/>
  <c r="I281" i="12"/>
  <c r="Z281" i="12"/>
  <c r="C281" i="12"/>
  <c r="H281" i="12"/>
  <c r="R281" i="12"/>
  <c r="U281" i="12"/>
  <c r="G281" i="12"/>
  <c r="S281" i="12"/>
  <c r="Q281" i="12"/>
  <c r="J281" i="12"/>
  <c r="T281" i="12"/>
  <c r="V281" i="12"/>
  <c r="X281" i="12"/>
  <c r="P281" i="12"/>
  <c r="Y281" i="12"/>
  <c r="W281" i="12"/>
  <c r="F281" i="12"/>
  <c r="E282" i="12" l="1"/>
  <c r="D283" i="12"/>
  <c r="B283" i="12" s="1"/>
  <c r="I283" i="12" s="1"/>
  <c r="M281" i="12"/>
  <c r="N281" i="12"/>
  <c r="O281" i="12" s="1"/>
  <c r="K281" i="12"/>
  <c r="B285" i="3"/>
  <c r="A284" i="3"/>
  <c r="I282" i="12"/>
  <c r="Z282" i="12"/>
  <c r="U282" i="12"/>
  <c r="X282" i="12"/>
  <c r="F282" i="12"/>
  <c r="R282" i="12"/>
  <c r="S282" i="12"/>
  <c r="Y282" i="12"/>
  <c r="Q282" i="12"/>
  <c r="G282" i="12"/>
  <c r="P282" i="12"/>
  <c r="C282" i="12"/>
  <c r="T282" i="12"/>
  <c r="W282" i="12"/>
  <c r="J282" i="12"/>
  <c r="H282" i="12"/>
  <c r="V282" i="12"/>
  <c r="E283" i="12" l="1"/>
  <c r="D284" i="12"/>
  <c r="Y283" i="12"/>
  <c r="Z283" i="12"/>
  <c r="Q283" i="12"/>
  <c r="U283" i="12"/>
  <c r="H283" i="12"/>
  <c r="V283" i="12"/>
  <c r="W283" i="12"/>
  <c r="S283" i="12"/>
  <c r="J283" i="12"/>
  <c r="X283" i="12"/>
  <c r="T283" i="12"/>
  <c r="F283" i="12"/>
  <c r="C283" i="12"/>
  <c r="P283" i="12"/>
  <c r="G283" i="12"/>
  <c r="R283" i="12"/>
  <c r="B284" i="12"/>
  <c r="E284" i="12"/>
  <c r="O282" i="12"/>
  <c r="K282" i="12"/>
  <c r="A285" i="3"/>
  <c r="B286" i="3"/>
  <c r="D285" i="12" l="1"/>
  <c r="E285" i="12" s="1"/>
  <c r="N283" i="12"/>
  <c r="M283" i="12"/>
  <c r="A286" i="3"/>
  <c r="B287" i="3"/>
  <c r="B285" i="12"/>
  <c r="I284" i="12"/>
  <c r="P284" i="12"/>
  <c r="X284" i="12"/>
  <c r="S284" i="12"/>
  <c r="Q284" i="12"/>
  <c r="C284" i="12"/>
  <c r="T284" i="12"/>
  <c r="R284" i="12"/>
  <c r="Z284" i="12"/>
  <c r="F284" i="12"/>
  <c r="V284" i="12"/>
  <c r="H284" i="12"/>
  <c r="G284" i="12"/>
  <c r="J284" i="12"/>
  <c r="W284" i="12"/>
  <c r="U284" i="12"/>
  <c r="Y284" i="12"/>
  <c r="K283" i="12"/>
  <c r="O283" i="12"/>
  <c r="D286" i="12" l="1"/>
  <c r="I285" i="12"/>
  <c r="F285" i="12"/>
  <c r="Z285" i="12"/>
  <c r="Q285" i="12"/>
  <c r="W285" i="12"/>
  <c r="U285" i="12"/>
  <c r="V285" i="12"/>
  <c r="H285" i="12"/>
  <c r="P285" i="12"/>
  <c r="Y285" i="12"/>
  <c r="X285" i="12"/>
  <c r="S285" i="12"/>
  <c r="G285" i="12"/>
  <c r="J285" i="12"/>
  <c r="R285" i="12"/>
  <c r="C285" i="12"/>
  <c r="T285" i="12"/>
  <c r="O284" i="12"/>
  <c r="K284" i="12"/>
  <c r="B288" i="3"/>
  <c r="A287" i="3"/>
  <c r="B286" i="12"/>
  <c r="E286" i="12"/>
  <c r="D287" i="12" l="1"/>
  <c r="N285" i="12"/>
  <c r="M285" i="12"/>
  <c r="I286" i="12"/>
  <c r="S286" i="12"/>
  <c r="Z286" i="12"/>
  <c r="W286" i="12"/>
  <c r="P286" i="12"/>
  <c r="Y286" i="12"/>
  <c r="F286" i="12"/>
  <c r="H286" i="12"/>
  <c r="U286" i="12"/>
  <c r="C286" i="12"/>
  <c r="R286" i="12"/>
  <c r="G286" i="12"/>
  <c r="X286" i="12"/>
  <c r="J286" i="12"/>
  <c r="T286" i="12"/>
  <c r="Q286" i="12"/>
  <c r="V286" i="12"/>
  <c r="K285" i="12"/>
  <c r="O285" i="12"/>
  <c r="B289" i="3"/>
  <c r="A288" i="3"/>
  <c r="E287" i="12"/>
  <c r="B287" i="12"/>
  <c r="D288" i="12" l="1"/>
  <c r="B288" i="12" s="1"/>
  <c r="A289" i="3"/>
  <c r="B290" i="3"/>
  <c r="I287" i="12"/>
  <c r="X287" i="12"/>
  <c r="Y287" i="12"/>
  <c r="W287" i="12"/>
  <c r="F287" i="12"/>
  <c r="P287" i="12"/>
  <c r="T287" i="12"/>
  <c r="C287" i="12"/>
  <c r="S287" i="12"/>
  <c r="Q287" i="12"/>
  <c r="R287" i="12"/>
  <c r="G287" i="12"/>
  <c r="U287" i="12"/>
  <c r="J287" i="12"/>
  <c r="V287" i="12"/>
  <c r="Z287" i="12"/>
  <c r="H287" i="12"/>
  <c r="K286" i="12"/>
  <c r="O286" i="12"/>
  <c r="E288" i="12" l="1"/>
  <c r="D289" i="12"/>
  <c r="E289" i="12" s="1"/>
  <c r="A290" i="3"/>
  <c r="B291" i="3"/>
  <c r="O287" i="12"/>
  <c r="K287" i="12"/>
  <c r="I288" i="12"/>
  <c r="U288" i="12"/>
  <c r="V288" i="12"/>
  <c r="Y288" i="12"/>
  <c r="H288" i="12"/>
  <c r="S288" i="12"/>
  <c r="T288" i="12"/>
  <c r="G288" i="12"/>
  <c r="Z288" i="12"/>
  <c r="F288" i="12"/>
  <c r="Q288" i="12"/>
  <c r="J288" i="12"/>
  <c r="R288" i="12"/>
  <c r="P288" i="12"/>
  <c r="X288" i="12"/>
  <c r="W288" i="12"/>
  <c r="C288" i="12"/>
  <c r="B289" i="12" l="1"/>
  <c r="R289" i="12" s="1"/>
  <c r="D290" i="12"/>
  <c r="E290" i="12" s="1"/>
  <c r="K288" i="12"/>
  <c r="O288" i="12"/>
  <c r="B292" i="3"/>
  <c r="A291" i="3"/>
  <c r="B290" i="12"/>
  <c r="V289" i="12" l="1"/>
  <c r="S289" i="12"/>
  <c r="X289" i="12"/>
  <c r="I289" i="12"/>
  <c r="H289" i="12"/>
  <c r="P289" i="12"/>
  <c r="G289" i="12"/>
  <c r="J289" i="12"/>
  <c r="F289" i="12"/>
  <c r="Y289" i="12"/>
  <c r="W289" i="12"/>
  <c r="Z289" i="12"/>
  <c r="C289" i="12"/>
  <c r="T289" i="12"/>
  <c r="U289" i="12"/>
  <c r="Q289" i="12"/>
  <c r="D291" i="12"/>
  <c r="B291" i="12" s="1"/>
  <c r="B293" i="3"/>
  <c r="A292" i="3"/>
  <c r="I290" i="12"/>
  <c r="S290" i="12"/>
  <c r="Z290" i="12"/>
  <c r="X290" i="12"/>
  <c r="Y290" i="12"/>
  <c r="G290" i="12"/>
  <c r="Q290" i="12"/>
  <c r="J290" i="12"/>
  <c r="C290" i="12"/>
  <c r="T290" i="12"/>
  <c r="R290" i="12"/>
  <c r="U290" i="12"/>
  <c r="P290" i="12"/>
  <c r="F290" i="12"/>
  <c r="H290" i="12"/>
  <c r="W290" i="12"/>
  <c r="V290" i="12"/>
  <c r="O289" i="12"/>
  <c r="K289" i="12"/>
  <c r="E291" i="12" l="1"/>
  <c r="D292" i="12"/>
  <c r="E292" i="12" s="1"/>
  <c r="K290" i="12"/>
  <c r="O290" i="12"/>
  <c r="B294" i="3"/>
  <c r="A293" i="3"/>
  <c r="I291" i="12"/>
  <c r="X291" i="12"/>
  <c r="F291" i="12"/>
  <c r="R291" i="12"/>
  <c r="H291" i="12"/>
  <c r="J291" i="12"/>
  <c r="S291" i="12"/>
  <c r="T291" i="12"/>
  <c r="V291" i="12"/>
  <c r="P291" i="12"/>
  <c r="W291" i="12"/>
  <c r="Q291" i="12"/>
  <c r="Y291" i="12"/>
  <c r="U291" i="12"/>
  <c r="G291" i="12"/>
  <c r="Z291" i="12"/>
  <c r="C291" i="12"/>
  <c r="B292" i="12" l="1"/>
  <c r="P292" i="12" s="1"/>
  <c r="D293" i="12"/>
  <c r="O291" i="12"/>
  <c r="K291" i="12"/>
  <c r="E293" i="12"/>
  <c r="B293" i="12"/>
  <c r="A294" i="3"/>
  <c r="B295" i="3"/>
  <c r="X292" i="12" l="1"/>
  <c r="Y292" i="12"/>
  <c r="Z292" i="12"/>
  <c r="C292" i="12"/>
  <c r="F292" i="12"/>
  <c r="J292" i="12"/>
  <c r="Q292" i="12"/>
  <c r="S292" i="12"/>
  <c r="U292" i="12"/>
  <c r="G292" i="12"/>
  <c r="H292" i="12"/>
  <c r="R292" i="12"/>
  <c r="I292" i="12"/>
  <c r="T292" i="12"/>
  <c r="W292" i="12"/>
  <c r="V292" i="12"/>
  <c r="D294" i="12"/>
  <c r="B294" i="12" s="1"/>
  <c r="O292" i="12"/>
  <c r="K292" i="12"/>
  <c r="A295" i="3"/>
  <c r="B296" i="3"/>
  <c r="E294" i="12"/>
  <c r="I293" i="12"/>
  <c r="J293" i="12"/>
  <c r="S293" i="12"/>
  <c r="P293" i="12"/>
  <c r="Y293" i="12"/>
  <c r="W293" i="12"/>
  <c r="H293" i="12"/>
  <c r="Z293" i="12"/>
  <c r="X293" i="12"/>
  <c r="R293" i="12"/>
  <c r="G293" i="12"/>
  <c r="C293" i="12"/>
  <c r="U293" i="12"/>
  <c r="V293" i="12"/>
  <c r="Q293" i="12"/>
  <c r="T293" i="12"/>
  <c r="F293" i="12"/>
  <c r="D295" i="12" l="1"/>
  <c r="E295" i="12" s="1"/>
  <c r="O293" i="12"/>
  <c r="K293" i="12"/>
  <c r="A296" i="3"/>
  <c r="B297" i="3"/>
  <c r="I294" i="12"/>
  <c r="P294" i="12"/>
  <c r="F294" i="12"/>
  <c r="H294" i="12"/>
  <c r="Z294" i="12"/>
  <c r="X294" i="12"/>
  <c r="T294" i="12"/>
  <c r="Y294" i="12"/>
  <c r="C294" i="12"/>
  <c r="R294" i="12"/>
  <c r="V294" i="12"/>
  <c r="G294" i="12"/>
  <c r="Q294" i="12"/>
  <c r="J294" i="12"/>
  <c r="U294" i="12"/>
  <c r="S294" i="12"/>
  <c r="W294" i="12"/>
  <c r="B295" i="12" l="1"/>
  <c r="Q295" i="12" s="1"/>
  <c r="D296" i="12"/>
  <c r="K294" i="12"/>
  <c r="O294" i="12"/>
  <c r="B298" i="3"/>
  <c r="A297" i="3"/>
  <c r="E296" i="12"/>
  <c r="B296" i="12"/>
  <c r="H295" i="12" l="1"/>
  <c r="F295" i="12"/>
  <c r="I295" i="12"/>
  <c r="S295" i="12"/>
  <c r="X295" i="12"/>
  <c r="R295" i="12"/>
  <c r="C295" i="12"/>
  <c r="Z295" i="12"/>
  <c r="G295" i="12"/>
  <c r="T295" i="12"/>
  <c r="P295" i="12"/>
  <c r="V295" i="12"/>
  <c r="U295" i="12"/>
  <c r="J295" i="12"/>
  <c r="Y295" i="12"/>
  <c r="W295" i="12"/>
  <c r="D297" i="12"/>
  <c r="B297" i="12" s="1"/>
  <c r="O295" i="12"/>
  <c r="K295" i="12"/>
  <c r="B299" i="3"/>
  <c r="A298" i="3"/>
  <c r="I296" i="12"/>
  <c r="H296" i="12"/>
  <c r="Z296" i="12"/>
  <c r="W296" i="12"/>
  <c r="J296" i="12"/>
  <c r="F296" i="12"/>
  <c r="V296" i="12"/>
  <c r="R296" i="12"/>
  <c r="G296" i="12"/>
  <c r="C296" i="12"/>
  <c r="T296" i="12"/>
  <c r="Q296" i="12"/>
  <c r="U296" i="12"/>
  <c r="X296" i="12"/>
  <c r="Y296" i="12"/>
  <c r="P296" i="12"/>
  <c r="S296" i="12"/>
  <c r="E297" i="12" l="1"/>
  <c r="D298" i="12"/>
  <c r="K296" i="12"/>
  <c r="O296" i="12"/>
  <c r="I297" i="12"/>
  <c r="J297" i="12"/>
  <c r="Y297" i="12"/>
  <c r="X297" i="12"/>
  <c r="R297" i="12"/>
  <c r="Z297" i="12"/>
  <c r="H297" i="12"/>
  <c r="S297" i="12"/>
  <c r="U297" i="12"/>
  <c r="F297" i="12"/>
  <c r="P297" i="12"/>
  <c r="C297" i="12"/>
  <c r="T297" i="12"/>
  <c r="Q297" i="12"/>
  <c r="G297" i="12"/>
  <c r="V297" i="12"/>
  <c r="W297" i="12"/>
  <c r="E298" i="12"/>
  <c r="B298" i="12"/>
  <c r="B300" i="3"/>
  <c r="A299" i="3"/>
  <c r="D299" i="12" l="1"/>
  <c r="B299" i="12" s="1"/>
  <c r="O297" i="12"/>
  <c r="K297" i="12"/>
  <c r="A300" i="3"/>
  <c r="B301" i="3"/>
  <c r="I298" i="12"/>
  <c r="C298" i="12"/>
  <c r="U298" i="12"/>
  <c r="P298" i="12"/>
  <c r="F298" i="12"/>
  <c r="J298" i="12"/>
  <c r="T298" i="12"/>
  <c r="R298" i="12"/>
  <c r="H298" i="12"/>
  <c r="X298" i="12"/>
  <c r="Y298" i="12"/>
  <c r="Q298" i="12"/>
  <c r="G298" i="12"/>
  <c r="W298" i="12"/>
  <c r="Z298" i="12"/>
  <c r="V298" i="12"/>
  <c r="S298" i="12"/>
  <c r="E299" i="12" l="1"/>
  <c r="D300" i="12"/>
  <c r="K298" i="12"/>
  <c r="O298" i="12"/>
  <c r="I299" i="12"/>
  <c r="H299" i="12"/>
  <c r="G299" i="12"/>
  <c r="Q299" i="12"/>
  <c r="P299" i="12"/>
  <c r="F299" i="12"/>
  <c r="R299" i="12"/>
  <c r="C299" i="12"/>
  <c r="U299" i="12"/>
  <c r="X299" i="12"/>
  <c r="V299" i="12"/>
  <c r="T299" i="12"/>
  <c r="Z299" i="12"/>
  <c r="J299" i="12"/>
  <c r="Y299" i="12"/>
  <c r="S299" i="12"/>
  <c r="W299" i="12"/>
  <c r="A301" i="3"/>
  <c r="B302" i="3"/>
  <c r="B300" i="12"/>
  <c r="E300" i="12"/>
  <c r="D301" i="12" l="1"/>
  <c r="B301" i="12" s="1"/>
  <c r="K299" i="12"/>
  <c r="O299" i="12"/>
  <c r="I300" i="12"/>
  <c r="T300" i="12"/>
  <c r="Q300" i="12"/>
  <c r="Y300" i="12"/>
  <c r="V300" i="12"/>
  <c r="H300" i="12"/>
  <c r="Z300" i="12"/>
  <c r="J300" i="12"/>
  <c r="C300" i="12"/>
  <c r="R300" i="12"/>
  <c r="X300" i="12"/>
  <c r="P300" i="12"/>
  <c r="G300" i="12"/>
  <c r="U300" i="12"/>
  <c r="F300" i="12"/>
  <c r="S300" i="12"/>
  <c r="W300" i="12"/>
  <c r="B303" i="3"/>
  <c r="A302" i="3"/>
  <c r="E301" i="12" l="1"/>
  <c r="D302" i="12"/>
  <c r="K300" i="12"/>
  <c r="O300" i="12"/>
  <c r="E302" i="12"/>
  <c r="B302" i="12"/>
  <c r="I302" i="12" s="1"/>
  <c r="B304" i="3"/>
  <c r="A303" i="3"/>
  <c r="I301" i="12"/>
  <c r="V301" i="12"/>
  <c r="P301" i="12"/>
  <c r="T301" i="12"/>
  <c r="H301" i="12"/>
  <c r="S301" i="12"/>
  <c r="Y301" i="12"/>
  <c r="W301" i="12"/>
  <c r="C301" i="12"/>
  <c r="X301" i="12"/>
  <c r="R301" i="12"/>
  <c r="G301" i="12"/>
  <c r="Z301" i="12"/>
  <c r="J301" i="12"/>
  <c r="U301" i="12"/>
  <c r="Q301" i="12"/>
  <c r="F301" i="12"/>
  <c r="D303" i="12" l="1"/>
  <c r="O301" i="12"/>
  <c r="K301" i="12"/>
  <c r="Y302" i="12"/>
  <c r="J302" i="12"/>
  <c r="G302" i="12"/>
  <c r="T302" i="12"/>
  <c r="V302" i="12"/>
  <c r="X302" i="12"/>
  <c r="Q302" i="12"/>
  <c r="R302" i="12"/>
  <c r="U302" i="12"/>
  <c r="C302" i="12"/>
  <c r="S302" i="12"/>
  <c r="W302" i="12"/>
  <c r="P302" i="12"/>
  <c r="F302" i="12"/>
  <c r="H302" i="12"/>
  <c r="Z302" i="12"/>
  <c r="E303" i="12"/>
  <c r="B303" i="12"/>
  <c r="B305" i="3"/>
  <c r="A304" i="3"/>
  <c r="D304" i="12" l="1"/>
  <c r="M302" i="12"/>
  <c r="N302" i="12"/>
  <c r="O302" i="12" s="1"/>
  <c r="I303" i="12"/>
  <c r="P303" i="12"/>
  <c r="F303" i="12"/>
  <c r="Q303" i="12"/>
  <c r="W303" i="12"/>
  <c r="R303" i="12"/>
  <c r="H303" i="12"/>
  <c r="S303" i="12"/>
  <c r="V303" i="12"/>
  <c r="T303" i="12"/>
  <c r="U303" i="12"/>
  <c r="Y303" i="12"/>
  <c r="C303" i="12"/>
  <c r="J303" i="12"/>
  <c r="X303" i="12"/>
  <c r="Z303" i="12"/>
  <c r="G303" i="12"/>
  <c r="K302" i="12"/>
  <c r="E304" i="12"/>
  <c r="B304" i="12"/>
  <c r="A305" i="3"/>
  <c r="B306" i="3"/>
  <c r="D305" i="12" l="1"/>
  <c r="E305" i="12" s="1"/>
  <c r="M303" i="12"/>
  <c r="N303" i="12"/>
  <c r="O303" i="12" s="1"/>
  <c r="A306" i="3"/>
  <c r="B307" i="3"/>
  <c r="K303" i="12"/>
  <c r="I304" i="12"/>
  <c r="Q304" i="12"/>
  <c r="Y304" i="12"/>
  <c r="H304" i="12"/>
  <c r="U304" i="12"/>
  <c r="R304" i="12"/>
  <c r="V304" i="12"/>
  <c r="G304" i="12"/>
  <c r="F304" i="12"/>
  <c r="J304" i="12"/>
  <c r="S304" i="12"/>
  <c r="C304" i="12"/>
  <c r="Z304" i="12"/>
  <c r="X304" i="12"/>
  <c r="P304" i="12"/>
  <c r="T304" i="12"/>
  <c r="W304" i="12"/>
  <c r="B305" i="12" l="1"/>
  <c r="I305" i="12" s="1"/>
  <c r="D306" i="12"/>
  <c r="B306" i="12" s="1"/>
  <c r="K304" i="12"/>
  <c r="O304" i="12"/>
  <c r="A307" i="3"/>
  <c r="B308" i="3"/>
  <c r="F305" i="12" l="1"/>
  <c r="J305" i="12"/>
  <c r="R305" i="12"/>
  <c r="C305" i="12"/>
  <c r="S305" i="12"/>
  <c r="X305" i="12"/>
  <c r="H305" i="12"/>
  <c r="U305" i="12"/>
  <c r="T305" i="12"/>
  <c r="Q305" i="12"/>
  <c r="G305" i="12"/>
  <c r="Y305" i="12"/>
  <c r="Z305" i="12"/>
  <c r="W305" i="12"/>
  <c r="V305" i="12"/>
  <c r="P305" i="12"/>
  <c r="D307" i="12"/>
  <c r="B307" i="12" s="1"/>
  <c r="E306" i="12"/>
  <c r="B309" i="3"/>
  <c r="A308" i="3"/>
  <c r="O305" i="12"/>
  <c r="K305" i="12"/>
  <c r="E307" i="12"/>
  <c r="I306" i="12"/>
  <c r="U306" i="12"/>
  <c r="Q306" i="12"/>
  <c r="Y306" i="12"/>
  <c r="F306" i="12"/>
  <c r="S306" i="12"/>
  <c r="H306" i="12"/>
  <c r="X306" i="12"/>
  <c r="R306" i="12"/>
  <c r="C306" i="12"/>
  <c r="Z306" i="12"/>
  <c r="P306" i="12"/>
  <c r="G306" i="12"/>
  <c r="J306" i="12"/>
  <c r="W306" i="12"/>
  <c r="T306" i="12"/>
  <c r="V306" i="12"/>
  <c r="D308" i="12" l="1"/>
  <c r="K306" i="12"/>
  <c r="O306" i="12"/>
  <c r="X307" i="12"/>
  <c r="Z307" i="12"/>
  <c r="P307" i="12"/>
  <c r="R307" i="12"/>
  <c r="Y307" i="12"/>
  <c r="C307" i="12"/>
  <c r="V307" i="12"/>
  <c r="U307" i="12"/>
  <c r="J307" i="12"/>
  <c r="F307" i="12"/>
  <c r="G307" i="12"/>
  <c r="T307" i="12"/>
  <c r="Q307" i="12"/>
  <c r="S307" i="12"/>
  <c r="W307" i="12"/>
  <c r="H307" i="12"/>
  <c r="E308" i="12"/>
  <c r="B308" i="12"/>
  <c r="B310" i="3"/>
  <c r="A309" i="3"/>
  <c r="D309" i="12" l="1"/>
  <c r="M307" i="12"/>
  <c r="N307" i="12"/>
  <c r="O307" i="12" s="1"/>
  <c r="H308" i="12"/>
  <c r="C308" i="12"/>
  <c r="G308" i="12"/>
  <c r="W308" i="12"/>
  <c r="Z308" i="12"/>
  <c r="Q308" i="12"/>
  <c r="X308" i="12"/>
  <c r="S308" i="12"/>
  <c r="P308" i="12"/>
  <c r="F308" i="12"/>
  <c r="J308" i="12"/>
  <c r="V308" i="12"/>
  <c r="R308" i="12"/>
  <c r="Y308" i="12"/>
  <c r="U308" i="12"/>
  <c r="T308" i="12"/>
  <c r="K307" i="12"/>
  <c r="E309" i="12"/>
  <c r="B309" i="12"/>
  <c r="B311" i="3"/>
  <c r="A310" i="3"/>
  <c r="D310" i="12" l="1"/>
  <c r="M308" i="12"/>
  <c r="N308" i="12"/>
  <c r="O308" i="12" s="1"/>
  <c r="I309" i="12"/>
  <c r="R309" i="12"/>
  <c r="F309" i="12"/>
  <c r="W309" i="12"/>
  <c r="U309" i="12"/>
  <c r="Q309" i="12"/>
  <c r="H309" i="12"/>
  <c r="Z309" i="12"/>
  <c r="P309" i="12"/>
  <c r="G309" i="12"/>
  <c r="S309" i="12"/>
  <c r="V309" i="12"/>
  <c r="J309" i="12"/>
  <c r="Y309" i="12"/>
  <c r="T309" i="12"/>
  <c r="C309" i="12"/>
  <c r="X309" i="12"/>
  <c r="K308" i="12"/>
  <c r="E310" i="12"/>
  <c r="B310" i="12"/>
  <c r="B312" i="3"/>
  <c r="A311" i="3"/>
  <c r="D311" i="12" l="1"/>
  <c r="E311" i="12" s="1"/>
  <c r="M309" i="12"/>
  <c r="N309" i="12"/>
  <c r="A312" i="3"/>
  <c r="B313" i="3"/>
  <c r="I310" i="12"/>
  <c r="C310" i="12"/>
  <c r="T310" i="12"/>
  <c r="Y310" i="12"/>
  <c r="U310" i="12"/>
  <c r="Q310" i="12"/>
  <c r="S310" i="12"/>
  <c r="V310" i="12"/>
  <c r="H310" i="12"/>
  <c r="F310" i="12"/>
  <c r="Z310" i="12"/>
  <c r="J310" i="12"/>
  <c r="R310" i="12"/>
  <c r="P310" i="12"/>
  <c r="X310" i="12"/>
  <c r="G310" i="12"/>
  <c r="W310" i="12"/>
  <c r="O309" i="12"/>
  <c r="K309" i="12"/>
  <c r="B311" i="12" l="1"/>
  <c r="Q311" i="12" s="1"/>
  <c r="D312" i="12"/>
  <c r="O310" i="12"/>
  <c r="K310" i="12"/>
  <c r="A313" i="3"/>
  <c r="B314" i="3"/>
  <c r="B312" i="12"/>
  <c r="E312" i="12"/>
  <c r="R311" i="12" l="1"/>
  <c r="H311" i="12"/>
  <c r="S311" i="12"/>
  <c r="T311" i="12"/>
  <c r="F311" i="12"/>
  <c r="Z311" i="12"/>
  <c r="U311" i="12"/>
  <c r="V311" i="12"/>
  <c r="I311" i="12"/>
  <c r="P311" i="12"/>
  <c r="X311" i="12"/>
  <c r="W311" i="12"/>
  <c r="G311" i="12"/>
  <c r="Y311" i="12"/>
  <c r="J311" i="12"/>
  <c r="K311" i="12" s="1"/>
  <c r="C311" i="12"/>
  <c r="D313" i="12"/>
  <c r="B313" i="12" s="1"/>
  <c r="B315" i="3"/>
  <c r="A314" i="3"/>
  <c r="I312" i="12"/>
  <c r="S312" i="12"/>
  <c r="Y312" i="12"/>
  <c r="W312" i="12"/>
  <c r="Q312" i="12"/>
  <c r="V312" i="12"/>
  <c r="C312" i="12"/>
  <c r="P312" i="12"/>
  <c r="G312" i="12"/>
  <c r="J312" i="12"/>
  <c r="F312" i="12"/>
  <c r="Z312" i="12"/>
  <c r="T312" i="12"/>
  <c r="H312" i="12"/>
  <c r="R312" i="12"/>
  <c r="X312" i="12"/>
  <c r="U312" i="12"/>
  <c r="O311" i="12" l="1"/>
  <c r="E313" i="12"/>
  <c r="D314" i="12"/>
  <c r="B314" i="12" s="1"/>
  <c r="K312" i="12"/>
  <c r="O312" i="12"/>
  <c r="B316" i="3"/>
  <c r="A315" i="3"/>
  <c r="I313" i="12"/>
  <c r="G313" i="12"/>
  <c r="H313" i="12"/>
  <c r="X313" i="12"/>
  <c r="T313" i="12"/>
  <c r="Y313" i="12"/>
  <c r="J313" i="12"/>
  <c r="C313" i="12"/>
  <c r="P313" i="12"/>
  <c r="S313" i="12"/>
  <c r="R313" i="12"/>
  <c r="Z313" i="12"/>
  <c r="U313" i="12"/>
  <c r="F313" i="12"/>
  <c r="Q313" i="12"/>
  <c r="W313" i="12"/>
  <c r="V313" i="12"/>
  <c r="E314" i="12" l="1"/>
  <c r="D315" i="12"/>
  <c r="I314" i="12"/>
  <c r="J314" i="12"/>
  <c r="Q314" i="12"/>
  <c r="C314" i="12"/>
  <c r="X314" i="12"/>
  <c r="T314" i="12"/>
  <c r="R314" i="12"/>
  <c r="H314" i="12"/>
  <c r="F314" i="12"/>
  <c r="Y314" i="12"/>
  <c r="V314" i="12"/>
  <c r="Z314" i="12"/>
  <c r="W314" i="12"/>
  <c r="G314" i="12"/>
  <c r="U314" i="12"/>
  <c r="S314" i="12"/>
  <c r="P314" i="12"/>
  <c r="B315" i="12"/>
  <c r="E315" i="12"/>
  <c r="O313" i="12"/>
  <c r="K313" i="12"/>
  <c r="B317" i="3"/>
  <c r="A316" i="3"/>
  <c r="D316" i="12" l="1"/>
  <c r="B318" i="3"/>
  <c r="A317" i="3"/>
  <c r="I315" i="12"/>
  <c r="J315" i="12"/>
  <c r="W315" i="12"/>
  <c r="H315" i="12"/>
  <c r="T315" i="12"/>
  <c r="V315" i="12"/>
  <c r="F315" i="12"/>
  <c r="G315" i="12"/>
  <c r="R315" i="12"/>
  <c r="P315" i="12"/>
  <c r="Z315" i="12"/>
  <c r="U315" i="12"/>
  <c r="X315" i="12"/>
  <c r="S315" i="12"/>
  <c r="C315" i="12"/>
  <c r="Q315" i="12"/>
  <c r="Y315" i="12"/>
  <c r="O314" i="12"/>
  <c r="K314" i="12"/>
  <c r="B316" i="12"/>
  <c r="E316" i="12"/>
  <c r="D317" i="12" l="1"/>
  <c r="O315" i="12"/>
  <c r="K315" i="12"/>
  <c r="I316" i="12"/>
  <c r="T316" i="12"/>
  <c r="S316" i="12"/>
  <c r="C316" i="12"/>
  <c r="V316" i="12"/>
  <c r="J316" i="12"/>
  <c r="X316" i="12"/>
  <c r="P316" i="12"/>
  <c r="U316" i="12"/>
  <c r="Z316" i="12"/>
  <c r="R316" i="12"/>
  <c r="F316" i="12"/>
  <c r="H316" i="12"/>
  <c r="W316" i="12"/>
  <c r="Y316" i="12"/>
  <c r="Q316" i="12"/>
  <c r="G316" i="12"/>
  <c r="E317" i="12"/>
  <c r="B317" i="12"/>
  <c r="I317" i="12" s="1"/>
  <c r="B319" i="3"/>
  <c r="A318" i="3"/>
  <c r="D318" i="12" l="1"/>
  <c r="B318" i="12" s="1"/>
  <c r="I318" i="12" s="1"/>
  <c r="N316" i="12"/>
  <c r="M316" i="12"/>
  <c r="O316" i="12"/>
  <c r="K316" i="12"/>
  <c r="E318" i="12"/>
  <c r="B320" i="3"/>
  <c r="A319" i="3"/>
  <c r="F317" i="12"/>
  <c r="G317" i="12"/>
  <c r="X317" i="12"/>
  <c r="Z317" i="12"/>
  <c r="Q317" i="12"/>
  <c r="W317" i="12"/>
  <c r="U317" i="12"/>
  <c r="P317" i="12"/>
  <c r="S317" i="12"/>
  <c r="R317" i="12"/>
  <c r="V317" i="12"/>
  <c r="J317" i="12"/>
  <c r="H317" i="12"/>
  <c r="C317" i="12"/>
  <c r="Y317" i="12"/>
  <c r="T317" i="12"/>
  <c r="D319" i="12" l="1"/>
  <c r="M317" i="12"/>
  <c r="N317" i="12"/>
  <c r="O317" i="12" s="1"/>
  <c r="Q318" i="12"/>
  <c r="J318" i="12"/>
  <c r="R318" i="12"/>
  <c r="P318" i="12"/>
  <c r="X318" i="12"/>
  <c r="S318" i="12"/>
  <c r="U318" i="12"/>
  <c r="T318" i="12"/>
  <c r="Z318" i="12"/>
  <c r="Y318" i="12"/>
  <c r="G318" i="12"/>
  <c r="F318" i="12"/>
  <c r="W318" i="12"/>
  <c r="C318" i="12"/>
  <c r="V318" i="12"/>
  <c r="H318" i="12"/>
  <c r="K317" i="12"/>
  <c r="B319" i="12"/>
  <c r="E319" i="12"/>
  <c r="A320" i="3"/>
  <c r="B321" i="3"/>
  <c r="D320" i="12" l="1"/>
  <c r="N318" i="12"/>
  <c r="M318" i="12"/>
  <c r="I319" i="12"/>
  <c r="S319" i="12"/>
  <c r="G319" i="12"/>
  <c r="T319" i="12"/>
  <c r="X319" i="12"/>
  <c r="J319" i="12"/>
  <c r="F319" i="12"/>
  <c r="P319" i="12"/>
  <c r="C319" i="12"/>
  <c r="Z319" i="12"/>
  <c r="W319" i="12"/>
  <c r="R319" i="12"/>
  <c r="V319" i="12"/>
  <c r="Q319" i="12"/>
  <c r="U319" i="12"/>
  <c r="H319" i="12"/>
  <c r="Y319" i="12"/>
  <c r="A321" i="3"/>
  <c r="B322" i="3"/>
  <c r="O318" i="12"/>
  <c r="K318" i="12"/>
  <c r="B320" i="12"/>
  <c r="E320" i="12"/>
  <c r="D321" i="12" l="1"/>
  <c r="M319" i="12"/>
  <c r="N319" i="12"/>
  <c r="A322" i="3"/>
  <c r="B323" i="3"/>
  <c r="I320" i="12"/>
  <c r="R320" i="12"/>
  <c r="T320" i="12"/>
  <c r="U320" i="12"/>
  <c r="V320" i="12"/>
  <c r="Y320" i="12"/>
  <c r="C320" i="12"/>
  <c r="W320" i="12"/>
  <c r="P320" i="12"/>
  <c r="Q320" i="12"/>
  <c r="F320" i="12"/>
  <c r="Z320" i="12"/>
  <c r="G320" i="12"/>
  <c r="J320" i="12"/>
  <c r="X320" i="12"/>
  <c r="S320" i="12"/>
  <c r="H320" i="12"/>
  <c r="B321" i="12"/>
  <c r="E321" i="12"/>
  <c r="K319" i="12"/>
  <c r="O319" i="12"/>
  <c r="D322" i="12" l="1"/>
  <c r="K320" i="12"/>
  <c r="O320" i="12"/>
  <c r="A323" i="3"/>
  <c r="B324" i="3"/>
  <c r="I321" i="12"/>
  <c r="Z321" i="12"/>
  <c r="H321" i="12"/>
  <c r="F321" i="12"/>
  <c r="T321" i="12"/>
  <c r="Y321" i="12"/>
  <c r="P321" i="12"/>
  <c r="G321" i="12"/>
  <c r="W321" i="12"/>
  <c r="Q321" i="12"/>
  <c r="S321" i="12"/>
  <c r="X321" i="12"/>
  <c r="U321" i="12"/>
  <c r="J321" i="12"/>
  <c r="C321" i="12"/>
  <c r="R321" i="12"/>
  <c r="V321" i="12"/>
  <c r="E322" i="12"/>
  <c r="B322" i="12"/>
  <c r="D323" i="12" l="1"/>
  <c r="I322" i="12"/>
  <c r="J322" i="12"/>
  <c r="H322" i="12"/>
  <c r="P322" i="12"/>
  <c r="U322" i="12"/>
  <c r="Z322" i="12"/>
  <c r="C322" i="12"/>
  <c r="Q322" i="12"/>
  <c r="F322" i="12"/>
  <c r="X322" i="12"/>
  <c r="S322" i="12"/>
  <c r="T322" i="12"/>
  <c r="R322" i="12"/>
  <c r="Y322" i="12"/>
  <c r="V322" i="12"/>
  <c r="W322" i="12"/>
  <c r="G322" i="12"/>
  <c r="B323" i="12"/>
  <c r="E323" i="12"/>
  <c r="B325" i="3"/>
  <c r="A324" i="3"/>
  <c r="O321" i="12"/>
  <c r="K321" i="12"/>
  <c r="D324" i="12" l="1"/>
  <c r="A325" i="3"/>
  <c r="B326" i="3"/>
  <c r="C323" i="12"/>
  <c r="G323" i="12"/>
  <c r="Q323" i="12"/>
  <c r="S323" i="12"/>
  <c r="Z323" i="12"/>
  <c r="W323" i="12"/>
  <c r="X323" i="12"/>
  <c r="R323" i="12"/>
  <c r="Y323" i="12"/>
  <c r="V323" i="12"/>
  <c r="T323" i="12"/>
  <c r="F323" i="12"/>
  <c r="J323" i="12"/>
  <c r="U323" i="12"/>
  <c r="H323" i="12"/>
  <c r="P323" i="12"/>
  <c r="K322" i="12"/>
  <c r="O322" i="12"/>
  <c r="E324" i="12"/>
  <c r="B324" i="12"/>
  <c r="D325" i="12" l="1"/>
  <c r="N323" i="12"/>
  <c r="O323" i="12" s="1"/>
  <c r="M323" i="12"/>
  <c r="K323" i="12"/>
  <c r="I324" i="12"/>
  <c r="J324" i="12"/>
  <c r="H324" i="12"/>
  <c r="Q324" i="12"/>
  <c r="X324" i="12"/>
  <c r="F324" i="12"/>
  <c r="Z324" i="12"/>
  <c r="W324" i="12"/>
  <c r="R324" i="12"/>
  <c r="Y324" i="12"/>
  <c r="G324" i="12"/>
  <c r="C324" i="12"/>
  <c r="S324" i="12"/>
  <c r="P324" i="12"/>
  <c r="T324" i="12"/>
  <c r="U324" i="12"/>
  <c r="V324" i="12"/>
  <c r="B327" i="3"/>
  <c r="A326" i="3"/>
  <c r="B325" i="12"/>
  <c r="I325" i="12" s="1"/>
  <c r="E325" i="12"/>
  <c r="D326" i="12" l="1"/>
  <c r="M324" i="12"/>
  <c r="N324" i="12"/>
  <c r="B328" i="3"/>
  <c r="A327" i="3"/>
  <c r="O324" i="12"/>
  <c r="K324" i="12"/>
  <c r="Q325" i="12"/>
  <c r="S325" i="12"/>
  <c r="Y325" i="12"/>
  <c r="C325" i="12"/>
  <c r="P325" i="12"/>
  <c r="F325" i="12"/>
  <c r="V325" i="12"/>
  <c r="H325" i="12"/>
  <c r="J325" i="12"/>
  <c r="Z325" i="12"/>
  <c r="U325" i="12"/>
  <c r="T325" i="12"/>
  <c r="X325" i="12"/>
  <c r="G325" i="12"/>
  <c r="W325" i="12"/>
  <c r="R325" i="12"/>
  <c r="E326" i="12"/>
  <c r="B326" i="12"/>
  <c r="I326" i="12" s="1"/>
  <c r="D327" i="12" l="1"/>
  <c r="M325" i="12"/>
  <c r="N325" i="12"/>
  <c r="O325" i="12" s="1"/>
  <c r="R326" i="12"/>
  <c r="U326" i="12"/>
  <c r="S326" i="12"/>
  <c r="G326" i="12"/>
  <c r="H326" i="12"/>
  <c r="J326" i="12"/>
  <c r="T326" i="12"/>
  <c r="Q326" i="12"/>
  <c r="F326" i="12"/>
  <c r="X326" i="12"/>
  <c r="Y326" i="12"/>
  <c r="V326" i="12"/>
  <c r="P326" i="12"/>
  <c r="Z326" i="12"/>
  <c r="C326" i="12"/>
  <c r="W326" i="12"/>
  <c r="B327" i="12"/>
  <c r="E327" i="12"/>
  <c r="K325" i="12"/>
  <c r="A328" i="3"/>
  <c r="B329" i="3"/>
  <c r="D328" i="12" l="1"/>
  <c r="M326" i="12"/>
  <c r="N326" i="12"/>
  <c r="O326" i="12" s="1"/>
  <c r="B330" i="3"/>
  <c r="A329" i="3"/>
  <c r="K326" i="12"/>
  <c r="B328" i="12"/>
  <c r="E328" i="12"/>
  <c r="I327" i="12"/>
  <c r="W327" i="12"/>
  <c r="H327" i="12"/>
  <c r="F327" i="12"/>
  <c r="T327" i="12"/>
  <c r="U327" i="12"/>
  <c r="Q327" i="12"/>
  <c r="G327" i="12"/>
  <c r="C327" i="12"/>
  <c r="J327" i="12"/>
  <c r="X327" i="12"/>
  <c r="S327" i="12"/>
  <c r="R327" i="12"/>
  <c r="Y327" i="12"/>
  <c r="P327" i="12"/>
  <c r="V327" i="12"/>
  <c r="Z327" i="12"/>
  <c r="D329" i="12" l="1"/>
  <c r="N327" i="12"/>
  <c r="O327" i="12" s="1"/>
  <c r="M327" i="12"/>
  <c r="K327" i="12"/>
  <c r="B329" i="12"/>
  <c r="E329" i="12"/>
  <c r="I328" i="12"/>
  <c r="X328" i="12"/>
  <c r="P328" i="12"/>
  <c r="Y328" i="12"/>
  <c r="Z328" i="12"/>
  <c r="J328" i="12"/>
  <c r="S328" i="12"/>
  <c r="U328" i="12"/>
  <c r="Q328" i="12"/>
  <c r="F328" i="12"/>
  <c r="W328" i="12"/>
  <c r="C328" i="12"/>
  <c r="R328" i="12"/>
  <c r="G328" i="12"/>
  <c r="T328" i="12"/>
  <c r="V328" i="12"/>
  <c r="H328" i="12"/>
  <c r="A330" i="3"/>
  <c r="B331" i="3"/>
  <c r="D330" i="12" l="1"/>
  <c r="I329" i="12"/>
  <c r="V329" i="12"/>
  <c r="F329" i="12"/>
  <c r="C329" i="12"/>
  <c r="S329" i="12"/>
  <c r="W329" i="12"/>
  <c r="G329" i="12"/>
  <c r="R329" i="12"/>
  <c r="Q329" i="12"/>
  <c r="J329" i="12"/>
  <c r="U329" i="12"/>
  <c r="H329" i="12"/>
  <c r="T329" i="12"/>
  <c r="X329" i="12"/>
  <c r="Z329" i="12"/>
  <c r="Y329" i="12"/>
  <c r="P329" i="12"/>
  <c r="A331" i="3"/>
  <c r="B332" i="3"/>
  <c r="B330" i="12"/>
  <c r="E330" i="12"/>
  <c r="K328" i="12"/>
  <c r="O328" i="12"/>
  <c r="D331" i="12" l="1"/>
  <c r="B333" i="3"/>
  <c r="A332" i="3"/>
  <c r="I330" i="12"/>
  <c r="J330" i="12"/>
  <c r="U330" i="12"/>
  <c r="T330" i="12"/>
  <c r="H330" i="12"/>
  <c r="Y330" i="12"/>
  <c r="V330" i="12"/>
  <c r="X330" i="12"/>
  <c r="P330" i="12"/>
  <c r="G330" i="12"/>
  <c r="F330" i="12"/>
  <c r="S330" i="12"/>
  <c r="Q330" i="12"/>
  <c r="W330" i="12"/>
  <c r="Z330" i="12"/>
  <c r="R330" i="12"/>
  <c r="C330" i="12"/>
  <c r="E331" i="12"/>
  <c r="B331" i="12"/>
  <c r="O329" i="12"/>
  <c r="K329" i="12"/>
  <c r="D332" i="12" l="1"/>
  <c r="B332" i="12" s="1"/>
  <c r="O330" i="12"/>
  <c r="K330" i="12"/>
  <c r="I331" i="12"/>
  <c r="P331" i="12"/>
  <c r="V331" i="12"/>
  <c r="Z331" i="12"/>
  <c r="T331" i="12"/>
  <c r="J331" i="12"/>
  <c r="F331" i="12"/>
  <c r="Y331" i="12"/>
  <c r="S331" i="12"/>
  <c r="C331" i="12"/>
  <c r="H331" i="12"/>
  <c r="X331" i="12"/>
  <c r="Q331" i="12"/>
  <c r="U331" i="12"/>
  <c r="G331" i="12"/>
  <c r="R331" i="12"/>
  <c r="W331" i="12"/>
  <c r="A333" i="3"/>
  <c r="B334" i="3"/>
  <c r="E332" i="12" l="1"/>
  <c r="D333" i="12"/>
  <c r="B333" i="12" s="1"/>
  <c r="K331" i="12"/>
  <c r="O331" i="12"/>
  <c r="A334" i="3"/>
  <c r="B335" i="3"/>
  <c r="I332" i="12"/>
  <c r="G332" i="12"/>
  <c r="H332" i="12"/>
  <c r="Y332" i="12"/>
  <c r="Z332" i="12"/>
  <c r="F332" i="12"/>
  <c r="Q332" i="12"/>
  <c r="V332" i="12"/>
  <c r="C332" i="12"/>
  <c r="W332" i="12"/>
  <c r="S332" i="12"/>
  <c r="T332" i="12"/>
  <c r="P332" i="12"/>
  <c r="J332" i="12"/>
  <c r="U332" i="12"/>
  <c r="X332" i="12"/>
  <c r="R332" i="12"/>
  <c r="E333" i="12" l="1"/>
  <c r="D334" i="12"/>
  <c r="B336" i="3"/>
  <c r="A335" i="3"/>
  <c r="I333" i="12"/>
  <c r="V333" i="12"/>
  <c r="C333" i="12"/>
  <c r="U333" i="12"/>
  <c r="T333" i="12"/>
  <c r="S333" i="12"/>
  <c r="F333" i="12"/>
  <c r="G333" i="12"/>
  <c r="H333" i="12"/>
  <c r="J333" i="12"/>
  <c r="X333" i="12"/>
  <c r="Z333" i="12"/>
  <c r="Q333" i="12"/>
  <c r="W333" i="12"/>
  <c r="R333" i="12"/>
  <c r="Y333" i="12"/>
  <c r="P333" i="12"/>
  <c r="K332" i="12"/>
  <c r="O332" i="12"/>
  <c r="E334" i="12"/>
  <c r="B334" i="12"/>
  <c r="I334" i="12" s="1"/>
  <c r="D335" i="12" l="1"/>
  <c r="E335" i="12" s="1"/>
  <c r="F334" i="12"/>
  <c r="V334" i="12"/>
  <c r="C334" i="12"/>
  <c r="S334" i="12"/>
  <c r="J334" i="12"/>
  <c r="T334" i="12"/>
  <c r="Y334" i="12"/>
  <c r="G334" i="12"/>
  <c r="P334" i="12"/>
  <c r="Z334" i="12"/>
  <c r="R334" i="12"/>
  <c r="Q334" i="12"/>
  <c r="X334" i="12"/>
  <c r="H334" i="12"/>
  <c r="U334" i="12"/>
  <c r="W334" i="12"/>
  <c r="K333" i="12"/>
  <c r="O333" i="12"/>
  <c r="B337" i="3"/>
  <c r="A336" i="3"/>
  <c r="D336" i="12" l="1"/>
  <c r="B335" i="12"/>
  <c r="I335" i="12" s="1"/>
  <c r="M334" i="12"/>
  <c r="N334" i="12"/>
  <c r="E336" i="12"/>
  <c r="B336" i="12"/>
  <c r="Z335" i="12"/>
  <c r="F335" i="12"/>
  <c r="A337" i="3"/>
  <c r="B338" i="3"/>
  <c r="K334" i="12"/>
  <c r="O334" i="12"/>
  <c r="T335" i="12" l="1"/>
  <c r="R335" i="12"/>
  <c r="Q335" i="12"/>
  <c r="V335" i="12"/>
  <c r="S335" i="12"/>
  <c r="U335" i="12"/>
  <c r="D337" i="12"/>
  <c r="E337" i="12" s="1"/>
  <c r="J335" i="12"/>
  <c r="N335" i="12" s="1"/>
  <c r="X335" i="12"/>
  <c r="G335" i="12"/>
  <c r="P335" i="12"/>
  <c r="W335" i="12"/>
  <c r="H335" i="12"/>
  <c r="Y335" i="12"/>
  <c r="C335" i="12"/>
  <c r="B339" i="3"/>
  <c r="A338" i="3"/>
  <c r="B337" i="12"/>
  <c r="I336" i="12"/>
  <c r="Y336" i="12"/>
  <c r="S336" i="12"/>
  <c r="P336" i="12"/>
  <c r="X336" i="12"/>
  <c r="V336" i="12"/>
  <c r="G336" i="12"/>
  <c r="C336" i="12"/>
  <c r="T336" i="12"/>
  <c r="J336" i="12"/>
  <c r="H336" i="12"/>
  <c r="R336" i="12"/>
  <c r="W336" i="12"/>
  <c r="F336" i="12"/>
  <c r="Z336" i="12"/>
  <c r="U336" i="12"/>
  <c r="Q336" i="12"/>
  <c r="O335" i="12" l="1"/>
  <c r="M335" i="12"/>
  <c r="K335" i="12"/>
  <c r="D338" i="12"/>
  <c r="I337" i="12"/>
  <c r="Z337" i="12"/>
  <c r="W337" i="12"/>
  <c r="Q337" i="12"/>
  <c r="P337" i="12"/>
  <c r="V337" i="12"/>
  <c r="C337" i="12"/>
  <c r="H337" i="12"/>
  <c r="X337" i="12"/>
  <c r="J337" i="12"/>
  <c r="T337" i="12"/>
  <c r="G337" i="12"/>
  <c r="U337" i="12"/>
  <c r="R337" i="12"/>
  <c r="S337" i="12"/>
  <c r="Y337" i="12"/>
  <c r="F337" i="12"/>
  <c r="E338" i="12"/>
  <c r="B338" i="12"/>
  <c r="K336" i="12"/>
  <c r="O336" i="12"/>
  <c r="A339" i="3"/>
  <c r="B340" i="3"/>
  <c r="D339" i="12" l="1"/>
  <c r="B341" i="3"/>
  <c r="A340" i="3"/>
  <c r="I338" i="12"/>
  <c r="X338" i="12"/>
  <c r="Z338" i="12"/>
  <c r="Y338" i="12"/>
  <c r="C338" i="12"/>
  <c r="G338" i="12"/>
  <c r="F338" i="12"/>
  <c r="S338" i="12"/>
  <c r="T338" i="12"/>
  <c r="J338" i="12"/>
  <c r="R338" i="12"/>
  <c r="Q338" i="12"/>
  <c r="P338" i="12"/>
  <c r="U338" i="12"/>
  <c r="V338" i="12"/>
  <c r="W338" i="12"/>
  <c r="H338" i="12"/>
  <c r="E339" i="12"/>
  <c r="B339" i="12"/>
  <c r="K337" i="12"/>
  <c r="O337" i="12"/>
  <c r="D340" i="12" l="1"/>
  <c r="E340" i="12" s="1"/>
  <c r="K338" i="12"/>
  <c r="O338" i="12"/>
  <c r="I339" i="12"/>
  <c r="G339" i="12"/>
  <c r="H339" i="12"/>
  <c r="Y339" i="12"/>
  <c r="F339" i="12"/>
  <c r="J339" i="12"/>
  <c r="P339" i="12"/>
  <c r="V339" i="12"/>
  <c r="S339" i="12"/>
  <c r="Z339" i="12"/>
  <c r="T339" i="12"/>
  <c r="W339" i="12"/>
  <c r="R339" i="12"/>
  <c r="C339" i="12"/>
  <c r="Q339" i="12"/>
  <c r="X339" i="12"/>
  <c r="U339" i="12"/>
  <c r="A341" i="3"/>
  <c r="B342" i="3"/>
  <c r="B340" i="12" l="1"/>
  <c r="R340" i="12" s="1"/>
  <c r="D341" i="12"/>
  <c r="A342" i="3"/>
  <c r="B343" i="3"/>
  <c r="B341" i="12"/>
  <c r="E341" i="12"/>
  <c r="K339" i="12"/>
  <c r="O339" i="12"/>
  <c r="G340" i="12" l="1"/>
  <c r="Y340" i="12"/>
  <c r="I340" i="12"/>
  <c r="U340" i="12"/>
  <c r="H340" i="12"/>
  <c r="V340" i="12"/>
  <c r="X340" i="12"/>
  <c r="J340" i="12"/>
  <c r="K340" i="12" s="1"/>
  <c r="Z340" i="12"/>
  <c r="C340" i="12"/>
  <c r="P340" i="12"/>
  <c r="F340" i="12"/>
  <c r="W340" i="12"/>
  <c r="Q340" i="12"/>
  <c r="S340" i="12"/>
  <c r="T340" i="12"/>
  <c r="D342" i="12"/>
  <c r="I341" i="12"/>
  <c r="R341" i="12"/>
  <c r="H341" i="12"/>
  <c r="C341" i="12"/>
  <c r="T341" i="12"/>
  <c r="P341" i="12"/>
  <c r="Y341" i="12"/>
  <c r="V341" i="12"/>
  <c r="Z341" i="12"/>
  <c r="J341" i="12"/>
  <c r="X341" i="12"/>
  <c r="S341" i="12"/>
  <c r="U341" i="12"/>
  <c r="G341" i="12"/>
  <c r="F341" i="12"/>
  <c r="Q341" i="12"/>
  <c r="W341" i="12"/>
  <c r="O340" i="12"/>
  <c r="B344" i="3"/>
  <c r="A343" i="3"/>
  <c r="E342" i="12"/>
  <c r="B342" i="12"/>
  <c r="I342" i="12" s="1"/>
  <c r="D343" i="12" l="1"/>
  <c r="A344" i="3"/>
  <c r="B345" i="3"/>
  <c r="Y342" i="12"/>
  <c r="P342" i="12"/>
  <c r="W342" i="12"/>
  <c r="V342" i="12"/>
  <c r="T342" i="12"/>
  <c r="J342" i="12"/>
  <c r="F342" i="12"/>
  <c r="C342" i="12"/>
  <c r="R342" i="12"/>
  <c r="H342" i="12"/>
  <c r="S342" i="12"/>
  <c r="Q342" i="12"/>
  <c r="G342" i="12"/>
  <c r="X342" i="12"/>
  <c r="Z342" i="12"/>
  <c r="U342" i="12"/>
  <c r="O341" i="12"/>
  <c r="K341" i="12"/>
  <c r="E343" i="12"/>
  <c r="B343" i="12"/>
  <c r="D344" i="12" l="1"/>
  <c r="N342" i="12"/>
  <c r="M342" i="12"/>
  <c r="O342" i="12"/>
  <c r="K342" i="12"/>
  <c r="I343" i="12"/>
  <c r="Y343" i="12"/>
  <c r="R343" i="12"/>
  <c r="G343" i="12"/>
  <c r="W343" i="12"/>
  <c r="J343" i="12"/>
  <c r="P343" i="12"/>
  <c r="U343" i="12"/>
  <c r="S343" i="12"/>
  <c r="Z343" i="12"/>
  <c r="C343" i="12"/>
  <c r="T343" i="12"/>
  <c r="V343" i="12"/>
  <c r="X343" i="12"/>
  <c r="Q343" i="12"/>
  <c r="H343" i="12"/>
  <c r="F343" i="12"/>
  <c r="A345" i="3"/>
  <c r="B346" i="3"/>
  <c r="B344" i="12"/>
  <c r="E344" i="12"/>
  <c r="D345" i="12" l="1"/>
  <c r="K343" i="12"/>
  <c r="O343" i="12"/>
  <c r="I344" i="12"/>
  <c r="Z344" i="12"/>
  <c r="W344" i="12"/>
  <c r="C344" i="12"/>
  <c r="F344" i="12"/>
  <c r="J344" i="12"/>
  <c r="S344" i="12"/>
  <c r="H344" i="12"/>
  <c r="Q344" i="12"/>
  <c r="Y344" i="12"/>
  <c r="X344" i="12"/>
  <c r="U344" i="12"/>
  <c r="P344" i="12"/>
  <c r="G344" i="12"/>
  <c r="R344" i="12"/>
  <c r="V344" i="12"/>
  <c r="T344" i="12"/>
  <c r="E345" i="12"/>
  <c r="B345" i="12"/>
  <c r="I345" i="12" s="1"/>
  <c r="B347" i="3"/>
  <c r="A346" i="3"/>
  <c r="D346" i="12" l="1"/>
  <c r="B346" i="12" s="1"/>
  <c r="O344" i="12"/>
  <c r="K344" i="12"/>
  <c r="E346" i="12"/>
  <c r="A347" i="3"/>
  <c r="B348" i="3"/>
  <c r="R345" i="12"/>
  <c r="J345" i="12"/>
  <c r="U345" i="12"/>
  <c r="Z345" i="12"/>
  <c r="F345" i="12"/>
  <c r="G345" i="12"/>
  <c r="V345" i="12"/>
  <c r="C345" i="12"/>
  <c r="T345" i="12"/>
  <c r="H345" i="12"/>
  <c r="X345" i="12"/>
  <c r="P345" i="12"/>
  <c r="W345" i="12"/>
  <c r="Q345" i="12"/>
  <c r="Y345" i="12"/>
  <c r="S345" i="12"/>
  <c r="D347" i="12" l="1"/>
  <c r="N345" i="12"/>
  <c r="M345" i="12"/>
  <c r="O345" i="12"/>
  <c r="K345" i="12"/>
  <c r="I346" i="12"/>
  <c r="Q346" i="12"/>
  <c r="U346" i="12"/>
  <c r="F346" i="12"/>
  <c r="G346" i="12"/>
  <c r="Y346" i="12"/>
  <c r="W346" i="12"/>
  <c r="V346" i="12"/>
  <c r="S346" i="12"/>
  <c r="J346" i="12"/>
  <c r="C346" i="12"/>
  <c r="Z346" i="12"/>
  <c r="R346" i="12"/>
  <c r="T346" i="12"/>
  <c r="H346" i="12"/>
  <c r="X346" i="12"/>
  <c r="P346" i="12"/>
  <c r="B349" i="3"/>
  <c r="A348" i="3"/>
  <c r="B347" i="12"/>
  <c r="I347" i="12" s="1"/>
  <c r="E347" i="12"/>
  <c r="D348" i="12" l="1"/>
  <c r="B350" i="3"/>
  <c r="A349" i="3"/>
  <c r="Y347" i="12"/>
  <c r="P347" i="12"/>
  <c r="Z347" i="12"/>
  <c r="X347" i="12"/>
  <c r="G347" i="12"/>
  <c r="C347" i="12"/>
  <c r="U347" i="12"/>
  <c r="R347" i="12"/>
  <c r="V347" i="12"/>
  <c r="H347" i="12"/>
  <c r="T347" i="12"/>
  <c r="S347" i="12"/>
  <c r="J347" i="12"/>
  <c r="W347" i="12"/>
  <c r="Q347" i="12"/>
  <c r="F347" i="12"/>
  <c r="K346" i="12"/>
  <c r="O346" i="12"/>
  <c r="E348" i="12"/>
  <c r="B348" i="12"/>
  <c r="D349" i="12" l="1"/>
  <c r="M347" i="12"/>
  <c r="N347" i="12"/>
  <c r="K347" i="12"/>
  <c r="O347" i="12"/>
  <c r="I348" i="12"/>
  <c r="H348" i="12"/>
  <c r="Z348" i="12"/>
  <c r="G348" i="12"/>
  <c r="S348" i="12"/>
  <c r="Q348" i="12"/>
  <c r="P348" i="12"/>
  <c r="J348" i="12"/>
  <c r="U348" i="12"/>
  <c r="T348" i="12"/>
  <c r="C348" i="12"/>
  <c r="Y348" i="12"/>
  <c r="F348" i="12"/>
  <c r="W348" i="12"/>
  <c r="R348" i="12"/>
  <c r="V348" i="12"/>
  <c r="X348" i="12"/>
  <c r="E349" i="12"/>
  <c r="B349" i="12"/>
  <c r="I349" i="12" s="1"/>
  <c r="A350" i="3"/>
  <c r="B351" i="3"/>
  <c r="D350" i="12" l="1"/>
  <c r="E350" i="12" s="1"/>
  <c r="B352" i="3"/>
  <c r="A351" i="3"/>
  <c r="O348" i="12"/>
  <c r="K348" i="12"/>
  <c r="Z349" i="12"/>
  <c r="G349" i="12"/>
  <c r="S349" i="12"/>
  <c r="C349" i="12"/>
  <c r="J349" i="12"/>
  <c r="T349" i="12"/>
  <c r="F349" i="12"/>
  <c r="W349" i="12"/>
  <c r="V349" i="12"/>
  <c r="P349" i="12"/>
  <c r="H349" i="12"/>
  <c r="U349" i="12"/>
  <c r="X349" i="12"/>
  <c r="Y349" i="12"/>
  <c r="Q349" i="12"/>
  <c r="R349" i="12"/>
  <c r="B350" i="12" l="1"/>
  <c r="I350" i="12" s="1"/>
  <c r="D351" i="12"/>
  <c r="M349" i="12"/>
  <c r="N349" i="12"/>
  <c r="O349" i="12"/>
  <c r="K349" i="12"/>
  <c r="E351" i="12"/>
  <c r="B351" i="12"/>
  <c r="I351" i="12" s="1"/>
  <c r="A352" i="3"/>
  <c r="B353" i="3"/>
  <c r="Y350" i="12" l="1"/>
  <c r="X350" i="12"/>
  <c r="R350" i="12"/>
  <c r="G350" i="12"/>
  <c r="U350" i="12"/>
  <c r="T350" i="12"/>
  <c r="J350" i="12"/>
  <c r="N350" i="12" s="1"/>
  <c r="V350" i="12"/>
  <c r="Z350" i="12"/>
  <c r="H350" i="12"/>
  <c r="F350" i="12"/>
  <c r="W350" i="12"/>
  <c r="P350" i="12"/>
  <c r="Q350" i="12"/>
  <c r="S350" i="12"/>
  <c r="C350" i="12"/>
  <c r="D352" i="12"/>
  <c r="E352" i="12" s="1"/>
  <c r="Z351" i="12"/>
  <c r="X351" i="12"/>
  <c r="W351" i="12"/>
  <c r="S351" i="12"/>
  <c r="G351" i="12"/>
  <c r="H351" i="12"/>
  <c r="Q351" i="12"/>
  <c r="F351" i="12"/>
  <c r="J351" i="12"/>
  <c r="P351" i="12"/>
  <c r="R351" i="12"/>
  <c r="U351" i="12"/>
  <c r="T351" i="12"/>
  <c r="C351" i="12"/>
  <c r="Y351" i="12"/>
  <c r="V351" i="12"/>
  <c r="A353" i="3"/>
  <c r="B354" i="3"/>
  <c r="M350" i="12" l="1"/>
  <c r="K350" i="12"/>
  <c r="O350" i="12"/>
  <c r="B352" i="12"/>
  <c r="Z352" i="12" s="1"/>
  <c r="D353" i="12"/>
  <c r="N351" i="12"/>
  <c r="O351" i="12" s="1"/>
  <c r="M351" i="12"/>
  <c r="I352" i="12"/>
  <c r="B355" i="3"/>
  <c r="A354" i="3"/>
  <c r="B353" i="12"/>
  <c r="E353" i="12"/>
  <c r="K351" i="12"/>
  <c r="P352" i="12" l="1"/>
  <c r="U352" i="12"/>
  <c r="G352" i="12"/>
  <c r="J352" i="12"/>
  <c r="X352" i="12"/>
  <c r="Q352" i="12"/>
  <c r="W352" i="12"/>
  <c r="R352" i="12"/>
  <c r="Y352" i="12"/>
  <c r="S352" i="12"/>
  <c r="H352" i="12"/>
  <c r="F352" i="12"/>
  <c r="T352" i="12"/>
  <c r="C352" i="12"/>
  <c r="V352" i="12"/>
  <c r="D354" i="12"/>
  <c r="N352" i="12"/>
  <c r="M352" i="12"/>
  <c r="I353" i="12"/>
  <c r="G353" i="12"/>
  <c r="T353" i="12"/>
  <c r="Y353" i="12"/>
  <c r="C353" i="12"/>
  <c r="J353" i="12"/>
  <c r="V353" i="12"/>
  <c r="S353" i="12"/>
  <c r="H353" i="12"/>
  <c r="F353" i="12"/>
  <c r="U353" i="12"/>
  <c r="R353" i="12"/>
  <c r="P353" i="12"/>
  <c r="X353" i="12"/>
  <c r="W353" i="12"/>
  <c r="Z353" i="12"/>
  <c r="Q353" i="12"/>
  <c r="E354" i="12"/>
  <c r="B354" i="12"/>
  <c r="B356" i="3"/>
  <c r="A355" i="3"/>
  <c r="K352" i="12"/>
  <c r="O352" i="12"/>
  <c r="D355" i="12" l="1"/>
  <c r="A356" i="3"/>
  <c r="B357" i="3"/>
  <c r="I354" i="12"/>
  <c r="J354" i="12"/>
  <c r="Y354" i="12"/>
  <c r="Q354" i="12"/>
  <c r="Z354" i="12"/>
  <c r="R354" i="12"/>
  <c r="X354" i="12"/>
  <c r="V354" i="12"/>
  <c r="P354" i="12"/>
  <c r="U354" i="12"/>
  <c r="F354" i="12"/>
  <c r="H354" i="12"/>
  <c r="S354" i="12"/>
  <c r="C354" i="12"/>
  <c r="T354" i="12"/>
  <c r="G354" i="12"/>
  <c r="W354" i="12"/>
  <c r="O353" i="12"/>
  <c r="K353" i="12"/>
  <c r="B355" i="12"/>
  <c r="E355" i="12"/>
  <c r="D356" i="12" l="1"/>
  <c r="M354" i="12"/>
  <c r="N354" i="12"/>
  <c r="O354" i="12" s="1"/>
  <c r="K354" i="12"/>
  <c r="I355" i="12"/>
  <c r="Q355" i="12"/>
  <c r="P355" i="12"/>
  <c r="Z355" i="12"/>
  <c r="G355" i="12"/>
  <c r="R355" i="12"/>
  <c r="W355" i="12"/>
  <c r="S355" i="12"/>
  <c r="Y355" i="12"/>
  <c r="F355" i="12"/>
  <c r="U355" i="12"/>
  <c r="V355" i="12"/>
  <c r="H355" i="12"/>
  <c r="J355" i="12"/>
  <c r="T355" i="12"/>
  <c r="C355" i="12"/>
  <c r="X355" i="12"/>
  <c r="A357" i="3"/>
  <c r="B358" i="3"/>
  <c r="B356" i="12"/>
  <c r="I356" i="12" s="1"/>
  <c r="E356" i="12"/>
  <c r="D357" i="12" l="1"/>
  <c r="K355" i="12"/>
  <c r="O355" i="12"/>
  <c r="J356" i="12"/>
  <c r="G356" i="12"/>
  <c r="Q356" i="12"/>
  <c r="F356" i="12"/>
  <c r="C356" i="12"/>
  <c r="H356" i="12"/>
  <c r="Z356" i="12"/>
  <c r="W356" i="12"/>
  <c r="S356" i="12"/>
  <c r="T356" i="12"/>
  <c r="Y356" i="12"/>
  <c r="R356" i="12"/>
  <c r="X356" i="12"/>
  <c r="V356" i="12"/>
  <c r="P356" i="12"/>
  <c r="U356" i="12"/>
  <c r="B357" i="12"/>
  <c r="I357" i="12" s="1"/>
  <c r="E357" i="12"/>
  <c r="B359" i="3"/>
  <c r="A358" i="3"/>
  <c r="D358" i="12" l="1"/>
  <c r="E358" i="12" s="1"/>
  <c r="M356" i="12"/>
  <c r="N356" i="12"/>
  <c r="H357" i="12"/>
  <c r="X357" i="12"/>
  <c r="W357" i="12"/>
  <c r="Y357" i="12"/>
  <c r="Q357" i="12"/>
  <c r="G357" i="12"/>
  <c r="F357" i="12"/>
  <c r="R357" i="12"/>
  <c r="P357" i="12"/>
  <c r="V357" i="12"/>
  <c r="Z357" i="12"/>
  <c r="T357" i="12"/>
  <c r="J357" i="12"/>
  <c r="S357" i="12"/>
  <c r="C357" i="12"/>
  <c r="U357" i="12"/>
  <c r="O356" i="12"/>
  <c r="K356" i="12"/>
  <c r="A359" i="3"/>
  <c r="B360" i="3"/>
  <c r="D359" i="12" l="1"/>
  <c r="B358" i="12"/>
  <c r="I358" i="12" s="1"/>
  <c r="M357" i="12"/>
  <c r="N357" i="12"/>
  <c r="A360" i="3"/>
  <c r="B361" i="3"/>
  <c r="E359" i="12"/>
  <c r="B359" i="12"/>
  <c r="O357" i="12"/>
  <c r="K357" i="12"/>
  <c r="Y358" i="12" l="1"/>
  <c r="W358" i="12"/>
  <c r="J358" i="12"/>
  <c r="N358" i="12" s="1"/>
  <c r="F358" i="12"/>
  <c r="X358" i="12"/>
  <c r="T358" i="12"/>
  <c r="C358" i="12"/>
  <c r="P358" i="12"/>
  <c r="G358" i="12"/>
  <c r="R358" i="12"/>
  <c r="Z358" i="12"/>
  <c r="U358" i="12"/>
  <c r="S358" i="12"/>
  <c r="Q358" i="12"/>
  <c r="H358" i="12"/>
  <c r="V358" i="12"/>
  <c r="D360" i="12"/>
  <c r="B360" i="12" s="1"/>
  <c r="I359" i="12"/>
  <c r="T359" i="12"/>
  <c r="Q359" i="12"/>
  <c r="H359" i="12"/>
  <c r="S359" i="12"/>
  <c r="J359" i="12"/>
  <c r="G359" i="12"/>
  <c r="V359" i="12"/>
  <c r="U359" i="12"/>
  <c r="C359" i="12"/>
  <c r="P359" i="12"/>
  <c r="Y359" i="12"/>
  <c r="F359" i="12"/>
  <c r="W359" i="12"/>
  <c r="Z359" i="12"/>
  <c r="R359" i="12"/>
  <c r="X359" i="12"/>
  <c r="A361" i="3"/>
  <c r="B362" i="3"/>
  <c r="E360" i="12" l="1"/>
  <c r="M358" i="12"/>
  <c r="O358" i="12"/>
  <c r="K358" i="12"/>
  <c r="D361" i="12"/>
  <c r="E361" i="12" s="1"/>
  <c r="N359" i="12"/>
  <c r="M359" i="12"/>
  <c r="I360" i="12"/>
  <c r="Z360" i="12"/>
  <c r="T360" i="12"/>
  <c r="Q360" i="12"/>
  <c r="H360" i="12"/>
  <c r="V360" i="12"/>
  <c r="U360" i="12"/>
  <c r="W360" i="12"/>
  <c r="P360" i="12"/>
  <c r="F360" i="12"/>
  <c r="G360" i="12"/>
  <c r="S360" i="12"/>
  <c r="X360" i="12"/>
  <c r="J360" i="12"/>
  <c r="Y360" i="12"/>
  <c r="C360" i="12"/>
  <c r="R360" i="12"/>
  <c r="K359" i="12"/>
  <c r="O359" i="12"/>
  <c r="B363" i="3"/>
  <c r="A362" i="3"/>
  <c r="B361" i="12" l="1"/>
  <c r="W361" i="12" s="1"/>
  <c r="D362" i="12"/>
  <c r="K360" i="12"/>
  <c r="O360" i="12"/>
  <c r="E362" i="12"/>
  <c r="B362" i="12"/>
  <c r="B364" i="3"/>
  <c r="A363" i="3"/>
  <c r="T361" i="12" l="1"/>
  <c r="R361" i="12"/>
  <c r="J361" i="12"/>
  <c r="O361" i="12" s="1"/>
  <c r="H361" i="12"/>
  <c r="Y361" i="12"/>
  <c r="F361" i="12"/>
  <c r="Q361" i="12"/>
  <c r="X361" i="12"/>
  <c r="V361" i="12"/>
  <c r="P361" i="12"/>
  <c r="U361" i="12"/>
  <c r="S361" i="12"/>
  <c r="I361" i="12"/>
  <c r="G361" i="12"/>
  <c r="Z361" i="12"/>
  <c r="C361" i="12"/>
  <c r="D363" i="12"/>
  <c r="I362" i="12"/>
  <c r="U362" i="12"/>
  <c r="C362" i="12"/>
  <c r="G362" i="12"/>
  <c r="H362" i="12"/>
  <c r="Y362" i="12"/>
  <c r="V362" i="12"/>
  <c r="X362" i="12"/>
  <c r="P362" i="12"/>
  <c r="J362" i="12"/>
  <c r="W362" i="12"/>
  <c r="Z362" i="12"/>
  <c r="S362" i="12"/>
  <c r="T362" i="12"/>
  <c r="R362" i="12"/>
  <c r="Q362" i="12"/>
  <c r="F362" i="12"/>
  <c r="B363" i="12"/>
  <c r="E363" i="12"/>
  <c r="B365" i="3"/>
  <c r="A364" i="3"/>
  <c r="K361" i="12" l="1"/>
  <c r="D364" i="12"/>
  <c r="E364" i="12" s="1"/>
  <c r="A365" i="3"/>
  <c r="B366" i="3"/>
  <c r="I363" i="12"/>
  <c r="J363" i="12"/>
  <c r="W363" i="12"/>
  <c r="R363" i="12"/>
  <c r="X363" i="12"/>
  <c r="C363" i="12"/>
  <c r="H363" i="12"/>
  <c r="V363" i="12"/>
  <c r="F363" i="12"/>
  <c r="S363" i="12"/>
  <c r="P363" i="12"/>
  <c r="Q363" i="12"/>
  <c r="Y363" i="12"/>
  <c r="Z363" i="12"/>
  <c r="T363" i="12"/>
  <c r="U363" i="12"/>
  <c r="G363" i="12"/>
  <c r="O362" i="12"/>
  <c r="K362" i="12"/>
  <c r="D365" i="12" l="1"/>
  <c r="E365" i="12" s="1"/>
  <c r="B364" i="12"/>
  <c r="P364" i="12" s="1"/>
  <c r="A366" i="3"/>
  <c r="B367" i="3"/>
  <c r="B365" i="12"/>
  <c r="O363" i="12"/>
  <c r="K363" i="12"/>
  <c r="U364" i="12" l="1"/>
  <c r="R364" i="12"/>
  <c r="W364" i="12"/>
  <c r="Z364" i="12"/>
  <c r="T364" i="12"/>
  <c r="S364" i="12"/>
  <c r="V364" i="12"/>
  <c r="J364" i="12"/>
  <c r="I364" i="12"/>
  <c r="C364" i="12"/>
  <c r="X364" i="12"/>
  <c r="G364" i="12"/>
  <c r="Y364" i="12"/>
  <c r="Q364" i="12"/>
  <c r="H364" i="12"/>
  <c r="F364" i="12"/>
  <c r="D366" i="12"/>
  <c r="O364" i="12"/>
  <c r="K364" i="12"/>
  <c r="I365" i="12"/>
  <c r="J365" i="12"/>
  <c r="T365" i="12"/>
  <c r="V365" i="12"/>
  <c r="Y365" i="12"/>
  <c r="G365" i="12"/>
  <c r="P365" i="12"/>
  <c r="X365" i="12"/>
  <c r="U365" i="12"/>
  <c r="F365" i="12"/>
  <c r="H365" i="12"/>
  <c r="W365" i="12"/>
  <c r="S365" i="12"/>
  <c r="Q365" i="12"/>
  <c r="R365" i="12"/>
  <c r="C365" i="12"/>
  <c r="Z365" i="12"/>
  <c r="B368" i="3"/>
  <c r="A367" i="3"/>
  <c r="B366" i="12"/>
  <c r="E366" i="12"/>
  <c r="D367" i="12" l="1"/>
  <c r="K365" i="12"/>
  <c r="O365" i="12"/>
  <c r="I366" i="12"/>
  <c r="X366" i="12"/>
  <c r="V366" i="12"/>
  <c r="Q366" i="12"/>
  <c r="G366" i="12"/>
  <c r="U366" i="12"/>
  <c r="R366" i="12"/>
  <c r="C366" i="12"/>
  <c r="W366" i="12"/>
  <c r="H366" i="12"/>
  <c r="Z366" i="12"/>
  <c r="T366" i="12"/>
  <c r="P366" i="12"/>
  <c r="J366" i="12"/>
  <c r="F366" i="12"/>
  <c r="S366" i="12"/>
  <c r="Y366" i="12"/>
  <c r="A368" i="3"/>
  <c r="B369" i="3"/>
  <c r="B367" i="12"/>
  <c r="E367" i="12"/>
  <c r="D368" i="12" l="1"/>
  <c r="E368" i="12" s="1"/>
  <c r="K366" i="12"/>
  <c r="O366" i="12"/>
  <c r="I367" i="12"/>
  <c r="U367" i="12"/>
  <c r="Q367" i="12"/>
  <c r="S367" i="12"/>
  <c r="X367" i="12"/>
  <c r="V367" i="12"/>
  <c r="G367" i="12"/>
  <c r="R367" i="12"/>
  <c r="H367" i="12"/>
  <c r="Y367" i="12"/>
  <c r="C367" i="12"/>
  <c r="T367" i="12"/>
  <c r="W367" i="12"/>
  <c r="J367" i="12"/>
  <c r="F367" i="12"/>
  <c r="P367" i="12"/>
  <c r="Z367" i="12"/>
  <c r="A369" i="3"/>
  <c r="B370" i="3"/>
  <c r="B368" i="12" l="1"/>
  <c r="X368" i="12" s="1"/>
  <c r="D369" i="12"/>
  <c r="E369" i="12" s="1"/>
  <c r="B371" i="3"/>
  <c r="A370" i="3"/>
  <c r="B369" i="12"/>
  <c r="K367" i="12"/>
  <c r="O367" i="12"/>
  <c r="I368" i="12" l="1"/>
  <c r="Y368" i="12"/>
  <c r="G368" i="12"/>
  <c r="S368" i="12"/>
  <c r="U368" i="12"/>
  <c r="C368" i="12"/>
  <c r="Q368" i="12"/>
  <c r="P368" i="12"/>
  <c r="W368" i="12"/>
  <c r="F368" i="12"/>
  <c r="Z368" i="12"/>
  <c r="R368" i="12"/>
  <c r="V368" i="12"/>
  <c r="H368" i="12"/>
  <c r="T368" i="12"/>
  <c r="J368" i="12"/>
  <c r="K368" i="12" s="1"/>
  <c r="D370" i="12"/>
  <c r="B370" i="12" s="1"/>
  <c r="I369" i="12"/>
  <c r="W369" i="12"/>
  <c r="Q369" i="12"/>
  <c r="X369" i="12"/>
  <c r="R369" i="12"/>
  <c r="J369" i="12"/>
  <c r="F369" i="12"/>
  <c r="U369" i="12"/>
  <c r="Z369" i="12"/>
  <c r="P369" i="12"/>
  <c r="Y369" i="12"/>
  <c r="V369" i="12"/>
  <c r="S369" i="12"/>
  <c r="G369" i="12"/>
  <c r="H369" i="12"/>
  <c r="C369" i="12"/>
  <c r="T369" i="12"/>
  <c r="B372" i="3"/>
  <c r="A371" i="3"/>
  <c r="O368" i="12" l="1"/>
  <c r="D371" i="12"/>
  <c r="E371" i="12" s="1"/>
  <c r="E370" i="12"/>
  <c r="A372" i="3"/>
  <c r="B373" i="3"/>
  <c r="K369" i="12"/>
  <c r="O369" i="12"/>
  <c r="I370" i="12"/>
  <c r="H370" i="12"/>
  <c r="X370" i="12"/>
  <c r="G370" i="12"/>
  <c r="P370" i="12"/>
  <c r="J370" i="12"/>
  <c r="C370" i="12"/>
  <c r="F370" i="12"/>
  <c r="U370" i="12"/>
  <c r="W370" i="12"/>
  <c r="T370" i="12"/>
  <c r="R370" i="12"/>
  <c r="S370" i="12"/>
  <c r="Q370" i="12"/>
  <c r="Y370" i="12"/>
  <c r="V370" i="12"/>
  <c r="Z370" i="12"/>
  <c r="B371" i="12" l="1"/>
  <c r="P371" i="12" s="1"/>
  <c r="D372" i="12"/>
  <c r="E372" i="12" s="1"/>
  <c r="O370" i="12"/>
  <c r="K370" i="12"/>
  <c r="A373" i="3"/>
  <c r="B374" i="3"/>
  <c r="B372" i="12"/>
  <c r="R371" i="12" l="1"/>
  <c r="W371" i="12"/>
  <c r="I371" i="12"/>
  <c r="X371" i="12"/>
  <c r="T371" i="12"/>
  <c r="Q371" i="12"/>
  <c r="Z371" i="12"/>
  <c r="Y371" i="12"/>
  <c r="F371" i="12"/>
  <c r="H371" i="12"/>
  <c r="G371" i="12"/>
  <c r="S371" i="12"/>
  <c r="V371" i="12"/>
  <c r="C371" i="12"/>
  <c r="U371" i="12"/>
  <c r="J371" i="12"/>
  <c r="O371" i="12" s="1"/>
  <c r="D373" i="12"/>
  <c r="E373" i="12" s="1"/>
  <c r="A374" i="3"/>
  <c r="B375" i="3"/>
  <c r="I372" i="12"/>
  <c r="G372" i="12"/>
  <c r="W372" i="12"/>
  <c r="Z372" i="12"/>
  <c r="C372" i="12"/>
  <c r="J372" i="12"/>
  <c r="U372" i="12"/>
  <c r="P372" i="12"/>
  <c r="T372" i="12"/>
  <c r="H372" i="12"/>
  <c r="Y372" i="12"/>
  <c r="V372" i="12"/>
  <c r="R372" i="12"/>
  <c r="S372" i="12"/>
  <c r="X372" i="12"/>
  <c r="Q372" i="12"/>
  <c r="F372" i="12"/>
  <c r="B373" i="12" l="1"/>
  <c r="I373" i="12" s="1"/>
  <c r="K371" i="12"/>
  <c r="D374" i="12"/>
  <c r="E374" i="12" s="1"/>
  <c r="O372" i="12"/>
  <c r="K372" i="12"/>
  <c r="A375" i="3"/>
  <c r="B376" i="3"/>
  <c r="B374" i="12" l="1"/>
  <c r="R374" i="12" s="1"/>
  <c r="U373" i="12"/>
  <c r="Z373" i="12"/>
  <c r="C373" i="12"/>
  <c r="X373" i="12"/>
  <c r="F373" i="12"/>
  <c r="R373" i="12"/>
  <c r="Q373" i="12"/>
  <c r="W373" i="12"/>
  <c r="H373" i="12"/>
  <c r="S373" i="12"/>
  <c r="G373" i="12"/>
  <c r="V373" i="12"/>
  <c r="J373" i="12"/>
  <c r="M373" i="12" s="1"/>
  <c r="T373" i="12"/>
  <c r="Y373" i="12"/>
  <c r="P373" i="12"/>
  <c r="D375" i="12"/>
  <c r="N373" i="12"/>
  <c r="B375" i="12"/>
  <c r="E375" i="12"/>
  <c r="O373" i="12"/>
  <c r="I374" i="12"/>
  <c r="G374" i="12"/>
  <c r="F374" i="12"/>
  <c r="W374" i="12"/>
  <c r="J374" i="12"/>
  <c r="V374" i="12"/>
  <c r="Y374" i="12"/>
  <c r="S374" i="12"/>
  <c r="X374" i="12"/>
  <c r="Q374" i="12"/>
  <c r="Z374" i="12"/>
  <c r="C374" i="12"/>
  <c r="U374" i="12"/>
  <c r="A376" i="3"/>
  <c r="B377" i="3"/>
  <c r="T374" i="12" l="1"/>
  <c r="P374" i="12"/>
  <c r="H374" i="12"/>
  <c r="K373" i="12"/>
  <c r="D376" i="12"/>
  <c r="B376" i="12" s="1"/>
  <c r="I376" i="12" s="1"/>
  <c r="M374" i="12"/>
  <c r="N374" i="12"/>
  <c r="O374" i="12" s="1"/>
  <c r="K374" i="12"/>
  <c r="A377" i="3"/>
  <c r="B378" i="3"/>
  <c r="F375" i="12"/>
  <c r="X375" i="12"/>
  <c r="T375" i="12"/>
  <c r="S375" i="12"/>
  <c r="R375" i="12"/>
  <c r="Q375" i="12"/>
  <c r="P375" i="12"/>
  <c r="C375" i="12"/>
  <c r="H375" i="12"/>
  <c r="Y375" i="12"/>
  <c r="J375" i="12"/>
  <c r="V375" i="12"/>
  <c r="W375" i="12"/>
  <c r="U375" i="12"/>
  <c r="Z375" i="12"/>
  <c r="G375" i="12"/>
  <c r="E376" i="12" l="1"/>
  <c r="D377" i="12"/>
  <c r="M375" i="12"/>
  <c r="N375" i="12"/>
  <c r="B379" i="3"/>
  <c r="A378" i="3"/>
  <c r="K375" i="12"/>
  <c r="O375" i="12"/>
  <c r="E377" i="12"/>
  <c r="B377" i="12"/>
  <c r="J376" i="12"/>
  <c r="C376" i="12"/>
  <c r="Z376" i="12"/>
  <c r="P376" i="12"/>
  <c r="Y376" i="12"/>
  <c r="H376" i="12"/>
  <c r="G376" i="12"/>
  <c r="U376" i="12"/>
  <c r="T376" i="12"/>
  <c r="S376" i="12"/>
  <c r="R376" i="12"/>
  <c r="X376" i="12"/>
  <c r="V376" i="12"/>
  <c r="W376" i="12"/>
  <c r="Q376" i="12"/>
  <c r="F376" i="12"/>
  <c r="D378" i="12" l="1"/>
  <c r="E378" i="12" s="1"/>
  <c r="M376" i="12"/>
  <c r="N376" i="12"/>
  <c r="O376" i="12"/>
  <c r="K376" i="12"/>
  <c r="I377" i="12"/>
  <c r="U377" i="12"/>
  <c r="Z377" i="12"/>
  <c r="Y377" i="12"/>
  <c r="R377" i="12"/>
  <c r="P377" i="12"/>
  <c r="W377" i="12"/>
  <c r="F377" i="12"/>
  <c r="V377" i="12"/>
  <c r="J377" i="12"/>
  <c r="Q377" i="12"/>
  <c r="C377" i="12"/>
  <c r="X377" i="12"/>
  <c r="S377" i="12"/>
  <c r="H377" i="12"/>
  <c r="T377" i="12"/>
  <c r="G377" i="12"/>
  <c r="B378" i="12"/>
  <c r="B380" i="3"/>
  <c r="A379" i="3"/>
  <c r="D379" i="12" l="1"/>
  <c r="B379" i="12" s="1"/>
  <c r="B381" i="3"/>
  <c r="A380" i="3"/>
  <c r="O377" i="12"/>
  <c r="K377" i="12"/>
  <c r="I378" i="12"/>
  <c r="V378" i="12"/>
  <c r="P378" i="12"/>
  <c r="G378" i="12"/>
  <c r="S378" i="12"/>
  <c r="J378" i="12"/>
  <c r="H378" i="12"/>
  <c r="U378" i="12"/>
  <c r="R378" i="12"/>
  <c r="C378" i="12"/>
  <c r="X378" i="12"/>
  <c r="W378" i="12"/>
  <c r="Y378" i="12"/>
  <c r="F378" i="12"/>
  <c r="Z378" i="12"/>
  <c r="T378" i="12"/>
  <c r="Q378" i="12"/>
  <c r="E379" i="12" l="1"/>
  <c r="D380" i="12"/>
  <c r="E380" i="12" s="1"/>
  <c r="A381" i="3"/>
  <c r="B382" i="3"/>
  <c r="K378" i="12"/>
  <c r="O378" i="12"/>
  <c r="I379" i="12"/>
  <c r="U379" i="12"/>
  <c r="Z379" i="12"/>
  <c r="P379" i="12"/>
  <c r="G379" i="12"/>
  <c r="T379" i="12"/>
  <c r="J379" i="12"/>
  <c r="R379" i="12"/>
  <c r="X379" i="12"/>
  <c r="F379" i="12"/>
  <c r="V379" i="12"/>
  <c r="H379" i="12"/>
  <c r="S379" i="12"/>
  <c r="W379" i="12"/>
  <c r="Q379" i="12"/>
  <c r="C379" i="12"/>
  <c r="Y379" i="12"/>
  <c r="B380" i="12" l="1"/>
  <c r="I380" i="12" s="1"/>
  <c r="D381" i="12"/>
  <c r="E381" i="12" s="1"/>
  <c r="A382" i="3"/>
  <c r="B383" i="3"/>
  <c r="O379" i="12"/>
  <c r="K379" i="12"/>
  <c r="B381" i="12"/>
  <c r="G380" i="12" l="1"/>
  <c r="C380" i="12"/>
  <c r="S380" i="12"/>
  <c r="J380" i="12"/>
  <c r="Z380" i="12"/>
  <c r="V380" i="12"/>
  <c r="P380" i="12"/>
  <c r="F380" i="12"/>
  <c r="H380" i="12"/>
  <c r="Y380" i="12"/>
  <c r="W380" i="12"/>
  <c r="T380" i="12"/>
  <c r="U380" i="12"/>
  <c r="R380" i="12"/>
  <c r="X380" i="12"/>
  <c r="Q380" i="12"/>
  <c r="D382" i="12"/>
  <c r="I381" i="12"/>
  <c r="H381" i="12"/>
  <c r="C381" i="12"/>
  <c r="T381" i="12"/>
  <c r="Q381" i="12"/>
  <c r="W381" i="12"/>
  <c r="S381" i="12"/>
  <c r="U381" i="12"/>
  <c r="R381" i="12"/>
  <c r="Z381" i="12"/>
  <c r="X381" i="12"/>
  <c r="Y381" i="12"/>
  <c r="G381" i="12"/>
  <c r="J381" i="12"/>
  <c r="V381" i="12"/>
  <c r="P381" i="12"/>
  <c r="F381" i="12"/>
  <c r="A383" i="3"/>
  <c r="B384" i="3"/>
  <c r="B382" i="12"/>
  <c r="E382" i="12"/>
  <c r="K380" i="12"/>
  <c r="O380" i="12"/>
  <c r="D383" i="12" l="1"/>
  <c r="E383" i="12" s="1"/>
  <c r="B385" i="3"/>
  <c r="A384" i="3"/>
  <c r="K381" i="12"/>
  <c r="O381" i="12"/>
  <c r="I382" i="12"/>
  <c r="G382" i="12"/>
  <c r="F382" i="12"/>
  <c r="Z382" i="12"/>
  <c r="C382" i="12"/>
  <c r="P382" i="12"/>
  <c r="W382" i="12"/>
  <c r="V382" i="12"/>
  <c r="S382" i="12"/>
  <c r="H382" i="12"/>
  <c r="T382" i="12"/>
  <c r="U382" i="12"/>
  <c r="X382" i="12"/>
  <c r="J382" i="12"/>
  <c r="Q382" i="12"/>
  <c r="R382" i="12"/>
  <c r="Y382" i="12"/>
  <c r="B383" i="12" l="1"/>
  <c r="W383" i="12" s="1"/>
  <c r="D384" i="12"/>
  <c r="O382" i="12"/>
  <c r="K382" i="12"/>
  <c r="E384" i="12"/>
  <c r="B384" i="12"/>
  <c r="B386" i="3"/>
  <c r="A385" i="3"/>
  <c r="T383" i="12" l="1"/>
  <c r="R383" i="12"/>
  <c r="V383" i="12"/>
  <c r="X383" i="12"/>
  <c r="I383" i="12"/>
  <c r="F383" i="12"/>
  <c r="Q383" i="12"/>
  <c r="S383" i="12"/>
  <c r="H383" i="12"/>
  <c r="Y383" i="12"/>
  <c r="G383" i="12"/>
  <c r="P383" i="12"/>
  <c r="U383" i="12"/>
  <c r="Z383" i="12"/>
  <c r="J383" i="12"/>
  <c r="C383" i="12"/>
  <c r="D385" i="12"/>
  <c r="E385" i="12" s="1"/>
  <c r="K383" i="12"/>
  <c r="O383" i="12"/>
  <c r="B385" i="12"/>
  <c r="A386" i="3"/>
  <c r="B387" i="3"/>
  <c r="I384" i="12"/>
  <c r="V384" i="12"/>
  <c r="Z384" i="12"/>
  <c r="W384" i="12"/>
  <c r="H384" i="12"/>
  <c r="Y384" i="12"/>
  <c r="T384" i="12"/>
  <c r="F384" i="12"/>
  <c r="G384" i="12"/>
  <c r="S384" i="12"/>
  <c r="U384" i="12"/>
  <c r="R384" i="12"/>
  <c r="C384" i="12"/>
  <c r="J384" i="12"/>
  <c r="Q384" i="12"/>
  <c r="P384" i="12"/>
  <c r="X384" i="12"/>
  <c r="D386" i="12" l="1"/>
  <c r="K384" i="12"/>
  <c r="O384" i="12"/>
  <c r="I385" i="12"/>
  <c r="G385" i="12"/>
  <c r="R385" i="12"/>
  <c r="H385" i="12"/>
  <c r="X385" i="12"/>
  <c r="V385" i="12"/>
  <c r="C385" i="12"/>
  <c r="Z385" i="12"/>
  <c r="F385" i="12"/>
  <c r="J385" i="12"/>
  <c r="S385" i="12"/>
  <c r="U385" i="12"/>
  <c r="T385" i="12"/>
  <c r="Y385" i="12"/>
  <c r="P385" i="12"/>
  <c r="Q385" i="12"/>
  <c r="W385" i="12"/>
  <c r="A387" i="3"/>
  <c r="B388" i="3"/>
  <c r="E386" i="12"/>
  <c r="B386" i="12"/>
  <c r="D387" i="12" l="1"/>
  <c r="I386" i="12"/>
  <c r="G386" i="12"/>
  <c r="Y386" i="12"/>
  <c r="F386" i="12"/>
  <c r="Z386" i="12"/>
  <c r="X386" i="12"/>
  <c r="U386" i="12"/>
  <c r="V386" i="12"/>
  <c r="Q386" i="12"/>
  <c r="P386" i="12"/>
  <c r="C386" i="12"/>
  <c r="T386" i="12"/>
  <c r="R386" i="12"/>
  <c r="J386" i="12"/>
  <c r="W386" i="12"/>
  <c r="S386" i="12"/>
  <c r="H386" i="12"/>
  <c r="O385" i="12"/>
  <c r="K385" i="12"/>
  <c r="E387" i="12"/>
  <c r="B387" i="12"/>
  <c r="A388" i="3"/>
  <c r="B389" i="3"/>
  <c r="D388" i="12" l="1"/>
  <c r="B388" i="12" s="1"/>
  <c r="O386" i="12"/>
  <c r="K386" i="12"/>
  <c r="B390" i="3"/>
  <c r="A389" i="3"/>
  <c r="I387" i="12"/>
  <c r="G387" i="12"/>
  <c r="T387" i="12"/>
  <c r="Y387" i="12"/>
  <c r="S387" i="12"/>
  <c r="J387" i="12"/>
  <c r="V387" i="12"/>
  <c r="W387" i="12"/>
  <c r="U387" i="12"/>
  <c r="R387" i="12"/>
  <c r="Q387" i="12"/>
  <c r="F387" i="12"/>
  <c r="X387" i="12"/>
  <c r="P387" i="12"/>
  <c r="C387" i="12"/>
  <c r="H387" i="12"/>
  <c r="Z387" i="12"/>
  <c r="E388" i="12" l="1"/>
  <c r="D389" i="12"/>
  <c r="E389" i="12" s="1"/>
  <c r="B391" i="3"/>
  <c r="A390" i="3"/>
  <c r="K387" i="12"/>
  <c r="O387" i="12"/>
  <c r="B389" i="12"/>
  <c r="Q388" i="12"/>
  <c r="S388" i="12"/>
  <c r="Z388" i="12"/>
  <c r="H388" i="12"/>
  <c r="J388" i="12"/>
  <c r="U388" i="12"/>
  <c r="V388" i="12"/>
  <c r="T388" i="12"/>
  <c r="X388" i="12"/>
  <c r="Y388" i="12"/>
  <c r="R388" i="12"/>
  <c r="G388" i="12"/>
  <c r="C388" i="12"/>
  <c r="P388" i="12"/>
  <c r="F388" i="12"/>
  <c r="W388" i="12"/>
  <c r="D390" i="12" l="1"/>
  <c r="M388" i="12"/>
  <c r="N388" i="12"/>
  <c r="O388" i="12"/>
  <c r="K388" i="12"/>
  <c r="I389" i="12"/>
  <c r="T389" i="12"/>
  <c r="Y389" i="12"/>
  <c r="Z389" i="12"/>
  <c r="U389" i="12"/>
  <c r="J389" i="12"/>
  <c r="S389" i="12"/>
  <c r="C389" i="12"/>
  <c r="H389" i="12"/>
  <c r="X389" i="12"/>
  <c r="V389" i="12"/>
  <c r="F389" i="12"/>
  <c r="G389" i="12"/>
  <c r="W389" i="12"/>
  <c r="P389" i="12"/>
  <c r="Q389" i="12"/>
  <c r="R389" i="12"/>
  <c r="B390" i="12"/>
  <c r="E390" i="12"/>
  <c r="A391" i="3"/>
  <c r="B392" i="3"/>
  <c r="D391" i="12" l="1"/>
  <c r="I390" i="12"/>
  <c r="X390" i="12"/>
  <c r="Z390" i="12"/>
  <c r="W390" i="12"/>
  <c r="R390" i="12"/>
  <c r="J390" i="12"/>
  <c r="F390" i="12"/>
  <c r="Y390" i="12"/>
  <c r="V390" i="12"/>
  <c r="C390" i="12"/>
  <c r="Q390" i="12"/>
  <c r="U390" i="12"/>
  <c r="G390" i="12"/>
  <c r="S390" i="12"/>
  <c r="P390" i="12"/>
  <c r="H390" i="12"/>
  <c r="T390" i="12"/>
  <c r="K389" i="12"/>
  <c r="O389" i="12"/>
  <c r="A392" i="3"/>
  <c r="B393" i="3"/>
  <c r="E391" i="12"/>
  <c r="B391" i="12"/>
  <c r="D392" i="12" l="1"/>
  <c r="E392" i="12" s="1"/>
  <c r="I391" i="12"/>
  <c r="F391" i="12"/>
  <c r="G391" i="12"/>
  <c r="U391" i="12"/>
  <c r="Z391" i="12"/>
  <c r="J391" i="12"/>
  <c r="X391" i="12"/>
  <c r="H391" i="12"/>
  <c r="S391" i="12"/>
  <c r="V391" i="12"/>
  <c r="Y391" i="12"/>
  <c r="W391" i="12"/>
  <c r="P391" i="12"/>
  <c r="Q391" i="12"/>
  <c r="C391" i="12"/>
  <c r="T391" i="12"/>
  <c r="R391" i="12"/>
  <c r="O390" i="12"/>
  <c r="K390" i="12"/>
  <c r="A393" i="3"/>
  <c r="B394" i="3"/>
  <c r="B392" i="12" l="1"/>
  <c r="I392" i="12" s="1"/>
  <c r="D393" i="12"/>
  <c r="B393" i="12" s="1"/>
  <c r="I393" i="12" s="1"/>
  <c r="A394" i="3"/>
  <c r="B395" i="3"/>
  <c r="K391" i="12"/>
  <c r="O391" i="12"/>
  <c r="E393" i="12" l="1"/>
  <c r="F392" i="12"/>
  <c r="Q392" i="12"/>
  <c r="G392" i="12"/>
  <c r="V392" i="12"/>
  <c r="S392" i="12"/>
  <c r="T392" i="12"/>
  <c r="Y392" i="12"/>
  <c r="H392" i="12"/>
  <c r="R392" i="12"/>
  <c r="J392" i="12"/>
  <c r="U392" i="12"/>
  <c r="P392" i="12"/>
  <c r="C392" i="12"/>
  <c r="Z392" i="12"/>
  <c r="X392" i="12"/>
  <c r="W392" i="12"/>
  <c r="D394" i="12"/>
  <c r="O392" i="12"/>
  <c r="K392" i="12"/>
  <c r="X393" i="12"/>
  <c r="W393" i="12"/>
  <c r="Z393" i="12"/>
  <c r="H393" i="12"/>
  <c r="R393" i="12"/>
  <c r="V393" i="12"/>
  <c r="Q393" i="12"/>
  <c r="F393" i="12"/>
  <c r="P393" i="12"/>
  <c r="G393" i="12"/>
  <c r="C393" i="12"/>
  <c r="T393" i="12"/>
  <c r="J393" i="12"/>
  <c r="S393" i="12"/>
  <c r="U393" i="12"/>
  <c r="Y393" i="12"/>
  <c r="A395" i="3"/>
  <c r="B396" i="3"/>
  <c r="E394" i="12"/>
  <c r="B394" i="12"/>
  <c r="I394" i="12" s="1"/>
  <c r="D395" i="12" l="1"/>
  <c r="E395" i="12" s="1"/>
  <c r="N393" i="12"/>
  <c r="M393" i="12"/>
  <c r="K393" i="12"/>
  <c r="O393" i="12"/>
  <c r="B397" i="3"/>
  <c r="A396" i="3"/>
  <c r="G394" i="12"/>
  <c r="F394" i="12"/>
  <c r="H394" i="12"/>
  <c r="R394" i="12"/>
  <c r="J394" i="12"/>
  <c r="W394" i="12"/>
  <c r="Z394" i="12"/>
  <c r="T394" i="12"/>
  <c r="X394" i="12"/>
  <c r="P394" i="12"/>
  <c r="Y394" i="12"/>
  <c r="S394" i="12"/>
  <c r="Q394" i="12"/>
  <c r="U394" i="12"/>
  <c r="C394" i="12"/>
  <c r="V394" i="12"/>
  <c r="B395" i="12" l="1"/>
  <c r="X395" i="12" s="1"/>
  <c r="D396" i="12"/>
  <c r="B396" i="12" s="1"/>
  <c r="N394" i="12"/>
  <c r="M394" i="12"/>
  <c r="O394" i="12"/>
  <c r="K394" i="12"/>
  <c r="A397" i="3"/>
  <c r="B398" i="3"/>
  <c r="E396" i="12"/>
  <c r="H395" i="12"/>
  <c r="W395" i="12"/>
  <c r="C395" i="12"/>
  <c r="G395" i="12"/>
  <c r="S395" i="12" l="1"/>
  <c r="Y395" i="12"/>
  <c r="P395" i="12"/>
  <c r="R395" i="12"/>
  <c r="I395" i="12"/>
  <c r="J395" i="12"/>
  <c r="K395" i="12" s="1"/>
  <c r="U395" i="12"/>
  <c r="T395" i="12"/>
  <c r="Q395" i="12"/>
  <c r="V395" i="12"/>
  <c r="F395" i="12"/>
  <c r="Z395" i="12"/>
  <c r="D397" i="12"/>
  <c r="O395" i="12"/>
  <c r="A398" i="3"/>
  <c r="B399" i="3"/>
  <c r="E397" i="12"/>
  <c r="B397" i="12"/>
  <c r="I396" i="12"/>
  <c r="S396" i="12"/>
  <c r="V396" i="12"/>
  <c r="P396" i="12"/>
  <c r="W396" i="12"/>
  <c r="J396" i="12"/>
  <c r="X396" i="12"/>
  <c r="Y396" i="12"/>
  <c r="U396" i="12"/>
  <c r="C396" i="12"/>
  <c r="G396" i="12"/>
  <c r="R396" i="12"/>
  <c r="Z396" i="12"/>
  <c r="H396" i="12"/>
  <c r="T396" i="12"/>
  <c r="F396" i="12"/>
  <c r="Q396" i="12"/>
  <c r="D398" i="12" l="1"/>
  <c r="A399" i="3"/>
  <c r="B400" i="3"/>
  <c r="E398" i="12"/>
  <c r="B398" i="12"/>
  <c r="K396" i="12"/>
  <c r="O396" i="12"/>
  <c r="I397" i="12"/>
  <c r="V397" i="12"/>
  <c r="Y397" i="12"/>
  <c r="S397" i="12"/>
  <c r="P397" i="12"/>
  <c r="J397" i="12"/>
  <c r="R397" i="12"/>
  <c r="X397" i="12"/>
  <c r="H397" i="12"/>
  <c r="U397" i="12"/>
  <c r="G397" i="12"/>
  <c r="Z397" i="12"/>
  <c r="Q397" i="12"/>
  <c r="F397" i="12"/>
  <c r="C397" i="12"/>
  <c r="T397" i="12"/>
  <c r="W397" i="12"/>
  <c r="D399" i="12" l="1"/>
  <c r="K397" i="12"/>
  <c r="O397" i="12"/>
  <c r="I398" i="12"/>
  <c r="F398" i="12"/>
  <c r="P398" i="12"/>
  <c r="X398" i="12"/>
  <c r="V398" i="12"/>
  <c r="J398" i="12"/>
  <c r="C398" i="12"/>
  <c r="S398" i="12"/>
  <c r="Y398" i="12"/>
  <c r="Z398" i="12"/>
  <c r="T398" i="12"/>
  <c r="H398" i="12"/>
  <c r="G398" i="12"/>
  <c r="R398" i="12"/>
  <c r="W398" i="12"/>
  <c r="U398" i="12"/>
  <c r="Q398" i="12"/>
  <c r="A400" i="3"/>
  <c r="B401" i="3"/>
  <c r="E399" i="12"/>
  <c r="B399" i="12"/>
  <c r="I399" i="12" s="1"/>
  <c r="D400" i="12" l="1"/>
  <c r="B400" i="12" s="1"/>
  <c r="G399" i="12"/>
  <c r="P399" i="12"/>
  <c r="U399" i="12"/>
  <c r="W399" i="12"/>
  <c r="C399" i="12"/>
  <c r="R399" i="12"/>
  <c r="X399" i="12"/>
  <c r="Z399" i="12"/>
  <c r="J399" i="12"/>
  <c r="Q399" i="12"/>
  <c r="V399" i="12"/>
  <c r="T399" i="12"/>
  <c r="F399" i="12"/>
  <c r="Y399" i="12"/>
  <c r="H399" i="12"/>
  <c r="S399" i="12"/>
  <c r="K398" i="12"/>
  <c r="O398" i="12"/>
  <c r="A401" i="3"/>
  <c r="B402" i="3"/>
  <c r="E400" i="12" l="1"/>
  <c r="D401" i="12"/>
  <c r="N399" i="12"/>
  <c r="M399" i="12"/>
  <c r="O399" i="12"/>
  <c r="K399" i="12"/>
  <c r="B403" i="3"/>
  <c r="A402" i="3"/>
  <c r="B401" i="12"/>
  <c r="E401" i="12"/>
  <c r="I400" i="12"/>
  <c r="J400" i="12"/>
  <c r="T400" i="12"/>
  <c r="F400" i="12"/>
  <c r="C400" i="12"/>
  <c r="P400" i="12"/>
  <c r="Y400" i="12"/>
  <c r="S400" i="12"/>
  <c r="R400" i="12"/>
  <c r="U400" i="12"/>
  <c r="Q400" i="12"/>
  <c r="H400" i="12"/>
  <c r="Z400" i="12"/>
  <c r="X400" i="12"/>
  <c r="V400" i="12"/>
  <c r="G400" i="12"/>
  <c r="W400" i="12"/>
  <c r="D402" i="12" l="1"/>
  <c r="E402" i="12" s="1"/>
  <c r="B404" i="3"/>
  <c r="A403" i="3"/>
  <c r="B402" i="12"/>
  <c r="O400" i="12"/>
  <c r="K400" i="12"/>
  <c r="I401" i="12"/>
  <c r="Q401" i="12"/>
  <c r="P401" i="12"/>
  <c r="C401" i="12"/>
  <c r="T401" i="12"/>
  <c r="V401" i="12"/>
  <c r="S401" i="12"/>
  <c r="G401" i="12"/>
  <c r="Y401" i="12"/>
  <c r="J401" i="12"/>
  <c r="H401" i="12"/>
  <c r="F401" i="12"/>
  <c r="X401" i="12"/>
  <c r="U401" i="12"/>
  <c r="R401" i="12"/>
  <c r="W401" i="12"/>
  <c r="Z401" i="12"/>
  <c r="D403" i="12" l="1"/>
  <c r="C402" i="12"/>
  <c r="G402" i="12"/>
  <c r="V402" i="12"/>
  <c r="S402" i="12"/>
  <c r="J402" i="12"/>
  <c r="F402" i="12"/>
  <c r="T402" i="12"/>
  <c r="R402" i="12"/>
  <c r="W402" i="12"/>
  <c r="Y402" i="12"/>
  <c r="X402" i="12"/>
  <c r="P402" i="12"/>
  <c r="Q402" i="12"/>
  <c r="H402" i="12"/>
  <c r="U402" i="12"/>
  <c r="Z402" i="12"/>
  <c r="O401" i="12"/>
  <c r="K401" i="12"/>
  <c r="B403" i="12"/>
  <c r="E403" i="12"/>
  <c r="B405" i="3"/>
  <c r="A404" i="3"/>
  <c r="D404" i="12" l="1"/>
  <c r="N402" i="12"/>
  <c r="M402" i="12"/>
  <c r="I403" i="12"/>
  <c r="X403" i="12"/>
  <c r="U403" i="12"/>
  <c r="H403" i="12"/>
  <c r="Z403" i="12"/>
  <c r="T403" i="12"/>
  <c r="W403" i="12"/>
  <c r="G403" i="12"/>
  <c r="Y403" i="12"/>
  <c r="J403" i="12"/>
  <c r="R403" i="12"/>
  <c r="F403" i="12"/>
  <c r="V403" i="12"/>
  <c r="P403" i="12"/>
  <c r="Q403" i="12"/>
  <c r="S403" i="12"/>
  <c r="C403" i="12"/>
  <c r="B404" i="12"/>
  <c r="E404" i="12"/>
  <c r="B406" i="3"/>
  <c r="A405" i="3"/>
  <c r="O402" i="12"/>
  <c r="K402" i="12"/>
  <c r="D405" i="12" l="1"/>
  <c r="N403" i="12"/>
  <c r="M403" i="12"/>
  <c r="I404" i="12"/>
  <c r="T404" i="12"/>
  <c r="U404" i="12"/>
  <c r="F404" i="12"/>
  <c r="Z404" i="12"/>
  <c r="G404" i="12"/>
  <c r="P404" i="12"/>
  <c r="V404" i="12"/>
  <c r="C404" i="12"/>
  <c r="J404" i="12"/>
  <c r="Y404" i="12"/>
  <c r="H404" i="12"/>
  <c r="Q404" i="12"/>
  <c r="R404" i="12"/>
  <c r="W404" i="12"/>
  <c r="S404" i="12"/>
  <c r="X404" i="12"/>
  <c r="K403" i="12"/>
  <c r="O403" i="12"/>
  <c r="B407" i="3"/>
  <c r="A406" i="3"/>
  <c r="B405" i="12"/>
  <c r="E405" i="12"/>
  <c r="D406" i="12" l="1"/>
  <c r="I405" i="12"/>
  <c r="Q405" i="12"/>
  <c r="T405" i="12"/>
  <c r="S405" i="12"/>
  <c r="C405" i="12"/>
  <c r="P405" i="12"/>
  <c r="F405" i="12"/>
  <c r="H405" i="12"/>
  <c r="X405" i="12"/>
  <c r="Y405" i="12"/>
  <c r="U405" i="12"/>
  <c r="G405" i="12"/>
  <c r="V405" i="12"/>
  <c r="J405" i="12"/>
  <c r="R405" i="12"/>
  <c r="W405" i="12"/>
  <c r="Z405" i="12"/>
  <c r="O404" i="12"/>
  <c r="K404" i="12"/>
  <c r="A407" i="3"/>
  <c r="B408" i="3"/>
  <c r="B406" i="12"/>
  <c r="E406" i="12"/>
  <c r="D407" i="12" l="1"/>
  <c r="I406" i="12"/>
  <c r="U406" i="12"/>
  <c r="H406" i="12"/>
  <c r="Q406" i="12"/>
  <c r="V406" i="12"/>
  <c r="C406" i="12"/>
  <c r="T406" i="12"/>
  <c r="Y406" i="12"/>
  <c r="S406" i="12"/>
  <c r="J406" i="12"/>
  <c r="F406" i="12"/>
  <c r="W406" i="12"/>
  <c r="X406" i="12"/>
  <c r="G406" i="12"/>
  <c r="P406" i="12"/>
  <c r="Z406" i="12"/>
  <c r="R406" i="12"/>
  <c r="K405" i="12"/>
  <c r="O405" i="12"/>
  <c r="E407" i="12"/>
  <c r="B407" i="12"/>
  <c r="B409" i="3"/>
  <c r="A408" i="3"/>
  <c r="D408" i="12" l="1"/>
  <c r="E408" i="12" s="1"/>
  <c r="B410" i="3"/>
  <c r="A409" i="3"/>
  <c r="K406" i="12"/>
  <c r="O406" i="12"/>
  <c r="I407" i="12"/>
  <c r="H407" i="12"/>
  <c r="X407" i="12"/>
  <c r="U407" i="12"/>
  <c r="P407" i="12"/>
  <c r="J407" i="12"/>
  <c r="W407" i="12"/>
  <c r="Y407" i="12"/>
  <c r="R407" i="12"/>
  <c r="V407" i="12"/>
  <c r="S407" i="12"/>
  <c r="Z407" i="12"/>
  <c r="C407" i="12"/>
  <c r="T407" i="12"/>
  <c r="F407" i="12"/>
  <c r="Q407" i="12"/>
  <c r="G407" i="12"/>
  <c r="B408" i="12" l="1"/>
  <c r="I408" i="12" s="1"/>
  <c r="D409" i="12"/>
  <c r="E409" i="12" s="1"/>
  <c r="A410" i="3"/>
  <c r="B411" i="3"/>
  <c r="K407" i="12"/>
  <c r="O407" i="12"/>
  <c r="B409" i="12"/>
  <c r="Q408" i="12" l="1"/>
  <c r="Z408" i="12"/>
  <c r="W408" i="12"/>
  <c r="S408" i="12"/>
  <c r="P408" i="12"/>
  <c r="V408" i="12"/>
  <c r="U408" i="12"/>
  <c r="T408" i="12"/>
  <c r="X408" i="12"/>
  <c r="R408" i="12"/>
  <c r="F408" i="12"/>
  <c r="C408" i="12"/>
  <c r="G408" i="12"/>
  <c r="J408" i="12"/>
  <c r="K408" i="12" s="1"/>
  <c r="Y408" i="12"/>
  <c r="H408" i="12"/>
  <c r="D410" i="12"/>
  <c r="N408" i="12"/>
  <c r="O408" i="12" s="1"/>
  <c r="M408" i="12"/>
  <c r="I409" i="12"/>
  <c r="J409" i="12"/>
  <c r="X409" i="12"/>
  <c r="F409" i="12"/>
  <c r="R409" i="12"/>
  <c r="W409" i="12"/>
  <c r="G409" i="12"/>
  <c r="C409" i="12"/>
  <c r="T409" i="12"/>
  <c r="Z409" i="12"/>
  <c r="V409" i="12"/>
  <c r="Y409" i="12"/>
  <c r="P409" i="12"/>
  <c r="Q409" i="12"/>
  <c r="S409" i="12"/>
  <c r="H409" i="12"/>
  <c r="U409" i="12"/>
  <c r="B412" i="3"/>
  <c r="A411" i="3"/>
  <c r="B410" i="12"/>
  <c r="E410" i="12"/>
  <c r="D411" i="12" l="1"/>
  <c r="N409" i="12"/>
  <c r="O409" i="12" s="1"/>
  <c r="M409" i="12"/>
  <c r="K409" i="12"/>
  <c r="B413" i="3"/>
  <c r="A412" i="3"/>
  <c r="I410" i="12"/>
  <c r="Q410" i="12"/>
  <c r="C410" i="12"/>
  <c r="Y410" i="12"/>
  <c r="G410" i="12"/>
  <c r="J410" i="12"/>
  <c r="S410" i="12"/>
  <c r="F410" i="12"/>
  <c r="R410" i="12"/>
  <c r="X410" i="12"/>
  <c r="T410" i="12"/>
  <c r="H410" i="12"/>
  <c r="Z410" i="12"/>
  <c r="V410" i="12"/>
  <c r="U410" i="12"/>
  <c r="W410" i="12"/>
  <c r="P410" i="12"/>
  <c r="B411" i="12"/>
  <c r="E411" i="12"/>
  <c r="D412" i="12" l="1"/>
  <c r="E412" i="12" s="1"/>
  <c r="B414" i="3"/>
  <c r="A413" i="3"/>
  <c r="I411" i="12"/>
  <c r="Q411" i="12"/>
  <c r="Z411" i="12"/>
  <c r="V411" i="12"/>
  <c r="S411" i="12"/>
  <c r="J411" i="12"/>
  <c r="X411" i="12"/>
  <c r="U411" i="12"/>
  <c r="R411" i="12"/>
  <c r="P411" i="12"/>
  <c r="Y411" i="12"/>
  <c r="C411" i="12"/>
  <c r="G411" i="12"/>
  <c r="H411" i="12"/>
  <c r="T411" i="12"/>
  <c r="W411" i="12"/>
  <c r="F411" i="12"/>
  <c r="K410" i="12"/>
  <c r="O410" i="12"/>
  <c r="B412" i="12" l="1"/>
  <c r="I412" i="12" s="1"/>
  <c r="D413" i="12"/>
  <c r="B413" i="12" s="1"/>
  <c r="I413" i="12" s="1"/>
  <c r="B415" i="3"/>
  <c r="A414" i="3"/>
  <c r="O411" i="12"/>
  <c r="K411" i="12"/>
  <c r="Y412" i="12" l="1"/>
  <c r="H412" i="12"/>
  <c r="S412" i="12"/>
  <c r="J412" i="12"/>
  <c r="Z412" i="12"/>
  <c r="P412" i="12"/>
  <c r="V412" i="12"/>
  <c r="G412" i="12"/>
  <c r="F412" i="12"/>
  <c r="U412" i="12"/>
  <c r="R412" i="12"/>
  <c r="X412" i="12"/>
  <c r="W412" i="12"/>
  <c r="T412" i="12"/>
  <c r="Q412" i="12"/>
  <c r="C412" i="12"/>
  <c r="E413" i="12"/>
  <c r="D414" i="12"/>
  <c r="E414" i="12" s="1"/>
  <c r="N412" i="12"/>
  <c r="O412" i="12" s="1"/>
  <c r="M412" i="12"/>
  <c r="B414" i="12"/>
  <c r="K412" i="12"/>
  <c r="B416" i="3"/>
  <c r="A415" i="3"/>
  <c r="T413" i="12"/>
  <c r="U413" i="12"/>
  <c r="H413" i="12"/>
  <c r="Z413" i="12"/>
  <c r="G413" i="12"/>
  <c r="F413" i="12"/>
  <c r="Q413" i="12"/>
  <c r="X413" i="12"/>
  <c r="J413" i="12"/>
  <c r="V413" i="12"/>
  <c r="W413" i="12"/>
  <c r="C413" i="12"/>
  <c r="Y413" i="12"/>
  <c r="P413" i="12"/>
  <c r="S413" i="12"/>
  <c r="R413" i="12"/>
  <c r="D415" i="12" l="1"/>
  <c r="N413" i="12"/>
  <c r="M413" i="12"/>
  <c r="O413" i="12"/>
  <c r="K413" i="12"/>
  <c r="B415" i="12"/>
  <c r="I415" i="12" s="1"/>
  <c r="E415" i="12"/>
  <c r="B417" i="3"/>
  <c r="A416" i="3"/>
  <c r="I414" i="12"/>
  <c r="Y414" i="12"/>
  <c r="R414" i="12"/>
  <c r="P414" i="12"/>
  <c r="C414" i="12"/>
  <c r="J414" i="12"/>
  <c r="T414" i="12"/>
  <c r="S414" i="12"/>
  <c r="U414" i="12"/>
  <c r="Q414" i="12"/>
  <c r="G414" i="12"/>
  <c r="F414" i="12"/>
  <c r="X414" i="12"/>
  <c r="H414" i="12"/>
  <c r="Z414" i="12"/>
  <c r="W414" i="12"/>
  <c r="V414" i="12"/>
  <c r="D416" i="12" l="1"/>
  <c r="N414" i="12"/>
  <c r="M414" i="12"/>
  <c r="O414" i="12"/>
  <c r="K414" i="12"/>
  <c r="Z415" i="12"/>
  <c r="R415" i="12"/>
  <c r="X415" i="12"/>
  <c r="F415" i="12"/>
  <c r="W415" i="12"/>
  <c r="P415" i="12"/>
  <c r="Q415" i="12"/>
  <c r="T415" i="12"/>
  <c r="J415" i="12"/>
  <c r="Y415" i="12"/>
  <c r="U415" i="12"/>
  <c r="S415" i="12"/>
  <c r="G415" i="12"/>
  <c r="H415" i="12"/>
  <c r="V415" i="12"/>
  <c r="C415" i="12"/>
  <c r="B416" i="12"/>
  <c r="E416" i="12"/>
  <c r="B418" i="3"/>
  <c r="A417" i="3"/>
  <c r="D417" i="12" l="1"/>
  <c r="E417" i="12" s="1"/>
  <c r="M415" i="12"/>
  <c r="N415" i="12"/>
  <c r="I416" i="12"/>
  <c r="Z416" i="12"/>
  <c r="T416" i="12"/>
  <c r="X416" i="12"/>
  <c r="W416" i="12"/>
  <c r="J416" i="12"/>
  <c r="Y416" i="12"/>
  <c r="G416" i="12"/>
  <c r="H416" i="12"/>
  <c r="C416" i="12"/>
  <c r="P416" i="12"/>
  <c r="S416" i="12"/>
  <c r="U416" i="12"/>
  <c r="R416" i="12"/>
  <c r="Q416" i="12"/>
  <c r="V416" i="12"/>
  <c r="F416" i="12"/>
  <c r="O415" i="12"/>
  <c r="K415" i="12"/>
  <c r="B417" i="12"/>
  <c r="A418" i="3"/>
  <c r="B419" i="3"/>
  <c r="D418" i="12" l="1"/>
  <c r="E418" i="12" s="1"/>
  <c r="B420" i="3"/>
  <c r="A419" i="3"/>
  <c r="B418" i="12"/>
  <c r="K416" i="12"/>
  <c r="O416" i="12"/>
  <c r="I417" i="12"/>
  <c r="R417" i="12"/>
  <c r="Q417" i="12"/>
  <c r="W417" i="12"/>
  <c r="C417" i="12"/>
  <c r="P417" i="12"/>
  <c r="J417" i="12"/>
  <c r="Y417" i="12"/>
  <c r="H417" i="12"/>
  <c r="U417" i="12"/>
  <c r="T417" i="12"/>
  <c r="Z417" i="12"/>
  <c r="S417" i="12"/>
  <c r="G417" i="12"/>
  <c r="V417" i="12"/>
  <c r="F417" i="12"/>
  <c r="X417" i="12"/>
  <c r="D419" i="12" l="1"/>
  <c r="M417" i="12"/>
  <c r="N417" i="12"/>
  <c r="I418" i="12"/>
  <c r="F418" i="12"/>
  <c r="Z418" i="12"/>
  <c r="V418" i="12"/>
  <c r="X418" i="12"/>
  <c r="J418" i="12"/>
  <c r="U418" i="12"/>
  <c r="T418" i="12"/>
  <c r="P418" i="12"/>
  <c r="G418" i="12"/>
  <c r="W418" i="12"/>
  <c r="C418" i="12"/>
  <c r="R418" i="12"/>
  <c r="S418" i="12"/>
  <c r="Y418" i="12"/>
  <c r="Q418" i="12"/>
  <c r="H418" i="12"/>
  <c r="E419" i="12"/>
  <c r="B419" i="12"/>
  <c r="O417" i="12"/>
  <c r="K417" i="12"/>
  <c r="B421" i="3"/>
  <c r="A420" i="3"/>
  <c r="D420" i="12" l="1"/>
  <c r="E420" i="12" s="1"/>
  <c r="N418" i="12"/>
  <c r="M418" i="12"/>
  <c r="B420" i="12"/>
  <c r="I419" i="12"/>
  <c r="J419" i="12"/>
  <c r="Q419" i="12"/>
  <c r="P419" i="12"/>
  <c r="V419" i="12"/>
  <c r="H419" i="12"/>
  <c r="X419" i="12"/>
  <c r="F419" i="12"/>
  <c r="C419" i="12"/>
  <c r="U419" i="12"/>
  <c r="R419" i="12"/>
  <c r="G419" i="12"/>
  <c r="Y419" i="12"/>
  <c r="Z419" i="12"/>
  <c r="W419" i="12"/>
  <c r="T419" i="12"/>
  <c r="S419" i="12"/>
  <c r="B422" i="3"/>
  <c r="A421" i="3"/>
  <c r="O418" i="12"/>
  <c r="K418" i="12"/>
  <c r="D421" i="12" l="1"/>
  <c r="B423" i="3"/>
  <c r="A422" i="3"/>
  <c r="K419" i="12"/>
  <c r="O419" i="12"/>
  <c r="E421" i="12"/>
  <c r="B421" i="12"/>
  <c r="I420" i="12"/>
  <c r="Z420" i="12"/>
  <c r="T420" i="12"/>
  <c r="F420" i="12"/>
  <c r="Y420" i="12"/>
  <c r="J420" i="12"/>
  <c r="W420" i="12"/>
  <c r="S420" i="12"/>
  <c r="R420" i="12"/>
  <c r="C420" i="12"/>
  <c r="P420" i="12"/>
  <c r="H420" i="12"/>
  <c r="V420" i="12"/>
  <c r="U420" i="12"/>
  <c r="G420" i="12"/>
  <c r="Q420" i="12"/>
  <c r="X420" i="12"/>
  <c r="D422" i="12" l="1"/>
  <c r="B422" i="12" s="1"/>
  <c r="O420" i="12"/>
  <c r="K420" i="12"/>
  <c r="I421" i="12"/>
  <c r="J421" i="12"/>
  <c r="P421" i="12"/>
  <c r="H421" i="12"/>
  <c r="U421" i="12"/>
  <c r="Y421" i="12"/>
  <c r="F421" i="12"/>
  <c r="V421" i="12"/>
  <c r="C421" i="12"/>
  <c r="Z421" i="12"/>
  <c r="T421" i="12"/>
  <c r="W421" i="12"/>
  <c r="Q421" i="12"/>
  <c r="X421" i="12"/>
  <c r="G421" i="12"/>
  <c r="R421" i="12"/>
  <c r="S421" i="12"/>
  <c r="E422" i="12"/>
  <c r="B424" i="3"/>
  <c r="A423" i="3"/>
  <c r="D423" i="12" l="1"/>
  <c r="O421" i="12"/>
  <c r="K421" i="12"/>
  <c r="E423" i="12"/>
  <c r="B423" i="12"/>
  <c r="B425" i="3"/>
  <c r="A424" i="3"/>
  <c r="I422" i="12"/>
  <c r="Y422" i="12"/>
  <c r="R422" i="12"/>
  <c r="X422" i="12"/>
  <c r="J422" i="12"/>
  <c r="S422" i="12"/>
  <c r="V422" i="12"/>
  <c r="G422" i="12"/>
  <c r="Z422" i="12"/>
  <c r="C422" i="12"/>
  <c r="P422" i="12"/>
  <c r="H422" i="12"/>
  <c r="U422" i="12"/>
  <c r="Q422" i="12"/>
  <c r="T422" i="12"/>
  <c r="W422" i="12"/>
  <c r="F422" i="12"/>
  <c r="D424" i="12" l="1"/>
  <c r="I423" i="12"/>
  <c r="U423" i="12"/>
  <c r="Q423" i="12"/>
  <c r="X423" i="12"/>
  <c r="V423" i="12"/>
  <c r="W423" i="12"/>
  <c r="R423" i="12"/>
  <c r="G423" i="12"/>
  <c r="P423" i="12"/>
  <c r="F423" i="12"/>
  <c r="T423" i="12"/>
  <c r="C423" i="12"/>
  <c r="J423" i="12"/>
  <c r="H423" i="12"/>
  <c r="Z423" i="12"/>
  <c r="Y423" i="12"/>
  <c r="S423" i="12"/>
  <c r="K422" i="12"/>
  <c r="O422" i="12"/>
  <c r="E424" i="12"/>
  <c r="B424" i="12"/>
  <c r="B426" i="3"/>
  <c r="A425" i="3"/>
  <c r="D425" i="12" l="1"/>
  <c r="B425" i="12" s="1"/>
  <c r="A426" i="3"/>
  <c r="B427" i="3"/>
  <c r="I424" i="12"/>
  <c r="X424" i="12"/>
  <c r="V424" i="12"/>
  <c r="W424" i="12"/>
  <c r="Z424" i="12"/>
  <c r="P424" i="12"/>
  <c r="S424" i="12"/>
  <c r="G424" i="12"/>
  <c r="F424" i="12"/>
  <c r="C424" i="12"/>
  <c r="T424" i="12"/>
  <c r="J424" i="12"/>
  <c r="R424" i="12"/>
  <c r="U424" i="12"/>
  <c r="Q424" i="12"/>
  <c r="Y424" i="12"/>
  <c r="H424" i="12"/>
  <c r="K423" i="12"/>
  <c r="O423" i="12"/>
  <c r="D426" i="12" l="1"/>
  <c r="E426" i="12" s="1"/>
  <c r="E425" i="12"/>
  <c r="I425" i="12"/>
  <c r="R425" i="12"/>
  <c r="V425" i="12"/>
  <c r="F425" i="12"/>
  <c r="W425" i="12"/>
  <c r="Q425" i="12"/>
  <c r="U425" i="12"/>
  <c r="H425" i="12"/>
  <c r="G425" i="12"/>
  <c r="Y425" i="12"/>
  <c r="S425" i="12"/>
  <c r="Z425" i="12"/>
  <c r="C425" i="12"/>
  <c r="J425" i="12"/>
  <c r="T425" i="12"/>
  <c r="P425" i="12"/>
  <c r="X425" i="12"/>
  <c r="K424" i="12"/>
  <c r="O424" i="12"/>
  <c r="A427" i="3"/>
  <c r="B428" i="3"/>
  <c r="B426" i="12" l="1"/>
  <c r="Z426" i="12" s="1"/>
  <c r="D427" i="12"/>
  <c r="E427" i="12" s="1"/>
  <c r="M425" i="12"/>
  <c r="N425" i="12"/>
  <c r="O425" i="12" s="1"/>
  <c r="K425" i="12"/>
  <c r="B429" i="3"/>
  <c r="A428" i="3"/>
  <c r="U426" i="12" l="1"/>
  <c r="X426" i="12"/>
  <c r="C426" i="12"/>
  <c r="W426" i="12"/>
  <c r="I426" i="12"/>
  <c r="H426" i="12"/>
  <c r="Q426" i="12"/>
  <c r="F426" i="12"/>
  <c r="G426" i="12"/>
  <c r="V426" i="12"/>
  <c r="Y426" i="12"/>
  <c r="R426" i="12"/>
  <c r="T426" i="12"/>
  <c r="J426" i="12"/>
  <c r="P426" i="12"/>
  <c r="S426" i="12"/>
  <c r="B427" i="12"/>
  <c r="Y427" i="12" s="1"/>
  <c r="D428" i="12"/>
  <c r="E428" i="12" s="1"/>
  <c r="B428" i="12"/>
  <c r="B430" i="3"/>
  <c r="A429" i="3"/>
  <c r="K426" i="12"/>
  <c r="O426" i="12"/>
  <c r="P427" i="12" l="1"/>
  <c r="U427" i="12"/>
  <c r="F427" i="12"/>
  <c r="C427" i="12"/>
  <c r="G427" i="12"/>
  <c r="Z427" i="12"/>
  <c r="S427" i="12"/>
  <c r="V427" i="12"/>
  <c r="I427" i="12"/>
  <c r="R427" i="12"/>
  <c r="X427" i="12"/>
  <c r="Q427" i="12"/>
  <c r="T427" i="12"/>
  <c r="J427" i="12"/>
  <c r="W427" i="12"/>
  <c r="H427" i="12"/>
  <c r="D429" i="12"/>
  <c r="O427" i="12"/>
  <c r="K427" i="12"/>
  <c r="B429" i="12"/>
  <c r="E429" i="12"/>
  <c r="B431" i="3"/>
  <c r="A430" i="3"/>
  <c r="I428" i="12"/>
  <c r="H428" i="12"/>
  <c r="Z428" i="12"/>
  <c r="C428" i="12"/>
  <c r="W428" i="12"/>
  <c r="T428" i="12"/>
  <c r="R428" i="12"/>
  <c r="Q428" i="12"/>
  <c r="P428" i="12"/>
  <c r="V428" i="12"/>
  <c r="X428" i="12"/>
  <c r="Y428" i="12"/>
  <c r="S428" i="12"/>
  <c r="J428" i="12"/>
  <c r="U428" i="12"/>
  <c r="G428" i="12"/>
  <c r="F428" i="12"/>
  <c r="D430" i="12" l="1"/>
  <c r="C429" i="12"/>
  <c r="R429" i="12"/>
  <c r="H429" i="12"/>
  <c r="J429" i="12"/>
  <c r="V429" i="12"/>
  <c r="T429" i="12"/>
  <c r="Y429" i="12"/>
  <c r="X429" i="12"/>
  <c r="W429" i="12"/>
  <c r="F429" i="12"/>
  <c r="U429" i="12"/>
  <c r="G429" i="12"/>
  <c r="S429" i="12"/>
  <c r="Q429" i="12"/>
  <c r="P429" i="12"/>
  <c r="Z429" i="12"/>
  <c r="K428" i="12"/>
  <c r="O428" i="12"/>
  <c r="B430" i="12"/>
  <c r="E430" i="12"/>
  <c r="B432" i="3"/>
  <c r="A431" i="3"/>
  <c r="D431" i="12" l="1"/>
  <c r="M429" i="12"/>
  <c r="N429" i="12"/>
  <c r="O429" i="12" s="1"/>
  <c r="K429" i="12"/>
  <c r="I430" i="12"/>
  <c r="C430" i="12"/>
  <c r="P430" i="12"/>
  <c r="R430" i="12"/>
  <c r="F430" i="12"/>
  <c r="V430" i="12"/>
  <c r="H430" i="12"/>
  <c r="S430" i="12"/>
  <c r="Z430" i="12"/>
  <c r="W430" i="12"/>
  <c r="X430" i="12"/>
  <c r="G430" i="12"/>
  <c r="U430" i="12"/>
  <c r="J430" i="12"/>
  <c r="T430" i="12"/>
  <c r="Y430" i="12"/>
  <c r="Q430" i="12"/>
  <c r="B431" i="12"/>
  <c r="E431" i="12"/>
  <c r="A432" i="3"/>
  <c r="B433" i="3"/>
  <c r="D432" i="12" l="1"/>
  <c r="I431" i="12"/>
  <c r="X431" i="12"/>
  <c r="V431" i="12"/>
  <c r="Q431" i="12"/>
  <c r="Z431" i="12"/>
  <c r="C431" i="12"/>
  <c r="P431" i="12"/>
  <c r="S431" i="12"/>
  <c r="U431" i="12"/>
  <c r="H431" i="12"/>
  <c r="R431" i="12"/>
  <c r="G431" i="12"/>
  <c r="Y431" i="12"/>
  <c r="J431" i="12"/>
  <c r="F431" i="12"/>
  <c r="T431" i="12"/>
  <c r="W431" i="12"/>
  <c r="K430" i="12"/>
  <c r="O430" i="12"/>
  <c r="B434" i="3"/>
  <c r="A433" i="3"/>
  <c r="B432" i="12"/>
  <c r="E432" i="12"/>
  <c r="D433" i="12" l="1"/>
  <c r="A434" i="3"/>
  <c r="B435" i="3"/>
  <c r="I432" i="12"/>
  <c r="V432" i="12"/>
  <c r="R432" i="12"/>
  <c r="W432" i="12"/>
  <c r="S432" i="12"/>
  <c r="Q432" i="12"/>
  <c r="J432" i="12"/>
  <c r="G432" i="12"/>
  <c r="C432" i="12"/>
  <c r="T432" i="12"/>
  <c r="F432" i="12"/>
  <c r="Z432" i="12"/>
  <c r="U432" i="12"/>
  <c r="H432" i="12"/>
  <c r="P432" i="12"/>
  <c r="Y432" i="12"/>
  <c r="X432" i="12"/>
  <c r="K431" i="12"/>
  <c r="O431" i="12"/>
  <c r="B433" i="12"/>
  <c r="E433" i="12"/>
  <c r="D434" i="12" l="1"/>
  <c r="I433" i="12"/>
  <c r="S433" i="12"/>
  <c r="R433" i="12"/>
  <c r="P433" i="12"/>
  <c r="V433" i="12"/>
  <c r="T433" i="12"/>
  <c r="J433" i="12"/>
  <c r="Z433" i="12"/>
  <c r="Q433" i="12"/>
  <c r="H433" i="12"/>
  <c r="F433" i="12"/>
  <c r="U433" i="12"/>
  <c r="X433" i="12"/>
  <c r="C433" i="12"/>
  <c r="W433" i="12"/>
  <c r="G433" i="12"/>
  <c r="Y433" i="12"/>
  <c r="A435" i="3"/>
  <c r="B436" i="3"/>
  <c r="O432" i="12"/>
  <c r="K432" i="12"/>
  <c r="E434" i="12"/>
  <c r="B434" i="12"/>
  <c r="D435" i="12" l="1"/>
  <c r="I434" i="12"/>
  <c r="Z434" i="12"/>
  <c r="G434" i="12"/>
  <c r="Y434" i="12"/>
  <c r="V434" i="12"/>
  <c r="P434" i="12"/>
  <c r="H434" i="12"/>
  <c r="W434" i="12"/>
  <c r="Q434" i="12"/>
  <c r="U434" i="12"/>
  <c r="T434" i="12"/>
  <c r="C434" i="12"/>
  <c r="X434" i="12"/>
  <c r="J434" i="12"/>
  <c r="S434" i="12"/>
  <c r="R434" i="12"/>
  <c r="F434" i="12"/>
  <c r="A436" i="3"/>
  <c r="B437" i="3"/>
  <c r="K433" i="12"/>
  <c r="O433" i="12"/>
  <c r="E435" i="12"/>
  <c r="B435" i="12"/>
  <c r="I435" i="12" s="1"/>
  <c r="D436" i="12" l="1"/>
  <c r="L435" i="12"/>
  <c r="Z435" i="12"/>
  <c r="P435" i="12"/>
  <c r="R435" i="12"/>
  <c r="F435" i="12"/>
  <c r="W435" i="12"/>
  <c r="S435" i="12"/>
  <c r="C435" i="12"/>
  <c r="T435" i="12"/>
  <c r="U435" i="12"/>
  <c r="G435" i="12"/>
  <c r="V435" i="12"/>
  <c r="H435" i="12"/>
  <c r="J435" i="12"/>
  <c r="X435" i="12"/>
  <c r="Q435" i="12"/>
  <c r="Y435" i="12"/>
  <c r="B438" i="3"/>
  <c r="A437" i="3"/>
  <c r="E436" i="12"/>
  <c r="B436" i="12"/>
  <c r="K434" i="12"/>
  <c r="O434" i="12"/>
  <c r="D437" i="12" l="1"/>
  <c r="M435" i="12"/>
  <c r="N435" i="12"/>
  <c r="E437" i="12"/>
  <c r="B437" i="12"/>
  <c r="B439" i="3"/>
  <c r="A438" i="3"/>
  <c r="O435" i="12"/>
  <c r="K435" i="12"/>
  <c r="L436" i="12"/>
  <c r="J436" i="12"/>
  <c r="G436" i="12"/>
  <c r="T436" i="12"/>
  <c r="Y436" i="12"/>
  <c r="V436" i="12"/>
  <c r="S436" i="12"/>
  <c r="X436" i="12"/>
  <c r="H436" i="12"/>
  <c r="F436" i="12"/>
  <c r="Z436" i="12"/>
  <c r="R436" i="12"/>
  <c r="P436" i="12"/>
  <c r="C436" i="12"/>
  <c r="U436" i="12"/>
  <c r="W436" i="12"/>
  <c r="Q436" i="12"/>
  <c r="D438" i="12" l="1"/>
  <c r="N436" i="12"/>
  <c r="M436" i="12"/>
  <c r="O436" i="12"/>
  <c r="K436" i="12"/>
  <c r="B438" i="12"/>
  <c r="E438" i="12"/>
  <c r="A439" i="3"/>
  <c r="B440" i="3"/>
  <c r="L437" i="12"/>
  <c r="V437" i="12"/>
  <c r="P437" i="12"/>
  <c r="W437" i="12"/>
  <c r="J437" i="12"/>
  <c r="S437" i="12"/>
  <c r="H437" i="12"/>
  <c r="T437" i="12"/>
  <c r="C437" i="12"/>
  <c r="Q437" i="12"/>
  <c r="R437" i="12"/>
  <c r="U437" i="12"/>
  <c r="F437" i="12"/>
  <c r="X437" i="12"/>
  <c r="Z437" i="12"/>
  <c r="Y437" i="12"/>
  <c r="G437" i="12"/>
  <c r="D439" i="12" l="1"/>
  <c r="O437" i="12"/>
  <c r="K437" i="12"/>
  <c r="L438" i="12"/>
  <c r="H438" i="12"/>
  <c r="W438" i="12"/>
  <c r="V438" i="12"/>
  <c r="G438" i="12"/>
  <c r="F438" i="12"/>
  <c r="Q438" i="12"/>
  <c r="U438" i="12"/>
  <c r="J438" i="12"/>
  <c r="Z438" i="12"/>
  <c r="X438" i="12"/>
  <c r="T438" i="12"/>
  <c r="P438" i="12"/>
  <c r="S438" i="12"/>
  <c r="C438" i="12"/>
  <c r="Y438" i="12"/>
  <c r="R438" i="12"/>
  <c r="A440" i="3"/>
  <c r="B441" i="3"/>
  <c r="B439" i="12"/>
  <c r="E439" i="12"/>
  <c r="D440" i="12" l="1"/>
  <c r="N438" i="12"/>
  <c r="M438" i="12"/>
  <c r="K438" i="12"/>
  <c r="O438" i="12"/>
  <c r="L439" i="12"/>
  <c r="L1" i="12" s="1"/>
  <c r="V439" i="12"/>
  <c r="Z439" i="12"/>
  <c r="Q439" i="12"/>
  <c r="F439" i="12"/>
  <c r="U439" i="12"/>
  <c r="G439" i="12"/>
  <c r="S439" i="12"/>
  <c r="P439" i="12"/>
  <c r="T439" i="12"/>
  <c r="J439" i="12"/>
  <c r="H439" i="12"/>
  <c r="Y439" i="12"/>
  <c r="R439" i="12"/>
  <c r="X439" i="12"/>
  <c r="W439" i="12"/>
  <c r="C439" i="12"/>
  <c r="A441" i="3"/>
  <c r="B442" i="3"/>
  <c r="B440" i="12"/>
  <c r="E440" i="12"/>
  <c r="D441" i="12" l="1"/>
  <c r="E441" i="12" s="1"/>
  <c r="N439" i="12"/>
  <c r="M439" i="12"/>
  <c r="A442" i="3"/>
  <c r="B443" i="3"/>
  <c r="B441" i="12"/>
  <c r="R440" i="12"/>
  <c r="P440" i="12"/>
  <c r="T440" i="12"/>
  <c r="S440" i="12"/>
  <c r="J440" i="12"/>
  <c r="U440" i="12"/>
  <c r="C440" i="12"/>
  <c r="X440" i="12"/>
  <c r="V440" i="12"/>
  <c r="H440" i="12"/>
  <c r="G440" i="12"/>
  <c r="F440" i="12"/>
  <c r="Z440" i="12"/>
  <c r="Q440" i="12"/>
  <c r="Y440" i="12"/>
  <c r="W440" i="12"/>
  <c r="O439" i="12"/>
  <c r="K439" i="12"/>
  <c r="D442" i="12" l="1"/>
  <c r="N440" i="12"/>
  <c r="M440" i="12"/>
  <c r="C441" i="12"/>
  <c r="P441" i="12"/>
  <c r="H441" i="12"/>
  <c r="X441" i="12"/>
  <c r="T441" i="12"/>
  <c r="S441" i="12"/>
  <c r="V441" i="12"/>
  <c r="G441" i="12"/>
  <c r="Z441" i="12"/>
  <c r="F441" i="12"/>
  <c r="R441" i="12"/>
  <c r="U441" i="12"/>
  <c r="W441" i="12"/>
  <c r="Y441" i="12"/>
  <c r="J441" i="12"/>
  <c r="Q441" i="12"/>
  <c r="A443" i="3"/>
  <c r="B444" i="3"/>
  <c r="K440" i="12"/>
  <c r="O440" i="12"/>
  <c r="E442" i="12"/>
  <c r="B442" i="12"/>
  <c r="D443" i="12" l="1"/>
  <c r="M441" i="12"/>
  <c r="N441" i="12"/>
  <c r="O441" i="12" s="1"/>
  <c r="K441" i="12"/>
  <c r="P442" i="12"/>
  <c r="W442" i="12"/>
  <c r="C442" i="12"/>
  <c r="J442" i="12"/>
  <c r="G442" i="12"/>
  <c r="S442" i="12"/>
  <c r="V442" i="12"/>
  <c r="Z442" i="12"/>
  <c r="U442" i="12"/>
  <c r="Q442" i="12"/>
  <c r="F442" i="12"/>
  <c r="R442" i="12"/>
  <c r="H442" i="12"/>
  <c r="X442" i="12"/>
  <c r="T442" i="12"/>
  <c r="Y442" i="12"/>
  <c r="A444" i="3"/>
  <c r="B445" i="3"/>
  <c r="E443" i="12"/>
  <c r="B443" i="12"/>
  <c r="D444" i="12" l="1"/>
  <c r="B444" i="12" s="1"/>
  <c r="M442" i="12"/>
  <c r="N442" i="12"/>
  <c r="E444" i="12"/>
  <c r="U443" i="12"/>
  <c r="W443" i="12"/>
  <c r="S443" i="12"/>
  <c r="V443" i="12"/>
  <c r="F443" i="12"/>
  <c r="R443" i="12"/>
  <c r="X443" i="12"/>
  <c r="H443" i="12"/>
  <c r="Y443" i="12"/>
  <c r="Z443" i="12"/>
  <c r="C443" i="12"/>
  <c r="P443" i="12"/>
  <c r="Q443" i="12"/>
  <c r="T443" i="12"/>
  <c r="J443" i="12"/>
  <c r="G443" i="12"/>
  <c r="K442" i="12"/>
  <c r="O442" i="12"/>
  <c r="B446" i="3"/>
  <c r="A445" i="3"/>
  <c r="D445" i="12" l="1"/>
  <c r="B445" i="12" s="1"/>
  <c r="I445" i="12" s="1"/>
  <c r="N443" i="12"/>
  <c r="O443" i="12" s="1"/>
  <c r="M443" i="12"/>
  <c r="E445" i="12"/>
  <c r="B447" i="3"/>
  <c r="A446" i="3"/>
  <c r="K443" i="12"/>
  <c r="T444" i="12"/>
  <c r="Z444" i="12"/>
  <c r="G444" i="12"/>
  <c r="Q444" i="12"/>
  <c r="P444" i="12"/>
  <c r="R444" i="12"/>
  <c r="W444" i="12"/>
  <c r="C444" i="12"/>
  <c r="J444" i="12"/>
  <c r="S444" i="12"/>
  <c r="H444" i="12"/>
  <c r="U444" i="12"/>
  <c r="Y444" i="12"/>
  <c r="V444" i="12"/>
  <c r="X444" i="12"/>
  <c r="F444" i="12"/>
  <c r="D446" i="12" l="1"/>
  <c r="B446" i="12" s="1"/>
  <c r="N444" i="12"/>
  <c r="M444" i="12"/>
  <c r="E446" i="12"/>
  <c r="K444" i="12"/>
  <c r="O444" i="12"/>
  <c r="A447" i="3"/>
  <c r="B448" i="3"/>
  <c r="Z445" i="12"/>
  <c r="J445" i="12"/>
  <c r="C445" i="12"/>
  <c r="H445" i="12"/>
  <c r="U445" i="12"/>
  <c r="W445" i="12"/>
  <c r="G445" i="12"/>
  <c r="Q445" i="12"/>
  <c r="P445" i="12"/>
  <c r="F445" i="12"/>
  <c r="X445" i="12"/>
  <c r="Y445" i="12"/>
  <c r="S445" i="12"/>
  <c r="R445" i="12"/>
  <c r="V445" i="12"/>
  <c r="T445" i="12"/>
  <c r="D447" i="12" l="1"/>
  <c r="M445" i="12"/>
  <c r="N445" i="12"/>
  <c r="O445" i="12"/>
  <c r="K445" i="12"/>
  <c r="A448" i="3"/>
  <c r="B449" i="3"/>
  <c r="I446" i="12"/>
  <c r="W446" i="12"/>
  <c r="J446" i="12"/>
  <c r="C446" i="12"/>
  <c r="F446" i="12"/>
  <c r="X446" i="12"/>
  <c r="H446" i="12"/>
  <c r="S446" i="12"/>
  <c r="R446" i="12"/>
  <c r="U446" i="12"/>
  <c r="Y446" i="12"/>
  <c r="P446" i="12"/>
  <c r="G446" i="12"/>
  <c r="Q446" i="12"/>
  <c r="V446" i="12"/>
  <c r="T446" i="12"/>
  <c r="Z446" i="12"/>
  <c r="B447" i="12"/>
  <c r="I447" i="12" s="1"/>
  <c r="E447" i="12"/>
  <c r="D448" i="12" l="1"/>
  <c r="N446" i="12"/>
  <c r="M446" i="12"/>
  <c r="A449" i="3"/>
  <c r="B450" i="3"/>
  <c r="U447" i="12"/>
  <c r="V447" i="12"/>
  <c r="J447" i="12"/>
  <c r="Q447" i="12"/>
  <c r="W447" i="12"/>
  <c r="C447" i="12"/>
  <c r="T447" i="12"/>
  <c r="G447" i="12"/>
  <c r="X447" i="12"/>
  <c r="P447" i="12"/>
  <c r="Y447" i="12"/>
  <c r="S447" i="12"/>
  <c r="H447" i="12"/>
  <c r="R447" i="12"/>
  <c r="F447" i="12"/>
  <c r="Z447" i="12"/>
  <c r="O446" i="12"/>
  <c r="K446" i="12"/>
  <c r="B448" i="12"/>
  <c r="E448" i="12"/>
  <c r="D449" i="12" l="1"/>
  <c r="M447" i="12"/>
  <c r="N447" i="12"/>
  <c r="B451" i="3"/>
  <c r="A450" i="3"/>
  <c r="P448" i="12"/>
  <c r="X448" i="12"/>
  <c r="S448" i="12"/>
  <c r="Y448" i="12"/>
  <c r="W448" i="12"/>
  <c r="F448" i="12"/>
  <c r="J448" i="12"/>
  <c r="V448" i="12"/>
  <c r="T448" i="12"/>
  <c r="Q448" i="12"/>
  <c r="R448" i="12"/>
  <c r="C448" i="12"/>
  <c r="U448" i="12"/>
  <c r="G448" i="12"/>
  <c r="H448" i="12"/>
  <c r="Z448" i="12"/>
  <c r="K447" i="12"/>
  <c r="O447" i="12"/>
  <c r="B449" i="12"/>
  <c r="E449" i="12"/>
  <c r="D450" i="12" l="1"/>
  <c r="M448" i="12"/>
  <c r="N448" i="12"/>
  <c r="B450" i="12"/>
  <c r="E450" i="12"/>
  <c r="Q449" i="12"/>
  <c r="G449" i="12"/>
  <c r="H449" i="12"/>
  <c r="Z449" i="12"/>
  <c r="C449" i="12"/>
  <c r="X449" i="12"/>
  <c r="S449" i="12"/>
  <c r="F449" i="12"/>
  <c r="U449" i="12"/>
  <c r="J449" i="12"/>
  <c r="W449" i="12"/>
  <c r="Y449" i="12"/>
  <c r="P449" i="12"/>
  <c r="R449" i="12"/>
  <c r="V449" i="12"/>
  <c r="T449" i="12"/>
  <c r="K448" i="12"/>
  <c r="O448" i="12"/>
  <c r="B452" i="3"/>
  <c r="A451" i="3"/>
  <c r="D451" i="12" l="1"/>
  <c r="E451" i="12" s="1"/>
  <c r="N449" i="12"/>
  <c r="O449" i="12" s="1"/>
  <c r="M449" i="12"/>
  <c r="K449" i="12"/>
  <c r="B453" i="3"/>
  <c r="A452" i="3"/>
  <c r="I450" i="12"/>
  <c r="X450" i="12"/>
  <c r="Q450" i="12"/>
  <c r="Z450" i="12"/>
  <c r="U450" i="12"/>
  <c r="G450" i="12"/>
  <c r="F450" i="12"/>
  <c r="V450" i="12"/>
  <c r="C450" i="12"/>
  <c r="J450" i="12"/>
  <c r="P450" i="12"/>
  <c r="T450" i="12"/>
  <c r="W450" i="12"/>
  <c r="S450" i="12"/>
  <c r="Y450" i="12"/>
  <c r="R450" i="12"/>
  <c r="H450" i="12"/>
  <c r="D452" i="12" l="1"/>
  <c r="B451" i="12"/>
  <c r="W451" i="12" s="1"/>
  <c r="E452" i="12"/>
  <c r="B452" i="12"/>
  <c r="B454" i="3"/>
  <c r="A453" i="3"/>
  <c r="K450" i="12"/>
  <c r="O450" i="12"/>
  <c r="J451" i="12" l="1"/>
  <c r="G451" i="12"/>
  <c r="V451" i="12"/>
  <c r="P451" i="12"/>
  <c r="U451" i="12"/>
  <c r="F451" i="12"/>
  <c r="C451" i="12"/>
  <c r="S451" i="12"/>
  <c r="R451" i="12"/>
  <c r="X451" i="12"/>
  <c r="Y451" i="12"/>
  <c r="Q451" i="12"/>
  <c r="H451" i="12"/>
  <c r="T451" i="12"/>
  <c r="Z451" i="12"/>
  <c r="D453" i="12"/>
  <c r="E453" i="12" s="1"/>
  <c r="N451" i="12"/>
  <c r="O451" i="12" s="1"/>
  <c r="M451" i="12"/>
  <c r="K451" i="12"/>
  <c r="B453" i="12"/>
  <c r="A454" i="3"/>
  <c r="B455" i="3"/>
  <c r="I452" i="12"/>
  <c r="J452" i="12"/>
  <c r="V452" i="12"/>
  <c r="C452" i="12"/>
  <c r="X452" i="12"/>
  <c r="R452" i="12"/>
  <c r="G452" i="12"/>
  <c r="S452" i="12"/>
  <c r="Z452" i="12"/>
  <c r="Y452" i="12"/>
  <c r="Q452" i="12"/>
  <c r="F452" i="12"/>
  <c r="P452" i="12"/>
  <c r="W452" i="12"/>
  <c r="U452" i="12"/>
  <c r="T452" i="12"/>
  <c r="H452" i="12"/>
  <c r="D454" i="12" l="1"/>
  <c r="B454" i="12" s="1"/>
  <c r="M452" i="12"/>
  <c r="N452" i="12"/>
  <c r="O452" i="12" s="1"/>
  <c r="K452" i="12"/>
  <c r="Q453" i="12"/>
  <c r="V453" i="12"/>
  <c r="Z453" i="12"/>
  <c r="S453" i="12"/>
  <c r="R453" i="12"/>
  <c r="C453" i="12"/>
  <c r="T453" i="12"/>
  <c r="P453" i="12"/>
  <c r="H453" i="12"/>
  <c r="X453" i="12"/>
  <c r="Y453" i="12"/>
  <c r="F453" i="12"/>
  <c r="G453" i="12"/>
  <c r="J453" i="12"/>
  <c r="U453" i="12"/>
  <c r="W453" i="12"/>
  <c r="A455" i="3"/>
  <c r="B456" i="3"/>
  <c r="E454" i="12"/>
  <c r="D455" i="12" l="1"/>
  <c r="E455" i="12" s="1"/>
  <c r="M453" i="12"/>
  <c r="N453" i="12"/>
  <c r="O453" i="12" s="1"/>
  <c r="K453" i="12"/>
  <c r="B457" i="3"/>
  <c r="A456" i="3"/>
  <c r="B455" i="12"/>
  <c r="F454" i="12"/>
  <c r="J454" i="12"/>
  <c r="G454" i="12"/>
  <c r="P454" i="12"/>
  <c r="Q454" i="12"/>
  <c r="Z454" i="12"/>
  <c r="S454" i="12"/>
  <c r="R454" i="12"/>
  <c r="V454" i="12"/>
  <c r="X454" i="12"/>
  <c r="U454" i="12"/>
  <c r="H454" i="12"/>
  <c r="W454" i="12"/>
  <c r="Y454" i="12"/>
  <c r="C454" i="12"/>
  <c r="T454" i="12"/>
  <c r="D456" i="12" l="1"/>
  <c r="E456" i="12" s="1"/>
  <c r="M454" i="12"/>
  <c r="N454" i="12"/>
  <c r="O454" i="12" s="1"/>
  <c r="K454" i="12"/>
  <c r="A457" i="3"/>
  <c r="B458" i="3"/>
  <c r="Y455" i="12"/>
  <c r="R455" i="12"/>
  <c r="T455" i="12"/>
  <c r="C455" i="12"/>
  <c r="P455" i="12"/>
  <c r="U455" i="12"/>
  <c r="W455" i="12"/>
  <c r="Z455" i="12"/>
  <c r="H455" i="12"/>
  <c r="V455" i="12"/>
  <c r="X455" i="12"/>
  <c r="F455" i="12"/>
  <c r="S455" i="12"/>
  <c r="Q455" i="12"/>
  <c r="G455" i="12"/>
  <c r="J455" i="12"/>
  <c r="B456" i="12" l="1"/>
  <c r="S456" i="12" s="1"/>
  <c r="D457" i="12"/>
  <c r="N455" i="12"/>
  <c r="O455" i="12" s="1"/>
  <c r="M455" i="12"/>
  <c r="V456" i="12"/>
  <c r="K455" i="12"/>
  <c r="A458" i="3"/>
  <c r="B459" i="3"/>
  <c r="E457" i="12"/>
  <c r="B457" i="12"/>
  <c r="Y456" i="12" l="1"/>
  <c r="F456" i="12"/>
  <c r="J456" i="12"/>
  <c r="X456" i="12"/>
  <c r="G456" i="12"/>
  <c r="P456" i="12"/>
  <c r="U456" i="12"/>
  <c r="C456" i="12"/>
  <c r="W456" i="12"/>
  <c r="H456" i="12"/>
  <c r="T456" i="12"/>
  <c r="Z456" i="12"/>
  <c r="R456" i="12"/>
  <c r="Q456" i="12"/>
  <c r="D458" i="12"/>
  <c r="E458" i="12" s="1"/>
  <c r="M456" i="12"/>
  <c r="N456" i="12"/>
  <c r="A459" i="3"/>
  <c r="B460" i="3"/>
  <c r="I457" i="12"/>
  <c r="I1" i="12" s="1"/>
  <c r="S457" i="12"/>
  <c r="G457" i="12"/>
  <c r="X457" i="12"/>
  <c r="U457" i="12"/>
  <c r="P457" i="12"/>
  <c r="F457" i="12"/>
  <c r="V457" i="12"/>
  <c r="C457" i="12"/>
  <c r="Z457" i="12"/>
  <c r="T457" i="12"/>
  <c r="H457" i="12"/>
  <c r="J457" i="12"/>
  <c r="Y457" i="12"/>
  <c r="W457" i="12"/>
  <c r="Q457" i="12"/>
  <c r="R457" i="12"/>
  <c r="K456" i="12"/>
  <c r="O456" i="12"/>
  <c r="D459" i="12" l="1"/>
  <c r="B459" i="12" s="1"/>
  <c r="B458" i="12"/>
  <c r="S458" i="12" s="1"/>
  <c r="O457" i="12"/>
  <c r="K457" i="12"/>
  <c r="A460" i="3"/>
  <c r="B461" i="3"/>
  <c r="E459" i="12"/>
  <c r="X458" i="12" l="1"/>
  <c r="J458" i="12"/>
  <c r="Z458" i="12"/>
  <c r="W458" i="12"/>
  <c r="V458" i="12"/>
  <c r="H458" i="12"/>
  <c r="Y458" i="12"/>
  <c r="C458" i="12"/>
  <c r="G458" i="12"/>
  <c r="P458" i="12"/>
  <c r="T458" i="12"/>
  <c r="F458" i="12"/>
  <c r="Q458" i="12"/>
  <c r="U458" i="12"/>
  <c r="R458" i="12"/>
  <c r="D460" i="12"/>
  <c r="B460" i="12" s="1"/>
  <c r="O458" i="12"/>
  <c r="K458" i="12"/>
  <c r="A461" i="3"/>
  <c r="B462" i="3"/>
  <c r="G459" i="12"/>
  <c r="S459" i="12"/>
  <c r="Y459" i="12"/>
  <c r="Z459" i="12"/>
  <c r="J459" i="12"/>
  <c r="P459" i="12"/>
  <c r="V459" i="12"/>
  <c r="C459" i="12"/>
  <c r="X459" i="12"/>
  <c r="T459" i="12"/>
  <c r="F459" i="12"/>
  <c r="Q459" i="12"/>
  <c r="W459" i="12"/>
  <c r="R459" i="12"/>
  <c r="H459" i="12"/>
  <c r="U459" i="12"/>
  <c r="E460" i="12" l="1"/>
  <c r="D461" i="12"/>
  <c r="B461" i="12" s="1"/>
  <c r="K459" i="12"/>
  <c r="O459" i="12"/>
  <c r="A462" i="3"/>
  <c r="B463" i="3"/>
  <c r="E461" i="12"/>
  <c r="G460" i="12"/>
  <c r="T460" i="12"/>
  <c r="Z460" i="12"/>
  <c r="Y460" i="12"/>
  <c r="X460" i="12"/>
  <c r="V460" i="12"/>
  <c r="W460" i="12"/>
  <c r="C460" i="12"/>
  <c r="S460" i="12"/>
  <c r="J460" i="12"/>
  <c r="R460" i="12"/>
  <c r="P460" i="12"/>
  <c r="H460" i="12"/>
  <c r="U460" i="12"/>
  <c r="F460" i="12"/>
  <c r="Q460" i="12"/>
  <c r="D462" i="12" l="1"/>
  <c r="B464" i="3"/>
  <c r="A463" i="3"/>
  <c r="B462" i="12"/>
  <c r="E462" i="12"/>
  <c r="K460" i="12"/>
  <c r="O460" i="12"/>
  <c r="H461" i="12"/>
  <c r="F461" i="12"/>
  <c r="Y461" i="12"/>
  <c r="Q461" i="12"/>
  <c r="S461" i="12"/>
  <c r="T461" i="12"/>
  <c r="G461" i="12"/>
  <c r="X461" i="12"/>
  <c r="U461" i="12"/>
  <c r="V461" i="12"/>
  <c r="W461" i="12"/>
  <c r="C461" i="12"/>
  <c r="J461" i="12"/>
  <c r="R461" i="12"/>
  <c r="P461" i="12"/>
  <c r="Z461" i="12"/>
  <c r="D463" i="12" l="1"/>
  <c r="K461" i="12"/>
  <c r="O461" i="12"/>
  <c r="T462" i="12"/>
  <c r="C462" i="12"/>
  <c r="S462" i="12"/>
  <c r="V462" i="12"/>
  <c r="G462" i="12"/>
  <c r="Z462" i="12"/>
  <c r="W462" i="12"/>
  <c r="Y462" i="12"/>
  <c r="J462" i="12"/>
  <c r="R462" i="12"/>
  <c r="Q462" i="12"/>
  <c r="H462" i="12"/>
  <c r="U462" i="12"/>
  <c r="P462" i="12"/>
  <c r="F462" i="12"/>
  <c r="X462" i="12"/>
  <c r="E463" i="12"/>
  <c r="B463" i="12"/>
  <c r="A464" i="3"/>
  <c r="B465" i="3"/>
  <c r="D464" i="12" l="1"/>
  <c r="Q463" i="12"/>
  <c r="C463" i="12"/>
  <c r="G463" i="12"/>
  <c r="S463" i="12"/>
  <c r="J463" i="12"/>
  <c r="U463" i="12"/>
  <c r="F463" i="12"/>
  <c r="P463" i="12"/>
  <c r="W463" i="12"/>
  <c r="Y463" i="12"/>
  <c r="X463" i="12"/>
  <c r="R463" i="12"/>
  <c r="T463" i="12"/>
  <c r="H463" i="12"/>
  <c r="V463" i="12"/>
  <c r="Z463" i="12"/>
  <c r="K462" i="12"/>
  <c r="O462" i="12"/>
  <c r="B466" i="3"/>
  <c r="A465" i="3"/>
  <c r="B464" i="12"/>
  <c r="E464" i="12"/>
  <c r="D465" i="12" l="1"/>
  <c r="B465" i="12" s="1"/>
  <c r="B467" i="3"/>
  <c r="A466" i="3"/>
  <c r="H464" i="12"/>
  <c r="R464" i="12"/>
  <c r="P464" i="12"/>
  <c r="Q464" i="12"/>
  <c r="S464" i="12"/>
  <c r="W464" i="12"/>
  <c r="X464" i="12"/>
  <c r="T464" i="12"/>
  <c r="J464" i="12"/>
  <c r="G464" i="12"/>
  <c r="C464" i="12"/>
  <c r="Y464" i="12"/>
  <c r="F464" i="12"/>
  <c r="Z464" i="12"/>
  <c r="U464" i="12"/>
  <c r="V464" i="12"/>
  <c r="O463" i="12"/>
  <c r="K463" i="12"/>
  <c r="E465" i="12" l="1"/>
  <c r="D466" i="12"/>
  <c r="E466" i="12" s="1"/>
  <c r="B468" i="3"/>
  <c r="A467" i="3"/>
  <c r="K464" i="12"/>
  <c r="O464" i="12"/>
  <c r="Q465" i="12"/>
  <c r="C465" i="12"/>
  <c r="H465" i="12"/>
  <c r="F465" i="12"/>
  <c r="J465" i="12"/>
  <c r="V465" i="12"/>
  <c r="X465" i="12"/>
  <c r="R465" i="12"/>
  <c r="T465" i="12"/>
  <c r="S465" i="12"/>
  <c r="P465" i="12"/>
  <c r="W465" i="12"/>
  <c r="Y465" i="12"/>
  <c r="Z465" i="12"/>
  <c r="G465" i="12"/>
  <c r="U465" i="12"/>
  <c r="B466" i="12" l="1"/>
  <c r="S466" i="12" s="1"/>
  <c r="D467" i="12"/>
  <c r="E467" i="12" s="1"/>
  <c r="O465" i="12"/>
  <c r="K465" i="12"/>
  <c r="A468" i="3"/>
  <c r="B469" i="3"/>
  <c r="W466" i="12" l="1"/>
  <c r="V466" i="12"/>
  <c r="T466" i="12"/>
  <c r="J466" i="12"/>
  <c r="U466" i="12"/>
  <c r="Z466" i="12"/>
  <c r="F466" i="12"/>
  <c r="Q466" i="12"/>
  <c r="G466" i="12"/>
  <c r="R466" i="12"/>
  <c r="C466" i="12"/>
  <c r="P466" i="12"/>
  <c r="X466" i="12"/>
  <c r="Y466" i="12"/>
  <c r="H466" i="12"/>
  <c r="B467" i="12"/>
  <c r="X467" i="12" s="1"/>
  <c r="D468" i="12"/>
  <c r="E468" i="12" s="1"/>
  <c r="O466" i="12"/>
  <c r="K466" i="12"/>
  <c r="A469" i="3"/>
  <c r="B470" i="3"/>
  <c r="C467" i="12"/>
  <c r="Z467" i="12" l="1"/>
  <c r="B468" i="12"/>
  <c r="U467" i="12"/>
  <c r="H467" i="12"/>
  <c r="P467" i="12"/>
  <c r="J467" i="12"/>
  <c r="F467" i="12"/>
  <c r="T467" i="12"/>
  <c r="W467" i="12"/>
  <c r="R467" i="12"/>
  <c r="G467" i="12"/>
  <c r="S467" i="12"/>
  <c r="V467" i="12"/>
  <c r="Q467" i="12"/>
  <c r="Y467" i="12"/>
  <c r="D469" i="12"/>
  <c r="A470" i="3"/>
  <c r="B471" i="3"/>
  <c r="E469" i="12"/>
  <c r="B469" i="12"/>
  <c r="C468" i="12"/>
  <c r="Q468" i="12"/>
  <c r="X468" i="12"/>
  <c r="T468" i="12"/>
  <c r="P468" i="12"/>
  <c r="V468" i="12"/>
  <c r="R468" i="12"/>
  <c r="H468" i="12"/>
  <c r="J468" i="12"/>
  <c r="U468" i="12"/>
  <c r="Y468" i="12"/>
  <c r="Z468" i="12"/>
  <c r="S468" i="12"/>
  <c r="G468" i="12"/>
  <c r="W468" i="12"/>
  <c r="F468" i="12"/>
  <c r="O467" i="12"/>
  <c r="K467" i="12"/>
  <c r="D470" i="12" l="1"/>
  <c r="H469" i="12"/>
  <c r="R469" i="12"/>
  <c r="F469" i="12"/>
  <c r="Z469" i="12"/>
  <c r="X469" i="12"/>
  <c r="Q469" i="12"/>
  <c r="J469" i="12"/>
  <c r="W469" i="12"/>
  <c r="G469" i="12"/>
  <c r="Y469" i="12"/>
  <c r="U469" i="12"/>
  <c r="C469" i="12"/>
  <c r="S469" i="12"/>
  <c r="P469" i="12"/>
  <c r="V469" i="12"/>
  <c r="T469" i="12"/>
  <c r="A471" i="3"/>
  <c r="B472" i="3"/>
  <c r="O468" i="12"/>
  <c r="K468" i="12"/>
  <c r="B470" i="12"/>
  <c r="E470" i="12"/>
  <c r="D471" i="12" l="1"/>
  <c r="O469" i="12"/>
  <c r="K469" i="12"/>
  <c r="A472" i="3"/>
  <c r="B473" i="3"/>
  <c r="Y470" i="12"/>
  <c r="R470" i="12"/>
  <c r="P470" i="12"/>
  <c r="C470" i="12"/>
  <c r="T470" i="12"/>
  <c r="S470" i="12"/>
  <c r="Q470" i="12"/>
  <c r="H470" i="12"/>
  <c r="V470" i="12"/>
  <c r="U470" i="12"/>
  <c r="Z470" i="12"/>
  <c r="W470" i="12"/>
  <c r="X470" i="12"/>
  <c r="F470" i="12"/>
  <c r="J470" i="12"/>
  <c r="G470" i="12"/>
  <c r="E471" i="12"/>
  <c r="B471" i="12"/>
  <c r="D472" i="12" l="1"/>
  <c r="A473" i="3"/>
  <c r="B474" i="3"/>
  <c r="K470" i="12"/>
  <c r="O470" i="12"/>
  <c r="B472" i="12"/>
  <c r="E472" i="12"/>
  <c r="Y471" i="12"/>
  <c r="G471" i="12"/>
  <c r="R471" i="12"/>
  <c r="U471" i="12"/>
  <c r="Q471" i="12"/>
  <c r="W471" i="12"/>
  <c r="P471" i="12"/>
  <c r="F471" i="12"/>
  <c r="J471" i="12"/>
  <c r="T471" i="12"/>
  <c r="V471" i="12"/>
  <c r="S471" i="12"/>
  <c r="Z471" i="12"/>
  <c r="C471" i="12"/>
  <c r="H471" i="12"/>
  <c r="X471" i="12"/>
  <c r="D473" i="12" l="1"/>
  <c r="O471" i="12"/>
  <c r="K471" i="12"/>
  <c r="B475" i="3"/>
  <c r="A474" i="3"/>
  <c r="G472" i="12"/>
  <c r="V472" i="12"/>
  <c r="F472" i="12"/>
  <c r="H472" i="12"/>
  <c r="W472" i="12"/>
  <c r="C472" i="12"/>
  <c r="X472" i="12"/>
  <c r="T472" i="12"/>
  <c r="R472" i="12"/>
  <c r="Y472" i="12"/>
  <c r="U472" i="12"/>
  <c r="Z472" i="12"/>
  <c r="P472" i="12"/>
  <c r="Q472" i="12"/>
  <c r="S472" i="12"/>
  <c r="J472" i="12"/>
  <c r="B473" i="12"/>
  <c r="E473" i="12"/>
  <c r="D474" i="12" l="1"/>
  <c r="B474" i="12" s="1"/>
  <c r="A475" i="3"/>
  <c r="B476" i="3"/>
  <c r="O472" i="12"/>
  <c r="K472" i="12"/>
  <c r="Y473" i="12"/>
  <c r="X473" i="12"/>
  <c r="U473" i="12"/>
  <c r="T473" i="12"/>
  <c r="J473" i="12"/>
  <c r="C473" i="12"/>
  <c r="W473" i="12"/>
  <c r="V473" i="12"/>
  <c r="Z473" i="12"/>
  <c r="R473" i="12"/>
  <c r="P473" i="12"/>
  <c r="H473" i="12"/>
  <c r="G473" i="12"/>
  <c r="S473" i="12"/>
  <c r="Q473" i="12"/>
  <c r="F473" i="12"/>
  <c r="E474" i="12" l="1"/>
  <c r="D475" i="12"/>
  <c r="K473" i="12"/>
  <c r="O473" i="12"/>
  <c r="E475" i="12"/>
  <c r="B475" i="12"/>
  <c r="B477" i="3"/>
  <c r="A476" i="3"/>
  <c r="S474" i="12"/>
  <c r="T474" i="12"/>
  <c r="Y474" i="12"/>
  <c r="X474" i="12"/>
  <c r="P474" i="12"/>
  <c r="Z474" i="12"/>
  <c r="U474" i="12"/>
  <c r="C474" i="12"/>
  <c r="H474" i="12"/>
  <c r="W474" i="12"/>
  <c r="G474" i="12"/>
  <c r="J474" i="12"/>
  <c r="V474" i="12"/>
  <c r="Q474" i="12"/>
  <c r="F474" i="12"/>
  <c r="R474" i="12"/>
  <c r="D476" i="12" l="1"/>
  <c r="J475" i="12"/>
  <c r="F475" i="12"/>
  <c r="U475" i="12"/>
  <c r="C475" i="12"/>
  <c r="H475" i="12"/>
  <c r="G475" i="12"/>
  <c r="P475" i="12"/>
  <c r="Q475" i="12"/>
  <c r="Y475" i="12"/>
  <c r="S475" i="12"/>
  <c r="T475" i="12"/>
  <c r="Z475" i="12"/>
  <c r="X475" i="12"/>
  <c r="V475" i="12"/>
  <c r="W475" i="12"/>
  <c r="R475" i="12"/>
  <c r="O474" i="12"/>
  <c r="K474" i="12"/>
  <c r="E476" i="12"/>
  <c r="B476" i="12"/>
  <c r="A477" i="3"/>
  <c r="B478" i="3"/>
  <c r="D477" i="12" l="1"/>
  <c r="Y476" i="12"/>
  <c r="V476" i="12"/>
  <c r="U476" i="12"/>
  <c r="C476" i="12"/>
  <c r="P476" i="12"/>
  <c r="W476" i="12"/>
  <c r="Z476" i="12"/>
  <c r="F476" i="12"/>
  <c r="S476" i="12"/>
  <c r="T476" i="12"/>
  <c r="G476" i="12"/>
  <c r="X476" i="12"/>
  <c r="Q476" i="12"/>
  <c r="J476" i="12"/>
  <c r="R476" i="12"/>
  <c r="H476" i="12"/>
  <c r="B479" i="3"/>
  <c r="A478" i="3"/>
  <c r="B477" i="12"/>
  <c r="E477" i="12"/>
  <c r="O475" i="12"/>
  <c r="K475" i="12"/>
  <c r="D478" i="12" l="1"/>
  <c r="Y477" i="12"/>
  <c r="Z477" i="12"/>
  <c r="R477" i="12"/>
  <c r="J477" i="12"/>
  <c r="V477" i="12"/>
  <c r="P477" i="12"/>
  <c r="F477" i="12"/>
  <c r="C477" i="12"/>
  <c r="T477" i="12"/>
  <c r="S477" i="12"/>
  <c r="X477" i="12"/>
  <c r="Q477" i="12"/>
  <c r="H477" i="12"/>
  <c r="W477" i="12"/>
  <c r="G477" i="12"/>
  <c r="U477" i="12"/>
  <c r="B478" i="12"/>
  <c r="E478" i="12"/>
  <c r="O476" i="12"/>
  <c r="K476" i="12"/>
  <c r="B480" i="3"/>
  <c r="A479" i="3"/>
  <c r="D479" i="12" l="1"/>
  <c r="E479" i="12" s="1"/>
  <c r="O477" i="12"/>
  <c r="K477" i="12"/>
  <c r="B479" i="12"/>
  <c r="A480" i="3"/>
  <c r="B481" i="3"/>
  <c r="J478" i="12"/>
  <c r="Y478" i="12"/>
  <c r="U478" i="12"/>
  <c r="Q478" i="12"/>
  <c r="R478" i="12"/>
  <c r="W478" i="12"/>
  <c r="C478" i="12"/>
  <c r="T478" i="12"/>
  <c r="F478" i="12"/>
  <c r="G478" i="12"/>
  <c r="H478" i="12"/>
  <c r="S478" i="12"/>
  <c r="X478" i="12"/>
  <c r="V478" i="12"/>
  <c r="P478" i="12"/>
  <c r="Z478" i="12"/>
  <c r="D480" i="12" l="1"/>
  <c r="K478" i="12"/>
  <c r="O478" i="12"/>
  <c r="Y479" i="12"/>
  <c r="W479" i="12"/>
  <c r="Z479" i="12"/>
  <c r="C479" i="12"/>
  <c r="Q479" i="12"/>
  <c r="G479" i="12"/>
  <c r="T479" i="12"/>
  <c r="R479" i="12"/>
  <c r="V479" i="12"/>
  <c r="S479" i="12"/>
  <c r="H479" i="12"/>
  <c r="X479" i="12"/>
  <c r="J479" i="12"/>
  <c r="F479" i="12"/>
  <c r="P479" i="12"/>
  <c r="U479" i="12"/>
  <c r="A481" i="3"/>
  <c r="B482" i="3"/>
  <c r="B480" i="12"/>
  <c r="E480" i="12"/>
  <c r="D481" i="12" l="1"/>
  <c r="E481" i="12" s="1"/>
  <c r="O479" i="12"/>
  <c r="K479" i="12"/>
  <c r="A482" i="3"/>
  <c r="B483" i="3"/>
  <c r="W480" i="12"/>
  <c r="C480" i="12"/>
  <c r="Z480" i="12"/>
  <c r="R480" i="12"/>
  <c r="P480" i="12"/>
  <c r="G480" i="12"/>
  <c r="Y480" i="12"/>
  <c r="X480" i="12"/>
  <c r="J480" i="12"/>
  <c r="S480" i="12"/>
  <c r="V480" i="12"/>
  <c r="Q480" i="12"/>
  <c r="H480" i="12"/>
  <c r="F480" i="12"/>
  <c r="T480" i="12"/>
  <c r="U480" i="12"/>
  <c r="D482" i="12" l="1"/>
  <c r="B482" i="12" s="1"/>
  <c r="B481" i="12"/>
  <c r="Z481" i="12" s="1"/>
  <c r="O480" i="12"/>
  <c r="K480" i="12"/>
  <c r="B484" i="3"/>
  <c r="A483" i="3"/>
  <c r="P481" i="12" l="1"/>
  <c r="H481" i="12"/>
  <c r="W481" i="12"/>
  <c r="T481" i="12"/>
  <c r="Q481" i="12"/>
  <c r="F481" i="12"/>
  <c r="X481" i="12"/>
  <c r="R481" i="12"/>
  <c r="J481" i="12"/>
  <c r="Y481" i="12"/>
  <c r="S481" i="12"/>
  <c r="G481" i="12"/>
  <c r="V481" i="12"/>
  <c r="C481" i="12"/>
  <c r="U481" i="12"/>
  <c r="D483" i="12"/>
  <c r="E482" i="12"/>
  <c r="X482" i="12"/>
  <c r="F482" i="12"/>
  <c r="H482" i="12"/>
  <c r="G482" i="12"/>
  <c r="C482" i="12"/>
  <c r="U482" i="12"/>
  <c r="Q482" i="12"/>
  <c r="V482" i="12"/>
  <c r="T482" i="12"/>
  <c r="J482" i="12"/>
  <c r="Y482" i="12"/>
  <c r="Z482" i="12"/>
  <c r="S482" i="12"/>
  <c r="R482" i="12"/>
  <c r="P482" i="12"/>
  <c r="W482" i="12"/>
  <c r="K481" i="12"/>
  <c r="O481" i="12"/>
  <c r="E483" i="12"/>
  <c r="B483" i="12"/>
  <c r="A484" i="3"/>
  <c r="B485" i="3"/>
  <c r="D484" i="12" l="1"/>
  <c r="A485" i="3"/>
  <c r="B486" i="3"/>
  <c r="O482" i="12"/>
  <c r="K482" i="12"/>
  <c r="Z483" i="12"/>
  <c r="T483" i="12"/>
  <c r="W483" i="12"/>
  <c r="P483" i="12"/>
  <c r="F483" i="12"/>
  <c r="Y483" i="12"/>
  <c r="U483" i="12"/>
  <c r="H483" i="12"/>
  <c r="X483" i="12"/>
  <c r="Q483" i="12"/>
  <c r="S483" i="12"/>
  <c r="J483" i="12"/>
  <c r="V483" i="12"/>
  <c r="C483" i="12"/>
  <c r="G483" i="12"/>
  <c r="R483" i="12"/>
  <c r="E484" i="12"/>
  <c r="B484" i="12"/>
  <c r="D485" i="12" l="1"/>
  <c r="K483" i="12"/>
  <c r="O483" i="12"/>
  <c r="P484" i="12"/>
  <c r="W484" i="12"/>
  <c r="G484" i="12"/>
  <c r="H484" i="12"/>
  <c r="U484" i="12"/>
  <c r="C484" i="12"/>
  <c r="Q484" i="12"/>
  <c r="T484" i="12"/>
  <c r="S484" i="12"/>
  <c r="V484" i="12"/>
  <c r="Z484" i="12"/>
  <c r="X484" i="12"/>
  <c r="J484" i="12"/>
  <c r="F484" i="12"/>
  <c r="R484" i="12"/>
  <c r="Y484" i="12"/>
  <c r="B487" i="3"/>
  <c r="A486" i="3"/>
  <c r="B485" i="12"/>
  <c r="E485" i="12"/>
  <c r="D486" i="12" l="1"/>
  <c r="E486" i="12" s="1"/>
  <c r="B488" i="3"/>
  <c r="A487" i="3"/>
  <c r="O484" i="12"/>
  <c r="K484" i="12"/>
  <c r="B486" i="12"/>
  <c r="C485" i="12"/>
  <c r="S485" i="12"/>
  <c r="U485" i="12"/>
  <c r="H485" i="12"/>
  <c r="J485" i="12"/>
  <c r="X485" i="12"/>
  <c r="R485" i="12"/>
  <c r="T485" i="12"/>
  <c r="Y485" i="12"/>
  <c r="V485" i="12"/>
  <c r="F485" i="12"/>
  <c r="P485" i="12"/>
  <c r="G485" i="12"/>
  <c r="W485" i="12"/>
  <c r="Q485" i="12"/>
  <c r="Z485" i="12"/>
  <c r="D487" i="12" l="1"/>
  <c r="E487" i="12" s="1"/>
  <c r="O485" i="12"/>
  <c r="K485" i="12"/>
  <c r="B487" i="12"/>
  <c r="H486" i="12"/>
  <c r="J486" i="12"/>
  <c r="Y486" i="12"/>
  <c r="X486" i="12"/>
  <c r="S486" i="12"/>
  <c r="F486" i="12"/>
  <c r="Q486" i="12"/>
  <c r="P486" i="12"/>
  <c r="C486" i="12"/>
  <c r="Z486" i="12"/>
  <c r="R486" i="12"/>
  <c r="T486" i="12"/>
  <c r="W486" i="12"/>
  <c r="G486" i="12"/>
  <c r="U486" i="12"/>
  <c r="V486" i="12"/>
  <c r="A488" i="3"/>
  <c r="B489" i="3"/>
  <c r="D488" i="12" l="1"/>
  <c r="U487" i="12"/>
  <c r="Y487" i="12"/>
  <c r="Q487" i="12"/>
  <c r="C487" i="12"/>
  <c r="G487" i="12"/>
  <c r="V487" i="12"/>
  <c r="F487" i="12"/>
  <c r="W487" i="12"/>
  <c r="R487" i="12"/>
  <c r="S487" i="12"/>
  <c r="X487" i="12"/>
  <c r="J487" i="12"/>
  <c r="P487" i="12"/>
  <c r="T487" i="12"/>
  <c r="H487" i="12"/>
  <c r="Z487" i="12"/>
  <c r="B490" i="3"/>
  <c r="A489" i="3"/>
  <c r="K486" i="12"/>
  <c r="O486" i="12"/>
  <c r="B488" i="12"/>
  <c r="E488" i="12"/>
  <c r="D489" i="12" l="1"/>
  <c r="K487" i="12"/>
  <c r="O487" i="12"/>
  <c r="B489" i="12"/>
  <c r="E489" i="12"/>
  <c r="J488" i="12"/>
  <c r="C488" i="12"/>
  <c r="T488" i="12"/>
  <c r="H488" i="12"/>
  <c r="F488" i="12"/>
  <c r="Z488" i="12"/>
  <c r="P488" i="12"/>
  <c r="V488" i="12"/>
  <c r="S488" i="12"/>
  <c r="R488" i="12"/>
  <c r="Y488" i="12"/>
  <c r="U488" i="12"/>
  <c r="X488" i="12"/>
  <c r="G488" i="12"/>
  <c r="W488" i="12"/>
  <c r="Q488" i="12"/>
  <c r="B491" i="3"/>
  <c r="A490" i="3"/>
  <c r="D490" i="12" l="1"/>
  <c r="F489" i="12"/>
  <c r="G489" i="12"/>
  <c r="J489" i="12"/>
  <c r="P489" i="12"/>
  <c r="V489" i="12"/>
  <c r="H489" i="12"/>
  <c r="U489" i="12"/>
  <c r="X489" i="12"/>
  <c r="W489" i="12"/>
  <c r="S489" i="12"/>
  <c r="R489" i="12"/>
  <c r="Y489" i="12"/>
  <c r="Q489" i="12"/>
  <c r="C489" i="12"/>
  <c r="Z489" i="12"/>
  <c r="T489" i="12"/>
  <c r="E490" i="12"/>
  <c r="B490" i="12"/>
  <c r="B492" i="3"/>
  <c r="A491" i="3"/>
  <c r="O488" i="12"/>
  <c r="K488" i="12"/>
  <c r="D491" i="12" l="1"/>
  <c r="K489" i="12"/>
  <c r="O489" i="12"/>
  <c r="E491" i="12"/>
  <c r="B491" i="12"/>
  <c r="A492" i="3"/>
  <c r="B493" i="3"/>
  <c r="J490" i="12"/>
  <c r="V490" i="12"/>
  <c r="Z490" i="12"/>
  <c r="W490" i="12"/>
  <c r="H490" i="12"/>
  <c r="P490" i="12"/>
  <c r="U490" i="12"/>
  <c r="T490" i="12"/>
  <c r="G490" i="12"/>
  <c r="C490" i="12"/>
  <c r="R490" i="12"/>
  <c r="X490" i="12"/>
  <c r="Q490" i="12"/>
  <c r="S490" i="12"/>
  <c r="Y490" i="12"/>
  <c r="F490" i="12"/>
  <c r="D492" i="12" l="1"/>
  <c r="J491" i="12"/>
  <c r="P491" i="12"/>
  <c r="S491" i="12"/>
  <c r="W491" i="12"/>
  <c r="U491" i="12"/>
  <c r="Y491" i="12"/>
  <c r="R491" i="12"/>
  <c r="Z491" i="12"/>
  <c r="C491" i="12"/>
  <c r="X491" i="12"/>
  <c r="F491" i="12"/>
  <c r="G491" i="12"/>
  <c r="T491" i="12"/>
  <c r="H491" i="12"/>
  <c r="V491" i="12"/>
  <c r="Q491" i="12"/>
  <c r="O490" i="12"/>
  <c r="K490" i="12"/>
  <c r="B494" i="3"/>
  <c r="A493" i="3"/>
  <c r="B492" i="12"/>
  <c r="E492" i="12"/>
  <c r="D493" i="12" l="1"/>
  <c r="E493" i="12" s="1"/>
  <c r="A494" i="3"/>
  <c r="B495" i="3"/>
  <c r="J492" i="12"/>
  <c r="W492" i="12"/>
  <c r="X492" i="12"/>
  <c r="Q492" i="12"/>
  <c r="Y492" i="12"/>
  <c r="C492" i="12"/>
  <c r="F492" i="12"/>
  <c r="R492" i="12"/>
  <c r="H492" i="12"/>
  <c r="T492" i="12"/>
  <c r="S492" i="12"/>
  <c r="G492" i="12"/>
  <c r="P492" i="12"/>
  <c r="Z492" i="12"/>
  <c r="U492" i="12"/>
  <c r="V492" i="12"/>
  <c r="O491" i="12"/>
  <c r="K491" i="12"/>
  <c r="B493" i="12" l="1"/>
  <c r="T493" i="12" s="1"/>
  <c r="D494" i="12"/>
  <c r="B494" i="12" s="1"/>
  <c r="B496" i="3"/>
  <c r="A495" i="3"/>
  <c r="K492" i="12"/>
  <c r="O492" i="12"/>
  <c r="F493" i="12" l="1"/>
  <c r="Y493" i="12"/>
  <c r="Z493" i="12"/>
  <c r="R493" i="12"/>
  <c r="P493" i="12"/>
  <c r="U493" i="12"/>
  <c r="X493" i="12"/>
  <c r="C493" i="12"/>
  <c r="S493" i="12"/>
  <c r="G493" i="12"/>
  <c r="H493" i="12"/>
  <c r="J493" i="12"/>
  <c r="K493" i="12" s="1"/>
  <c r="V493" i="12"/>
  <c r="Q493" i="12"/>
  <c r="W493" i="12"/>
  <c r="E494" i="12"/>
  <c r="D495" i="12"/>
  <c r="E495" i="12" s="1"/>
  <c r="B497" i="3"/>
  <c r="A496" i="3"/>
  <c r="O493" i="12"/>
  <c r="R494" i="12"/>
  <c r="S494" i="12"/>
  <c r="Q494" i="12"/>
  <c r="U494" i="12"/>
  <c r="Z494" i="12"/>
  <c r="P494" i="12"/>
  <c r="F494" i="12"/>
  <c r="G494" i="12"/>
  <c r="W494" i="12"/>
  <c r="V494" i="12"/>
  <c r="H494" i="12"/>
  <c r="X494" i="12"/>
  <c r="J494" i="12"/>
  <c r="C494" i="12"/>
  <c r="T494" i="12"/>
  <c r="Y494" i="12"/>
  <c r="B495" i="12" l="1"/>
  <c r="W495" i="12" s="1"/>
  <c r="D496" i="12"/>
  <c r="K494" i="12"/>
  <c r="O494" i="12"/>
  <c r="B496" i="12"/>
  <c r="E496" i="12"/>
  <c r="A497" i="3"/>
  <c r="B498" i="3"/>
  <c r="V495" i="12" l="1"/>
  <c r="F495" i="12"/>
  <c r="S495" i="12"/>
  <c r="P495" i="12"/>
  <c r="H495" i="12"/>
  <c r="Q495" i="12"/>
  <c r="U495" i="12"/>
  <c r="Z495" i="12"/>
  <c r="J495" i="12"/>
  <c r="T495" i="12"/>
  <c r="Y495" i="12"/>
  <c r="R495" i="12"/>
  <c r="X495" i="12"/>
  <c r="G495" i="12"/>
  <c r="C495" i="12"/>
  <c r="D497" i="12"/>
  <c r="E497" i="12" s="1"/>
  <c r="G496" i="12"/>
  <c r="F496" i="12"/>
  <c r="U496" i="12"/>
  <c r="S496" i="12"/>
  <c r="C496" i="12"/>
  <c r="H496" i="12"/>
  <c r="V496" i="12"/>
  <c r="R496" i="12"/>
  <c r="J496" i="12"/>
  <c r="W496" i="12"/>
  <c r="Q496" i="12"/>
  <c r="X496" i="12"/>
  <c r="Z496" i="12"/>
  <c r="P496" i="12"/>
  <c r="T496" i="12"/>
  <c r="Y496" i="12"/>
  <c r="B499" i="3"/>
  <c r="A498" i="3"/>
  <c r="O495" i="12"/>
  <c r="K495" i="12"/>
  <c r="B497" i="12" l="1"/>
  <c r="T497" i="12" s="1"/>
  <c r="D498" i="12"/>
  <c r="B498" i="12" s="1"/>
  <c r="B500" i="3"/>
  <c r="A499" i="3"/>
  <c r="K496" i="12"/>
  <c r="O496" i="12"/>
  <c r="J497" i="12" l="1"/>
  <c r="U497" i="12"/>
  <c r="Y497" i="12"/>
  <c r="Z497" i="12"/>
  <c r="F497" i="12"/>
  <c r="H497" i="12"/>
  <c r="G497" i="12"/>
  <c r="C497" i="12"/>
  <c r="P497" i="12"/>
  <c r="S497" i="12"/>
  <c r="W497" i="12"/>
  <c r="Q497" i="12"/>
  <c r="X497" i="12"/>
  <c r="V497" i="12"/>
  <c r="R497" i="12"/>
  <c r="E498" i="12"/>
  <c r="D499" i="12"/>
  <c r="E499" i="12" s="1"/>
  <c r="B501" i="3"/>
  <c r="A500" i="3"/>
  <c r="H498" i="12"/>
  <c r="X498" i="12"/>
  <c r="P498" i="12"/>
  <c r="V498" i="12"/>
  <c r="W498" i="12"/>
  <c r="U498" i="12"/>
  <c r="G498" i="12"/>
  <c r="S498" i="12"/>
  <c r="T498" i="12"/>
  <c r="Z498" i="12"/>
  <c r="R498" i="12"/>
  <c r="J498" i="12"/>
  <c r="Q498" i="12"/>
  <c r="F498" i="12"/>
  <c r="Y498" i="12"/>
  <c r="C498" i="12"/>
  <c r="K497" i="12"/>
  <c r="O497" i="12"/>
  <c r="B499" i="12" l="1"/>
  <c r="P499" i="12" s="1"/>
  <c r="D500" i="12"/>
  <c r="B502" i="3"/>
  <c r="A501" i="3"/>
  <c r="K498" i="12"/>
  <c r="O498" i="12"/>
  <c r="B500" i="12"/>
  <c r="E500" i="12"/>
  <c r="Z499" i="12" l="1"/>
  <c r="H499" i="12"/>
  <c r="W499" i="12"/>
  <c r="J499" i="12"/>
  <c r="G499" i="12"/>
  <c r="Y499" i="12"/>
  <c r="R499" i="12"/>
  <c r="S499" i="12"/>
  <c r="T499" i="12"/>
  <c r="X499" i="12"/>
  <c r="F499" i="12"/>
  <c r="Q499" i="12"/>
  <c r="V499" i="12"/>
  <c r="C499" i="12"/>
  <c r="U499" i="12"/>
  <c r="D501" i="12"/>
  <c r="E501" i="12" s="1"/>
  <c r="O499" i="12"/>
  <c r="K499" i="12"/>
  <c r="J500" i="12"/>
  <c r="F500" i="12"/>
  <c r="R500" i="12"/>
  <c r="H500" i="12"/>
  <c r="G500" i="12"/>
  <c r="Z500" i="12"/>
  <c r="W500" i="12"/>
  <c r="C500" i="12"/>
  <c r="Q500" i="12"/>
  <c r="Y500" i="12"/>
  <c r="P500" i="12"/>
  <c r="X500" i="12"/>
  <c r="T500" i="12"/>
  <c r="U500" i="12"/>
  <c r="V500" i="12"/>
  <c r="S500" i="12"/>
  <c r="B503" i="3"/>
  <c r="A502" i="3"/>
  <c r="B501" i="12" l="1"/>
  <c r="R501" i="12" s="1"/>
  <c r="D502" i="12"/>
  <c r="B502" i="12" s="1"/>
  <c r="B504" i="3"/>
  <c r="A503" i="3"/>
  <c r="O500" i="12"/>
  <c r="K500" i="12"/>
  <c r="E502" i="12" l="1"/>
  <c r="T501" i="12"/>
  <c r="H501" i="12"/>
  <c r="W501" i="12"/>
  <c r="P501" i="12"/>
  <c r="Z501" i="12"/>
  <c r="C501" i="12"/>
  <c r="G501" i="12"/>
  <c r="F501" i="12"/>
  <c r="J501" i="12"/>
  <c r="S501" i="12"/>
  <c r="X501" i="12"/>
  <c r="U501" i="12"/>
  <c r="Q501" i="12"/>
  <c r="V501" i="12"/>
  <c r="Y501" i="12"/>
  <c r="D503" i="12"/>
  <c r="E503" i="12"/>
  <c r="B503" i="12"/>
  <c r="A504" i="3"/>
  <c r="B505" i="3"/>
  <c r="H502" i="12"/>
  <c r="U502" i="12"/>
  <c r="G502" i="12"/>
  <c r="S502" i="12"/>
  <c r="W502" i="12"/>
  <c r="V502" i="12"/>
  <c r="X502" i="12"/>
  <c r="P502" i="12"/>
  <c r="C502" i="12"/>
  <c r="Q502" i="12"/>
  <c r="R502" i="12"/>
  <c r="Z502" i="12"/>
  <c r="T502" i="12"/>
  <c r="F502" i="12"/>
  <c r="J502" i="12"/>
  <c r="Y502" i="12"/>
  <c r="K501" i="12"/>
  <c r="O501" i="12"/>
  <c r="D504" i="12" l="1"/>
  <c r="E504" i="12" s="1"/>
  <c r="B506" i="3"/>
  <c r="A505" i="3"/>
  <c r="B504" i="12"/>
  <c r="P503" i="12"/>
  <c r="G503" i="12"/>
  <c r="R503" i="12"/>
  <c r="X503" i="12"/>
  <c r="V503" i="12"/>
  <c r="Q503" i="12"/>
  <c r="W503" i="12"/>
  <c r="Z503" i="12"/>
  <c r="H503" i="12"/>
  <c r="J503" i="12"/>
  <c r="S503" i="12"/>
  <c r="U503" i="12"/>
  <c r="C503" i="12"/>
  <c r="T503" i="12"/>
  <c r="F503" i="12"/>
  <c r="Y503" i="12"/>
  <c r="K502" i="12"/>
  <c r="O502" i="12"/>
  <c r="D505" i="12" l="1"/>
  <c r="C504" i="12"/>
  <c r="R504" i="12"/>
  <c r="G504" i="12"/>
  <c r="U504" i="12"/>
  <c r="F504" i="12"/>
  <c r="Z504" i="12"/>
  <c r="S504" i="12"/>
  <c r="V504" i="12"/>
  <c r="J504" i="12"/>
  <c r="H504" i="12"/>
  <c r="T504" i="12"/>
  <c r="Q504" i="12"/>
  <c r="Y504" i="12"/>
  <c r="P504" i="12"/>
  <c r="X504" i="12"/>
  <c r="W504" i="12"/>
  <c r="O503" i="12"/>
  <c r="K503" i="12"/>
  <c r="E505" i="12"/>
  <c r="B505" i="12"/>
  <c r="B507" i="3"/>
  <c r="A506" i="3"/>
  <c r="D506" i="12" l="1"/>
  <c r="X505" i="12"/>
  <c r="G505" i="12"/>
  <c r="F505" i="12"/>
  <c r="Y505" i="12"/>
  <c r="S505" i="12"/>
  <c r="C505" i="12"/>
  <c r="V505" i="12"/>
  <c r="U505" i="12"/>
  <c r="J505" i="12"/>
  <c r="H505" i="12"/>
  <c r="R505" i="12"/>
  <c r="P505" i="12"/>
  <c r="Q505" i="12"/>
  <c r="Z505" i="12"/>
  <c r="T505" i="12"/>
  <c r="W505" i="12"/>
  <c r="B506" i="12"/>
  <c r="E506" i="12"/>
  <c r="B508" i="3"/>
  <c r="A507" i="3"/>
  <c r="O504" i="12"/>
  <c r="K504" i="12"/>
  <c r="D507" i="12" l="1"/>
  <c r="B507" i="12" s="1"/>
  <c r="A508" i="3"/>
  <c r="B509" i="3"/>
  <c r="U506" i="12"/>
  <c r="P506" i="12"/>
  <c r="J506" i="12"/>
  <c r="C506" i="12"/>
  <c r="R506" i="12"/>
  <c r="Y506" i="12"/>
  <c r="T506" i="12"/>
  <c r="G506" i="12"/>
  <c r="W506" i="12"/>
  <c r="F506" i="12"/>
  <c r="V506" i="12"/>
  <c r="S506" i="12"/>
  <c r="H506" i="12"/>
  <c r="Z506" i="12"/>
  <c r="X506" i="12"/>
  <c r="Q506" i="12"/>
  <c r="O505" i="12"/>
  <c r="K505" i="12"/>
  <c r="E507" i="12" l="1"/>
  <c r="D508" i="12"/>
  <c r="B508" i="12" s="1"/>
  <c r="O506" i="12"/>
  <c r="K506" i="12"/>
  <c r="E508" i="12"/>
  <c r="B510" i="3"/>
  <c r="A509" i="3"/>
  <c r="U507" i="12"/>
  <c r="X507" i="12"/>
  <c r="J507" i="12"/>
  <c r="T507" i="12"/>
  <c r="F507" i="12"/>
  <c r="Y507" i="12"/>
  <c r="S507" i="12"/>
  <c r="R507" i="12"/>
  <c r="Z507" i="12"/>
  <c r="P507" i="12"/>
  <c r="G507" i="12"/>
  <c r="V507" i="12"/>
  <c r="Q507" i="12"/>
  <c r="C507" i="12"/>
  <c r="H507" i="12"/>
  <c r="W507" i="12"/>
  <c r="D509" i="12" l="1"/>
  <c r="B509" i="12" s="1"/>
  <c r="P508" i="12"/>
  <c r="H508" i="12"/>
  <c r="U508" i="12"/>
  <c r="Q508" i="12"/>
  <c r="C508" i="12"/>
  <c r="T508" i="12"/>
  <c r="Y508" i="12"/>
  <c r="V508" i="12"/>
  <c r="J508" i="12"/>
  <c r="Z508" i="12"/>
  <c r="S508" i="12"/>
  <c r="R508" i="12"/>
  <c r="W508" i="12"/>
  <c r="X508" i="12"/>
  <c r="F508" i="12"/>
  <c r="G508" i="12"/>
  <c r="E509" i="12"/>
  <c r="K507" i="12"/>
  <c r="O507" i="12"/>
  <c r="A510" i="3"/>
  <c r="B511" i="3"/>
  <c r="D510" i="12" l="1"/>
  <c r="B512" i="3"/>
  <c r="A511" i="3"/>
  <c r="X509" i="12"/>
  <c r="T509" i="12"/>
  <c r="V509" i="12"/>
  <c r="Q509" i="12"/>
  <c r="C509" i="12"/>
  <c r="P509" i="12"/>
  <c r="S509" i="12"/>
  <c r="H509" i="12"/>
  <c r="R509" i="12"/>
  <c r="G509" i="12"/>
  <c r="Y509" i="12"/>
  <c r="W509" i="12"/>
  <c r="J509" i="12"/>
  <c r="Z509" i="12"/>
  <c r="U509" i="12"/>
  <c r="F509" i="12"/>
  <c r="E510" i="12"/>
  <c r="B510" i="12"/>
  <c r="K508" i="12"/>
  <c r="O508" i="12"/>
  <c r="D511" i="12" l="1"/>
  <c r="K509" i="12"/>
  <c r="O509" i="12"/>
  <c r="B511" i="12"/>
  <c r="E511" i="12"/>
  <c r="J510" i="12"/>
  <c r="Z510" i="12"/>
  <c r="V510" i="12"/>
  <c r="U510" i="12"/>
  <c r="S510" i="12"/>
  <c r="C510" i="12"/>
  <c r="F510" i="12"/>
  <c r="X510" i="12"/>
  <c r="Q510" i="12"/>
  <c r="P510" i="12"/>
  <c r="H510" i="12"/>
  <c r="T510" i="12"/>
  <c r="Y510" i="12"/>
  <c r="W510" i="12"/>
  <c r="G510" i="12"/>
  <c r="R510" i="12"/>
  <c r="B513" i="3"/>
  <c r="A512" i="3"/>
  <c r="D512" i="12" l="1"/>
  <c r="Q511" i="12"/>
  <c r="G511" i="12"/>
  <c r="H511" i="12"/>
  <c r="X511" i="12"/>
  <c r="V511" i="12"/>
  <c r="Y511" i="12"/>
  <c r="U511" i="12"/>
  <c r="P511" i="12"/>
  <c r="J511" i="12"/>
  <c r="F511" i="12"/>
  <c r="Z511" i="12"/>
  <c r="C511" i="12"/>
  <c r="T511" i="12"/>
  <c r="R511" i="12"/>
  <c r="W511" i="12"/>
  <c r="S511" i="12"/>
  <c r="E512" i="12"/>
  <c r="B512" i="12"/>
  <c r="A513" i="3"/>
  <c r="B514" i="3"/>
  <c r="O510" i="12"/>
  <c r="K510" i="12"/>
  <c r="D513" i="12" l="1"/>
  <c r="E513" i="12" s="1"/>
  <c r="A514" i="3"/>
  <c r="B515" i="3"/>
  <c r="W512" i="12"/>
  <c r="U512" i="12"/>
  <c r="H512" i="12"/>
  <c r="V512" i="12"/>
  <c r="X512" i="12"/>
  <c r="P512" i="12"/>
  <c r="Z512" i="12"/>
  <c r="S512" i="12"/>
  <c r="G512" i="12"/>
  <c r="J512" i="12"/>
  <c r="T512" i="12"/>
  <c r="C512" i="12"/>
  <c r="Y512" i="12"/>
  <c r="Q512" i="12"/>
  <c r="F512" i="12"/>
  <c r="R512" i="12"/>
  <c r="O511" i="12"/>
  <c r="K511" i="12"/>
  <c r="B513" i="12" l="1"/>
  <c r="S513" i="12" s="1"/>
  <c r="D514" i="12"/>
  <c r="O512" i="12"/>
  <c r="K512" i="12"/>
  <c r="A515" i="3"/>
  <c r="B516" i="3"/>
  <c r="E514" i="12"/>
  <c r="B514" i="12"/>
  <c r="Z513" i="12" l="1"/>
  <c r="T513" i="12"/>
  <c r="W513" i="12"/>
  <c r="Y513" i="12"/>
  <c r="U513" i="12"/>
  <c r="R513" i="12"/>
  <c r="H513" i="12"/>
  <c r="P513" i="12"/>
  <c r="X513" i="12"/>
  <c r="G513" i="12"/>
  <c r="Q513" i="12"/>
  <c r="F513" i="12"/>
  <c r="V513" i="12"/>
  <c r="J513" i="12"/>
  <c r="C513" i="12"/>
  <c r="D515" i="12"/>
  <c r="E515" i="12" s="1"/>
  <c r="T514" i="12"/>
  <c r="V514" i="12"/>
  <c r="G514" i="12"/>
  <c r="Y514" i="12"/>
  <c r="S514" i="12"/>
  <c r="Q514" i="12"/>
  <c r="C514" i="12"/>
  <c r="X514" i="12"/>
  <c r="F514" i="12"/>
  <c r="W514" i="12"/>
  <c r="P514" i="12"/>
  <c r="U514" i="12"/>
  <c r="R514" i="12"/>
  <c r="J514" i="12"/>
  <c r="H514" i="12"/>
  <c r="Z514" i="12"/>
  <c r="A516" i="3"/>
  <c r="B517" i="3"/>
  <c r="K513" i="12"/>
  <c r="O513" i="12"/>
  <c r="B515" i="12" l="1"/>
  <c r="G515" i="12" s="1"/>
  <c r="D516" i="12"/>
  <c r="E516" i="12" s="1"/>
  <c r="O514" i="12"/>
  <c r="K514" i="12"/>
  <c r="A517" i="3"/>
  <c r="B518" i="3"/>
  <c r="B516" i="12"/>
  <c r="F515" i="12" l="1"/>
  <c r="V515" i="12"/>
  <c r="U515" i="12"/>
  <c r="Y515" i="12"/>
  <c r="W515" i="12"/>
  <c r="J515" i="12"/>
  <c r="H515" i="12"/>
  <c r="X515" i="12"/>
  <c r="Z515" i="12"/>
  <c r="P515" i="12"/>
  <c r="T515" i="12"/>
  <c r="R515" i="12"/>
  <c r="C515" i="12"/>
  <c r="Q515" i="12"/>
  <c r="S515" i="12"/>
  <c r="D517" i="12"/>
  <c r="B517" i="12" s="1"/>
  <c r="K515" i="12"/>
  <c r="O515" i="12"/>
  <c r="B519" i="3"/>
  <c r="A518" i="3"/>
  <c r="V516" i="12"/>
  <c r="Q516" i="12"/>
  <c r="H516" i="12"/>
  <c r="U516" i="12"/>
  <c r="R516" i="12"/>
  <c r="G516" i="12"/>
  <c r="P516" i="12"/>
  <c r="W516" i="12"/>
  <c r="F516" i="12"/>
  <c r="Z516" i="12"/>
  <c r="S516" i="12"/>
  <c r="X516" i="12"/>
  <c r="J516" i="12"/>
  <c r="T516" i="12"/>
  <c r="C516" i="12"/>
  <c r="Y516" i="12"/>
  <c r="E517" i="12" l="1"/>
  <c r="D518" i="12"/>
  <c r="P517" i="12"/>
  <c r="C517" i="12"/>
  <c r="X517" i="12"/>
  <c r="T517" i="12"/>
  <c r="Z517" i="12"/>
  <c r="Q517" i="12"/>
  <c r="F517" i="12"/>
  <c r="S517" i="12"/>
  <c r="H517" i="12"/>
  <c r="V517" i="12"/>
  <c r="U517" i="12"/>
  <c r="Y517" i="12"/>
  <c r="J517" i="12"/>
  <c r="R517" i="12"/>
  <c r="G517" i="12"/>
  <c r="W517" i="12"/>
  <c r="K516" i="12"/>
  <c r="O516" i="12"/>
  <c r="E518" i="12"/>
  <c r="B518" i="12"/>
  <c r="B520" i="3"/>
  <c r="A519" i="3"/>
  <c r="D519" i="12" l="1"/>
  <c r="Q518" i="12"/>
  <c r="S518" i="12"/>
  <c r="C518" i="12"/>
  <c r="F518" i="12"/>
  <c r="Z518" i="12"/>
  <c r="X518" i="12"/>
  <c r="V518" i="12"/>
  <c r="G518" i="12"/>
  <c r="U518" i="12"/>
  <c r="Y518" i="12"/>
  <c r="R518" i="12"/>
  <c r="T518" i="12"/>
  <c r="W518" i="12"/>
  <c r="J518" i="12"/>
  <c r="P518" i="12"/>
  <c r="H518" i="12"/>
  <c r="B519" i="12"/>
  <c r="E519" i="12"/>
  <c r="A520" i="3"/>
  <c r="B521" i="3"/>
  <c r="O517" i="12"/>
  <c r="K517" i="12"/>
  <c r="D520" i="12" l="1"/>
  <c r="B520" i="12" s="1"/>
  <c r="O518" i="12"/>
  <c r="K518" i="12"/>
  <c r="B522" i="3"/>
  <c r="A521" i="3"/>
  <c r="Y519" i="12"/>
  <c r="F519" i="12"/>
  <c r="W519" i="12"/>
  <c r="Q519" i="12"/>
  <c r="Z519" i="12"/>
  <c r="R519" i="12"/>
  <c r="H519" i="12"/>
  <c r="S519" i="12"/>
  <c r="C519" i="12"/>
  <c r="X519" i="12"/>
  <c r="V519" i="12"/>
  <c r="G519" i="12"/>
  <c r="P519" i="12"/>
  <c r="U519" i="12"/>
  <c r="T519" i="12"/>
  <c r="J519" i="12"/>
  <c r="E520" i="12" l="1"/>
  <c r="D521" i="12"/>
  <c r="E521" i="12" s="1"/>
  <c r="K519" i="12"/>
  <c r="O519" i="12"/>
  <c r="B521" i="12"/>
  <c r="B523" i="3"/>
  <c r="A522" i="3"/>
  <c r="G520" i="12"/>
  <c r="Y520" i="12"/>
  <c r="P520" i="12"/>
  <c r="X520" i="12"/>
  <c r="Q520" i="12"/>
  <c r="H520" i="12"/>
  <c r="Z520" i="12"/>
  <c r="C520" i="12"/>
  <c r="V520" i="12"/>
  <c r="J520" i="12"/>
  <c r="W520" i="12"/>
  <c r="F520" i="12"/>
  <c r="T520" i="12"/>
  <c r="S520" i="12"/>
  <c r="R520" i="12"/>
  <c r="U520" i="12"/>
  <c r="D522" i="12" l="1"/>
  <c r="O520" i="12"/>
  <c r="K520" i="12"/>
  <c r="J521" i="12"/>
  <c r="U521" i="12"/>
  <c r="S521" i="12"/>
  <c r="C521" i="12"/>
  <c r="V521" i="12"/>
  <c r="F521" i="12"/>
  <c r="Y521" i="12"/>
  <c r="X521" i="12"/>
  <c r="P521" i="12"/>
  <c r="T521" i="12"/>
  <c r="H521" i="12"/>
  <c r="Q521" i="12"/>
  <c r="W521" i="12"/>
  <c r="Z521" i="12"/>
  <c r="R521" i="12"/>
  <c r="G521" i="12"/>
  <c r="E522" i="12"/>
  <c r="B522" i="12"/>
  <c r="A523" i="3"/>
  <c r="B524" i="3"/>
  <c r="D523" i="12" l="1"/>
  <c r="S522" i="12"/>
  <c r="V522" i="12"/>
  <c r="Q522" i="12"/>
  <c r="C522" i="12"/>
  <c r="X522" i="12"/>
  <c r="T522" i="12"/>
  <c r="U522" i="12"/>
  <c r="F522" i="12"/>
  <c r="R522" i="12"/>
  <c r="Y522" i="12"/>
  <c r="W522" i="12"/>
  <c r="H522" i="12"/>
  <c r="P522" i="12"/>
  <c r="Z522" i="12"/>
  <c r="J522" i="12"/>
  <c r="G522" i="12"/>
  <c r="K521" i="12"/>
  <c r="O521" i="12"/>
  <c r="B525" i="3"/>
  <c r="A524" i="3"/>
  <c r="E523" i="12"/>
  <c r="B523" i="12"/>
  <c r="D524" i="12" l="1"/>
  <c r="B524" i="12" s="1"/>
  <c r="A525" i="3"/>
  <c r="B526" i="3"/>
  <c r="K522" i="12"/>
  <c r="O522" i="12"/>
  <c r="U523" i="12"/>
  <c r="T523" i="12"/>
  <c r="X523" i="12"/>
  <c r="J523" i="12"/>
  <c r="H523" i="12"/>
  <c r="Z523" i="12"/>
  <c r="S523" i="12"/>
  <c r="Q523" i="12"/>
  <c r="W523" i="12"/>
  <c r="V523" i="12"/>
  <c r="P523" i="12"/>
  <c r="G523" i="12"/>
  <c r="Y523" i="12"/>
  <c r="R523" i="12"/>
  <c r="F523" i="12"/>
  <c r="C523" i="12"/>
  <c r="D525" i="12" l="1"/>
  <c r="B525" i="12" s="1"/>
  <c r="E524" i="12"/>
  <c r="A526" i="3"/>
  <c r="B527" i="3"/>
  <c r="O523" i="12"/>
  <c r="K523" i="12"/>
  <c r="J524" i="12"/>
  <c r="C524" i="12"/>
  <c r="Z524" i="12"/>
  <c r="W524" i="12"/>
  <c r="F524" i="12"/>
  <c r="X524" i="12"/>
  <c r="T524" i="12"/>
  <c r="U524" i="12"/>
  <c r="V524" i="12"/>
  <c r="G524" i="12"/>
  <c r="Y524" i="12"/>
  <c r="P524" i="12"/>
  <c r="S524" i="12"/>
  <c r="Q524" i="12"/>
  <c r="H524" i="12"/>
  <c r="R524" i="12"/>
  <c r="D526" i="12" l="1"/>
  <c r="E525" i="12"/>
  <c r="K524" i="12"/>
  <c r="O524" i="12"/>
  <c r="J525" i="12"/>
  <c r="U525" i="12"/>
  <c r="X525" i="12"/>
  <c r="F525" i="12"/>
  <c r="S525" i="12"/>
  <c r="T525" i="12"/>
  <c r="Y525" i="12"/>
  <c r="V525" i="12"/>
  <c r="G525" i="12"/>
  <c r="R525" i="12"/>
  <c r="H525" i="12"/>
  <c r="C525" i="12"/>
  <c r="Z525" i="12"/>
  <c r="W525" i="12"/>
  <c r="Q525" i="12"/>
  <c r="P525" i="12"/>
  <c r="A527" i="3"/>
  <c r="B528" i="3"/>
  <c r="B526" i="12"/>
  <c r="E526" i="12"/>
  <c r="D527" i="12" l="1"/>
  <c r="B527" i="12" s="1"/>
  <c r="B529" i="3"/>
  <c r="A528" i="3"/>
  <c r="E527" i="12"/>
  <c r="K525" i="12"/>
  <c r="O525" i="12"/>
  <c r="G526" i="12"/>
  <c r="P526" i="12"/>
  <c r="H526" i="12"/>
  <c r="T526" i="12"/>
  <c r="Z526" i="12"/>
  <c r="F526" i="12"/>
  <c r="X526" i="12"/>
  <c r="V526" i="12"/>
  <c r="W526" i="12"/>
  <c r="Q526" i="12"/>
  <c r="U526" i="12"/>
  <c r="R526" i="12"/>
  <c r="J526" i="12"/>
  <c r="Y526" i="12"/>
  <c r="S526" i="12"/>
  <c r="C526" i="12"/>
  <c r="D528" i="12" l="1"/>
  <c r="B528" i="12" s="1"/>
  <c r="S527" i="12"/>
  <c r="P527" i="12"/>
  <c r="V527" i="12"/>
  <c r="C527" i="12"/>
  <c r="W527" i="12"/>
  <c r="U527" i="12"/>
  <c r="G527" i="12"/>
  <c r="F527" i="12"/>
  <c r="Q527" i="12"/>
  <c r="Z527" i="12"/>
  <c r="H527" i="12"/>
  <c r="X527" i="12"/>
  <c r="J527" i="12"/>
  <c r="Y527" i="12"/>
  <c r="T527" i="12"/>
  <c r="R527" i="12"/>
  <c r="K526" i="12"/>
  <c r="O526" i="12"/>
  <c r="E528" i="12"/>
  <c r="B530" i="3"/>
  <c r="A529" i="3"/>
  <c r="D529" i="12" l="1"/>
  <c r="A530" i="3"/>
  <c r="B531" i="3"/>
  <c r="X528" i="12"/>
  <c r="H528" i="12"/>
  <c r="S528" i="12"/>
  <c r="U528" i="12"/>
  <c r="V528" i="12"/>
  <c r="Z528" i="12"/>
  <c r="J528" i="12"/>
  <c r="R528" i="12"/>
  <c r="P528" i="12"/>
  <c r="Y528" i="12"/>
  <c r="C528" i="12"/>
  <c r="T528" i="12"/>
  <c r="Q528" i="12"/>
  <c r="G528" i="12"/>
  <c r="W528" i="12"/>
  <c r="F528" i="12"/>
  <c r="B529" i="12"/>
  <c r="E529" i="12"/>
  <c r="O527" i="12"/>
  <c r="K527" i="12"/>
  <c r="D530" i="12" l="1"/>
  <c r="J529" i="12"/>
  <c r="Q529" i="12"/>
  <c r="H529" i="12"/>
  <c r="T529" i="12"/>
  <c r="S529" i="12"/>
  <c r="W529" i="12"/>
  <c r="R529" i="12"/>
  <c r="V529" i="12"/>
  <c r="G529" i="12"/>
  <c r="U529" i="12"/>
  <c r="Z529" i="12"/>
  <c r="X529" i="12"/>
  <c r="F529" i="12"/>
  <c r="P529" i="12"/>
  <c r="Y529" i="12"/>
  <c r="C529" i="12"/>
  <c r="A531" i="3"/>
  <c r="B532" i="3"/>
  <c r="O528" i="12"/>
  <c r="K528" i="12"/>
  <c r="E530" i="12"/>
  <c r="B530" i="12"/>
  <c r="D531" i="12" l="1"/>
  <c r="S530" i="12"/>
  <c r="X530" i="12"/>
  <c r="T530" i="12"/>
  <c r="U530" i="12"/>
  <c r="G530" i="12"/>
  <c r="P530" i="12"/>
  <c r="C530" i="12"/>
  <c r="J530" i="12"/>
  <c r="R530" i="12"/>
  <c r="H530" i="12"/>
  <c r="W530" i="12"/>
  <c r="Y530" i="12"/>
  <c r="F530" i="12"/>
  <c r="Q530" i="12"/>
  <c r="Z530" i="12"/>
  <c r="V530" i="12"/>
  <c r="A532" i="3"/>
  <c r="B533" i="3"/>
  <c r="E531" i="12"/>
  <c r="B531" i="12"/>
  <c r="O529" i="12"/>
  <c r="K529" i="12"/>
  <c r="D532" i="12" l="1"/>
  <c r="J531" i="12"/>
  <c r="C531" i="12"/>
  <c r="H531" i="12"/>
  <c r="X531" i="12"/>
  <c r="U531" i="12"/>
  <c r="P531" i="12"/>
  <c r="R531" i="12"/>
  <c r="Z531" i="12"/>
  <c r="V531" i="12"/>
  <c r="S531" i="12"/>
  <c r="Y531" i="12"/>
  <c r="F531" i="12"/>
  <c r="G531" i="12"/>
  <c r="Q531" i="12"/>
  <c r="T531" i="12"/>
  <c r="W531" i="12"/>
  <c r="O530" i="12"/>
  <c r="K530" i="12"/>
  <c r="A533" i="3"/>
  <c r="B534" i="3"/>
  <c r="E532" i="12"/>
  <c r="B532" i="12"/>
  <c r="D533" i="12" l="1"/>
  <c r="B533" i="12" s="1"/>
  <c r="B535" i="3"/>
  <c r="A534" i="3"/>
  <c r="W532" i="12"/>
  <c r="H532" i="12"/>
  <c r="U532" i="12"/>
  <c r="Z532" i="12"/>
  <c r="P532" i="12"/>
  <c r="T532" i="12"/>
  <c r="F532" i="12"/>
  <c r="V532" i="12"/>
  <c r="Q532" i="12"/>
  <c r="X532" i="12"/>
  <c r="S532" i="12"/>
  <c r="G532" i="12"/>
  <c r="C532" i="12"/>
  <c r="Y532" i="12"/>
  <c r="J532" i="12"/>
  <c r="R532" i="12"/>
  <c r="O531" i="12"/>
  <c r="K531" i="12"/>
  <c r="E533" i="12" l="1"/>
  <c r="D534" i="12"/>
  <c r="B534" i="12" s="1"/>
  <c r="O532" i="12"/>
  <c r="K532" i="12"/>
  <c r="A535" i="3"/>
  <c r="B536" i="3"/>
  <c r="Z533" i="12"/>
  <c r="P533" i="12"/>
  <c r="V533" i="12"/>
  <c r="J533" i="12"/>
  <c r="R533" i="12"/>
  <c r="Q533" i="12"/>
  <c r="F533" i="12"/>
  <c r="Y533" i="12"/>
  <c r="X533" i="12"/>
  <c r="C533" i="12"/>
  <c r="U533" i="12"/>
  <c r="W533" i="12"/>
  <c r="S533" i="12"/>
  <c r="T533" i="12"/>
  <c r="H533" i="12"/>
  <c r="G533" i="12"/>
  <c r="E534" i="12" l="1"/>
  <c r="D535" i="12"/>
  <c r="O533" i="12"/>
  <c r="K533" i="12"/>
  <c r="B537" i="3"/>
  <c r="A536" i="3"/>
  <c r="X534" i="12"/>
  <c r="C534" i="12"/>
  <c r="T534" i="12"/>
  <c r="Q534" i="12"/>
  <c r="R534" i="12"/>
  <c r="H534" i="12"/>
  <c r="J534" i="12"/>
  <c r="V534" i="12"/>
  <c r="G534" i="12"/>
  <c r="U534" i="12"/>
  <c r="F534" i="12"/>
  <c r="Z534" i="12"/>
  <c r="Y534" i="12"/>
  <c r="P534" i="12"/>
  <c r="W534" i="12"/>
  <c r="S534" i="12"/>
  <c r="B535" i="12"/>
  <c r="E535" i="12"/>
  <c r="D536" i="12" l="1"/>
  <c r="B536" i="12" s="1"/>
  <c r="O534" i="12"/>
  <c r="K534" i="12"/>
  <c r="B538" i="3"/>
  <c r="A537" i="3"/>
  <c r="J535" i="12"/>
  <c r="Z535" i="12"/>
  <c r="R535" i="12"/>
  <c r="W535" i="12"/>
  <c r="P535" i="12"/>
  <c r="Y535" i="12"/>
  <c r="X535" i="12"/>
  <c r="T535" i="12"/>
  <c r="V535" i="12"/>
  <c r="Q535" i="12"/>
  <c r="C535" i="12"/>
  <c r="H535" i="12"/>
  <c r="F535" i="12"/>
  <c r="U535" i="12"/>
  <c r="G535" i="12"/>
  <c r="S535" i="12"/>
  <c r="D537" i="12" l="1"/>
  <c r="E537" i="12" s="1"/>
  <c r="E536" i="12"/>
  <c r="K535" i="12"/>
  <c r="O535" i="12"/>
  <c r="A538" i="3"/>
  <c r="B539" i="3"/>
  <c r="J536" i="12"/>
  <c r="C536" i="12"/>
  <c r="G536" i="12"/>
  <c r="W536" i="12"/>
  <c r="U536" i="12"/>
  <c r="Z536" i="12"/>
  <c r="V536" i="12"/>
  <c r="Q536" i="12"/>
  <c r="S536" i="12"/>
  <c r="R536" i="12"/>
  <c r="T536" i="12"/>
  <c r="H536" i="12"/>
  <c r="X536" i="12"/>
  <c r="F536" i="12"/>
  <c r="Y536" i="12"/>
  <c r="P536" i="12"/>
  <c r="D538" i="12" l="1"/>
  <c r="E538" i="12" s="1"/>
  <c r="B537" i="12"/>
  <c r="F537" i="12" s="1"/>
  <c r="K536" i="12"/>
  <c r="O536" i="12"/>
  <c r="B540" i="3"/>
  <c r="A539" i="3"/>
  <c r="B538" i="12"/>
  <c r="T537" i="12" l="1"/>
  <c r="Y537" i="12"/>
  <c r="X537" i="12"/>
  <c r="P537" i="12"/>
  <c r="C537" i="12"/>
  <c r="G537" i="12"/>
  <c r="S537" i="12"/>
  <c r="V537" i="12"/>
  <c r="Z537" i="12"/>
  <c r="U537" i="12"/>
  <c r="W537" i="12"/>
  <c r="J537" i="12"/>
  <c r="O537" i="12" s="1"/>
  <c r="Q537" i="12"/>
  <c r="H537" i="12"/>
  <c r="R537" i="12"/>
  <c r="D539" i="12"/>
  <c r="B539" i="12" s="1"/>
  <c r="A540" i="3"/>
  <c r="B541" i="3"/>
  <c r="P538" i="12"/>
  <c r="Z538" i="12"/>
  <c r="C538" i="12"/>
  <c r="Y538" i="12"/>
  <c r="Q538" i="12"/>
  <c r="W538" i="12"/>
  <c r="T538" i="12"/>
  <c r="R538" i="12"/>
  <c r="V538" i="12"/>
  <c r="S538" i="12"/>
  <c r="J538" i="12"/>
  <c r="H538" i="12"/>
  <c r="X538" i="12"/>
  <c r="G538" i="12"/>
  <c r="U538" i="12"/>
  <c r="F538" i="12"/>
  <c r="K537" i="12"/>
  <c r="E539" i="12" l="1"/>
  <c r="D540" i="12"/>
  <c r="E540" i="12" s="1"/>
  <c r="A541" i="3"/>
  <c r="B542" i="3"/>
  <c r="O538" i="12"/>
  <c r="K538" i="12"/>
  <c r="B540" i="12"/>
  <c r="J539" i="12"/>
  <c r="V539" i="12"/>
  <c r="W539" i="12"/>
  <c r="Y539" i="12"/>
  <c r="Z539" i="12"/>
  <c r="X539" i="12"/>
  <c r="Q539" i="12"/>
  <c r="U539" i="12"/>
  <c r="C539" i="12"/>
  <c r="P539" i="12"/>
  <c r="G539" i="12"/>
  <c r="T539" i="12"/>
  <c r="F539" i="12"/>
  <c r="H539" i="12"/>
  <c r="R539" i="12"/>
  <c r="S539" i="12"/>
  <c r="D541" i="12" l="1"/>
  <c r="O539" i="12"/>
  <c r="K539" i="12"/>
  <c r="Q540" i="12"/>
  <c r="Z540" i="12"/>
  <c r="Y540" i="12"/>
  <c r="S540" i="12"/>
  <c r="W540" i="12"/>
  <c r="P540" i="12"/>
  <c r="F540" i="12"/>
  <c r="R540" i="12"/>
  <c r="J540" i="12"/>
  <c r="T540" i="12"/>
  <c r="H540" i="12"/>
  <c r="U540" i="12"/>
  <c r="V540" i="12"/>
  <c r="X540" i="12"/>
  <c r="G540" i="12"/>
  <c r="C540" i="12"/>
  <c r="A542" i="3"/>
  <c r="B543" i="3"/>
  <c r="E541" i="12"/>
  <c r="B541" i="12"/>
  <c r="D542" i="12" l="1"/>
  <c r="B542" i="12" s="1"/>
  <c r="O540" i="12"/>
  <c r="K540" i="12"/>
  <c r="B544" i="3"/>
  <c r="A543" i="3"/>
  <c r="Y541" i="12"/>
  <c r="Q541" i="12"/>
  <c r="Z541" i="12"/>
  <c r="W541" i="12"/>
  <c r="H541" i="12"/>
  <c r="G541" i="12"/>
  <c r="R541" i="12"/>
  <c r="P541" i="12"/>
  <c r="U541" i="12"/>
  <c r="C541" i="12"/>
  <c r="V541" i="12"/>
  <c r="F541" i="12"/>
  <c r="S541" i="12"/>
  <c r="T541" i="12"/>
  <c r="X541" i="12"/>
  <c r="J541" i="12"/>
  <c r="E542" i="12" l="1"/>
  <c r="D543" i="12"/>
  <c r="O541" i="12"/>
  <c r="K541" i="12"/>
  <c r="E543" i="12"/>
  <c r="B543" i="12"/>
  <c r="B545" i="3"/>
  <c r="A544" i="3"/>
  <c r="V542" i="12"/>
  <c r="Z542" i="12"/>
  <c r="H542" i="12"/>
  <c r="C542" i="12"/>
  <c r="J542" i="12"/>
  <c r="R542" i="12"/>
  <c r="T542" i="12"/>
  <c r="Q542" i="12"/>
  <c r="F542" i="12"/>
  <c r="Y542" i="12"/>
  <c r="P542" i="12"/>
  <c r="U542" i="12"/>
  <c r="S542" i="12"/>
  <c r="W542" i="12"/>
  <c r="X542" i="12"/>
  <c r="G542" i="12"/>
  <c r="D544" i="12" l="1"/>
  <c r="B544" i="12" s="1"/>
  <c r="T543" i="12"/>
  <c r="J543" i="12"/>
  <c r="V543" i="12"/>
  <c r="F543" i="12"/>
  <c r="R543" i="12"/>
  <c r="Z543" i="12"/>
  <c r="C543" i="12"/>
  <c r="Q543" i="12"/>
  <c r="H543" i="12"/>
  <c r="X543" i="12"/>
  <c r="W543" i="12"/>
  <c r="P543" i="12"/>
  <c r="S543" i="12"/>
  <c r="U543" i="12"/>
  <c r="G543" i="12"/>
  <c r="Y543" i="12"/>
  <c r="K542" i="12"/>
  <c r="O542" i="12"/>
  <c r="E544" i="12"/>
  <c r="B546" i="3"/>
  <c r="A545" i="3"/>
  <c r="D545" i="12" l="1"/>
  <c r="R544" i="12"/>
  <c r="S544" i="12"/>
  <c r="X544" i="12"/>
  <c r="Z544" i="12"/>
  <c r="C544" i="12"/>
  <c r="Q544" i="12"/>
  <c r="W544" i="12"/>
  <c r="U544" i="12"/>
  <c r="V544" i="12"/>
  <c r="T544" i="12"/>
  <c r="G544" i="12"/>
  <c r="P544" i="12"/>
  <c r="J544" i="12"/>
  <c r="Y544" i="12"/>
  <c r="H544" i="12"/>
  <c r="F544" i="12"/>
  <c r="B545" i="12"/>
  <c r="E545" i="12"/>
  <c r="K543" i="12"/>
  <c r="O543" i="12"/>
  <c r="A546" i="3"/>
  <c r="B547" i="3"/>
  <c r="D546" i="12" l="1"/>
  <c r="B548" i="3"/>
  <c r="A547" i="3"/>
  <c r="E546" i="12"/>
  <c r="B546" i="12"/>
  <c r="J545" i="12"/>
  <c r="W545" i="12"/>
  <c r="R545" i="12"/>
  <c r="G545" i="12"/>
  <c r="S545" i="12"/>
  <c r="V545" i="12"/>
  <c r="Z545" i="12"/>
  <c r="T545" i="12"/>
  <c r="Y545" i="12"/>
  <c r="C545" i="12"/>
  <c r="Q545" i="12"/>
  <c r="U545" i="12"/>
  <c r="H545" i="12"/>
  <c r="X545" i="12"/>
  <c r="P545" i="12"/>
  <c r="F545" i="12"/>
  <c r="K544" i="12"/>
  <c r="O544" i="12"/>
  <c r="D547" i="12" l="1"/>
  <c r="Z546" i="12"/>
  <c r="V546" i="12"/>
  <c r="X546" i="12"/>
  <c r="U546" i="12"/>
  <c r="C546" i="12"/>
  <c r="Q546" i="12"/>
  <c r="Y546" i="12"/>
  <c r="F546" i="12"/>
  <c r="H546" i="12"/>
  <c r="J546" i="12"/>
  <c r="R546" i="12"/>
  <c r="S546" i="12"/>
  <c r="W546" i="12"/>
  <c r="P546" i="12"/>
  <c r="T546" i="12"/>
  <c r="G546" i="12"/>
  <c r="B547" i="12"/>
  <c r="E547" i="12"/>
  <c r="O545" i="12"/>
  <c r="K545" i="12"/>
  <c r="A548" i="3"/>
  <c r="B549" i="3"/>
  <c r="D548" i="12" l="1"/>
  <c r="B548" i="12" s="1"/>
  <c r="A549" i="3"/>
  <c r="B550" i="3"/>
  <c r="K546" i="12"/>
  <c r="O546" i="12"/>
  <c r="E548" i="12"/>
  <c r="C547" i="12"/>
  <c r="V547" i="12"/>
  <c r="W547" i="12"/>
  <c r="P547" i="12"/>
  <c r="T547" i="12"/>
  <c r="U547" i="12"/>
  <c r="Q547" i="12"/>
  <c r="Y547" i="12"/>
  <c r="F547" i="12"/>
  <c r="S547" i="12"/>
  <c r="G547" i="12"/>
  <c r="X547" i="12"/>
  <c r="Z547" i="12"/>
  <c r="J547" i="12"/>
  <c r="H547" i="12"/>
  <c r="R547" i="12"/>
  <c r="D549" i="12" l="1"/>
  <c r="P548" i="12"/>
  <c r="C548" i="12"/>
  <c r="H548" i="12"/>
  <c r="T548" i="12"/>
  <c r="F548" i="12"/>
  <c r="J548" i="12"/>
  <c r="G548" i="12"/>
  <c r="X548" i="12"/>
  <c r="Q548" i="12"/>
  <c r="R548" i="12"/>
  <c r="Y548" i="12"/>
  <c r="U548" i="12"/>
  <c r="Z548" i="12"/>
  <c r="S548" i="12"/>
  <c r="W548" i="12"/>
  <c r="V548" i="12"/>
  <c r="A550" i="3"/>
  <c r="B551" i="3"/>
  <c r="O547" i="12"/>
  <c r="K547" i="12"/>
  <c r="E549" i="12"/>
  <c r="B549" i="12"/>
  <c r="D550" i="12" l="1"/>
  <c r="P549" i="12"/>
  <c r="X549" i="12"/>
  <c r="H549" i="12"/>
  <c r="Q549" i="12"/>
  <c r="Z549" i="12"/>
  <c r="G549" i="12"/>
  <c r="W549" i="12"/>
  <c r="U549" i="12"/>
  <c r="Y549" i="12"/>
  <c r="R549" i="12"/>
  <c r="T549" i="12"/>
  <c r="S549" i="12"/>
  <c r="J549" i="12"/>
  <c r="F549" i="12"/>
  <c r="V549" i="12"/>
  <c r="C549" i="12"/>
  <c r="K548" i="12"/>
  <c r="O548" i="12"/>
  <c r="B552" i="3"/>
  <c r="A551" i="3"/>
  <c r="E550" i="12"/>
  <c r="B550" i="12"/>
  <c r="D551" i="12" l="1"/>
  <c r="E551" i="12" s="1"/>
  <c r="A552" i="3"/>
  <c r="B553" i="3"/>
  <c r="C550" i="12"/>
  <c r="H550" i="12"/>
  <c r="Y550" i="12"/>
  <c r="W550" i="12"/>
  <c r="V550" i="12"/>
  <c r="J550" i="12"/>
  <c r="G550" i="12"/>
  <c r="Q550" i="12"/>
  <c r="X550" i="12"/>
  <c r="F550" i="12"/>
  <c r="Z550" i="12"/>
  <c r="S550" i="12"/>
  <c r="T550" i="12"/>
  <c r="P550" i="12"/>
  <c r="U550" i="12"/>
  <c r="R550" i="12"/>
  <c r="O549" i="12"/>
  <c r="K549" i="12"/>
  <c r="B551" i="12" l="1"/>
  <c r="G551" i="12" s="1"/>
  <c r="D552" i="12"/>
  <c r="B554" i="3"/>
  <c r="A553" i="3"/>
  <c r="B552" i="12"/>
  <c r="E552" i="12"/>
  <c r="O550" i="12"/>
  <c r="K550" i="12"/>
  <c r="U551" i="12" l="1"/>
  <c r="Y551" i="12"/>
  <c r="T551" i="12"/>
  <c r="Z551" i="12"/>
  <c r="X551" i="12"/>
  <c r="H551" i="12"/>
  <c r="W551" i="12"/>
  <c r="F551" i="12"/>
  <c r="V551" i="12"/>
  <c r="P551" i="12"/>
  <c r="S551" i="12"/>
  <c r="J551" i="12"/>
  <c r="C551" i="12"/>
  <c r="Q551" i="12"/>
  <c r="R551" i="12"/>
  <c r="D553" i="12"/>
  <c r="K551" i="12"/>
  <c r="O551" i="12"/>
  <c r="X552" i="12"/>
  <c r="V552" i="12"/>
  <c r="F552" i="12"/>
  <c r="J552" i="12"/>
  <c r="S552" i="12"/>
  <c r="P552" i="12"/>
  <c r="H552" i="12"/>
  <c r="G552" i="12"/>
  <c r="Q552" i="12"/>
  <c r="C552" i="12"/>
  <c r="Y552" i="12"/>
  <c r="U552" i="12"/>
  <c r="W552" i="12"/>
  <c r="T552" i="12"/>
  <c r="R552" i="12"/>
  <c r="Z552" i="12"/>
  <c r="E553" i="12"/>
  <c r="B553" i="12"/>
  <c r="B555" i="3"/>
  <c r="A554" i="3"/>
  <c r="D554" i="12" l="1"/>
  <c r="J553" i="12"/>
  <c r="F553" i="12"/>
  <c r="U553" i="12"/>
  <c r="S553" i="12"/>
  <c r="V553" i="12"/>
  <c r="C553" i="12"/>
  <c r="X553" i="12"/>
  <c r="Q553" i="12"/>
  <c r="Z553" i="12"/>
  <c r="P553" i="12"/>
  <c r="T553" i="12"/>
  <c r="Y553" i="12"/>
  <c r="R553" i="12"/>
  <c r="G553" i="12"/>
  <c r="W553" i="12"/>
  <c r="H553" i="12"/>
  <c r="B554" i="12"/>
  <c r="E554" i="12"/>
  <c r="O552" i="12"/>
  <c r="K552" i="12"/>
  <c r="B556" i="3"/>
  <c r="A555" i="3"/>
  <c r="D555" i="12" l="1"/>
  <c r="B555" i="12" s="1"/>
  <c r="B557" i="3"/>
  <c r="A556" i="3"/>
  <c r="H554" i="12"/>
  <c r="W554" i="12"/>
  <c r="C554" i="12"/>
  <c r="R554" i="12"/>
  <c r="T554" i="12"/>
  <c r="Y554" i="12"/>
  <c r="X554" i="12"/>
  <c r="Q554" i="12"/>
  <c r="J554" i="12"/>
  <c r="S554" i="12"/>
  <c r="F554" i="12"/>
  <c r="Z554" i="12"/>
  <c r="V554" i="12"/>
  <c r="G554" i="12"/>
  <c r="U554" i="12"/>
  <c r="P554" i="12"/>
  <c r="O553" i="12"/>
  <c r="K553" i="12"/>
  <c r="E555" i="12" l="1"/>
  <c r="D556" i="12"/>
  <c r="E556" i="12" s="1"/>
  <c r="A557" i="3"/>
  <c r="B558" i="3"/>
  <c r="Q555" i="12"/>
  <c r="G555" i="12"/>
  <c r="P555" i="12"/>
  <c r="Y555" i="12"/>
  <c r="X555" i="12"/>
  <c r="C555" i="12"/>
  <c r="F555" i="12"/>
  <c r="H555" i="12"/>
  <c r="V555" i="12"/>
  <c r="S555" i="12"/>
  <c r="T555" i="12"/>
  <c r="U555" i="12"/>
  <c r="J555" i="12"/>
  <c r="R555" i="12"/>
  <c r="Z555" i="12"/>
  <c r="W555" i="12"/>
  <c r="O554" i="12"/>
  <c r="K554" i="12"/>
  <c r="B556" i="12" l="1"/>
  <c r="P556" i="12" s="1"/>
  <c r="D557" i="12"/>
  <c r="B557" i="12" s="1"/>
  <c r="B559" i="3"/>
  <c r="A558" i="3"/>
  <c r="K555" i="12"/>
  <c r="O555" i="12"/>
  <c r="C556" i="12" l="1"/>
  <c r="T556" i="12"/>
  <c r="W556" i="12"/>
  <c r="Y556" i="12"/>
  <c r="V556" i="12"/>
  <c r="S556" i="12"/>
  <c r="R556" i="12"/>
  <c r="U556" i="12"/>
  <c r="G556" i="12"/>
  <c r="F556" i="12"/>
  <c r="H556" i="12"/>
  <c r="J556" i="12"/>
  <c r="Z556" i="12"/>
  <c r="X556" i="12"/>
  <c r="Q556" i="12"/>
  <c r="E557" i="12"/>
  <c r="D558" i="12"/>
  <c r="E558" i="12" s="1"/>
  <c r="V557" i="12"/>
  <c r="W557" i="12"/>
  <c r="U557" i="12"/>
  <c r="Z557" i="12"/>
  <c r="Y557" i="12"/>
  <c r="S557" i="12"/>
  <c r="R557" i="12"/>
  <c r="F557" i="12"/>
  <c r="Q557" i="12"/>
  <c r="C557" i="12"/>
  <c r="P557" i="12"/>
  <c r="J557" i="12"/>
  <c r="H557" i="12"/>
  <c r="X557" i="12"/>
  <c r="T557" i="12"/>
  <c r="G557" i="12"/>
  <c r="B558" i="12"/>
  <c r="O556" i="12"/>
  <c r="K556" i="12"/>
  <c r="B560" i="3"/>
  <c r="A559" i="3"/>
  <c r="D559" i="12" l="1"/>
  <c r="O557" i="12"/>
  <c r="K557" i="12"/>
  <c r="B559" i="12"/>
  <c r="E559" i="12"/>
  <c r="A560" i="3"/>
  <c r="B561" i="3"/>
  <c r="T558" i="12"/>
  <c r="G558" i="12"/>
  <c r="Z558" i="12"/>
  <c r="J558" i="12"/>
  <c r="C558" i="12"/>
  <c r="H558" i="12"/>
  <c r="R558" i="12"/>
  <c r="F558" i="12"/>
  <c r="X558" i="12"/>
  <c r="W558" i="12"/>
  <c r="S558" i="12"/>
  <c r="Q558" i="12"/>
  <c r="P558" i="12"/>
  <c r="U558" i="12"/>
  <c r="V558" i="12"/>
  <c r="Y558" i="12"/>
  <c r="D560" i="12" l="1"/>
  <c r="T559" i="12"/>
  <c r="Y559" i="12"/>
  <c r="V559" i="12"/>
  <c r="U559" i="12"/>
  <c r="C559" i="12"/>
  <c r="Q559" i="12"/>
  <c r="H559" i="12"/>
  <c r="S559" i="12"/>
  <c r="W559" i="12"/>
  <c r="J559" i="12"/>
  <c r="G559" i="12"/>
  <c r="X559" i="12"/>
  <c r="P559" i="12"/>
  <c r="Z559" i="12"/>
  <c r="F559" i="12"/>
  <c r="R559" i="12"/>
  <c r="O558" i="12"/>
  <c r="K558" i="12"/>
  <c r="B562" i="3"/>
  <c r="A561" i="3"/>
  <c r="B560" i="12"/>
  <c r="E560" i="12"/>
  <c r="D561" i="12" l="1"/>
  <c r="B561" i="12" s="1"/>
  <c r="A562" i="3"/>
  <c r="B563" i="3"/>
  <c r="O559" i="12"/>
  <c r="K559" i="12"/>
  <c r="X560" i="12"/>
  <c r="Y560" i="12"/>
  <c r="Z560" i="12"/>
  <c r="J560" i="12"/>
  <c r="T560" i="12"/>
  <c r="S560" i="12"/>
  <c r="W560" i="12"/>
  <c r="F560" i="12"/>
  <c r="C560" i="12"/>
  <c r="P560" i="12"/>
  <c r="H560" i="12"/>
  <c r="Q560" i="12"/>
  <c r="R560" i="12"/>
  <c r="V560" i="12"/>
  <c r="G560" i="12"/>
  <c r="U560" i="12"/>
  <c r="E561" i="12" l="1"/>
  <c r="D562" i="12"/>
  <c r="E562" i="12" s="1"/>
  <c r="A563" i="3"/>
  <c r="B564" i="3"/>
  <c r="B562" i="12"/>
  <c r="O560" i="12"/>
  <c r="K560" i="12"/>
  <c r="H561" i="12"/>
  <c r="R561" i="12"/>
  <c r="F561" i="12"/>
  <c r="C561" i="12"/>
  <c r="J561" i="12"/>
  <c r="T561" i="12"/>
  <c r="V561" i="12"/>
  <c r="G561" i="12"/>
  <c r="S561" i="12"/>
  <c r="X561" i="12"/>
  <c r="Y561" i="12"/>
  <c r="U561" i="12"/>
  <c r="Z561" i="12"/>
  <c r="W561" i="12"/>
  <c r="Q561" i="12"/>
  <c r="P561" i="12"/>
  <c r="D563" i="12" l="1"/>
  <c r="J562" i="12"/>
  <c r="V562" i="12"/>
  <c r="Y562" i="12"/>
  <c r="G562" i="12"/>
  <c r="U562" i="12"/>
  <c r="Z562" i="12"/>
  <c r="W562" i="12"/>
  <c r="F562" i="12"/>
  <c r="S562" i="12"/>
  <c r="P562" i="12"/>
  <c r="R562" i="12"/>
  <c r="T562" i="12"/>
  <c r="X562" i="12"/>
  <c r="H562" i="12"/>
  <c r="C562" i="12"/>
  <c r="Q562" i="12"/>
  <c r="O561" i="12"/>
  <c r="K561" i="12"/>
  <c r="A564" i="3"/>
  <c r="B565" i="3"/>
  <c r="B563" i="12"/>
  <c r="E563" i="12"/>
  <c r="D564" i="12" l="1"/>
  <c r="E564" i="12" s="1"/>
  <c r="A565" i="3"/>
  <c r="B566" i="3"/>
  <c r="P563" i="12"/>
  <c r="X563" i="12"/>
  <c r="H563" i="12"/>
  <c r="Y563" i="12"/>
  <c r="S563" i="12"/>
  <c r="T563" i="12"/>
  <c r="F563" i="12"/>
  <c r="U563" i="12"/>
  <c r="R563" i="12"/>
  <c r="W563" i="12"/>
  <c r="Q563" i="12"/>
  <c r="C563" i="12"/>
  <c r="J563" i="12"/>
  <c r="V563" i="12"/>
  <c r="Z563" i="12"/>
  <c r="G563" i="12"/>
  <c r="O562" i="12"/>
  <c r="K562" i="12"/>
  <c r="B564" i="12" l="1"/>
  <c r="V564" i="12" s="1"/>
  <c r="D565" i="12"/>
  <c r="A566" i="3"/>
  <c r="B567" i="3"/>
  <c r="O563" i="12"/>
  <c r="K563" i="12"/>
  <c r="B565" i="12"/>
  <c r="E565" i="12"/>
  <c r="Q564" i="12" l="1"/>
  <c r="Z564" i="12"/>
  <c r="J564" i="12"/>
  <c r="G564" i="12"/>
  <c r="T564" i="12"/>
  <c r="U564" i="12"/>
  <c r="C564" i="12"/>
  <c r="H564" i="12"/>
  <c r="S564" i="12"/>
  <c r="Y564" i="12"/>
  <c r="W564" i="12"/>
  <c r="R564" i="12"/>
  <c r="P564" i="12"/>
  <c r="X564" i="12"/>
  <c r="F564" i="12"/>
  <c r="D566" i="12"/>
  <c r="O564" i="12"/>
  <c r="K564" i="12"/>
  <c r="A567" i="3"/>
  <c r="B568" i="3"/>
  <c r="Z565" i="12"/>
  <c r="V565" i="12"/>
  <c r="U565" i="12"/>
  <c r="Q565" i="12"/>
  <c r="G565" i="12"/>
  <c r="T565" i="12"/>
  <c r="Y565" i="12"/>
  <c r="J565" i="12"/>
  <c r="W565" i="12"/>
  <c r="F565" i="12"/>
  <c r="X565" i="12"/>
  <c r="R565" i="12"/>
  <c r="C565" i="12"/>
  <c r="P565" i="12"/>
  <c r="S565" i="12"/>
  <c r="H565" i="12"/>
  <c r="E566" i="12"/>
  <c r="B566" i="12"/>
  <c r="D567" i="12" l="1"/>
  <c r="E567" i="12" s="1"/>
  <c r="O565" i="12"/>
  <c r="K565" i="12"/>
  <c r="A568" i="3"/>
  <c r="B569" i="3"/>
  <c r="B567" i="12"/>
  <c r="Y566" i="12"/>
  <c r="F566" i="12"/>
  <c r="P566" i="12"/>
  <c r="T566" i="12"/>
  <c r="R566" i="12"/>
  <c r="U566" i="12"/>
  <c r="V566" i="12"/>
  <c r="Q566" i="12"/>
  <c r="G566" i="12"/>
  <c r="C566" i="12"/>
  <c r="Z566" i="12"/>
  <c r="W566" i="12"/>
  <c r="J566" i="12"/>
  <c r="H566" i="12"/>
  <c r="X566" i="12"/>
  <c r="S566" i="12"/>
  <c r="D568" i="12" l="1"/>
  <c r="B568" i="12" s="1"/>
  <c r="A569" i="3"/>
  <c r="B570" i="3"/>
  <c r="O566" i="12"/>
  <c r="K566" i="12"/>
  <c r="P567" i="12"/>
  <c r="U567" i="12"/>
  <c r="V567" i="12"/>
  <c r="T567" i="12"/>
  <c r="Q567" i="12"/>
  <c r="Z567" i="12"/>
  <c r="S567" i="12"/>
  <c r="R567" i="12"/>
  <c r="Y567" i="12"/>
  <c r="C567" i="12"/>
  <c r="G567" i="12"/>
  <c r="X567" i="12"/>
  <c r="F567" i="12"/>
  <c r="W567" i="12"/>
  <c r="J567" i="12"/>
  <c r="H567" i="12"/>
  <c r="E568" i="12" l="1"/>
  <c r="D569" i="12"/>
  <c r="V568" i="12"/>
  <c r="Y568" i="12"/>
  <c r="P568" i="12"/>
  <c r="H568" i="12"/>
  <c r="T568" i="12"/>
  <c r="X568" i="12"/>
  <c r="J568" i="12"/>
  <c r="Z568" i="12"/>
  <c r="G568" i="12"/>
  <c r="U568" i="12"/>
  <c r="F568" i="12"/>
  <c r="W568" i="12"/>
  <c r="R568" i="12"/>
  <c r="C568" i="12"/>
  <c r="S568" i="12"/>
  <c r="Q568" i="12"/>
  <c r="A570" i="3"/>
  <c r="B571" i="3"/>
  <c r="O567" i="12"/>
  <c r="K567" i="12"/>
  <c r="B569" i="12"/>
  <c r="E569" i="12"/>
  <c r="D570" i="12" l="1"/>
  <c r="K568" i="12"/>
  <c r="O568" i="12"/>
  <c r="B572" i="3"/>
  <c r="A571" i="3"/>
  <c r="J569" i="12"/>
  <c r="W569" i="12"/>
  <c r="F569" i="12"/>
  <c r="G569" i="12"/>
  <c r="R569" i="12"/>
  <c r="Z569" i="12"/>
  <c r="X569" i="12"/>
  <c r="V569" i="12"/>
  <c r="P569" i="12"/>
  <c r="Y569" i="12"/>
  <c r="U569" i="12"/>
  <c r="T569" i="12"/>
  <c r="S569" i="12"/>
  <c r="H569" i="12"/>
  <c r="C569" i="12"/>
  <c r="Q569" i="12"/>
  <c r="E570" i="12"/>
  <c r="B570" i="12"/>
  <c r="D571" i="12" l="1"/>
  <c r="B571" i="12" s="1"/>
  <c r="A572" i="3"/>
  <c r="B573" i="3"/>
  <c r="W570" i="12"/>
  <c r="F570" i="12"/>
  <c r="G570" i="12"/>
  <c r="V570" i="12"/>
  <c r="P570" i="12"/>
  <c r="C570" i="12"/>
  <c r="S570" i="12"/>
  <c r="Z570" i="12"/>
  <c r="Q570" i="12"/>
  <c r="R570" i="12"/>
  <c r="X570" i="12"/>
  <c r="U570" i="12"/>
  <c r="J570" i="12"/>
  <c r="H570" i="12"/>
  <c r="Y570" i="12"/>
  <c r="T570" i="12"/>
  <c r="K569" i="12"/>
  <c r="O569" i="12"/>
  <c r="E571" i="12" l="1"/>
  <c r="D572" i="12"/>
  <c r="B572" i="12" s="1"/>
  <c r="B574" i="3"/>
  <c r="A573" i="3"/>
  <c r="S571" i="12"/>
  <c r="P571" i="12"/>
  <c r="V571" i="12"/>
  <c r="X571" i="12"/>
  <c r="Y571" i="12"/>
  <c r="Q571" i="12"/>
  <c r="F571" i="12"/>
  <c r="U571" i="12"/>
  <c r="J571" i="12"/>
  <c r="W571" i="12"/>
  <c r="G571" i="12"/>
  <c r="H571" i="12"/>
  <c r="C571" i="12"/>
  <c r="T571" i="12"/>
  <c r="Z571" i="12"/>
  <c r="R571" i="12"/>
  <c r="O570" i="12"/>
  <c r="K570" i="12"/>
  <c r="E572" i="12" l="1"/>
  <c r="D573" i="12"/>
  <c r="U572" i="12"/>
  <c r="W572" i="12"/>
  <c r="G572" i="12"/>
  <c r="S572" i="12"/>
  <c r="Z572" i="12"/>
  <c r="V572" i="12"/>
  <c r="H572" i="12"/>
  <c r="T572" i="12"/>
  <c r="X572" i="12"/>
  <c r="R572" i="12"/>
  <c r="P572" i="12"/>
  <c r="C572" i="12"/>
  <c r="J572" i="12"/>
  <c r="Q572" i="12"/>
  <c r="Y572" i="12"/>
  <c r="F572" i="12"/>
  <c r="B573" i="12"/>
  <c r="E573" i="12"/>
  <c r="O571" i="12"/>
  <c r="K571" i="12"/>
  <c r="A574" i="3"/>
  <c r="B575" i="3"/>
  <c r="D574" i="12" l="1"/>
  <c r="B574" i="12" s="1"/>
  <c r="Z573" i="12"/>
  <c r="S573" i="12"/>
  <c r="U573" i="12"/>
  <c r="P573" i="12"/>
  <c r="W573" i="12"/>
  <c r="J573" i="12"/>
  <c r="G573" i="12"/>
  <c r="H573" i="12"/>
  <c r="F573" i="12"/>
  <c r="V573" i="12"/>
  <c r="T573" i="12"/>
  <c r="R573" i="12"/>
  <c r="C573" i="12"/>
  <c r="Y573" i="12"/>
  <c r="Q573" i="12"/>
  <c r="X573" i="12"/>
  <c r="B576" i="3"/>
  <c r="A575" i="3"/>
  <c r="O572" i="12"/>
  <c r="K572" i="12"/>
  <c r="E574" i="12" l="1"/>
  <c r="D575" i="12"/>
  <c r="E575" i="12" s="1"/>
  <c r="K573" i="12"/>
  <c r="O573" i="12"/>
  <c r="B577" i="3"/>
  <c r="A576" i="3"/>
  <c r="B575" i="12"/>
  <c r="C574" i="12"/>
  <c r="P574" i="12"/>
  <c r="G574" i="12"/>
  <c r="J574" i="12"/>
  <c r="R574" i="12"/>
  <c r="Z574" i="12"/>
  <c r="U574" i="12"/>
  <c r="X574" i="12"/>
  <c r="T574" i="12"/>
  <c r="W574" i="12"/>
  <c r="H574" i="12"/>
  <c r="V574" i="12"/>
  <c r="Q574" i="12"/>
  <c r="S574" i="12"/>
  <c r="Y574" i="12"/>
  <c r="F574" i="12"/>
  <c r="D576" i="12" l="1"/>
  <c r="E576" i="12" s="1"/>
  <c r="A577" i="3"/>
  <c r="B578" i="3"/>
  <c r="O574" i="12"/>
  <c r="K574" i="12"/>
  <c r="H575" i="12"/>
  <c r="Q575" i="12"/>
  <c r="X575" i="12"/>
  <c r="V575" i="12"/>
  <c r="P575" i="12"/>
  <c r="R575" i="12"/>
  <c r="T575" i="12"/>
  <c r="F575" i="12"/>
  <c r="Y575" i="12"/>
  <c r="J575" i="12"/>
  <c r="W575" i="12"/>
  <c r="G575" i="12"/>
  <c r="Z575" i="12"/>
  <c r="S575" i="12"/>
  <c r="U575" i="12"/>
  <c r="C575" i="12"/>
  <c r="B576" i="12" l="1"/>
  <c r="X576" i="12" s="1"/>
  <c r="D577" i="12"/>
  <c r="B577" i="12" s="1"/>
  <c r="K575" i="12"/>
  <c r="O575" i="12"/>
  <c r="B579" i="3"/>
  <c r="A578" i="3"/>
  <c r="V576" i="12" l="1"/>
  <c r="W576" i="12"/>
  <c r="P576" i="12"/>
  <c r="T576" i="12"/>
  <c r="Y576" i="12"/>
  <c r="U576" i="12"/>
  <c r="Z576" i="12"/>
  <c r="S576" i="12"/>
  <c r="Q576" i="12"/>
  <c r="F576" i="12"/>
  <c r="J576" i="12"/>
  <c r="C576" i="12"/>
  <c r="G576" i="12"/>
  <c r="R576" i="12"/>
  <c r="H576" i="12"/>
  <c r="E577" i="12"/>
  <c r="D578" i="12"/>
  <c r="E578" i="12" s="1"/>
  <c r="B580" i="3"/>
  <c r="A579" i="3"/>
  <c r="O576" i="12"/>
  <c r="K576" i="12"/>
  <c r="X577" i="12"/>
  <c r="T577" i="12"/>
  <c r="Q577" i="12"/>
  <c r="G577" i="12"/>
  <c r="R577" i="12"/>
  <c r="F577" i="12"/>
  <c r="U577" i="12"/>
  <c r="J577" i="12"/>
  <c r="V577" i="12"/>
  <c r="P577" i="12"/>
  <c r="Y577" i="12"/>
  <c r="Z577" i="12"/>
  <c r="H577" i="12"/>
  <c r="C577" i="12"/>
  <c r="W577" i="12"/>
  <c r="S577" i="12"/>
  <c r="B578" i="12" l="1"/>
  <c r="X578" i="12" s="1"/>
  <c r="D579" i="12"/>
  <c r="E579" i="12" s="1"/>
  <c r="A580" i="3"/>
  <c r="B581" i="3"/>
  <c r="K577" i="12"/>
  <c r="O577" i="12"/>
  <c r="B579" i="12" l="1"/>
  <c r="U578" i="12"/>
  <c r="G578" i="12"/>
  <c r="W578" i="12"/>
  <c r="C578" i="12"/>
  <c r="F578" i="12"/>
  <c r="T578" i="12"/>
  <c r="Y578" i="12"/>
  <c r="J578" i="12"/>
  <c r="P578" i="12"/>
  <c r="Q578" i="12"/>
  <c r="H578" i="12"/>
  <c r="S578" i="12"/>
  <c r="V578" i="12"/>
  <c r="Z578" i="12"/>
  <c r="R578" i="12"/>
  <c r="D580" i="12"/>
  <c r="A581" i="3"/>
  <c r="B582" i="3"/>
  <c r="B580" i="12"/>
  <c r="E580" i="12"/>
  <c r="F579" i="12"/>
  <c r="Y579" i="12"/>
  <c r="C579" i="12"/>
  <c r="P579" i="12"/>
  <c r="T579" i="12"/>
  <c r="G579" i="12"/>
  <c r="Q579" i="12"/>
  <c r="J579" i="12"/>
  <c r="Z579" i="12"/>
  <c r="W579" i="12"/>
  <c r="S579" i="12"/>
  <c r="U579" i="12"/>
  <c r="X579" i="12"/>
  <c r="R579" i="12"/>
  <c r="H579" i="12"/>
  <c r="V579" i="12"/>
  <c r="O578" i="12"/>
  <c r="K578" i="12"/>
  <c r="D581" i="12" l="1"/>
  <c r="J580" i="12"/>
  <c r="T580" i="12"/>
  <c r="P580" i="12"/>
  <c r="G580" i="12"/>
  <c r="Q580" i="12"/>
  <c r="H580" i="12"/>
  <c r="V580" i="12"/>
  <c r="S580" i="12"/>
  <c r="F580" i="12"/>
  <c r="Z580" i="12"/>
  <c r="R580" i="12"/>
  <c r="W580" i="12"/>
  <c r="Y580" i="12"/>
  <c r="C580" i="12"/>
  <c r="U580" i="12"/>
  <c r="X580" i="12"/>
  <c r="A582" i="3"/>
  <c r="B583" i="3"/>
  <c r="O579" i="12"/>
  <c r="K579" i="12"/>
  <c r="B581" i="12"/>
  <c r="E581" i="12"/>
  <c r="D582" i="12" l="1"/>
  <c r="V581" i="12"/>
  <c r="X581" i="12"/>
  <c r="U581" i="12"/>
  <c r="Z581" i="12"/>
  <c r="C581" i="12"/>
  <c r="Y581" i="12"/>
  <c r="J581" i="12"/>
  <c r="P581" i="12"/>
  <c r="S581" i="12"/>
  <c r="H581" i="12"/>
  <c r="T581" i="12"/>
  <c r="R581" i="12"/>
  <c r="F581" i="12"/>
  <c r="G581" i="12"/>
  <c r="W581" i="12"/>
  <c r="Q581" i="12"/>
  <c r="B582" i="12"/>
  <c r="E582" i="12"/>
  <c r="A583" i="3"/>
  <c r="B584" i="3"/>
  <c r="O580" i="12"/>
  <c r="K580" i="12"/>
  <c r="D583" i="12" l="1"/>
  <c r="E583" i="12" s="1"/>
  <c r="A584" i="3"/>
  <c r="B585" i="3"/>
  <c r="B583" i="12"/>
  <c r="O581" i="12"/>
  <c r="K581" i="12"/>
  <c r="H582" i="12"/>
  <c r="S582" i="12"/>
  <c r="C582" i="12"/>
  <c r="Z582" i="12"/>
  <c r="U582" i="12"/>
  <c r="G582" i="12"/>
  <c r="T582" i="12"/>
  <c r="F582" i="12"/>
  <c r="W582" i="12"/>
  <c r="R582" i="12"/>
  <c r="J582" i="12"/>
  <c r="P582" i="12"/>
  <c r="X582" i="12"/>
  <c r="V582" i="12"/>
  <c r="Q582" i="12"/>
  <c r="Y582" i="12"/>
  <c r="D584" i="12" l="1"/>
  <c r="B584" i="12" s="1"/>
  <c r="X583" i="12"/>
  <c r="J583" i="12"/>
  <c r="T583" i="12"/>
  <c r="G583" i="12"/>
  <c r="Y583" i="12"/>
  <c r="S583" i="12"/>
  <c r="P583" i="12"/>
  <c r="U583" i="12"/>
  <c r="V583" i="12"/>
  <c r="C583" i="12"/>
  <c r="Z583" i="12"/>
  <c r="H583" i="12"/>
  <c r="W583" i="12"/>
  <c r="R583" i="12"/>
  <c r="Q583" i="12"/>
  <c r="F583" i="12"/>
  <c r="A585" i="3"/>
  <c r="B586" i="3"/>
  <c r="O582" i="12"/>
  <c r="K582" i="12"/>
  <c r="E584" i="12"/>
  <c r="D585" i="12" l="1"/>
  <c r="B585" i="12" s="1"/>
  <c r="V584" i="12"/>
  <c r="Y584" i="12"/>
  <c r="X584" i="12"/>
  <c r="W584" i="12"/>
  <c r="F584" i="12"/>
  <c r="R584" i="12"/>
  <c r="Q584" i="12"/>
  <c r="J584" i="12"/>
  <c r="P584" i="12"/>
  <c r="T584" i="12"/>
  <c r="S584" i="12"/>
  <c r="U584" i="12"/>
  <c r="H584" i="12"/>
  <c r="G584" i="12"/>
  <c r="Z584" i="12"/>
  <c r="C584" i="12"/>
  <c r="A586" i="3"/>
  <c r="B587" i="3"/>
  <c r="K583" i="12"/>
  <c r="O583" i="12"/>
  <c r="E585" i="12"/>
  <c r="D586" i="12" l="1"/>
  <c r="K584" i="12"/>
  <c r="O584" i="12"/>
  <c r="P585" i="12"/>
  <c r="G585" i="12"/>
  <c r="U585" i="12"/>
  <c r="Z585" i="12"/>
  <c r="Y585" i="12"/>
  <c r="T585" i="12"/>
  <c r="F585" i="12"/>
  <c r="W585" i="12"/>
  <c r="J585" i="12"/>
  <c r="S585" i="12"/>
  <c r="C585" i="12"/>
  <c r="Q585" i="12"/>
  <c r="X585" i="12"/>
  <c r="H585" i="12"/>
  <c r="R585" i="12"/>
  <c r="V585" i="12"/>
  <c r="B588" i="3"/>
  <c r="A587" i="3"/>
  <c r="B586" i="12"/>
  <c r="E586" i="12"/>
  <c r="D587" i="12" l="1"/>
  <c r="O585" i="12"/>
  <c r="K585" i="12"/>
  <c r="B587" i="12"/>
  <c r="E587" i="12"/>
  <c r="B589" i="3"/>
  <c r="A588" i="3"/>
  <c r="F586" i="12"/>
  <c r="X586" i="12"/>
  <c r="J586" i="12"/>
  <c r="R586" i="12"/>
  <c r="Z586" i="12"/>
  <c r="T586" i="12"/>
  <c r="H586" i="12"/>
  <c r="S586" i="12"/>
  <c r="C586" i="12"/>
  <c r="W586" i="12"/>
  <c r="P586" i="12"/>
  <c r="U586" i="12"/>
  <c r="G586" i="12"/>
  <c r="Y586" i="12"/>
  <c r="Q586" i="12"/>
  <c r="V586" i="12"/>
  <c r="D588" i="12" l="1"/>
  <c r="P587" i="12"/>
  <c r="H587" i="12"/>
  <c r="R587" i="12"/>
  <c r="T587" i="12"/>
  <c r="Z587" i="12"/>
  <c r="X587" i="12"/>
  <c r="G587" i="12"/>
  <c r="W587" i="12"/>
  <c r="J587" i="12"/>
  <c r="C587" i="12"/>
  <c r="S587" i="12"/>
  <c r="Y587" i="12"/>
  <c r="Q587" i="12"/>
  <c r="U587" i="12"/>
  <c r="F587" i="12"/>
  <c r="V587" i="12"/>
  <c r="E588" i="12"/>
  <c r="B588" i="12"/>
  <c r="O586" i="12"/>
  <c r="K586" i="12"/>
  <c r="A589" i="3"/>
  <c r="B590" i="3"/>
  <c r="D589" i="12" l="1"/>
  <c r="E589" i="12" s="1"/>
  <c r="B591" i="3"/>
  <c r="A590" i="3"/>
  <c r="Z588" i="12"/>
  <c r="J588" i="12"/>
  <c r="R588" i="12"/>
  <c r="F588" i="12"/>
  <c r="V588" i="12"/>
  <c r="H588" i="12"/>
  <c r="Y588" i="12"/>
  <c r="U588" i="12"/>
  <c r="T588" i="12"/>
  <c r="Q588" i="12"/>
  <c r="X588" i="12"/>
  <c r="P588" i="12"/>
  <c r="C588" i="12"/>
  <c r="G588" i="12"/>
  <c r="W588" i="12"/>
  <c r="S588" i="12"/>
  <c r="B589" i="12"/>
  <c r="K587" i="12"/>
  <c r="O587" i="12"/>
  <c r="D590" i="12" l="1"/>
  <c r="J589" i="12"/>
  <c r="H589" i="12"/>
  <c r="Y589" i="12"/>
  <c r="S589" i="12"/>
  <c r="W589" i="12"/>
  <c r="P589" i="12"/>
  <c r="F589" i="12"/>
  <c r="R589" i="12"/>
  <c r="Q589" i="12"/>
  <c r="C589" i="12"/>
  <c r="U589" i="12"/>
  <c r="Z589" i="12"/>
  <c r="V589" i="12"/>
  <c r="G589" i="12"/>
  <c r="T589" i="12"/>
  <c r="X589" i="12"/>
  <c r="K588" i="12"/>
  <c r="O588" i="12"/>
  <c r="E590" i="12"/>
  <c r="B590" i="12"/>
  <c r="B592" i="3"/>
  <c r="A591" i="3"/>
  <c r="D591" i="12" l="1"/>
  <c r="E591" i="12" s="1"/>
  <c r="Q590" i="12"/>
  <c r="C590" i="12"/>
  <c r="V590" i="12"/>
  <c r="W590" i="12"/>
  <c r="P590" i="12"/>
  <c r="G590" i="12"/>
  <c r="X590" i="12"/>
  <c r="U590" i="12"/>
  <c r="Z590" i="12"/>
  <c r="R590" i="12"/>
  <c r="F590" i="12"/>
  <c r="H590" i="12"/>
  <c r="J590" i="12"/>
  <c r="S590" i="12"/>
  <c r="Y590" i="12"/>
  <c r="T590" i="12"/>
  <c r="B591" i="12"/>
  <c r="B593" i="3"/>
  <c r="A592" i="3"/>
  <c r="K589" i="12"/>
  <c r="O589" i="12"/>
  <c r="D592" i="12" l="1"/>
  <c r="B592" i="12" s="1"/>
  <c r="B594" i="3"/>
  <c r="A593" i="3"/>
  <c r="T591" i="12"/>
  <c r="J591" i="12"/>
  <c r="X591" i="12"/>
  <c r="V591" i="12"/>
  <c r="Q591" i="12"/>
  <c r="Z591" i="12"/>
  <c r="P591" i="12"/>
  <c r="H591" i="12"/>
  <c r="Y591" i="12"/>
  <c r="G591" i="12"/>
  <c r="R591" i="12"/>
  <c r="C591" i="12"/>
  <c r="U591" i="12"/>
  <c r="S591" i="12"/>
  <c r="F591" i="12"/>
  <c r="W591" i="12"/>
  <c r="K590" i="12"/>
  <c r="O590" i="12"/>
  <c r="E592" i="12" l="1"/>
  <c r="D593" i="12"/>
  <c r="B593" i="12" s="1"/>
  <c r="A594" i="3"/>
  <c r="B595" i="3"/>
  <c r="O591" i="12"/>
  <c r="K591" i="12"/>
  <c r="U592" i="12"/>
  <c r="S592" i="12"/>
  <c r="F592" i="12"/>
  <c r="V592" i="12"/>
  <c r="P592" i="12"/>
  <c r="Y592" i="12"/>
  <c r="T592" i="12"/>
  <c r="C592" i="12"/>
  <c r="Q592" i="12"/>
  <c r="X592" i="12"/>
  <c r="Z592" i="12"/>
  <c r="J592" i="12"/>
  <c r="G592" i="12"/>
  <c r="W592" i="12"/>
  <c r="R592" i="12"/>
  <c r="H592" i="12"/>
  <c r="E593" i="12" l="1"/>
  <c r="D594" i="12"/>
  <c r="B594" i="12" s="1"/>
  <c r="O592" i="12"/>
  <c r="K592" i="12"/>
  <c r="A595" i="3"/>
  <c r="B596" i="3"/>
  <c r="J593" i="12"/>
  <c r="P593" i="12"/>
  <c r="W593" i="12"/>
  <c r="Q593" i="12"/>
  <c r="T593" i="12"/>
  <c r="H593" i="12"/>
  <c r="G593" i="12"/>
  <c r="S593" i="12"/>
  <c r="V593" i="12"/>
  <c r="Z593" i="12"/>
  <c r="R593" i="12"/>
  <c r="C593" i="12"/>
  <c r="U593" i="12"/>
  <c r="F593" i="12"/>
  <c r="X593" i="12"/>
  <c r="Y593" i="12"/>
  <c r="E594" i="12" l="1"/>
  <c r="D595" i="12"/>
  <c r="E595" i="12" s="1"/>
  <c r="B597" i="3"/>
  <c r="A596" i="3"/>
  <c r="O593" i="12"/>
  <c r="K593" i="12"/>
  <c r="W594" i="12"/>
  <c r="P594" i="12"/>
  <c r="C594" i="12"/>
  <c r="Y594" i="12"/>
  <c r="Z594" i="12"/>
  <c r="H594" i="12"/>
  <c r="X594" i="12"/>
  <c r="F594" i="12"/>
  <c r="U594" i="12"/>
  <c r="G594" i="12"/>
  <c r="T594" i="12"/>
  <c r="V594" i="12"/>
  <c r="J594" i="12"/>
  <c r="R594" i="12"/>
  <c r="Q594" i="12"/>
  <c r="S594" i="12"/>
  <c r="B595" i="12" l="1"/>
  <c r="V595" i="12" s="1"/>
  <c r="D596" i="12"/>
  <c r="K594" i="12"/>
  <c r="O594" i="12"/>
  <c r="E596" i="12"/>
  <c r="B596" i="12"/>
  <c r="A597" i="3"/>
  <c r="B598" i="3"/>
  <c r="W595" i="12" l="1"/>
  <c r="Z595" i="12"/>
  <c r="T595" i="12"/>
  <c r="Q595" i="12"/>
  <c r="C595" i="12"/>
  <c r="U595" i="12"/>
  <c r="S595" i="12"/>
  <c r="R595" i="12"/>
  <c r="X595" i="12"/>
  <c r="F595" i="12"/>
  <c r="J595" i="12"/>
  <c r="K595" i="12" s="1"/>
  <c r="H595" i="12"/>
  <c r="G595" i="12"/>
  <c r="P595" i="12"/>
  <c r="Y595" i="12"/>
  <c r="D597" i="12"/>
  <c r="B599" i="3"/>
  <c r="A598" i="3"/>
  <c r="O595" i="12"/>
  <c r="J596" i="12"/>
  <c r="U596" i="12"/>
  <c r="X596" i="12"/>
  <c r="F596" i="12"/>
  <c r="W596" i="12"/>
  <c r="C596" i="12"/>
  <c r="Z596" i="12"/>
  <c r="R596" i="12"/>
  <c r="Y596" i="12"/>
  <c r="Q596" i="12"/>
  <c r="V596" i="12"/>
  <c r="T596" i="12"/>
  <c r="G596" i="12"/>
  <c r="H596" i="12"/>
  <c r="S596" i="12"/>
  <c r="P596" i="12"/>
  <c r="E597" i="12"/>
  <c r="B597" i="12"/>
  <c r="D598" i="12" l="1"/>
  <c r="X597" i="12"/>
  <c r="G597" i="12"/>
  <c r="T597" i="12"/>
  <c r="V597" i="12"/>
  <c r="U597" i="12"/>
  <c r="H597" i="12"/>
  <c r="R597" i="12"/>
  <c r="C597" i="12"/>
  <c r="J597" i="12"/>
  <c r="Y597" i="12"/>
  <c r="Z597" i="12"/>
  <c r="P597" i="12"/>
  <c r="W597" i="12"/>
  <c r="F597" i="12"/>
  <c r="S597" i="12"/>
  <c r="Q597" i="12"/>
  <c r="E598" i="12"/>
  <c r="B598" i="12"/>
  <c r="O596" i="12"/>
  <c r="K596" i="12"/>
  <c r="A599" i="3"/>
  <c r="B600" i="3"/>
  <c r="D599" i="12" l="1"/>
  <c r="A600" i="3"/>
  <c r="B601" i="3"/>
  <c r="J598" i="12"/>
  <c r="R598" i="12"/>
  <c r="Y598" i="12"/>
  <c r="C598" i="12"/>
  <c r="F598" i="12"/>
  <c r="Z598" i="12"/>
  <c r="U598" i="12"/>
  <c r="H598" i="12"/>
  <c r="V598" i="12"/>
  <c r="P598" i="12"/>
  <c r="W598" i="12"/>
  <c r="Q598" i="12"/>
  <c r="T598" i="12"/>
  <c r="S598" i="12"/>
  <c r="X598" i="12"/>
  <c r="G598" i="12"/>
  <c r="B599" i="12"/>
  <c r="E599" i="12"/>
  <c r="K597" i="12"/>
  <c r="O597" i="12"/>
  <c r="D600" i="12" l="1"/>
  <c r="Y599" i="12"/>
  <c r="S599" i="12"/>
  <c r="U599" i="12"/>
  <c r="T599" i="12"/>
  <c r="H599" i="12"/>
  <c r="W599" i="12"/>
  <c r="F599" i="12"/>
  <c r="C599" i="12"/>
  <c r="J599" i="12"/>
  <c r="X599" i="12"/>
  <c r="Z599" i="12"/>
  <c r="Q599" i="12"/>
  <c r="R599" i="12"/>
  <c r="V599" i="12"/>
  <c r="G599" i="12"/>
  <c r="P599" i="12"/>
  <c r="O598" i="12"/>
  <c r="K598" i="12"/>
  <c r="B602" i="3"/>
  <c r="A601" i="3"/>
  <c r="B600" i="12"/>
  <c r="E600" i="12"/>
  <c r="D601" i="12" l="1"/>
  <c r="B601" i="12" s="1"/>
  <c r="A602" i="3"/>
  <c r="B603" i="3"/>
  <c r="E601" i="12"/>
  <c r="C600" i="12"/>
  <c r="Y600" i="12"/>
  <c r="J600" i="12"/>
  <c r="Q600" i="12"/>
  <c r="U600" i="12"/>
  <c r="R600" i="12"/>
  <c r="S600" i="12"/>
  <c r="P600" i="12"/>
  <c r="T600" i="12"/>
  <c r="G600" i="12"/>
  <c r="W600" i="12"/>
  <c r="Z600" i="12"/>
  <c r="F600" i="12"/>
  <c r="H600" i="12"/>
  <c r="V600" i="12"/>
  <c r="X600" i="12"/>
  <c r="K599" i="12"/>
  <c r="O599" i="12"/>
  <c r="D602" i="12" l="1"/>
  <c r="A603" i="3"/>
  <c r="B604" i="3"/>
  <c r="S601" i="12"/>
  <c r="X601" i="12"/>
  <c r="F601" i="12"/>
  <c r="R601" i="12"/>
  <c r="J601" i="12"/>
  <c r="W601" i="12"/>
  <c r="C601" i="12"/>
  <c r="H601" i="12"/>
  <c r="T601" i="12"/>
  <c r="G601" i="12"/>
  <c r="Q601" i="12"/>
  <c r="P601" i="12"/>
  <c r="Z601" i="12"/>
  <c r="U601" i="12"/>
  <c r="Y601" i="12"/>
  <c r="V601" i="12"/>
  <c r="O600" i="12"/>
  <c r="K600" i="12"/>
  <c r="B602" i="12"/>
  <c r="E602" i="12"/>
  <c r="D603" i="12" l="1"/>
  <c r="O601" i="12"/>
  <c r="K601" i="12"/>
  <c r="B605" i="3"/>
  <c r="A604" i="3"/>
  <c r="Z602" i="12"/>
  <c r="F602" i="12"/>
  <c r="V602" i="12"/>
  <c r="W602" i="12"/>
  <c r="S602" i="12"/>
  <c r="G602" i="12"/>
  <c r="T602" i="12"/>
  <c r="X602" i="12"/>
  <c r="H602" i="12"/>
  <c r="C602" i="12"/>
  <c r="Y602" i="12"/>
  <c r="Q602" i="12"/>
  <c r="J602" i="12"/>
  <c r="U602" i="12"/>
  <c r="R602" i="12"/>
  <c r="P602" i="12"/>
  <c r="E603" i="12"/>
  <c r="B603" i="12"/>
  <c r="D604" i="12" l="1"/>
  <c r="E604" i="12" s="1"/>
  <c r="A605" i="3"/>
  <c r="B606" i="3"/>
  <c r="F603" i="12"/>
  <c r="U603" i="12"/>
  <c r="C603" i="12"/>
  <c r="Z603" i="12"/>
  <c r="V603" i="12"/>
  <c r="W603" i="12"/>
  <c r="Y603" i="12"/>
  <c r="T603" i="12"/>
  <c r="J603" i="12"/>
  <c r="P603" i="12"/>
  <c r="S603" i="12"/>
  <c r="H603" i="12"/>
  <c r="R603" i="12"/>
  <c r="G603" i="12"/>
  <c r="Q603" i="12"/>
  <c r="X603" i="12"/>
  <c r="O602" i="12"/>
  <c r="K602" i="12"/>
  <c r="B604" i="12" l="1"/>
  <c r="T604" i="12" s="1"/>
  <c r="D605" i="12"/>
  <c r="E605" i="12" s="1"/>
  <c r="B607" i="3"/>
  <c r="A606" i="3"/>
  <c r="O603" i="12"/>
  <c r="K603" i="12"/>
  <c r="S604" i="12" l="1"/>
  <c r="V604" i="12"/>
  <c r="H604" i="12"/>
  <c r="F604" i="12"/>
  <c r="W604" i="12"/>
  <c r="J604" i="12"/>
  <c r="C604" i="12"/>
  <c r="Y604" i="12"/>
  <c r="Q604" i="12"/>
  <c r="U604" i="12"/>
  <c r="P604" i="12"/>
  <c r="X604" i="12"/>
  <c r="Z604" i="12"/>
  <c r="R604" i="12"/>
  <c r="G604" i="12"/>
  <c r="B605" i="12"/>
  <c r="D606" i="12"/>
  <c r="F605" i="12"/>
  <c r="S605" i="12"/>
  <c r="T605" i="12"/>
  <c r="P605" i="12"/>
  <c r="U605" i="12"/>
  <c r="R605" i="12"/>
  <c r="Y605" i="12"/>
  <c r="X605" i="12"/>
  <c r="J605" i="12"/>
  <c r="Q605" i="12"/>
  <c r="C605" i="12"/>
  <c r="Z605" i="12"/>
  <c r="W605" i="12"/>
  <c r="H605" i="12"/>
  <c r="V605" i="12"/>
  <c r="G605" i="12"/>
  <c r="O604" i="12"/>
  <c r="K604" i="12"/>
  <c r="B606" i="12"/>
  <c r="E606" i="12"/>
  <c r="A607" i="3"/>
  <c r="B608" i="3"/>
  <c r="D607" i="12" l="1"/>
  <c r="F606" i="12"/>
  <c r="J606" i="12"/>
  <c r="S606" i="12"/>
  <c r="X606" i="12"/>
  <c r="W606" i="12"/>
  <c r="G606" i="12"/>
  <c r="Y606" i="12"/>
  <c r="R606" i="12"/>
  <c r="U606" i="12"/>
  <c r="Q606" i="12"/>
  <c r="C606" i="12"/>
  <c r="P606" i="12"/>
  <c r="T606" i="12"/>
  <c r="Z606" i="12"/>
  <c r="V606" i="12"/>
  <c r="H606" i="12"/>
  <c r="B609" i="3"/>
  <c r="A608" i="3"/>
  <c r="E607" i="12"/>
  <c r="B607" i="12"/>
  <c r="K605" i="12"/>
  <c r="O605" i="12"/>
  <c r="D608" i="12" l="1"/>
  <c r="B608" i="12" s="1"/>
  <c r="O606" i="12"/>
  <c r="K606" i="12"/>
  <c r="Y607" i="12"/>
  <c r="W607" i="12"/>
  <c r="V607" i="12"/>
  <c r="J607" i="12"/>
  <c r="R607" i="12"/>
  <c r="P607" i="12"/>
  <c r="U607" i="12"/>
  <c r="F607" i="12"/>
  <c r="S607" i="12"/>
  <c r="T607" i="12"/>
  <c r="C607" i="12"/>
  <c r="G607" i="12"/>
  <c r="H607" i="12"/>
  <c r="X607" i="12"/>
  <c r="Z607" i="12"/>
  <c r="Q607" i="12"/>
  <c r="B610" i="3"/>
  <c r="A609" i="3"/>
  <c r="E608" i="12" l="1"/>
  <c r="D609" i="12"/>
  <c r="E609" i="12" s="1"/>
  <c r="K607" i="12"/>
  <c r="O607" i="12"/>
  <c r="B609" i="12"/>
  <c r="B611" i="3"/>
  <c r="A610" i="3"/>
  <c r="Z608" i="12"/>
  <c r="P608" i="12"/>
  <c r="T608" i="12"/>
  <c r="Q608" i="12"/>
  <c r="V608" i="12"/>
  <c r="R608" i="12"/>
  <c r="U608" i="12"/>
  <c r="F608" i="12"/>
  <c r="H608" i="12"/>
  <c r="C608" i="12"/>
  <c r="J608" i="12"/>
  <c r="X608" i="12"/>
  <c r="G608" i="12"/>
  <c r="S608" i="12"/>
  <c r="Y608" i="12"/>
  <c r="W608" i="12"/>
  <c r="D610" i="12" l="1"/>
  <c r="E610" i="12" s="1"/>
  <c r="O608" i="12"/>
  <c r="K608" i="12"/>
  <c r="A611" i="3"/>
  <c r="B612" i="3"/>
  <c r="F609" i="12"/>
  <c r="X609" i="12"/>
  <c r="Y609" i="12"/>
  <c r="W609" i="12"/>
  <c r="R609" i="12"/>
  <c r="T609" i="12"/>
  <c r="U609" i="12"/>
  <c r="V609" i="12"/>
  <c r="H609" i="12"/>
  <c r="S609" i="12"/>
  <c r="Q609" i="12"/>
  <c r="C609" i="12"/>
  <c r="Z609" i="12"/>
  <c r="P609" i="12"/>
  <c r="G609" i="12"/>
  <c r="J609" i="12"/>
  <c r="B610" i="12" l="1"/>
  <c r="H610" i="12" s="1"/>
  <c r="D611" i="12"/>
  <c r="E611" i="12" s="1"/>
  <c r="K609" i="12"/>
  <c r="O609" i="12"/>
  <c r="B613" i="3"/>
  <c r="A612" i="3"/>
  <c r="B611" i="12"/>
  <c r="R610" i="12" l="1"/>
  <c r="T610" i="12"/>
  <c r="C610" i="12"/>
  <c r="V610" i="12"/>
  <c r="W610" i="12"/>
  <c r="F610" i="12"/>
  <c r="J610" i="12"/>
  <c r="P610" i="12"/>
  <c r="U610" i="12"/>
  <c r="Z610" i="12"/>
  <c r="S610" i="12"/>
  <c r="X610" i="12"/>
  <c r="Q610" i="12"/>
  <c r="Y610" i="12"/>
  <c r="G610" i="12"/>
  <c r="D612" i="12"/>
  <c r="E612" i="12" s="1"/>
  <c r="A613" i="3"/>
  <c r="B614" i="3"/>
  <c r="K610" i="12"/>
  <c r="O610" i="12"/>
  <c r="J611" i="12"/>
  <c r="V611" i="12"/>
  <c r="Y611" i="12"/>
  <c r="R611" i="12"/>
  <c r="Q611" i="12"/>
  <c r="G611" i="12"/>
  <c r="Z611" i="12"/>
  <c r="H611" i="12"/>
  <c r="P611" i="12"/>
  <c r="U611" i="12"/>
  <c r="W611" i="12"/>
  <c r="C611" i="12"/>
  <c r="X611" i="12"/>
  <c r="S611" i="12"/>
  <c r="T611" i="12"/>
  <c r="F611" i="12"/>
  <c r="B612" i="12" l="1"/>
  <c r="F612" i="12" s="1"/>
  <c r="D613" i="12"/>
  <c r="O611" i="12"/>
  <c r="K611" i="12"/>
  <c r="B615" i="3"/>
  <c r="A614" i="3"/>
  <c r="B613" i="12"/>
  <c r="E613" i="12"/>
  <c r="R612" i="12" l="1"/>
  <c r="J612" i="12"/>
  <c r="H612" i="12"/>
  <c r="G612" i="12"/>
  <c r="X612" i="12"/>
  <c r="V612" i="12"/>
  <c r="Y612" i="12"/>
  <c r="U612" i="12"/>
  <c r="C612" i="12"/>
  <c r="Q612" i="12"/>
  <c r="Z612" i="12"/>
  <c r="T612" i="12"/>
  <c r="W612" i="12"/>
  <c r="P612" i="12"/>
  <c r="S612" i="12"/>
  <c r="D614" i="12"/>
  <c r="B614" i="12" s="1"/>
  <c r="E614" i="12"/>
  <c r="A615" i="3"/>
  <c r="B616" i="3"/>
  <c r="K612" i="12"/>
  <c r="O612" i="12"/>
  <c r="F613" i="12"/>
  <c r="R613" i="12"/>
  <c r="U613" i="12"/>
  <c r="J613" i="12"/>
  <c r="T613" i="12"/>
  <c r="H613" i="12"/>
  <c r="C613" i="12"/>
  <c r="Y613" i="12"/>
  <c r="V613" i="12"/>
  <c r="Q613" i="12"/>
  <c r="P613" i="12"/>
  <c r="X613" i="12"/>
  <c r="G613" i="12"/>
  <c r="S613" i="12"/>
  <c r="W613" i="12"/>
  <c r="Z613" i="12"/>
  <c r="D615" i="12" l="1"/>
  <c r="B615" i="12" s="1"/>
  <c r="A616" i="3"/>
  <c r="B617" i="3"/>
  <c r="E615" i="12"/>
  <c r="O613" i="12"/>
  <c r="K613" i="12"/>
  <c r="J614" i="12"/>
  <c r="T614" i="12"/>
  <c r="Q614" i="12"/>
  <c r="Z614" i="12"/>
  <c r="C614" i="12"/>
  <c r="G614" i="12"/>
  <c r="V614" i="12"/>
  <c r="W614" i="12"/>
  <c r="X614" i="12"/>
  <c r="Y614" i="12"/>
  <c r="F614" i="12"/>
  <c r="R614" i="12"/>
  <c r="P614" i="12"/>
  <c r="U614" i="12"/>
  <c r="H614" i="12"/>
  <c r="S614" i="12"/>
  <c r="D616" i="12" l="1"/>
  <c r="P615" i="12"/>
  <c r="V615" i="12"/>
  <c r="C615" i="12"/>
  <c r="F615" i="12"/>
  <c r="S615" i="12"/>
  <c r="J615" i="12"/>
  <c r="R615" i="12"/>
  <c r="Y615" i="12"/>
  <c r="W615" i="12"/>
  <c r="T615" i="12"/>
  <c r="Z615" i="12"/>
  <c r="U615" i="12"/>
  <c r="Q615" i="12"/>
  <c r="G615" i="12"/>
  <c r="X615" i="12"/>
  <c r="H615" i="12"/>
  <c r="O614" i="12"/>
  <c r="K614" i="12"/>
  <c r="A617" i="3"/>
  <c r="B618" i="3"/>
  <c r="E616" i="12"/>
  <c r="B616" i="12"/>
  <c r="D617" i="12" l="1"/>
  <c r="B617" i="12" s="1"/>
  <c r="Q616" i="12"/>
  <c r="T616" i="12"/>
  <c r="S616" i="12"/>
  <c r="C616" i="12"/>
  <c r="F616" i="12"/>
  <c r="X616" i="12"/>
  <c r="P616" i="12"/>
  <c r="R616" i="12"/>
  <c r="J616" i="12"/>
  <c r="Z616" i="12"/>
  <c r="V616" i="12"/>
  <c r="H616" i="12"/>
  <c r="U616" i="12"/>
  <c r="Y616" i="12"/>
  <c r="W616" i="12"/>
  <c r="G616" i="12"/>
  <c r="O615" i="12"/>
  <c r="K615" i="12"/>
  <c r="B619" i="3"/>
  <c r="A618" i="3"/>
  <c r="E617" i="12" l="1"/>
  <c r="D618" i="12"/>
  <c r="E618" i="12" s="1"/>
  <c r="O616" i="12"/>
  <c r="K616" i="12"/>
  <c r="B618" i="12"/>
  <c r="A619" i="3"/>
  <c r="B620" i="3"/>
  <c r="Q617" i="12"/>
  <c r="G617" i="12"/>
  <c r="P617" i="12"/>
  <c r="Z617" i="12"/>
  <c r="C617" i="12"/>
  <c r="X617" i="12"/>
  <c r="U617" i="12"/>
  <c r="W617" i="12"/>
  <c r="J617" i="12"/>
  <c r="H617" i="12"/>
  <c r="Y617" i="12"/>
  <c r="S617" i="12"/>
  <c r="V617" i="12"/>
  <c r="R617" i="12"/>
  <c r="F617" i="12"/>
  <c r="T617" i="12"/>
  <c r="D619" i="12" l="1"/>
  <c r="X618" i="12"/>
  <c r="Z618" i="12"/>
  <c r="W618" i="12"/>
  <c r="C618" i="12"/>
  <c r="P618" i="12"/>
  <c r="U618" i="12"/>
  <c r="H618" i="12"/>
  <c r="Y618" i="12"/>
  <c r="G618" i="12"/>
  <c r="F618" i="12"/>
  <c r="V618" i="12"/>
  <c r="T618" i="12"/>
  <c r="J618" i="12"/>
  <c r="S618" i="12"/>
  <c r="Q618" i="12"/>
  <c r="R618" i="12"/>
  <c r="O617" i="12"/>
  <c r="K617" i="12"/>
  <c r="B621" i="3"/>
  <c r="A620" i="3"/>
  <c r="E619" i="12"/>
  <c r="B619" i="12"/>
  <c r="D620" i="12" l="1"/>
  <c r="E620" i="12" s="1"/>
  <c r="B622" i="3"/>
  <c r="A621" i="3"/>
  <c r="P619" i="12"/>
  <c r="Y619" i="12"/>
  <c r="T619" i="12"/>
  <c r="W619" i="12"/>
  <c r="C619" i="12"/>
  <c r="F619" i="12"/>
  <c r="R619" i="12"/>
  <c r="V619" i="12"/>
  <c r="J619" i="12"/>
  <c r="U619" i="12"/>
  <c r="G619" i="12"/>
  <c r="X619" i="12"/>
  <c r="Q619" i="12"/>
  <c r="H619" i="12"/>
  <c r="S619" i="12"/>
  <c r="Z619" i="12"/>
  <c r="O618" i="12"/>
  <c r="K618" i="12"/>
  <c r="B620" i="12" l="1"/>
  <c r="F620" i="12" s="1"/>
  <c r="D621" i="12"/>
  <c r="B621" i="12" s="1"/>
  <c r="A622" i="3"/>
  <c r="B623" i="3"/>
  <c r="O619" i="12"/>
  <c r="K619" i="12"/>
  <c r="C620" i="12" l="1"/>
  <c r="U620" i="12"/>
  <c r="T620" i="12"/>
  <c r="P620" i="12"/>
  <c r="J620" i="12"/>
  <c r="X620" i="12"/>
  <c r="V620" i="12"/>
  <c r="Z620" i="12"/>
  <c r="Y620" i="12"/>
  <c r="H620" i="12"/>
  <c r="W620" i="12"/>
  <c r="Q620" i="12"/>
  <c r="S620" i="12"/>
  <c r="R620" i="12"/>
  <c r="G620" i="12"/>
  <c r="E621" i="12"/>
  <c r="D622" i="12"/>
  <c r="E622" i="12" s="1"/>
  <c r="A623" i="3"/>
  <c r="B624" i="3"/>
  <c r="K620" i="12"/>
  <c r="O620" i="12"/>
  <c r="J621" i="12"/>
  <c r="T621" i="12"/>
  <c r="G621" i="12"/>
  <c r="C621" i="12"/>
  <c r="U621" i="12"/>
  <c r="Y621" i="12"/>
  <c r="P621" i="12"/>
  <c r="R621" i="12"/>
  <c r="V621" i="12"/>
  <c r="Q621" i="12"/>
  <c r="H621" i="12"/>
  <c r="F621" i="12"/>
  <c r="Z621" i="12"/>
  <c r="W621" i="12"/>
  <c r="X621" i="12"/>
  <c r="S621" i="12"/>
  <c r="B622" i="12" l="1"/>
  <c r="H622" i="12" s="1"/>
  <c r="D623" i="12"/>
  <c r="O621" i="12"/>
  <c r="K621" i="12"/>
  <c r="B625" i="3"/>
  <c r="A624" i="3"/>
  <c r="E623" i="12"/>
  <c r="B623" i="12"/>
  <c r="U622" i="12" l="1"/>
  <c r="C622" i="12"/>
  <c r="T622" i="12"/>
  <c r="J622" i="12"/>
  <c r="V622" i="12"/>
  <c r="R622" i="12"/>
  <c r="S622" i="12"/>
  <c r="Y622" i="12"/>
  <c r="Z622" i="12"/>
  <c r="X622" i="12"/>
  <c r="Q622" i="12"/>
  <c r="F622" i="12"/>
  <c r="W622" i="12"/>
  <c r="G622" i="12"/>
  <c r="P622" i="12"/>
  <c r="D624" i="12"/>
  <c r="B624" i="12"/>
  <c r="E624" i="12"/>
  <c r="J623" i="12"/>
  <c r="P623" i="12"/>
  <c r="X623" i="12"/>
  <c r="H623" i="12"/>
  <c r="F623" i="12"/>
  <c r="T623" i="12"/>
  <c r="Q623" i="12"/>
  <c r="S623" i="12"/>
  <c r="W623" i="12"/>
  <c r="G623" i="12"/>
  <c r="V623" i="12"/>
  <c r="Y623" i="12"/>
  <c r="U623" i="12"/>
  <c r="C623" i="12"/>
  <c r="Z623" i="12"/>
  <c r="R623" i="12"/>
  <c r="B626" i="3"/>
  <c r="A625" i="3"/>
  <c r="O622" i="12"/>
  <c r="K622" i="12"/>
  <c r="D625" i="12" l="1"/>
  <c r="B625" i="12" s="1"/>
  <c r="B627" i="3"/>
  <c r="A626" i="3"/>
  <c r="O623" i="12"/>
  <c r="K623" i="12"/>
  <c r="P624" i="12"/>
  <c r="X624" i="12"/>
  <c r="T624" i="12"/>
  <c r="G624" i="12"/>
  <c r="Q624" i="12"/>
  <c r="W624" i="12"/>
  <c r="S624" i="12"/>
  <c r="C624" i="12"/>
  <c r="H624" i="12"/>
  <c r="Z624" i="12"/>
  <c r="F624" i="12"/>
  <c r="Y624" i="12"/>
  <c r="R624" i="12"/>
  <c r="V624" i="12"/>
  <c r="J624" i="12"/>
  <c r="U624" i="12"/>
  <c r="E625" i="12" l="1"/>
  <c r="D626" i="12"/>
  <c r="E626" i="12" s="1"/>
  <c r="O624" i="12"/>
  <c r="K624" i="12"/>
  <c r="Y625" i="12"/>
  <c r="V625" i="12"/>
  <c r="T625" i="12"/>
  <c r="G625" i="12"/>
  <c r="P625" i="12"/>
  <c r="Z625" i="12"/>
  <c r="Q625" i="12"/>
  <c r="J625" i="12"/>
  <c r="W625" i="12"/>
  <c r="H625" i="12"/>
  <c r="R625" i="12"/>
  <c r="S625" i="12"/>
  <c r="F625" i="12"/>
  <c r="U625" i="12"/>
  <c r="C625" i="12"/>
  <c r="X625" i="12"/>
  <c r="A627" i="3"/>
  <c r="B628" i="3"/>
  <c r="B626" i="12" l="1"/>
  <c r="Q626" i="12" s="1"/>
  <c r="D627" i="12"/>
  <c r="K625" i="12"/>
  <c r="O625" i="12"/>
  <c r="E627" i="12"/>
  <c r="B627" i="12"/>
  <c r="A628" i="3"/>
  <c r="B629" i="3"/>
  <c r="Y626" i="12" l="1"/>
  <c r="V626" i="12"/>
  <c r="R626" i="12"/>
  <c r="Z626" i="12"/>
  <c r="P626" i="12"/>
  <c r="F626" i="12"/>
  <c r="J626" i="12"/>
  <c r="T626" i="12"/>
  <c r="C626" i="12"/>
  <c r="W626" i="12"/>
  <c r="G626" i="12"/>
  <c r="S626" i="12"/>
  <c r="X626" i="12"/>
  <c r="U626" i="12"/>
  <c r="H626" i="12"/>
  <c r="D628" i="12"/>
  <c r="O626" i="12"/>
  <c r="K626" i="12"/>
  <c r="Y627" i="12"/>
  <c r="F627" i="12"/>
  <c r="J627" i="12"/>
  <c r="P627" i="12"/>
  <c r="C627" i="12"/>
  <c r="Z627" i="12"/>
  <c r="U627" i="12"/>
  <c r="X627" i="12"/>
  <c r="R627" i="12"/>
  <c r="W627" i="12"/>
  <c r="H627" i="12"/>
  <c r="S627" i="12"/>
  <c r="G627" i="12"/>
  <c r="T627" i="12"/>
  <c r="V627" i="12"/>
  <c r="Q627" i="12"/>
  <c r="A629" i="3"/>
  <c r="B630" i="3"/>
  <c r="B628" i="12"/>
  <c r="E628" i="12"/>
  <c r="D629" i="12" l="1"/>
  <c r="E629" i="12" s="1"/>
  <c r="B631" i="3"/>
  <c r="A630" i="3"/>
  <c r="B629" i="12"/>
  <c r="C628" i="12"/>
  <c r="Z628" i="12"/>
  <c r="X628" i="12"/>
  <c r="V628" i="12"/>
  <c r="W628" i="12"/>
  <c r="U628" i="12"/>
  <c r="P628" i="12"/>
  <c r="T628" i="12"/>
  <c r="Y628" i="12"/>
  <c r="S628" i="12"/>
  <c r="Q628" i="12"/>
  <c r="J628" i="12"/>
  <c r="H628" i="12"/>
  <c r="R628" i="12"/>
  <c r="G628" i="12"/>
  <c r="F628" i="12"/>
  <c r="O627" i="12"/>
  <c r="K627" i="12"/>
  <c r="D630" i="12" l="1"/>
  <c r="O628" i="12"/>
  <c r="K628" i="12"/>
  <c r="V629" i="12"/>
  <c r="H629" i="12"/>
  <c r="C629" i="12"/>
  <c r="Q629" i="12"/>
  <c r="S629" i="12"/>
  <c r="W629" i="12"/>
  <c r="X629" i="12"/>
  <c r="T629" i="12"/>
  <c r="Y629" i="12"/>
  <c r="G629" i="12"/>
  <c r="F629" i="12"/>
  <c r="J629" i="12"/>
  <c r="P629" i="12"/>
  <c r="Z629" i="12"/>
  <c r="U629" i="12"/>
  <c r="R629" i="12"/>
  <c r="B630" i="12"/>
  <c r="E630" i="12"/>
  <c r="A631" i="3"/>
  <c r="B632" i="3"/>
  <c r="D631" i="12" l="1"/>
  <c r="H630" i="12"/>
  <c r="S630" i="12"/>
  <c r="U630" i="12"/>
  <c r="G630" i="12"/>
  <c r="C630" i="12"/>
  <c r="Z630" i="12"/>
  <c r="P630" i="12"/>
  <c r="X630" i="12"/>
  <c r="W630" i="12"/>
  <c r="T630" i="12"/>
  <c r="F630" i="12"/>
  <c r="Q630" i="12"/>
  <c r="J630" i="12"/>
  <c r="V630" i="12"/>
  <c r="R630" i="12"/>
  <c r="Y630" i="12"/>
  <c r="A632" i="3"/>
  <c r="B633" i="3"/>
  <c r="O629" i="12"/>
  <c r="K629" i="12"/>
  <c r="E631" i="12"/>
  <c r="B631" i="12"/>
  <c r="D632" i="12" l="1"/>
  <c r="J631" i="12"/>
  <c r="Y631" i="12"/>
  <c r="Z631" i="12"/>
  <c r="W631" i="12"/>
  <c r="V631" i="12"/>
  <c r="F631" i="12"/>
  <c r="C631" i="12"/>
  <c r="G631" i="12"/>
  <c r="S631" i="12"/>
  <c r="U631" i="12"/>
  <c r="Q631" i="12"/>
  <c r="H631" i="12"/>
  <c r="P631" i="12"/>
  <c r="T631" i="12"/>
  <c r="X631" i="12"/>
  <c r="R631" i="12"/>
  <c r="B634" i="3"/>
  <c r="A633" i="3"/>
  <c r="B632" i="12"/>
  <c r="E632" i="12"/>
  <c r="O630" i="12"/>
  <c r="K630" i="12"/>
  <c r="D633" i="12" l="1"/>
  <c r="S632" i="12"/>
  <c r="W632" i="12"/>
  <c r="Z632" i="12"/>
  <c r="U632" i="12"/>
  <c r="G632" i="12"/>
  <c r="J632" i="12"/>
  <c r="X632" i="12"/>
  <c r="R632" i="12"/>
  <c r="H632" i="12"/>
  <c r="P632" i="12"/>
  <c r="Y632" i="12"/>
  <c r="Q632" i="12"/>
  <c r="C632" i="12"/>
  <c r="T632" i="12"/>
  <c r="V632" i="12"/>
  <c r="F632" i="12"/>
  <c r="B633" i="12"/>
  <c r="E633" i="12"/>
  <c r="A634" i="3"/>
  <c r="B635" i="3"/>
  <c r="K631" i="12"/>
  <c r="O631" i="12"/>
  <c r="D634" i="12" l="1"/>
  <c r="E634" i="12" s="1"/>
  <c r="B636" i="3"/>
  <c r="A635" i="3"/>
  <c r="K632" i="12"/>
  <c r="O632" i="12"/>
  <c r="P633" i="12"/>
  <c r="H633" i="12"/>
  <c r="Q633" i="12"/>
  <c r="X633" i="12"/>
  <c r="Y633" i="12"/>
  <c r="T633" i="12"/>
  <c r="W633" i="12"/>
  <c r="J633" i="12"/>
  <c r="Z633" i="12"/>
  <c r="C633" i="12"/>
  <c r="S633" i="12"/>
  <c r="R633" i="12"/>
  <c r="F633" i="12"/>
  <c r="V633" i="12"/>
  <c r="G633" i="12"/>
  <c r="U633" i="12"/>
  <c r="D635" i="12" l="1"/>
  <c r="B634" i="12"/>
  <c r="Y634" i="12" s="1"/>
  <c r="O633" i="12"/>
  <c r="K633" i="12"/>
  <c r="E635" i="12"/>
  <c r="B635" i="12"/>
  <c r="A636" i="3"/>
  <c r="B637" i="3"/>
  <c r="R634" i="12" l="1"/>
  <c r="Z634" i="12"/>
  <c r="U634" i="12"/>
  <c r="Q634" i="12"/>
  <c r="H634" i="12"/>
  <c r="X634" i="12"/>
  <c r="S634" i="12"/>
  <c r="P634" i="12"/>
  <c r="T634" i="12"/>
  <c r="F634" i="12"/>
  <c r="W634" i="12"/>
  <c r="C634" i="12"/>
  <c r="G634" i="12"/>
  <c r="J634" i="12"/>
  <c r="V634" i="12"/>
  <c r="D636" i="12"/>
  <c r="O634" i="12"/>
  <c r="K634" i="12"/>
  <c r="V635" i="12"/>
  <c r="C635" i="12"/>
  <c r="T635" i="12"/>
  <c r="H635" i="12"/>
  <c r="S635" i="12"/>
  <c r="U635" i="12"/>
  <c r="G635" i="12"/>
  <c r="J635" i="12"/>
  <c r="P635" i="12"/>
  <c r="Y635" i="12"/>
  <c r="F635" i="12"/>
  <c r="R635" i="12"/>
  <c r="Q635" i="12"/>
  <c r="Z635" i="12"/>
  <c r="W635" i="12"/>
  <c r="X635" i="12"/>
  <c r="A637" i="3"/>
  <c r="B638" i="3"/>
  <c r="E636" i="12"/>
  <c r="B636" i="12"/>
  <c r="D637" i="12" l="1"/>
  <c r="B637" i="12" s="1"/>
  <c r="A638" i="3"/>
  <c r="B639" i="3"/>
  <c r="E637" i="12"/>
  <c r="K635" i="12"/>
  <c r="O635" i="12"/>
  <c r="T636" i="12"/>
  <c r="X636" i="12"/>
  <c r="P636" i="12"/>
  <c r="F636" i="12"/>
  <c r="Y636" i="12"/>
  <c r="J636" i="12"/>
  <c r="V636" i="12"/>
  <c r="S636" i="12"/>
  <c r="Z636" i="12"/>
  <c r="C636" i="12"/>
  <c r="U636" i="12"/>
  <c r="H636" i="12"/>
  <c r="Q636" i="12"/>
  <c r="G636" i="12"/>
  <c r="R636" i="12"/>
  <c r="W636" i="12"/>
  <c r="D638" i="12" l="1"/>
  <c r="K636" i="12"/>
  <c r="O636" i="12"/>
  <c r="W637" i="12"/>
  <c r="C637" i="12"/>
  <c r="S637" i="12"/>
  <c r="R637" i="12"/>
  <c r="X637" i="12"/>
  <c r="V637" i="12"/>
  <c r="F637" i="12"/>
  <c r="J637" i="12"/>
  <c r="G637" i="12"/>
  <c r="Q637" i="12"/>
  <c r="U637" i="12"/>
  <c r="P637" i="12"/>
  <c r="H637" i="12"/>
  <c r="Z637" i="12"/>
  <c r="Y637" i="12"/>
  <c r="T637" i="12"/>
  <c r="A639" i="3"/>
  <c r="B640" i="3"/>
  <c r="B638" i="12"/>
  <c r="E638" i="12"/>
  <c r="D639" i="12" l="1"/>
  <c r="E639" i="12" s="1"/>
  <c r="A640" i="3"/>
  <c r="B641" i="3"/>
  <c r="B639" i="12"/>
  <c r="O637" i="12"/>
  <c r="K637" i="12"/>
  <c r="Z638" i="12"/>
  <c r="W638" i="12"/>
  <c r="X638" i="12"/>
  <c r="S638" i="12"/>
  <c r="V638" i="12"/>
  <c r="Y638" i="12"/>
  <c r="P638" i="12"/>
  <c r="U638" i="12"/>
  <c r="G638" i="12"/>
  <c r="R638" i="12"/>
  <c r="T638" i="12"/>
  <c r="H638" i="12"/>
  <c r="C638" i="12"/>
  <c r="J638" i="12"/>
  <c r="Q638" i="12"/>
  <c r="F638" i="12"/>
  <c r="D640" i="12" l="1"/>
  <c r="K638" i="12"/>
  <c r="O638" i="12"/>
  <c r="F639" i="12"/>
  <c r="U639" i="12"/>
  <c r="R639" i="12"/>
  <c r="W639" i="12"/>
  <c r="Y639" i="12"/>
  <c r="Q639" i="12"/>
  <c r="G639" i="12"/>
  <c r="Z639" i="12"/>
  <c r="S639" i="12"/>
  <c r="C639" i="12"/>
  <c r="H639" i="12"/>
  <c r="T639" i="12"/>
  <c r="P639" i="12"/>
  <c r="X639" i="12"/>
  <c r="J639" i="12"/>
  <c r="V639" i="12"/>
  <c r="B642" i="3"/>
  <c r="A641" i="3"/>
  <c r="E640" i="12"/>
  <c r="B640" i="12"/>
  <c r="D641" i="12" l="1"/>
  <c r="B641" i="12" s="1"/>
  <c r="B643" i="3"/>
  <c r="A642" i="3"/>
  <c r="J640" i="12"/>
  <c r="X640" i="12"/>
  <c r="U640" i="12"/>
  <c r="F640" i="12"/>
  <c r="S640" i="12"/>
  <c r="C640" i="12"/>
  <c r="Z640" i="12"/>
  <c r="Q640" i="12"/>
  <c r="Y640" i="12"/>
  <c r="G640" i="12"/>
  <c r="V640" i="12"/>
  <c r="H640" i="12"/>
  <c r="P640" i="12"/>
  <c r="T640" i="12"/>
  <c r="W640" i="12"/>
  <c r="R640" i="12"/>
  <c r="O639" i="12"/>
  <c r="K639" i="12"/>
  <c r="E641" i="12" l="1"/>
  <c r="D642" i="12"/>
  <c r="B642" i="12" s="1"/>
  <c r="B644" i="3"/>
  <c r="A643" i="3"/>
  <c r="S641" i="12"/>
  <c r="V641" i="12"/>
  <c r="C641" i="12"/>
  <c r="H641" i="12"/>
  <c r="R641" i="12"/>
  <c r="Y641" i="12"/>
  <c r="W641" i="12"/>
  <c r="F641" i="12"/>
  <c r="T641" i="12"/>
  <c r="P641" i="12"/>
  <c r="X641" i="12"/>
  <c r="U641" i="12"/>
  <c r="J641" i="12"/>
  <c r="G641" i="12"/>
  <c r="Q641" i="12"/>
  <c r="Z641" i="12"/>
  <c r="O640" i="12"/>
  <c r="K640" i="12"/>
  <c r="E642" i="12" l="1"/>
  <c r="D643" i="12"/>
  <c r="B643" i="12" s="1"/>
  <c r="A644" i="3"/>
  <c r="B645" i="3"/>
  <c r="P642" i="12"/>
  <c r="S642" i="12"/>
  <c r="T642" i="12"/>
  <c r="X642" i="12"/>
  <c r="R642" i="12"/>
  <c r="Z642" i="12"/>
  <c r="C642" i="12"/>
  <c r="J642" i="12"/>
  <c r="Y642" i="12"/>
  <c r="F642" i="12"/>
  <c r="H642" i="12"/>
  <c r="G642" i="12"/>
  <c r="V642" i="12"/>
  <c r="W642" i="12"/>
  <c r="U642" i="12"/>
  <c r="Q642" i="12"/>
  <c r="O641" i="12"/>
  <c r="K641" i="12"/>
  <c r="E643" i="12" l="1"/>
  <c r="D644" i="12"/>
  <c r="B644" i="12" s="1"/>
  <c r="O642" i="12"/>
  <c r="K642" i="12"/>
  <c r="A645" i="3"/>
  <c r="B646" i="3"/>
  <c r="Z643" i="12"/>
  <c r="R643" i="12"/>
  <c r="W643" i="12"/>
  <c r="S643" i="12"/>
  <c r="U643" i="12"/>
  <c r="G643" i="12"/>
  <c r="H643" i="12"/>
  <c r="T643" i="12"/>
  <c r="J643" i="12"/>
  <c r="V643" i="12"/>
  <c r="Q643" i="12"/>
  <c r="P643" i="12"/>
  <c r="F643" i="12"/>
  <c r="X643" i="12"/>
  <c r="C643" i="12"/>
  <c r="Y643" i="12"/>
  <c r="E644" i="12" l="1"/>
  <c r="D645" i="12"/>
  <c r="E645" i="12" s="1"/>
  <c r="B647" i="3"/>
  <c r="A646" i="3"/>
  <c r="O643" i="12"/>
  <c r="K643" i="12"/>
  <c r="J644" i="12"/>
  <c r="T644" i="12"/>
  <c r="W644" i="12"/>
  <c r="R644" i="12"/>
  <c r="G644" i="12"/>
  <c r="P644" i="12"/>
  <c r="U644" i="12"/>
  <c r="X644" i="12"/>
  <c r="H644" i="12"/>
  <c r="Q644" i="12"/>
  <c r="S644" i="12"/>
  <c r="C644" i="12"/>
  <c r="F644" i="12"/>
  <c r="Y644" i="12"/>
  <c r="V644" i="12"/>
  <c r="Z644" i="12"/>
  <c r="B645" i="12" l="1"/>
  <c r="Y645" i="12" s="1"/>
  <c r="D646" i="12"/>
  <c r="B646" i="12" s="1"/>
  <c r="O644" i="12"/>
  <c r="K644" i="12"/>
  <c r="E646" i="12"/>
  <c r="A647" i="3"/>
  <c r="B648" i="3"/>
  <c r="W645" i="12" l="1"/>
  <c r="J645" i="12"/>
  <c r="H645" i="12"/>
  <c r="C645" i="12"/>
  <c r="F645" i="12"/>
  <c r="T645" i="12"/>
  <c r="R645" i="12"/>
  <c r="Z645" i="12"/>
  <c r="G645" i="12"/>
  <c r="U645" i="12"/>
  <c r="P645" i="12"/>
  <c r="Q645" i="12"/>
  <c r="V645" i="12"/>
  <c r="X645" i="12"/>
  <c r="S645" i="12"/>
  <c r="D647" i="12"/>
  <c r="K645" i="12"/>
  <c r="O645" i="12"/>
  <c r="Z646" i="12"/>
  <c r="R646" i="12"/>
  <c r="H646" i="12"/>
  <c r="S646" i="12"/>
  <c r="W646" i="12"/>
  <c r="P646" i="12"/>
  <c r="J646" i="12"/>
  <c r="U646" i="12"/>
  <c r="F646" i="12"/>
  <c r="Q646" i="12"/>
  <c r="Y646" i="12"/>
  <c r="T646" i="12"/>
  <c r="G646" i="12"/>
  <c r="C646" i="12"/>
  <c r="X646" i="12"/>
  <c r="V646" i="12"/>
  <c r="A648" i="3"/>
  <c r="B649" i="3"/>
  <c r="E647" i="12"/>
  <c r="B647" i="12"/>
  <c r="D648" i="12" l="1"/>
  <c r="B650" i="3"/>
  <c r="A649" i="3"/>
  <c r="E648" i="12"/>
  <c r="B648" i="12"/>
  <c r="Q647" i="12"/>
  <c r="H647" i="12"/>
  <c r="C647" i="12"/>
  <c r="R647" i="12"/>
  <c r="Y647" i="12"/>
  <c r="P647" i="12"/>
  <c r="U647" i="12"/>
  <c r="J647" i="12"/>
  <c r="T647" i="12"/>
  <c r="S647" i="12"/>
  <c r="F647" i="12"/>
  <c r="W647" i="12"/>
  <c r="G647" i="12"/>
  <c r="Z647" i="12"/>
  <c r="V647" i="12"/>
  <c r="X647" i="12"/>
  <c r="K646" i="12"/>
  <c r="O646" i="12"/>
  <c r="D649" i="12" l="1"/>
  <c r="K647" i="12"/>
  <c r="O647" i="12"/>
  <c r="S648" i="12"/>
  <c r="P648" i="12"/>
  <c r="J648" i="12"/>
  <c r="H648" i="12"/>
  <c r="T648" i="12"/>
  <c r="G648" i="12"/>
  <c r="C648" i="12"/>
  <c r="U648" i="12"/>
  <c r="Y648" i="12"/>
  <c r="W648" i="12"/>
  <c r="V648" i="12"/>
  <c r="Z648" i="12"/>
  <c r="F648" i="12"/>
  <c r="X648" i="12"/>
  <c r="R648" i="12"/>
  <c r="Q648" i="12"/>
  <c r="B649" i="12"/>
  <c r="E649" i="12"/>
  <c r="B651" i="3"/>
  <c r="A650" i="3"/>
  <c r="D650" i="12" l="1"/>
  <c r="X649" i="12"/>
  <c r="U649" i="12"/>
  <c r="S649" i="12"/>
  <c r="Y649" i="12"/>
  <c r="Z649" i="12"/>
  <c r="H649" i="12"/>
  <c r="C649" i="12"/>
  <c r="F649" i="12"/>
  <c r="T649" i="12"/>
  <c r="J649" i="12"/>
  <c r="G649" i="12"/>
  <c r="P649" i="12"/>
  <c r="V649" i="12"/>
  <c r="R649" i="12"/>
  <c r="W649" i="12"/>
  <c r="Q649" i="12"/>
  <c r="E650" i="12"/>
  <c r="B650" i="12"/>
  <c r="B652" i="3"/>
  <c r="A651" i="3"/>
  <c r="O648" i="12"/>
  <c r="K648" i="12"/>
  <c r="D651" i="12" l="1"/>
  <c r="B651" i="12" s="1"/>
  <c r="B653" i="3"/>
  <c r="A652" i="3"/>
  <c r="J650" i="12"/>
  <c r="F650" i="12"/>
  <c r="P650" i="12"/>
  <c r="X650" i="12"/>
  <c r="S650" i="12"/>
  <c r="Y650" i="12"/>
  <c r="C650" i="12"/>
  <c r="R650" i="12"/>
  <c r="Z650" i="12"/>
  <c r="Q650" i="12"/>
  <c r="T650" i="12"/>
  <c r="W650" i="12"/>
  <c r="G650" i="12"/>
  <c r="H650" i="12"/>
  <c r="U650" i="12"/>
  <c r="V650" i="12"/>
  <c r="O649" i="12"/>
  <c r="K649" i="12"/>
  <c r="E651" i="12" l="1"/>
  <c r="D652" i="12"/>
  <c r="B652" i="12" s="1"/>
  <c r="B654" i="3"/>
  <c r="A653" i="3"/>
  <c r="O650" i="12"/>
  <c r="K650" i="12"/>
  <c r="C651" i="12"/>
  <c r="R651" i="12"/>
  <c r="U651" i="12"/>
  <c r="Z651" i="12"/>
  <c r="W651" i="12"/>
  <c r="F651" i="12"/>
  <c r="J651" i="12"/>
  <c r="Q651" i="12"/>
  <c r="V651" i="12"/>
  <c r="Y651" i="12"/>
  <c r="H651" i="12"/>
  <c r="S651" i="12"/>
  <c r="T651" i="12"/>
  <c r="X651" i="12"/>
  <c r="G651" i="12"/>
  <c r="P651" i="12"/>
  <c r="E652" i="12" l="1"/>
  <c r="D653" i="12"/>
  <c r="E653" i="12" s="1"/>
  <c r="B655" i="3"/>
  <c r="A654" i="3"/>
  <c r="K651" i="12"/>
  <c r="O651" i="12"/>
  <c r="P652" i="12"/>
  <c r="T652" i="12"/>
  <c r="H652" i="12"/>
  <c r="S652" i="12"/>
  <c r="G652" i="12"/>
  <c r="Q652" i="12"/>
  <c r="X652" i="12"/>
  <c r="Y652" i="12"/>
  <c r="C652" i="12"/>
  <c r="U652" i="12"/>
  <c r="Z652" i="12"/>
  <c r="R652" i="12"/>
  <c r="F652" i="12"/>
  <c r="J652" i="12"/>
  <c r="W652" i="12"/>
  <c r="V652" i="12"/>
  <c r="B653" i="12" l="1"/>
  <c r="V653" i="12" s="1"/>
  <c r="D654" i="12"/>
  <c r="B654" i="12" s="1"/>
  <c r="O652" i="12"/>
  <c r="K652" i="12"/>
  <c r="E654" i="12"/>
  <c r="A655" i="3"/>
  <c r="B656" i="3"/>
  <c r="S653" i="12" l="1"/>
  <c r="J653" i="12"/>
  <c r="P653" i="12"/>
  <c r="X653" i="12"/>
  <c r="T653" i="12"/>
  <c r="C653" i="12"/>
  <c r="F653" i="12"/>
  <c r="U653" i="12"/>
  <c r="R653" i="12"/>
  <c r="H653" i="12"/>
  <c r="Q653" i="12"/>
  <c r="Z653" i="12"/>
  <c r="W653" i="12"/>
  <c r="Y653" i="12"/>
  <c r="G653" i="12"/>
  <c r="D655" i="12"/>
  <c r="E655" i="12" s="1"/>
  <c r="O653" i="12"/>
  <c r="K653" i="12"/>
  <c r="P654" i="12"/>
  <c r="X654" i="12"/>
  <c r="U654" i="12"/>
  <c r="R654" i="12"/>
  <c r="Z654" i="12"/>
  <c r="J654" i="12"/>
  <c r="F654" i="12"/>
  <c r="S654" i="12"/>
  <c r="Y654" i="12"/>
  <c r="V654" i="12"/>
  <c r="C654" i="12"/>
  <c r="G654" i="12"/>
  <c r="T654" i="12"/>
  <c r="Q654" i="12"/>
  <c r="H654" i="12"/>
  <c r="W654" i="12"/>
  <c r="A656" i="3"/>
  <c r="B657" i="3"/>
  <c r="B655" i="12"/>
  <c r="D656" i="12" l="1"/>
  <c r="E656" i="12" s="1"/>
  <c r="B658" i="3"/>
  <c r="A657" i="3"/>
  <c r="O654" i="12"/>
  <c r="K654" i="12"/>
  <c r="B656" i="12"/>
  <c r="F655" i="12"/>
  <c r="C655" i="12"/>
  <c r="J655" i="12"/>
  <c r="Q655" i="12"/>
  <c r="X655" i="12"/>
  <c r="T655" i="12"/>
  <c r="Y655" i="12"/>
  <c r="G655" i="12"/>
  <c r="U655" i="12"/>
  <c r="P655" i="12"/>
  <c r="S655" i="12"/>
  <c r="W655" i="12"/>
  <c r="H655" i="12"/>
  <c r="Z655" i="12"/>
  <c r="V655" i="12"/>
  <c r="R655" i="12"/>
  <c r="D657" i="12" l="1"/>
  <c r="B657" i="12" s="1"/>
  <c r="K655" i="12"/>
  <c r="O655" i="12"/>
  <c r="J656" i="12"/>
  <c r="R656" i="12"/>
  <c r="G656" i="12"/>
  <c r="Y656" i="12"/>
  <c r="H656" i="12"/>
  <c r="P656" i="12"/>
  <c r="C656" i="12"/>
  <c r="Z656" i="12"/>
  <c r="V656" i="12"/>
  <c r="Q656" i="12"/>
  <c r="W656" i="12"/>
  <c r="S656" i="12"/>
  <c r="U656" i="12"/>
  <c r="T656" i="12"/>
  <c r="X656" i="12"/>
  <c r="F656" i="12"/>
  <c r="B659" i="3"/>
  <c r="A658" i="3"/>
  <c r="E657" i="12" l="1"/>
  <c r="D658" i="12"/>
  <c r="B658" i="12" s="1"/>
  <c r="Q657" i="12"/>
  <c r="Y657" i="12"/>
  <c r="R657" i="12"/>
  <c r="V657" i="12"/>
  <c r="Z657" i="12"/>
  <c r="C657" i="12"/>
  <c r="G657" i="12"/>
  <c r="F657" i="12"/>
  <c r="T657" i="12"/>
  <c r="P657" i="12"/>
  <c r="W657" i="12"/>
  <c r="H657" i="12"/>
  <c r="X657" i="12"/>
  <c r="U657" i="12"/>
  <c r="J657" i="12"/>
  <c r="S657" i="12"/>
  <c r="A659" i="3"/>
  <c r="B660" i="3"/>
  <c r="O656" i="12"/>
  <c r="K656" i="12"/>
  <c r="E658" i="12" l="1"/>
  <c r="D659" i="12"/>
  <c r="E659" i="12" s="1"/>
  <c r="A660" i="3"/>
  <c r="B661" i="3"/>
  <c r="O657" i="12"/>
  <c r="K657" i="12"/>
  <c r="Z658" i="12"/>
  <c r="V658" i="12"/>
  <c r="Q658" i="12"/>
  <c r="W658" i="12"/>
  <c r="S658" i="12"/>
  <c r="J658" i="12"/>
  <c r="F658" i="12"/>
  <c r="G658" i="12"/>
  <c r="R658" i="12"/>
  <c r="Y658" i="12"/>
  <c r="U658" i="12"/>
  <c r="H658" i="12"/>
  <c r="T658" i="12"/>
  <c r="P658" i="12"/>
  <c r="C658" i="12"/>
  <c r="X658" i="12"/>
  <c r="B659" i="12" l="1"/>
  <c r="U659" i="12" s="1"/>
  <c r="D660" i="12"/>
  <c r="K658" i="12"/>
  <c r="O658" i="12"/>
  <c r="A661" i="3"/>
  <c r="B662" i="3"/>
  <c r="B660" i="12"/>
  <c r="E660" i="12"/>
  <c r="T659" i="12" l="1"/>
  <c r="J659" i="12"/>
  <c r="C659" i="12"/>
  <c r="R659" i="12"/>
  <c r="S659" i="12"/>
  <c r="G659" i="12"/>
  <c r="W659" i="12"/>
  <c r="F659" i="12"/>
  <c r="X659" i="12"/>
  <c r="H659" i="12"/>
  <c r="P659" i="12"/>
  <c r="Z659" i="12"/>
  <c r="Y659" i="12"/>
  <c r="Q659" i="12"/>
  <c r="V659" i="12"/>
  <c r="D661" i="12"/>
  <c r="E661" i="12" s="1"/>
  <c r="B661" i="12"/>
  <c r="O659" i="12"/>
  <c r="K659" i="12"/>
  <c r="A662" i="3"/>
  <c r="B663" i="3"/>
  <c r="S660" i="12"/>
  <c r="Q660" i="12"/>
  <c r="J660" i="12"/>
  <c r="P660" i="12"/>
  <c r="T660" i="12"/>
  <c r="H660" i="12"/>
  <c r="Y660" i="12"/>
  <c r="G660" i="12"/>
  <c r="R660" i="12"/>
  <c r="F660" i="12"/>
  <c r="Z660" i="12"/>
  <c r="U660" i="12"/>
  <c r="V660" i="12"/>
  <c r="W660" i="12"/>
  <c r="X660" i="12"/>
  <c r="C660" i="12"/>
  <c r="D662" i="12" l="1"/>
  <c r="B662" i="12" s="1"/>
  <c r="B664" i="3"/>
  <c r="A663" i="3"/>
  <c r="O660" i="12"/>
  <c r="K660" i="12"/>
  <c r="H661" i="12"/>
  <c r="W661" i="12"/>
  <c r="G661" i="12"/>
  <c r="Q661" i="12"/>
  <c r="Z661" i="12"/>
  <c r="P661" i="12"/>
  <c r="X661" i="12"/>
  <c r="C661" i="12"/>
  <c r="J661" i="12"/>
  <c r="U661" i="12"/>
  <c r="S661" i="12"/>
  <c r="V661" i="12"/>
  <c r="F661" i="12"/>
  <c r="R661" i="12"/>
  <c r="Y661" i="12"/>
  <c r="T661" i="12"/>
  <c r="E662" i="12" l="1"/>
  <c r="D663" i="12"/>
  <c r="K661" i="12"/>
  <c r="O661" i="12"/>
  <c r="T662" i="12"/>
  <c r="G662" i="12"/>
  <c r="V662" i="12"/>
  <c r="X662" i="12"/>
  <c r="J662" i="12"/>
  <c r="Y662" i="12"/>
  <c r="U662" i="12"/>
  <c r="Q662" i="12"/>
  <c r="W662" i="12"/>
  <c r="F662" i="12"/>
  <c r="H662" i="12"/>
  <c r="C662" i="12"/>
  <c r="P662" i="12"/>
  <c r="S662" i="12"/>
  <c r="Z662" i="12"/>
  <c r="R662" i="12"/>
  <c r="E663" i="12"/>
  <c r="B663" i="12"/>
  <c r="A664" i="3"/>
  <c r="B665" i="3"/>
  <c r="D664" i="12" l="1"/>
  <c r="B664" i="12" s="1"/>
  <c r="U663" i="12"/>
  <c r="P663" i="12"/>
  <c r="Q663" i="12"/>
  <c r="X663" i="12"/>
  <c r="S663" i="12"/>
  <c r="F663" i="12"/>
  <c r="R663" i="12"/>
  <c r="W663" i="12"/>
  <c r="T663" i="12"/>
  <c r="V663" i="12"/>
  <c r="G663" i="12"/>
  <c r="Z663" i="12"/>
  <c r="J663" i="12"/>
  <c r="Y663" i="12"/>
  <c r="C663" i="12"/>
  <c r="H663" i="12"/>
  <c r="K662" i="12"/>
  <c r="O662" i="12"/>
  <c r="B666" i="3"/>
  <c r="A665" i="3"/>
  <c r="E664" i="12" l="1"/>
  <c r="D665" i="12"/>
  <c r="B665" i="12" s="1"/>
  <c r="O663" i="12"/>
  <c r="K663" i="12"/>
  <c r="E665" i="12"/>
  <c r="Y664" i="12"/>
  <c r="C664" i="12"/>
  <c r="H664" i="12"/>
  <c r="P664" i="12"/>
  <c r="S664" i="12"/>
  <c r="X664" i="12"/>
  <c r="R664" i="12"/>
  <c r="V664" i="12"/>
  <c r="Q664" i="12"/>
  <c r="U664" i="12"/>
  <c r="F664" i="12"/>
  <c r="Z664" i="12"/>
  <c r="J664" i="12"/>
  <c r="T664" i="12"/>
  <c r="W664" i="12"/>
  <c r="G664" i="12"/>
  <c r="A666" i="3"/>
  <c r="B667" i="3"/>
  <c r="D666" i="12" l="1"/>
  <c r="W665" i="12"/>
  <c r="U665" i="12"/>
  <c r="Z665" i="12"/>
  <c r="Q665" i="12"/>
  <c r="H665" i="12"/>
  <c r="V665" i="12"/>
  <c r="J665" i="12"/>
  <c r="R665" i="12"/>
  <c r="T665" i="12"/>
  <c r="X665" i="12"/>
  <c r="G665" i="12"/>
  <c r="Y665" i="12"/>
  <c r="P665" i="12"/>
  <c r="S665" i="12"/>
  <c r="C665" i="12"/>
  <c r="F665" i="12"/>
  <c r="B668" i="3"/>
  <c r="A667" i="3"/>
  <c r="E666" i="12"/>
  <c r="B666" i="12"/>
  <c r="O664" i="12"/>
  <c r="K664" i="12"/>
  <c r="D667" i="12" l="1"/>
  <c r="Z666" i="12"/>
  <c r="R666" i="12"/>
  <c r="V666" i="12"/>
  <c r="F666" i="12"/>
  <c r="T666" i="12"/>
  <c r="U666" i="12"/>
  <c r="C666" i="12"/>
  <c r="S666" i="12"/>
  <c r="Q666" i="12"/>
  <c r="G666" i="12"/>
  <c r="P666" i="12"/>
  <c r="Y666" i="12"/>
  <c r="W666" i="12"/>
  <c r="J666" i="12"/>
  <c r="H666" i="12"/>
  <c r="X666" i="12"/>
  <c r="K665" i="12"/>
  <c r="O665" i="12"/>
  <c r="B667" i="12"/>
  <c r="E667" i="12"/>
  <c r="B669" i="3"/>
  <c r="A668" i="3"/>
  <c r="D668" i="12" l="1"/>
  <c r="B668" i="12" s="1"/>
  <c r="T667" i="12"/>
  <c r="H667" i="12"/>
  <c r="J667" i="12"/>
  <c r="R667" i="12"/>
  <c r="P667" i="12"/>
  <c r="Y667" i="12"/>
  <c r="V667" i="12"/>
  <c r="W667" i="12"/>
  <c r="S667" i="12"/>
  <c r="C667" i="12"/>
  <c r="G667" i="12"/>
  <c r="Q667" i="12"/>
  <c r="X667" i="12"/>
  <c r="F667" i="12"/>
  <c r="Z667" i="12"/>
  <c r="U667" i="12"/>
  <c r="E668" i="12"/>
  <c r="O666" i="12"/>
  <c r="K666" i="12"/>
  <c r="A669" i="3"/>
  <c r="B670" i="3"/>
  <c r="D669" i="12" l="1"/>
  <c r="E669" i="12" s="1"/>
  <c r="K667" i="12"/>
  <c r="O667" i="12"/>
  <c r="A670" i="3"/>
  <c r="B671" i="3"/>
  <c r="J668" i="12"/>
  <c r="Q668" i="12"/>
  <c r="S668" i="12"/>
  <c r="X668" i="12"/>
  <c r="Y668" i="12"/>
  <c r="W668" i="12"/>
  <c r="H668" i="12"/>
  <c r="F668" i="12"/>
  <c r="R668" i="12"/>
  <c r="V668" i="12"/>
  <c r="P668" i="12"/>
  <c r="U668" i="12"/>
  <c r="G668" i="12"/>
  <c r="C668" i="12"/>
  <c r="Z668" i="12"/>
  <c r="T668" i="12"/>
  <c r="B669" i="12" l="1"/>
  <c r="J669" i="12" s="1"/>
  <c r="D670" i="12"/>
  <c r="O668" i="12"/>
  <c r="K668" i="12"/>
  <c r="B672" i="3"/>
  <c r="A671" i="3"/>
  <c r="E670" i="12"/>
  <c r="B670" i="12"/>
  <c r="W669" i="12" l="1"/>
  <c r="V669" i="12"/>
  <c r="Z669" i="12"/>
  <c r="F669" i="12"/>
  <c r="R669" i="12"/>
  <c r="X669" i="12"/>
  <c r="T669" i="12"/>
  <c r="C669" i="12"/>
  <c r="Y669" i="12"/>
  <c r="Q669" i="12"/>
  <c r="G669" i="12"/>
  <c r="H669" i="12"/>
  <c r="P669" i="12"/>
  <c r="S669" i="12"/>
  <c r="U669" i="12"/>
  <c r="D671" i="12"/>
  <c r="B671" i="12" s="1"/>
  <c r="O669" i="12"/>
  <c r="K669" i="12"/>
  <c r="E671" i="12"/>
  <c r="A672" i="3"/>
  <c r="B673" i="3"/>
  <c r="J670" i="12"/>
  <c r="V670" i="12"/>
  <c r="Q670" i="12"/>
  <c r="F670" i="12"/>
  <c r="C670" i="12"/>
  <c r="G670" i="12"/>
  <c r="H670" i="12"/>
  <c r="T670" i="12"/>
  <c r="Y670" i="12"/>
  <c r="X670" i="12"/>
  <c r="Z670" i="12"/>
  <c r="R670" i="12"/>
  <c r="U670" i="12"/>
  <c r="W670" i="12"/>
  <c r="P670" i="12"/>
  <c r="S670" i="12"/>
  <c r="D672" i="12" l="1"/>
  <c r="O670" i="12"/>
  <c r="K670" i="12"/>
  <c r="J671" i="12"/>
  <c r="X671" i="12"/>
  <c r="V671" i="12"/>
  <c r="Y671" i="12"/>
  <c r="T671" i="12"/>
  <c r="C671" i="12"/>
  <c r="R671" i="12"/>
  <c r="Z671" i="12"/>
  <c r="W671" i="12"/>
  <c r="S671" i="12"/>
  <c r="F671" i="12"/>
  <c r="H671" i="12"/>
  <c r="Q671" i="12"/>
  <c r="G671" i="12"/>
  <c r="P671" i="12"/>
  <c r="U671" i="12"/>
  <c r="A673" i="3"/>
  <c r="B674" i="3"/>
  <c r="B672" i="12"/>
  <c r="E672" i="12"/>
  <c r="D673" i="12" l="1"/>
  <c r="B673" i="12" s="1"/>
  <c r="A674" i="3"/>
  <c r="B675" i="3"/>
  <c r="K671" i="12"/>
  <c r="O671" i="12"/>
  <c r="J672" i="12"/>
  <c r="Z672" i="12"/>
  <c r="T672" i="12"/>
  <c r="F672" i="12"/>
  <c r="Q672" i="12"/>
  <c r="G672" i="12"/>
  <c r="X672" i="12"/>
  <c r="U672" i="12"/>
  <c r="W672" i="12"/>
  <c r="V672" i="12"/>
  <c r="H672" i="12"/>
  <c r="C672" i="12"/>
  <c r="P672" i="12"/>
  <c r="R672" i="12"/>
  <c r="Y672" i="12"/>
  <c r="S672" i="12"/>
  <c r="E673" i="12" l="1"/>
  <c r="D674" i="12"/>
  <c r="B674" i="12" s="1"/>
  <c r="B676" i="3"/>
  <c r="A675" i="3"/>
  <c r="K672" i="12"/>
  <c r="O672" i="12"/>
  <c r="E674" i="12"/>
  <c r="G673" i="12"/>
  <c r="U673" i="12"/>
  <c r="Z673" i="12"/>
  <c r="P673" i="12"/>
  <c r="S673" i="12"/>
  <c r="X673" i="12"/>
  <c r="Q673" i="12"/>
  <c r="V673" i="12"/>
  <c r="W673" i="12"/>
  <c r="H673" i="12"/>
  <c r="R673" i="12"/>
  <c r="Y673" i="12"/>
  <c r="C673" i="12"/>
  <c r="J673" i="12"/>
  <c r="F673" i="12"/>
  <c r="T673" i="12"/>
  <c r="D675" i="12" l="1"/>
  <c r="K673" i="12"/>
  <c r="O673" i="12"/>
  <c r="E675" i="12"/>
  <c r="B675" i="12"/>
  <c r="Q674" i="12"/>
  <c r="C674" i="12"/>
  <c r="R674" i="12"/>
  <c r="W674" i="12"/>
  <c r="P674" i="12"/>
  <c r="Z674" i="12"/>
  <c r="G674" i="12"/>
  <c r="V674" i="12"/>
  <c r="H674" i="12"/>
  <c r="S674" i="12"/>
  <c r="X674" i="12"/>
  <c r="J674" i="12"/>
  <c r="F674" i="12"/>
  <c r="T674" i="12"/>
  <c r="Y674" i="12"/>
  <c r="U674" i="12"/>
  <c r="B677" i="3"/>
  <c r="A676" i="3"/>
  <c r="D676" i="12" l="1"/>
  <c r="O674" i="12"/>
  <c r="K674" i="12"/>
  <c r="H675" i="12"/>
  <c r="Z675" i="12"/>
  <c r="V675" i="12"/>
  <c r="C675" i="12"/>
  <c r="U675" i="12"/>
  <c r="J675" i="12"/>
  <c r="X675" i="12"/>
  <c r="S675" i="12"/>
  <c r="T675" i="12"/>
  <c r="Q675" i="12"/>
  <c r="Y675" i="12"/>
  <c r="R675" i="12"/>
  <c r="W675" i="12"/>
  <c r="G675" i="12"/>
  <c r="F675" i="12"/>
  <c r="P675" i="12"/>
  <c r="E676" i="12"/>
  <c r="B676" i="12"/>
  <c r="B678" i="3"/>
  <c r="A677" i="3"/>
  <c r="D677" i="12" l="1"/>
  <c r="O675" i="12"/>
  <c r="K675" i="12"/>
  <c r="J676" i="12"/>
  <c r="P676" i="12"/>
  <c r="Y676" i="12"/>
  <c r="S676" i="12"/>
  <c r="W676" i="12"/>
  <c r="F676" i="12"/>
  <c r="G676" i="12"/>
  <c r="Q676" i="12"/>
  <c r="Z676" i="12"/>
  <c r="T676" i="12"/>
  <c r="U676" i="12"/>
  <c r="C676" i="12"/>
  <c r="X676" i="12"/>
  <c r="H676" i="12"/>
  <c r="V676" i="12"/>
  <c r="R676" i="12"/>
  <c r="E677" i="12"/>
  <c r="B677" i="12"/>
  <c r="A678" i="3"/>
  <c r="B679" i="3"/>
  <c r="D678" i="12" l="1"/>
  <c r="A679" i="3"/>
  <c r="B680" i="3"/>
  <c r="V677" i="12"/>
  <c r="Q677" i="12"/>
  <c r="G677" i="12"/>
  <c r="J677" i="12"/>
  <c r="P677" i="12"/>
  <c r="H677" i="12"/>
  <c r="C677" i="12"/>
  <c r="T677" i="12"/>
  <c r="U677" i="12"/>
  <c r="X677" i="12"/>
  <c r="Y677" i="12"/>
  <c r="F677" i="12"/>
  <c r="S677" i="12"/>
  <c r="Z677" i="12"/>
  <c r="W677" i="12"/>
  <c r="R677" i="12"/>
  <c r="O676" i="12"/>
  <c r="K676" i="12"/>
  <c r="B678" i="12"/>
  <c r="E678" i="12"/>
  <c r="D679" i="12" l="1"/>
  <c r="T678" i="12"/>
  <c r="F678" i="12"/>
  <c r="S678" i="12"/>
  <c r="U678" i="12"/>
  <c r="R678" i="12"/>
  <c r="Y678" i="12"/>
  <c r="Z678" i="12"/>
  <c r="H678" i="12"/>
  <c r="J678" i="12"/>
  <c r="P678" i="12"/>
  <c r="W678" i="12"/>
  <c r="G678" i="12"/>
  <c r="V678" i="12"/>
  <c r="X678" i="12"/>
  <c r="C678" i="12"/>
  <c r="Q678" i="12"/>
  <c r="K677" i="12"/>
  <c r="O677" i="12"/>
  <c r="A680" i="3"/>
  <c r="B681" i="3"/>
  <c r="E679" i="12"/>
  <c r="B679" i="12"/>
  <c r="D680" i="12" l="1"/>
  <c r="E680" i="12" s="1"/>
  <c r="R679" i="12"/>
  <c r="Y679" i="12"/>
  <c r="U679" i="12"/>
  <c r="P679" i="12"/>
  <c r="Q679" i="12"/>
  <c r="X679" i="12"/>
  <c r="T679" i="12"/>
  <c r="W679" i="12"/>
  <c r="V679" i="12"/>
  <c r="J679" i="12"/>
  <c r="Z679" i="12"/>
  <c r="G679" i="12"/>
  <c r="H679" i="12"/>
  <c r="S679" i="12"/>
  <c r="F679" i="12"/>
  <c r="C679" i="12"/>
  <c r="B682" i="3"/>
  <c r="A681" i="3"/>
  <c r="O678" i="12"/>
  <c r="K678" i="12"/>
  <c r="B680" i="12" l="1"/>
  <c r="F680" i="12" s="1"/>
  <c r="D681" i="12"/>
  <c r="E681" i="12" s="1"/>
  <c r="K679" i="12"/>
  <c r="O679" i="12"/>
  <c r="B683" i="3"/>
  <c r="A682" i="3"/>
  <c r="C680" i="12" l="1"/>
  <c r="X680" i="12"/>
  <c r="J680" i="12"/>
  <c r="G680" i="12"/>
  <c r="P680" i="12"/>
  <c r="V680" i="12"/>
  <c r="U680" i="12"/>
  <c r="Z680" i="12"/>
  <c r="Q680" i="12"/>
  <c r="R680" i="12"/>
  <c r="H680" i="12"/>
  <c r="T680" i="12"/>
  <c r="W680" i="12"/>
  <c r="Y680" i="12"/>
  <c r="S680" i="12"/>
  <c r="B681" i="12"/>
  <c r="V681" i="12" s="1"/>
  <c r="D682" i="12"/>
  <c r="E682" i="12" s="1"/>
  <c r="O680" i="12"/>
  <c r="K680" i="12"/>
  <c r="A683" i="3"/>
  <c r="B684" i="3"/>
  <c r="T681" i="12" l="1"/>
  <c r="W681" i="12"/>
  <c r="P681" i="12"/>
  <c r="Y681" i="12"/>
  <c r="G681" i="12"/>
  <c r="C681" i="12"/>
  <c r="S681" i="12"/>
  <c r="B682" i="12"/>
  <c r="X681" i="12"/>
  <c r="Z681" i="12"/>
  <c r="F681" i="12"/>
  <c r="H681" i="12"/>
  <c r="R681" i="12"/>
  <c r="U681" i="12"/>
  <c r="J681" i="12"/>
  <c r="O681" i="12" s="1"/>
  <c r="Q681" i="12"/>
  <c r="D683" i="12"/>
  <c r="B683" i="12" s="1"/>
  <c r="B685" i="3"/>
  <c r="A684" i="3"/>
  <c r="Q682" i="12"/>
  <c r="G682" i="12"/>
  <c r="X682" i="12"/>
  <c r="F682" i="12"/>
  <c r="C682" i="12"/>
  <c r="S682" i="12"/>
  <c r="R682" i="12"/>
  <c r="Y682" i="12"/>
  <c r="P682" i="12"/>
  <c r="H682" i="12"/>
  <c r="T682" i="12"/>
  <c r="V682" i="12"/>
  <c r="Z682" i="12"/>
  <c r="J682" i="12"/>
  <c r="U682" i="12"/>
  <c r="W682" i="12"/>
  <c r="E683" i="12"/>
  <c r="K681" i="12" l="1"/>
  <c r="D684" i="12"/>
  <c r="J683" i="12"/>
  <c r="H683" i="12"/>
  <c r="X683" i="12"/>
  <c r="V683" i="12"/>
  <c r="F683" i="12"/>
  <c r="U683" i="12"/>
  <c r="Z683" i="12"/>
  <c r="C683" i="12"/>
  <c r="T683" i="12"/>
  <c r="G683" i="12"/>
  <c r="S683" i="12"/>
  <c r="W683" i="12"/>
  <c r="Q683" i="12"/>
  <c r="R683" i="12"/>
  <c r="Y683" i="12"/>
  <c r="P683" i="12"/>
  <c r="B684" i="12"/>
  <c r="E684" i="12"/>
  <c r="O682" i="12"/>
  <c r="K682" i="12"/>
  <c r="B686" i="3"/>
  <c r="A685" i="3"/>
  <c r="D685" i="12" l="1"/>
  <c r="B685" i="12" s="1"/>
  <c r="B687" i="3"/>
  <c r="A686" i="3"/>
  <c r="Z684" i="12"/>
  <c r="W684" i="12"/>
  <c r="R684" i="12"/>
  <c r="C684" i="12"/>
  <c r="P684" i="12"/>
  <c r="J684" i="12"/>
  <c r="F684" i="12"/>
  <c r="H684" i="12"/>
  <c r="S684" i="12"/>
  <c r="U684" i="12"/>
  <c r="X684" i="12"/>
  <c r="Y684" i="12"/>
  <c r="V684" i="12"/>
  <c r="Q684" i="12"/>
  <c r="T684" i="12"/>
  <c r="G684" i="12"/>
  <c r="O683" i="12"/>
  <c r="K683" i="12"/>
  <c r="E685" i="12" l="1"/>
  <c r="D686" i="12"/>
  <c r="B686" i="12" s="1"/>
  <c r="B688" i="3"/>
  <c r="A687" i="3"/>
  <c r="O684" i="12"/>
  <c r="K684" i="12"/>
  <c r="C685" i="12"/>
  <c r="W685" i="12"/>
  <c r="R685" i="12"/>
  <c r="J685" i="12"/>
  <c r="X685" i="12"/>
  <c r="F685" i="12"/>
  <c r="Q685" i="12"/>
  <c r="S685" i="12"/>
  <c r="V685" i="12"/>
  <c r="U685" i="12"/>
  <c r="H685" i="12"/>
  <c r="Y685" i="12"/>
  <c r="G685" i="12"/>
  <c r="P685" i="12"/>
  <c r="Z685" i="12"/>
  <c r="T685" i="12"/>
  <c r="E686" i="12" l="1"/>
  <c r="D687" i="12"/>
  <c r="Q686" i="12"/>
  <c r="S686" i="12"/>
  <c r="U686" i="12"/>
  <c r="V686" i="12"/>
  <c r="H686" i="12"/>
  <c r="W686" i="12"/>
  <c r="C686" i="12"/>
  <c r="Y686" i="12"/>
  <c r="J686" i="12"/>
  <c r="R686" i="12"/>
  <c r="F686" i="12"/>
  <c r="Z686" i="12"/>
  <c r="G686" i="12"/>
  <c r="X686" i="12"/>
  <c r="P686" i="12"/>
  <c r="T686" i="12"/>
  <c r="O685" i="12"/>
  <c r="K685" i="12"/>
  <c r="E687" i="12"/>
  <c r="B687" i="12"/>
  <c r="A688" i="3"/>
  <c r="B689" i="3"/>
  <c r="D688" i="12" l="1"/>
  <c r="A689" i="3"/>
  <c r="B690" i="3"/>
  <c r="T687" i="12"/>
  <c r="P687" i="12"/>
  <c r="Y687" i="12"/>
  <c r="X687" i="12"/>
  <c r="U687" i="12"/>
  <c r="S687" i="12"/>
  <c r="Q687" i="12"/>
  <c r="H687" i="12"/>
  <c r="Z687" i="12"/>
  <c r="J687" i="12"/>
  <c r="V687" i="12"/>
  <c r="W687" i="12"/>
  <c r="F687" i="12"/>
  <c r="C687" i="12"/>
  <c r="G687" i="12"/>
  <c r="R687" i="12"/>
  <c r="B688" i="12"/>
  <c r="E688" i="12"/>
  <c r="O686" i="12"/>
  <c r="K686" i="12"/>
  <c r="D689" i="12" l="1"/>
  <c r="R688" i="12"/>
  <c r="U688" i="12"/>
  <c r="Q688" i="12"/>
  <c r="T688" i="12"/>
  <c r="F688" i="12"/>
  <c r="Y688" i="12"/>
  <c r="S688" i="12"/>
  <c r="W688" i="12"/>
  <c r="J688" i="12"/>
  <c r="H688" i="12"/>
  <c r="V688" i="12"/>
  <c r="Z688" i="12"/>
  <c r="X688" i="12"/>
  <c r="G688" i="12"/>
  <c r="P688" i="12"/>
  <c r="C688" i="12"/>
  <c r="O687" i="12"/>
  <c r="K687" i="12"/>
  <c r="A690" i="3"/>
  <c r="B691" i="3"/>
  <c r="E689" i="12"/>
  <c r="B689" i="12"/>
  <c r="D690" i="12" l="1"/>
  <c r="E690" i="12" s="1"/>
  <c r="Z689" i="12"/>
  <c r="G689" i="12"/>
  <c r="Q689" i="12"/>
  <c r="P689" i="12"/>
  <c r="H689" i="12"/>
  <c r="Y689" i="12"/>
  <c r="T689" i="12"/>
  <c r="X689" i="12"/>
  <c r="W689" i="12"/>
  <c r="U689" i="12"/>
  <c r="J689" i="12"/>
  <c r="S689" i="12"/>
  <c r="V689" i="12"/>
  <c r="C689" i="12"/>
  <c r="F689" i="12"/>
  <c r="R689" i="12"/>
  <c r="B692" i="3"/>
  <c r="A691" i="3"/>
  <c r="O688" i="12"/>
  <c r="K688" i="12"/>
  <c r="B690" i="12" l="1"/>
  <c r="T690" i="12" s="1"/>
  <c r="D691" i="12"/>
  <c r="B691" i="12" s="1"/>
  <c r="B693" i="3"/>
  <c r="A692" i="3"/>
  <c r="O689" i="12"/>
  <c r="K689" i="12"/>
  <c r="E691" i="12" l="1"/>
  <c r="J690" i="12"/>
  <c r="F690" i="12"/>
  <c r="R690" i="12"/>
  <c r="G690" i="12"/>
  <c r="Z690" i="12"/>
  <c r="W690" i="12"/>
  <c r="P690" i="12"/>
  <c r="X690" i="12"/>
  <c r="Q690" i="12"/>
  <c r="C690" i="12"/>
  <c r="H690" i="12"/>
  <c r="V690" i="12"/>
  <c r="Y690" i="12"/>
  <c r="S690" i="12"/>
  <c r="U690" i="12"/>
  <c r="D692" i="12"/>
  <c r="W691" i="12"/>
  <c r="Y691" i="12"/>
  <c r="C691" i="12"/>
  <c r="Z691" i="12"/>
  <c r="T691" i="12"/>
  <c r="Q691" i="12"/>
  <c r="G691" i="12"/>
  <c r="H691" i="12"/>
  <c r="X691" i="12"/>
  <c r="U691" i="12"/>
  <c r="J691" i="12"/>
  <c r="S691" i="12"/>
  <c r="R691" i="12"/>
  <c r="F691" i="12"/>
  <c r="P691" i="12"/>
  <c r="V691" i="12"/>
  <c r="K690" i="12"/>
  <c r="O690" i="12"/>
  <c r="E692" i="12"/>
  <c r="B692" i="12"/>
  <c r="B694" i="3"/>
  <c r="A693" i="3"/>
  <c r="D693" i="12" l="1"/>
  <c r="O691" i="12"/>
  <c r="K691" i="12"/>
  <c r="Z692" i="12"/>
  <c r="P692" i="12"/>
  <c r="F692" i="12"/>
  <c r="X692" i="12"/>
  <c r="W692" i="12"/>
  <c r="S692" i="12"/>
  <c r="Y692" i="12"/>
  <c r="Q692" i="12"/>
  <c r="U692" i="12"/>
  <c r="R692" i="12"/>
  <c r="V692" i="12"/>
  <c r="C692" i="12"/>
  <c r="H692" i="12"/>
  <c r="J692" i="12"/>
  <c r="G692" i="12"/>
  <c r="T692" i="12"/>
  <c r="B693" i="12"/>
  <c r="E693" i="12"/>
  <c r="A694" i="3"/>
  <c r="B695" i="3"/>
  <c r="D694" i="12" l="1"/>
  <c r="K692" i="12"/>
  <c r="O692" i="12"/>
  <c r="J693" i="12"/>
  <c r="S693" i="12"/>
  <c r="W693" i="12"/>
  <c r="F693" i="12"/>
  <c r="V693" i="12"/>
  <c r="H693" i="12"/>
  <c r="Z693" i="12"/>
  <c r="G693" i="12"/>
  <c r="U693" i="12"/>
  <c r="P693" i="12"/>
  <c r="X693" i="12"/>
  <c r="Q693" i="12"/>
  <c r="R693" i="12"/>
  <c r="Y693" i="12"/>
  <c r="C693" i="12"/>
  <c r="T693" i="12"/>
  <c r="A695" i="3"/>
  <c r="B696" i="3"/>
  <c r="B694" i="12"/>
  <c r="E694" i="12"/>
  <c r="D695" i="12" l="1"/>
  <c r="K693" i="12"/>
  <c r="O693" i="12"/>
  <c r="B697" i="3"/>
  <c r="A696" i="3"/>
  <c r="B695" i="12"/>
  <c r="E695" i="12"/>
  <c r="J694" i="12"/>
  <c r="W694" i="12"/>
  <c r="S694" i="12"/>
  <c r="H694" i="12"/>
  <c r="X694" i="12"/>
  <c r="T694" i="12"/>
  <c r="F694" i="12"/>
  <c r="Y694" i="12"/>
  <c r="G694" i="12"/>
  <c r="U694" i="12"/>
  <c r="C694" i="12"/>
  <c r="V694" i="12"/>
  <c r="Z694" i="12"/>
  <c r="Q694" i="12"/>
  <c r="P694" i="12"/>
  <c r="R694" i="12"/>
  <c r="D696" i="12" l="1"/>
  <c r="E696" i="12" s="1"/>
  <c r="K694" i="12"/>
  <c r="O694" i="12"/>
  <c r="A697" i="3"/>
  <c r="B698" i="3"/>
  <c r="B696" i="12"/>
  <c r="Q695" i="12"/>
  <c r="S695" i="12"/>
  <c r="R695" i="12"/>
  <c r="P695" i="12"/>
  <c r="C695" i="12"/>
  <c r="Z695" i="12"/>
  <c r="G695" i="12"/>
  <c r="X695" i="12"/>
  <c r="Y695" i="12"/>
  <c r="T695" i="12"/>
  <c r="F695" i="12"/>
  <c r="H695" i="12"/>
  <c r="J695" i="12"/>
  <c r="V695" i="12"/>
  <c r="W695" i="12"/>
  <c r="U695" i="12"/>
  <c r="D697" i="12" l="1"/>
  <c r="B697" i="12" s="1"/>
  <c r="A698" i="3"/>
  <c r="B699" i="3"/>
  <c r="K695" i="12"/>
  <c r="O695" i="12"/>
  <c r="U696" i="12"/>
  <c r="S696" i="12"/>
  <c r="Y696" i="12"/>
  <c r="W696" i="12"/>
  <c r="P696" i="12"/>
  <c r="Q696" i="12"/>
  <c r="X696" i="12"/>
  <c r="V696" i="12"/>
  <c r="G696" i="12"/>
  <c r="R696" i="12"/>
  <c r="H696" i="12"/>
  <c r="J696" i="12"/>
  <c r="T696" i="12"/>
  <c r="F696" i="12"/>
  <c r="Z696" i="12"/>
  <c r="C696" i="12"/>
  <c r="E697" i="12" l="1"/>
  <c r="D698" i="12"/>
  <c r="E698" i="12" s="1"/>
  <c r="O696" i="12"/>
  <c r="K696" i="12"/>
  <c r="J697" i="12"/>
  <c r="F697" i="12"/>
  <c r="S697" i="12"/>
  <c r="W697" i="12"/>
  <c r="G697" i="12"/>
  <c r="V697" i="12"/>
  <c r="Y697" i="12"/>
  <c r="Q697" i="12"/>
  <c r="R697" i="12"/>
  <c r="C697" i="12"/>
  <c r="T697" i="12"/>
  <c r="H697" i="12"/>
  <c r="Z697" i="12"/>
  <c r="X697" i="12"/>
  <c r="U697" i="12"/>
  <c r="P697" i="12"/>
  <c r="B700" i="3"/>
  <c r="A699" i="3"/>
  <c r="B698" i="12"/>
  <c r="D699" i="12" l="1"/>
  <c r="E699" i="12" s="1"/>
  <c r="O697" i="12"/>
  <c r="K697" i="12"/>
  <c r="B699" i="12"/>
  <c r="B701" i="3"/>
  <c r="A700" i="3"/>
  <c r="C698" i="12"/>
  <c r="G698" i="12"/>
  <c r="P698" i="12"/>
  <c r="Q698" i="12"/>
  <c r="W698" i="12"/>
  <c r="X698" i="12"/>
  <c r="S698" i="12"/>
  <c r="U698" i="12"/>
  <c r="Y698" i="12"/>
  <c r="Z698" i="12"/>
  <c r="R698" i="12"/>
  <c r="V698" i="12"/>
  <c r="F698" i="12"/>
  <c r="H698" i="12"/>
  <c r="T698" i="12"/>
  <c r="J698" i="12"/>
  <c r="D700" i="12" l="1"/>
  <c r="F699" i="12"/>
  <c r="Y699" i="12"/>
  <c r="U699" i="12"/>
  <c r="C699" i="12"/>
  <c r="R699" i="12"/>
  <c r="X699" i="12"/>
  <c r="V699" i="12"/>
  <c r="Z699" i="12"/>
  <c r="G699" i="12"/>
  <c r="P699" i="12"/>
  <c r="H699" i="12"/>
  <c r="T699" i="12"/>
  <c r="J699" i="12"/>
  <c r="S699" i="12"/>
  <c r="Q699" i="12"/>
  <c r="W699" i="12"/>
  <c r="O698" i="12"/>
  <c r="K698" i="12"/>
  <c r="E700" i="12"/>
  <c r="B700" i="12"/>
  <c r="A701" i="3"/>
  <c r="B702" i="3"/>
  <c r="D701" i="12" l="1"/>
  <c r="E701" i="12" s="1"/>
  <c r="C700" i="12"/>
  <c r="X700" i="12"/>
  <c r="T700" i="12"/>
  <c r="J700" i="12"/>
  <c r="F700" i="12"/>
  <c r="U700" i="12"/>
  <c r="P700" i="12"/>
  <c r="V700" i="12"/>
  <c r="Y700" i="12"/>
  <c r="H700" i="12"/>
  <c r="W700" i="12"/>
  <c r="Z700" i="12"/>
  <c r="S700" i="12"/>
  <c r="G700" i="12"/>
  <c r="Q700" i="12"/>
  <c r="R700" i="12"/>
  <c r="B703" i="3"/>
  <c r="A702" i="3"/>
  <c r="O699" i="12"/>
  <c r="K699" i="12"/>
  <c r="B701" i="12" l="1"/>
  <c r="Z701" i="12" s="1"/>
  <c r="D702" i="12"/>
  <c r="O700" i="12"/>
  <c r="K700" i="12"/>
  <c r="E702" i="12"/>
  <c r="B702" i="12"/>
  <c r="B704" i="3"/>
  <c r="A703" i="3"/>
  <c r="T701" i="12" l="1"/>
  <c r="Y701" i="12"/>
  <c r="R701" i="12"/>
  <c r="C701" i="12"/>
  <c r="Q701" i="12"/>
  <c r="W701" i="12"/>
  <c r="S701" i="12"/>
  <c r="G701" i="12"/>
  <c r="X701" i="12"/>
  <c r="H701" i="12"/>
  <c r="F701" i="12"/>
  <c r="J701" i="12"/>
  <c r="U701" i="12"/>
  <c r="V701" i="12"/>
  <c r="P701" i="12"/>
  <c r="D703" i="12"/>
  <c r="J702" i="12"/>
  <c r="Y702" i="12"/>
  <c r="S702" i="12"/>
  <c r="X702" i="12"/>
  <c r="G702" i="12"/>
  <c r="R702" i="12"/>
  <c r="W702" i="12"/>
  <c r="Z702" i="12"/>
  <c r="C702" i="12"/>
  <c r="P702" i="12"/>
  <c r="V702" i="12"/>
  <c r="T702" i="12"/>
  <c r="H702" i="12"/>
  <c r="U702" i="12"/>
  <c r="Q702" i="12"/>
  <c r="F702" i="12"/>
  <c r="E703" i="12"/>
  <c r="B703" i="12"/>
  <c r="O701" i="12"/>
  <c r="K701" i="12"/>
  <c r="A704" i="3"/>
  <c r="B705" i="3"/>
  <c r="D704" i="12" l="1"/>
  <c r="A705" i="3"/>
  <c r="B706" i="3"/>
  <c r="U703" i="12"/>
  <c r="V703" i="12"/>
  <c r="Y703" i="12"/>
  <c r="J703" i="12"/>
  <c r="S703" i="12"/>
  <c r="R703" i="12"/>
  <c r="T703" i="12"/>
  <c r="Q703" i="12"/>
  <c r="X703" i="12"/>
  <c r="F703" i="12"/>
  <c r="C703" i="12"/>
  <c r="W703" i="12"/>
  <c r="Z703" i="12"/>
  <c r="G703" i="12"/>
  <c r="P703" i="12"/>
  <c r="H703" i="12"/>
  <c r="B704" i="12"/>
  <c r="E704" i="12"/>
  <c r="O702" i="12"/>
  <c r="K702" i="12"/>
  <c r="D705" i="12" l="1"/>
  <c r="J704" i="12"/>
  <c r="Y704" i="12"/>
  <c r="T704" i="12"/>
  <c r="V704" i="12"/>
  <c r="F704" i="12"/>
  <c r="W704" i="12"/>
  <c r="U704" i="12"/>
  <c r="C704" i="12"/>
  <c r="S704" i="12"/>
  <c r="R704" i="12"/>
  <c r="P704" i="12"/>
  <c r="Q704" i="12"/>
  <c r="H704" i="12"/>
  <c r="X704" i="12"/>
  <c r="G704" i="12"/>
  <c r="Z704" i="12"/>
  <c r="O703" i="12"/>
  <c r="K703" i="12"/>
  <c r="B707" i="3"/>
  <c r="A706" i="3"/>
  <c r="B705" i="12"/>
  <c r="E705" i="12"/>
  <c r="D706" i="12" l="1"/>
  <c r="E706" i="12" s="1"/>
  <c r="B708" i="3"/>
  <c r="A707" i="3"/>
  <c r="B706" i="12"/>
  <c r="X705" i="12"/>
  <c r="U705" i="12"/>
  <c r="G705" i="12"/>
  <c r="S705" i="12"/>
  <c r="Y705" i="12"/>
  <c r="H705" i="12"/>
  <c r="Q705" i="12"/>
  <c r="R705" i="12"/>
  <c r="V705" i="12"/>
  <c r="W705" i="12"/>
  <c r="P705" i="12"/>
  <c r="C705" i="12"/>
  <c r="Z705" i="12"/>
  <c r="J705" i="12"/>
  <c r="T705" i="12"/>
  <c r="F705" i="12"/>
  <c r="O704" i="12"/>
  <c r="K704" i="12"/>
  <c r="D707" i="12" l="1"/>
  <c r="P706" i="12"/>
  <c r="R706" i="12"/>
  <c r="G706" i="12"/>
  <c r="Q706" i="12"/>
  <c r="S706" i="12"/>
  <c r="H706" i="12"/>
  <c r="W706" i="12"/>
  <c r="T706" i="12"/>
  <c r="V706" i="12"/>
  <c r="Y706" i="12"/>
  <c r="Z706" i="12"/>
  <c r="F706" i="12"/>
  <c r="X706" i="12"/>
  <c r="U706" i="12"/>
  <c r="C706" i="12"/>
  <c r="J706" i="12"/>
  <c r="B707" i="12"/>
  <c r="E707" i="12"/>
  <c r="O705" i="12"/>
  <c r="K705" i="12"/>
  <c r="A708" i="3"/>
  <c r="B709" i="3"/>
  <c r="D708" i="12" l="1"/>
  <c r="O706" i="12"/>
  <c r="K706" i="12"/>
  <c r="B710" i="3"/>
  <c r="A709" i="3"/>
  <c r="B708" i="12"/>
  <c r="E708" i="12"/>
  <c r="F707" i="12"/>
  <c r="P707" i="12"/>
  <c r="R707" i="12"/>
  <c r="Y707" i="12"/>
  <c r="H707" i="12"/>
  <c r="V707" i="12"/>
  <c r="X707" i="12"/>
  <c r="Q707" i="12"/>
  <c r="T707" i="12"/>
  <c r="S707" i="12"/>
  <c r="G707" i="12"/>
  <c r="C707" i="12"/>
  <c r="U707" i="12"/>
  <c r="J707" i="12"/>
  <c r="W707" i="12"/>
  <c r="Z707" i="12"/>
  <c r="D709" i="12" l="1"/>
  <c r="E709" i="12" s="1"/>
  <c r="O707" i="12"/>
  <c r="K707" i="12"/>
  <c r="A710" i="3"/>
  <c r="B711" i="3"/>
  <c r="B709" i="12"/>
  <c r="V708" i="12"/>
  <c r="F708" i="12"/>
  <c r="J708" i="12"/>
  <c r="U708" i="12"/>
  <c r="C708" i="12"/>
  <c r="W708" i="12"/>
  <c r="G708" i="12"/>
  <c r="T708" i="12"/>
  <c r="S708" i="12"/>
  <c r="X708" i="12"/>
  <c r="R708" i="12"/>
  <c r="H708" i="12"/>
  <c r="Q708" i="12"/>
  <c r="Z708" i="12"/>
  <c r="P708" i="12"/>
  <c r="Y708" i="12"/>
  <c r="D710" i="12" l="1"/>
  <c r="B710" i="12" s="1"/>
  <c r="A711" i="3"/>
  <c r="B712" i="3"/>
  <c r="K708" i="12"/>
  <c r="O708" i="12"/>
  <c r="S709" i="12"/>
  <c r="Q709" i="12"/>
  <c r="C709" i="12"/>
  <c r="F709" i="12"/>
  <c r="T709" i="12"/>
  <c r="X709" i="12"/>
  <c r="P709" i="12"/>
  <c r="J709" i="12"/>
  <c r="G709" i="12"/>
  <c r="Z709" i="12"/>
  <c r="Y709" i="12"/>
  <c r="H709" i="12"/>
  <c r="R709" i="12"/>
  <c r="W709" i="12"/>
  <c r="V709" i="12"/>
  <c r="U709" i="12"/>
  <c r="E710" i="12" l="1"/>
  <c r="D711" i="12"/>
  <c r="E711" i="12" s="1"/>
  <c r="A712" i="3"/>
  <c r="B713" i="3"/>
  <c r="O709" i="12"/>
  <c r="K709" i="12"/>
  <c r="J710" i="12"/>
  <c r="Q710" i="12"/>
  <c r="C710" i="12"/>
  <c r="U710" i="12"/>
  <c r="S710" i="12"/>
  <c r="Z710" i="12"/>
  <c r="X710" i="12"/>
  <c r="V710" i="12"/>
  <c r="H710" i="12"/>
  <c r="T710" i="12"/>
  <c r="G710" i="12"/>
  <c r="Y710" i="12"/>
  <c r="R710" i="12"/>
  <c r="W710" i="12"/>
  <c r="P710" i="12"/>
  <c r="F710" i="12"/>
  <c r="B711" i="12" l="1"/>
  <c r="Z711" i="12" s="1"/>
  <c r="D712" i="12"/>
  <c r="E712" i="12" s="1"/>
  <c r="K710" i="12"/>
  <c r="O710" i="12"/>
  <c r="B712" i="12"/>
  <c r="B714" i="3"/>
  <c r="A713" i="3"/>
  <c r="G711" i="12" l="1"/>
  <c r="C711" i="12"/>
  <c r="U711" i="12"/>
  <c r="S711" i="12"/>
  <c r="R711" i="12"/>
  <c r="H711" i="12"/>
  <c r="Y711" i="12"/>
  <c r="T711" i="12"/>
  <c r="W711" i="12"/>
  <c r="Q711" i="12"/>
  <c r="P711" i="12"/>
  <c r="F711" i="12"/>
  <c r="J711" i="12"/>
  <c r="X711" i="12"/>
  <c r="V711" i="12"/>
  <c r="D713" i="12"/>
  <c r="J712" i="12"/>
  <c r="T712" i="12"/>
  <c r="H712" i="12"/>
  <c r="P712" i="12"/>
  <c r="C712" i="12"/>
  <c r="F712" i="12"/>
  <c r="Q712" i="12"/>
  <c r="G712" i="12"/>
  <c r="Z712" i="12"/>
  <c r="Y712" i="12"/>
  <c r="X712" i="12"/>
  <c r="U712" i="12"/>
  <c r="S712" i="12"/>
  <c r="W712" i="12"/>
  <c r="V712" i="12"/>
  <c r="R712" i="12"/>
  <c r="B713" i="12"/>
  <c r="E713" i="12"/>
  <c r="O711" i="12"/>
  <c r="K711" i="12"/>
  <c r="A714" i="3"/>
  <c r="B715" i="3"/>
  <c r="D714" i="12" l="1"/>
  <c r="B716" i="3"/>
  <c r="A715" i="3"/>
  <c r="B714" i="12"/>
  <c r="E714" i="12"/>
  <c r="G713" i="12"/>
  <c r="U713" i="12"/>
  <c r="S713" i="12"/>
  <c r="Q713" i="12"/>
  <c r="C713" i="12"/>
  <c r="J713" i="12"/>
  <c r="T713" i="12"/>
  <c r="X713" i="12"/>
  <c r="W713" i="12"/>
  <c r="Z713" i="12"/>
  <c r="P713" i="12"/>
  <c r="Y713" i="12"/>
  <c r="V713" i="12"/>
  <c r="H713" i="12"/>
  <c r="F713" i="12"/>
  <c r="R713" i="12"/>
  <c r="K712" i="12"/>
  <c r="O712" i="12"/>
  <c r="D715" i="12" l="1"/>
  <c r="J714" i="12"/>
  <c r="R714" i="12"/>
  <c r="X714" i="12"/>
  <c r="T714" i="12"/>
  <c r="H714" i="12"/>
  <c r="C714" i="12"/>
  <c r="U714" i="12"/>
  <c r="F714" i="12"/>
  <c r="G714" i="12"/>
  <c r="V714" i="12"/>
  <c r="P714" i="12"/>
  <c r="Y714" i="12"/>
  <c r="S714" i="12"/>
  <c r="Q714" i="12"/>
  <c r="Z714" i="12"/>
  <c r="W714" i="12"/>
  <c r="O713" i="12"/>
  <c r="K713" i="12"/>
  <c r="B715" i="12"/>
  <c r="E715" i="12"/>
  <c r="B717" i="3"/>
  <c r="A716" i="3"/>
  <c r="D716" i="12" l="1"/>
  <c r="J715" i="12"/>
  <c r="T715" i="12"/>
  <c r="G715" i="12"/>
  <c r="U715" i="12"/>
  <c r="V715" i="12"/>
  <c r="H715" i="12"/>
  <c r="F715" i="12"/>
  <c r="C715" i="12"/>
  <c r="W715" i="12"/>
  <c r="Y715" i="12"/>
  <c r="S715" i="12"/>
  <c r="P715" i="12"/>
  <c r="R715" i="12"/>
  <c r="Q715" i="12"/>
  <c r="Z715" i="12"/>
  <c r="X715" i="12"/>
  <c r="E716" i="12"/>
  <c r="B716" i="12"/>
  <c r="A717" i="3"/>
  <c r="B718" i="3"/>
  <c r="K714" i="12"/>
  <c r="O714" i="12"/>
  <c r="D717" i="12" l="1"/>
  <c r="E717" i="12" s="1"/>
  <c r="F716" i="12"/>
  <c r="T716" i="12"/>
  <c r="U716" i="12"/>
  <c r="V716" i="12"/>
  <c r="R716" i="12"/>
  <c r="C716" i="12"/>
  <c r="Y716" i="12"/>
  <c r="W716" i="12"/>
  <c r="Z716" i="12"/>
  <c r="H716" i="12"/>
  <c r="S716" i="12"/>
  <c r="J716" i="12"/>
  <c r="X716" i="12"/>
  <c r="G716" i="12"/>
  <c r="Q716" i="12"/>
  <c r="P716" i="12"/>
  <c r="A718" i="3"/>
  <c r="B719" i="3"/>
  <c r="K715" i="12"/>
  <c r="O715" i="12"/>
  <c r="B717" i="12" l="1"/>
  <c r="T717" i="12" s="1"/>
  <c r="D718" i="12"/>
  <c r="B718" i="12" s="1"/>
  <c r="B720" i="3"/>
  <c r="A719" i="3"/>
  <c r="K716" i="12"/>
  <c r="O716" i="12"/>
  <c r="W717" i="12" l="1"/>
  <c r="Q717" i="12"/>
  <c r="C717" i="12"/>
  <c r="X717" i="12"/>
  <c r="F717" i="12"/>
  <c r="H717" i="12"/>
  <c r="S717" i="12"/>
  <c r="U717" i="12"/>
  <c r="G717" i="12"/>
  <c r="J717" i="12"/>
  <c r="V717" i="12"/>
  <c r="R717" i="12"/>
  <c r="E718" i="12"/>
  <c r="P717" i="12"/>
  <c r="Z717" i="12"/>
  <c r="Y717" i="12"/>
  <c r="D719" i="12"/>
  <c r="J718" i="12"/>
  <c r="H718" i="12"/>
  <c r="V718" i="12"/>
  <c r="S718" i="12"/>
  <c r="C718" i="12"/>
  <c r="G718" i="12"/>
  <c r="U718" i="12"/>
  <c r="W718" i="12"/>
  <c r="X718" i="12"/>
  <c r="Y718" i="12"/>
  <c r="T718" i="12"/>
  <c r="F718" i="12"/>
  <c r="Z718" i="12"/>
  <c r="R718" i="12"/>
  <c r="Q718" i="12"/>
  <c r="P718" i="12"/>
  <c r="B719" i="12"/>
  <c r="E719" i="12"/>
  <c r="O717" i="12"/>
  <c r="K717" i="12"/>
  <c r="A720" i="3"/>
  <c r="B721" i="3"/>
  <c r="D720" i="12" l="1"/>
  <c r="B722" i="3"/>
  <c r="A721" i="3"/>
  <c r="B720" i="12"/>
  <c r="E720" i="12"/>
  <c r="S719" i="12"/>
  <c r="F719" i="12"/>
  <c r="C719" i="12"/>
  <c r="R719" i="12"/>
  <c r="W719" i="12"/>
  <c r="U719" i="12"/>
  <c r="T719" i="12"/>
  <c r="G719" i="12"/>
  <c r="J719" i="12"/>
  <c r="Q719" i="12"/>
  <c r="X719" i="12"/>
  <c r="Y719" i="12"/>
  <c r="P719" i="12"/>
  <c r="Z719" i="12"/>
  <c r="V719" i="12"/>
  <c r="H719" i="12"/>
  <c r="O718" i="12"/>
  <c r="K718" i="12"/>
  <c r="D721" i="12" l="1"/>
  <c r="X720" i="12"/>
  <c r="W720" i="12"/>
  <c r="Y720" i="12"/>
  <c r="R720" i="12"/>
  <c r="F720" i="12"/>
  <c r="V720" i="12"/>
  <c r="P720" i="12"/>
  <c r="H720" i="12"/>
  <c r="G720" i="12"/>
  <c r="Q720" i="12"/>
  <c r="U720" i="12"/>
  <c r="T720" i="12"/>
  <c r="J720" i="12"/>
  <c r="S720" i="12"/>
  <c r="Z720" i="12"/>
  <c r="C720" i="12"/>
  <c r="E721" i="12"/>
  <c r="B721" i="12"/>
  <c r="O719" i="12"/>
  <c r="K719" i="12"/>
  <c r="B723" i="3"/>
  <c r="A722" i="3"/>
  <c r="D722" i="12" l="1"/>
  <c r="B722" i="12" s="1"/>
  <c r="J721" i="12"/>
  <c r="Q721" i="12"/>
  <c r="G721" i="12"/>
  <c r="Z721" i="12"/>
  <c r="V721" i="12"/>
  <c r="W721" i="12"/>
  <c r="R721" i="12"/>
  <c r="T721" i="12"/>
  <c r="F721" i="12"/>
  <c r="P721" i="12"/>
  <c r="Y721" i="12"/>
  <c r="S721" i="12"/>
  <c r="H721" i="12"/>
  <c r="C721" i="12"/>
  <c r="X721" i="12"/>
  <c r="U721" i="12"/>
  <c r="A723" i="3"/>
  <c r="B724" i="3"/>
  <c r="O720" i="12"/>
  <c r="K720" i="12"/>
  <c r="E722" i="12" l="1"/>
  <c r="D723" i="12"/>
  <c r="B723" i="12" s="1"/>
  <c r="O721" i="12"/>
  <c r="K721" i="12"/>
  <c r="J722" i="12"/>
  <c r="H722" i="12"/>
  <c r="G722" i="12"/>
  <c r="C722" i="12"/>
  <c r="F722" i="12"/>
  <c r="T722" i="12"/>
  <c r="Y722" i="12"/>
  <c r="U722" i="12"/>
  <c r="W722" i="12"/>
  <c r="Z722" i="12"/>
  <c r="Q722" i="12"/>
  <c r="S722" i="12"/>
  <c r="X722" i="12"/>
  <c r="P722" i="12"/>
  <c r="R722" i="12"/>
  <c r="V722" i="12"/>
  <c r="B725" i="3"/>
  <c r="A724" i="3"/>
  <c r="E723" i="12" l="1"/>
  <c r="D724" i="12"/>
  <c r="E724" i="12" s="1"/>
  <c r="A725" i="3"/>
  <c r="B726" i="3"/>
  <c r="K722" i="12"/>
  <c r="O722" i="12"/>
  <c r="W723" i="12"/>
  <c r="P723" i="12"/>
  <c r="Z723" i="12"/>
  <c r="X723" i="12"/>
  <c r="T723" i="12"/>
  <c r="R723" i="12"/>
  <c r="Q723" i="12"/>
  <c r="V723" i="12"/>
  <c r="Y723" i="12"/>
  <c r="J723" i="12"/>
  <c r="H723" i="12"/>
  <c r="S723" i="12"/>
  <c r="U723" i="12"/>
  <c r="G723" i="12"/>
  <c r="F723" i="12"/>
  <c r="C723" i="12"/>
  <c r="B724" i="12" l="1"/>
  <c r="S724" i="12" s="1"/>
  <c r="D725" i="12"/>
  <c r="B725" i="12" s="1"/>
  <c r="O723" i="12"/>
  <c r="K723" i="12"/>
  <c r="B727" i="3"/>
  <c r="A726" i="3"/>
  <c r="T724" i="12" l="1"/>
  <c r="C724" i="12"/>
  <c r="R724" i="12"/>
  <c r="F724" i="12"/>
  <c r="J724" i="12"/>
  <c r="V724" i="12"/>
  <c r="P724" i="12"/>
  <c r="Y724" i="12"/>
  <c r="U724" i="12"/>
  <c r="G724" i="12"/>
  <c r="Z724" i="12"/>
  <c r="X724" i="12"/>
  <c r="H724" i="12"/>
  <c r="Q724" i="12"/>
  <c r="W724" i="12"/>
  <c r="E725" i="12"/>
  <c r="D726" i="12"/>
  <c r="B726" i="12" s="1"/>
  <c r="O724" i="12"/>
  <c r="K724" i="12"/>
  <c r="H725" i="12"/>
  <c r="G725" i="12"/>
  <c r="Y725" i="12"/>
  <c r="F725" i="12"/>
  <c r="X725" i="12"/>
  <c r="W725" i="12"/>
  <c r="V725" i="12"/>
  <c r="P725" i="12"/>
  <c r="R725" i="12"/>
  <c r="Q725" i="12"/>
  <c r="T725" i="12"/>
  <c r="J725" i="12"/>
  <c r="U725" i="12"/>
  <c r="S725" i="12"/>
  <c r="C725" i="12"/>
  <c r="Z725" i="12"/>
  <c r="B728" i="3"/>
  <c r="A727" i="3"/>
  <c r="E726" i="12" l="1"/>
  <c r="D727" i="12"/>
  <c r="K725" i="12"/>
  <c r="O725" i="12"/>
  <c r="C726" i="12"/>
  <c r="Q726" i="12"/>
  <c r="G726" i="12"/>
  <c r="J726" i="12"/>
  <c r="X726" i="12"/>
  <c r="S726" i="12"/>
  <c r="T726" i="12"/>
  <c r="Y726" i="12"/>
  <c r="F726" i="12"/>
  <c r="R726" i="12"/>
  <c r="W726" i="12"/>
  <c r="P726" i="12"/>
  <c r="V726" i="12"/>
  <c r="U726" i="12"/>
  <c r="Z726" i="12"/>
  <c r="H726" i="12"/>
  <c r="E727" i="12"/>
  <c r="B727" i="12"/>
  <c r="A728" i="3"/>
  <c r="B729" i="3"/>
  <c r="D728" i="12" l="1"/>
  <c r="A729" i="3"/>
  <c r="B730" i="3"/>
  <c r="O726" i="12"/>
  <c r="K726" i="12"/>
  <c r="J727" i="12"/>
  <c r="C727" i="12"/>
  <c r="F727" i="12"/>
  <c r="R727" i="12"/>
  <c r="S727" i="12"/>
  <c r="G727" i="12"/>
  <c r="Y727" i="12"/>
  <c r="H727" i="12"/>
  <c r="Q727" i="12"/>
  <c r="U727" i="12"/>
  <c r="P727" i="12"/>
  <c r="W727" i="12"/>
  <c r="X727" i="12"/>
  <c r="V727" i="12"/>
  <c r="T727" i="12"/>
  <c r="Z727" i="12"/>
  <c r="B728" i="12"/>
  <c r="E728" i="12"/>
  <c r="D729" i="12" l="1"/>
  <c r="B731" i="3"/>
  <c r="A730" i="3"/>
  <c r="J728" i="12"/>
  <c r="X728" i="12"/>
  <c r="P728" i="12"/>
  <c r="H728" i="12"/>
  <c r="G728" i="12"/>
  <c r="T728" i="12"/>
  <c r="Q728" i="12"/>
  <c r="C728" i="12"/>
  <c r="U728" i="12"/>
  <c r="S728" i="12"/>
  <c r="F728" i="12"/>
  <c r="W728" i="12"/>
  <c r="V728" i="12"/>
  <c r="Y728" i="12"/>
  <c r="Z728" i="12"/>
  <c r="R728" i="12"/>
  <c r="K727" i="12"/>
  <c r="O727" i="12"/>
  <c r="B729" i="12"/>
  <c r="E729" i="12"/>
  <c r="D730" i="12" l="1"/>
  <c r="J729" i="12"/>
  <c r="Z729" i="12"/>
  <c r="S729" i="12"/>
  <c r="V729" i="12"/>
  <c r="X729" i="12"/>
  <c r="Q729" i="12"/>
  <c r="H729" i="12"/>
  <c r="W729" i="12"/>
  <c r="U729" i="12"/>
  <c r="C729" i="12"/>
  <c r="G729" i="12"/>
  <c r="T729" i="12"/>
  <c r="P729" i="12"/>
  <c r="F729" i="12"/>
  <c r="R729" i="12"/>
  <c r="Y729" i="12"/>
  <c r="O728" i="12"/>
  <c r="K728" i="12"/>
  <c r="B730" i="12"/>
  <c r="E730" i="12"/>
  <c r="B732" i="3"/>
  <c r="A731" i="3"/>
  <c r="D731" i="12" l="1"/>
  <c r="J730" i="12"/>
  <c r="P730" i="12"/>
  <c r="V730" i="12"/>
  <c r="S730" i="12"/>
  <c r="W730" i="12"/>
  <c r="H730" i="12"/>
  <c r="F730" i="12"/>
  <c r="G730" i="12"/>
  <c r="Z730" i="12"/>
  <c r="X730" i="12"/>
  <c r="Y730" i="12"/>
  <c r="C730" i="12"/>
  <c r="Q730" i="12"/>
  <c r="U730" i="12"/>
  <c r="T730" i="12"/>
  <c r="R730" i="12"/>
  <c r="E731" i="12"/>
  <c r="B731" i="12"/>
  <c r="A732" i="3"/>
  <c r="B733" i="3"/>
  <c r="O729" i="12"/>
  <c r="K729" i="12"/>
  <c r="D732" i="12" l="1"/>
  <c r="B734" i="3"/>
  <c r="A733" i="3"/>
  <c r="E732" i="12"/>
  <c r="B732" i="12"/>
  <c r="C731" i="12"/>
  <c r="T731" i="12"/>
  <c r="V731" i="12"/>
  <c r="R731" i="12"/>
  <c r="W731" i="12"/>
  <c r="P731" i="12"/>
  <c r="G731" i="12"/>
  <c r="Q731" i="12"/>
  <c r="X731" i="12"/>
  <c r="J731" i="12"/>
  <c r="Z731" i="12"/>
  <c r="H731" i="12"/>
  <c r="S731" i="12"/>
  <c r="U731" i="12"/>
  <c r="Y731" i="12"/>
  <c r="F731" i="12"/>
  <c r="O730" i="12"/>
  <c r="K730" i="12"/>
  <c r="D733" i="12" l="1"/>
  <c r="W732" i="12"/>
  <c r="X732" i="12"/>
  <c r="U732" i="12"/>
  <c r="P732" i="12"/>
  <c r="Z732" i="12"/>
  <c r="C732" i="12"/>
  <c r="T732" i="12"/>
  <c r="V732" i="12"/>
  <c r="Y732" i="12"/>
  <c r="G732" i="12"/>
  <c r="H732" i="12"/>
  <c r="R732" i="12"/>
  <c r="Q732" i="12"/>
  <c r="S732" i="12"/>
  <c r="J732" i="12"/>
  <c r="F732" i="12"/>
  <c r="B733" i="12"/>
  <c r="E733" i="12"/>
  <c r="O731" i="12"/>
  <c r="K731" i="12"/>
  <c r="B735" i="3"/>
  <c r="A734" i="3"/>
  <c r="D734" i="12" l="1"/>
  <c r="A735" i="3"/>
  <c r="B736" i="3"/>
  <c r="G733" i="12"/>
  <c r="Y733" i="12"/>
  <c r="T733" i="12"/>
  <c r="X733" i="12"/>
  <c r="S733" i="12"/>
  <c r="V733" i="12"/>
  <c r="U733" i="12"/>
  <c r="J733" i="12"/>
  <c r="R733" i="12"/>
  <c r="Z733" i="12"/>
  <c r="F733" i="12"/>
  <c r="C733" i="12"/>
  <c r="W733" i="12"/>
  <c r="P733" i="12"/>
  <c r="H733" i="12"/>
  <c r="Q733" i="12"/>
  <c r="O732" i="12"/>
  <c r="K732" i="12"/>
  <c r="E734" i="12"/>
  <c r="B734" i="12"/>
  <c r="D735" i="12" l="1"/>
  <c r="B735" i="12" s="1"/>
  <c r="V734" i="12"/>
  <c r="Y734" i="12"/>
  <c r="P734" i="12"/>
  <c r="R734" i="12"/>
  <c r="H734" i="12"/>
  <c r="Z734" i="12"/>
  <c r="G734" i="12"/>
  <c r="X734" i="12"/>
  <c r="C734" i="12"/>
  <c r="J734" i="12"/>
  <c r="S734" i="12"/>
  <c r="W734" i="12"/>
  <c r="T734" i="12"/>
  <c r="Q734" i="12"/>
  <c r="F734" i="12"/>
  <c r="U734" i="12"/>
  <c r="O733" i="12"/>
  <c r="K733" i="12"/>
  <c r="B737" i="3"/>
  <c r="A736" i="3"/>
  <c r="E735" i="12"/>
  <c r="D736" i="12" l="1"/>
  <c r="E736" i="12" s="1"/>
  <c r="A737" i="3"/>
  <c r="B738" i="3"/>
  <c r="W735" i="12"/>
  <c r="V735" i="12"/>
  <c r="X735" i="12"/>
  <c r="Z735" i="12"/>
  <c r="T735" i="12"/>
  <c r="F735" i="12"/>
  <c r="Q735" i="12"/>
  <c r="P735" i="12"/>
  <c r="U735" i="12"/>
  <c r="R735" i="12"/>
  <c r="H735" i="12"/>
  <c r="S735" i="12"/>
  <c r="J735" i="12"/>
  <c r="G735" i="12"/>
  <c r="C735" i="12"/>
  <c r="Y735" i="12"/>
  <c r="O734" i="12"/>
  <c r="K734" i="12"/>
  <c r="B736" i="12" l="1"/>
  <c r="V736" i="12" s="1"/>
  <c r="D737" i="12"/>
  <c r="B737" i="12" s="1"/>
  <c r="B739" i="3"/>
  <c r="A738" i="3"/>
  <c r="E737" i="12"/>
  <c r="O735" i="12"/>
  <c r="K735" i="12"/>
  <c r="R736" i="12" l="1"/>
  <c r="J736" i="12"/>
  <c r="Q736" i="12"/>
  <c r="W736" i="12"/>
  <c r="H736" i="12"/>
  <c r="Z736" i="12"/>
  <c r="G736" i="12"/>
  <c r="Y736" i="12"/>
  <c r="F736" i="12"/>
  <c r="C736" i="12"/>
  <c r="P736" i="12"/>
  <c r="U736" i="12"/>
  <c r="T736" i="12"/>
  <c r="S736" i="12"/>
  <c r="X736" i="12"/>
  <c r="D738" i="12"/>
  <c r="F737" i="12"/>
  <c r="T737" i="12"/>
  <c r="X737" i="12"/>
  <c r="V737" i="12"/>
  <c r="J737" i="12"/>
  <c r="Q737" i="12"/>
  <c r="Z737" i="12"/>
  <c r="C737" i="12"/>
  <c r="H737" i="12"/>
  <c r="R737" i="12"/>
  <c r="G737" i="12"/>
  <c r="S737" i="12"/>
  <c r="W737" i="12"/>
  <c r="U737" i="12"/>
  <c r="Y737" i="12"/>
  <c r="P737" i="12"/>
  <c r="O736" i="12"/>
  <c r="K736" i="12"/>
  <c r="B738" i="12"/>
  <c r="E738" i="12"/>
  <c r="B740" i="3"/>
  <c r="A739" i="3"/>
  <c r="D739" i="12" l="1"/>
  <c r="B739" i="12" s="1"/>
  <c r="P738" i="12"/>
  <c r="V738" i="12"/>
  <c r="T738" i="12"/>
  <c r="G738" i="12"/>
  <c r="Y738" i="12"/>
  <c r="H738" i="12"/>
  <c r="X738" i="12"/>
  <c r="S738" i="12"/>
  <c r="J738" i="12"/>
  <c r="F738" i="12"/>
  <c r="R738" i="12"/>
  <c r="Q738" i="12"/>
  <c r="Z738" i="12"/>
  <c r="C738" i="12"/>
  <c r="U738" i="12"/>
  <c r="W738" i="12"/>
  <c r="A740" i="3"/>
  <c r="B741" i="3"/>
  <c r="O737" i="12"/>
  <c r="K737" i="12"/>
  <c r="E739" i="12" l="1"/>
  <c r="D740" i="12"/>
  <c r="E740" i="12" s="1"/>
  <c r="B742" i="3"/>
  <c r="A741" i="3"/>
  <c r="K738" i="12"/>
  <c r="O738" i="12"/>
  <c r="W739" i="12"/>
  <c r="H739" i="12"/>
  <c r="X739" i="12"/>
  <c r="U739" i="12"/>
  <c r="J739" i="12"/>
  <c r="G739" i="12"/>
  <c r="Q739" i="12"/>
  <c r="Z739" i="12"/>
  <c r="F739" i="12"/>
  <c r="Y739" i="12"/>
  <c r="R739" i="12"/>
  <c r="T739" i="12"/>
  <c r="C739" i="12"/>
  <c r="S739" i="12"/>
  <c r="V739" i="12"/>
  <c r="P739" i="12"/>
  <c r="B740" i="12" l="1"/>
  <c r="S740" i="12" s="1"/>
  <c r="D741" i="12"/>
  <c r="O739" i="12"/>
  <c r="K739" i="12"/>
  <c r="B741" i="12"/>
  <c r="E741" i="12"/>
  <c r="B743" i="3"/>
  <c r="A742" i="3"/>
  <c r="W740" i="12" l="1"/>
  <c r="J740" i="12"/>
  <c r="Z740" i="12"/>
  <c r="F740" i="12"/>
  <c r="Y740" i="12"/>
  <c r="C740" i="12"/>
  <c r="X740" i="12"/>
  <c r="G740" i="12"/>
  <c r="H740" i="12"/>
  <c r="U740" i="12"/>
  <c r="R740" i="12"/>
  <c r="P740" i="12"/>
  <c r="Q740" i="12"/>
  <c r="T740" i="12"/>
  <c r="V740" i="12"/>
  <c r="D742" i="12"/>
  <c r="C741" i="12"/>
  <c r="Z741" i="12"/>
  <c r="F741" i="12"/>
  <c r="P741" i="12"/>
  <c r="J741" i="12"/>
  <c r="R741" i="12"/>
  <c r="U741" i="12"/>
  <c r="X741" i="12"/>
  <c r="G741" i="12"/>
  <c r="Y741" i="12"/>
  <c r="S741" i="12"/>
  <c r="W741" i="12"/>
  <c r="H741" i="12"/>
  <c r="Q741" i="12"/>
  <c r="V741" i="12"/>
  <c r="T741" i="12"/>
  <c r="E742" i="12"/>
  <c r="B742" i="12"/>
  <c r="B744" i="3"/>
  <c r="A743" i="3"/>
  <c r="O740" i="12"/>
  <c r="K740" i="12"/>
  <c r="D743" i="12" l="1"/>
  <c r="B743" i="12" s="1"/>
  <c r="A744" i="3"/>
  <c r="B745" i="3"/>
  <c r="C742" i="12"/>
  <c r="V742" i="12"/>
  <c r="W742" i="12"/>
  <c r="U742" i="12"/>
  <c r="T742" i="12"/>
  <c r="P742" i="12"/>
  <c r="R742" i="12"/>
  <c r="Q742" i="12"/>
  <c r="J742" i="12"/>
  <c r="X742" i="12"/>
  <c r="G742" i="12"/>
  <c r="H742" i="12"/>
  <c r="Z742" i="12"/>
  <c r="Y742" i="12"/>
  <c r="S742" i="12"/>
  <c r="F742" i="12"/>
  <c r="O741" i="12"/>
  <c r="K741" i="12"/>
  <c r="E743" i="12" l="1"/>
  <c r="D744" i="12"/>
  <c r="U743" i="12"/>
  <c r="S743" i="12"/>
  <c r="C743" i="12"/>
  <c r="R743" i="12"/>
  <c r="F743" i="12"/>
  <c r="Z743" i="12"/>
  <c r="P743" i="12"/>
  <c r="Q743" i="12"/>
  <c r="J743" i="12"/>
  <c r="T743" i="12"/>
  <c r="H743" i="12"/>
  <c r="W743" i="12"/>
  <c r="V743" i="12"/>
  <c r="G743" i="12"/>
  <c r="Y743" i="12"/>
  <c r="X743" i="12"/>
  <c r="B746" i="3"/>
  <c r="A745" i="3"/>
  <c r="O742" i="12"/>
  <c r="K742" i="12"/>
  <c r="E744" i="12"/>
  <c r="B744" i="12"/>
  <c r="D745" i="12" l="1"/>
  <c r="H744" i="12"/>
  <c r="V744" i="12"/>
  <c r="Z744" i="12"/>
  <c r="C744" i="12"/>
  <c r="Y744" i="12"/>
  <c r="R744" i="12"/>
  <c r="U744" i="12"/>
  <c r="P744" i="12"/>
  <c r="G744" i="12"/>
  <c r="T744" i="12"/>
  <c r="Q744" i="12"/>
  <c r="J744" i="12"/>
  <c r="X744" i="12"/>
  <c r="F744" i="12"/>
  <c r="W744" i="12"/>
  <c r="S744" i="12"/>
  <c r="B747" i="3"/>
  <c r="A746" i="3"/>
  <c r="E745" i="12"/>
  <c r="B745" i="12"/>
  <c r="K743" i="12"/>
  <c r="O743" i="12"/>
  <c r="D746" i="12" l="1"/>
  <c r="K744" i="12"/>
  <c r="O744" i="12"/>
  <c r="E746" i="12"/>
  <c r="B746" i="12"/>
  <c r="T745" i="12"/>
  <c r="W745" i="12"/>
  <c r="Z745" i="12"/>
  <c r="S745" i="12"/>
  <c r="Y745" i="12"/>
  <c r="V745" i="12"/>
  <c r="P745" i="12"/>
  <c r="C745" i="12"/>
  <c r="F745" i="12"/>
  <c r="Q745" i="12"/>
  <c r="J745" i="12"/>
  <c r="R745" i="12"/>
  <c r="G745" i="12"/>
  <c r="U745" i="12"/>
  <c r="X745" i="12"/>
  <c r="H745" i="12"/>
  <c r="B748" i="3"/>
  <c r="A747" i="3"/>
  <c r="D747" i="12" l="1"/>
  <c r="S746" i="12"/>
  <c r="P746" i="12"/>
  <c r="W746" i="12"/>
  <c r="R746" i="12"/>
  <c r="T746" i="12"/>
  <c r="U746" i="12"/>
  <c r="X746" i="12"/>
  <c r="G746" i="12"/>
  <c r="Y746" i="12"/>
  <c r="J746" i="12"/>
  <c r="C746" i="12"/>
  <c r="H746" i="12"/>
  <c r="Z746" i="12"/>
  <c r="F746" i="12"/>
  <c r="Q746" i="12"/>
  <c r="V746" i="12"/>
  <c r="A748" i="3"/>
  <c r="B749" i="3"/>
  <c r="O745" i="12"/>
  <c r="K745" i="12"/>
  <c r="B747" i="12"/>
  <c r="E747" i="12"/>
  <c r="D748" i="12" l="1"/>
  <c r="B750" i="3"/>
  <c r="A749" i="3"/>
  <c r="O746" i="12"/>
  <c r="K746" i="12"/>
  <c r="W747" i="12"/>
  <c r="Z747" i="12"/>
  <c r="P747" i="12"/>
  <c r="C747" i="12"/>
  <c r="G747" i="12"/>
  <c r="T747" i="12"/>
  <c r="F747" i="12"/>
  <c r="U747" i="12"/>
  <c r="H747" i="12"/>
  <c r="Q747" i="12"/>
  <c r="X747" i="12"/>
  <c r="V747" i="12"/>
  <c r="Y747" i="12"/>
  <c r="R747" i="12"/>
  <c r="S747" i="12"/>
  <c r="J747" i="12"/>
  <c r="B748" i="12"/>
  <c r="E748" i="12"/>
  <c r="D749" i="12" l="1"/>
  <c r="F748" i="12"/>
  <c r="Y748" i="12"/>
  <c r="S748" i="12"/>
  <c r="H748" i="12"/>
  <c r="R748" i="12"/>
  <c r="W748" i="12"/>
  <c r="X748" i="12"/>
  <c r="U748" i="12"/>
  <c r="P748" i="12"/>
  <c r="Q748" i="12"/>
  <c r="V748" i="12"/>
  <c r="Z748" i="12"/>
  <c r="J748" i="12"/>
  <c r="T748" i="12"/>
  <c r="C748" i="12"/>
  <c r="G748" i="12"/>
  <c r="O747" i="12"/>
  <c r="K747" i="12"/>
  <c r="E749" i="12"/>
  <c r="B749" i="12"/>
  <c r="B751" i="3"/>
  <c r="A750" i="3"/>
  <c r="D750" i="12" l="1"/>
  <c r="S749" i="12"/>
  <c r="T749" i="12"/>
  <c r="V749" i="12"/>
  <c r="G749" i="12"/>
  <c r="X749" i="12"/>
  <c r="C749" i="12"/>
  <c r="Y749" i="12"/>
  <c r="H749" i="12"/>
  <c r="R749" i="12"/>
  <c r="F749" i="12"/>
  <c r="P749" i="12"/>
  <c r="W749" i="12"/>
  <c r="U749" i="12"/>
  <c r="J749" i="12"/>
  <c r="Z749" i="12"/>
  <c r="Q749" i="12"/>
  <c r="B750" i="12"/>
  <c r="E750" i="12"/>
  <c r="A751" i="3"/>
  <c r="B752" i="3"/>
  <c r="K748" i="12"/>
  <c r="O748" i="12"/>
  <c r="D751" i="12" l="1"/>
  <c r="A752" i="3"/>
  <c r="B753" i="3"/>
  <c r="E751" i="12"/>
  <c r="B751" i="12"/>
  <c r="O749" i="12"/>
  <c r="K749" i="12"/>
  <c r="S750" i="12"/>
  <c r="U750" i="12"/>
  <c r="Z750" i="12"/>
  <c r="W750" i="12"/>
  <c r="P750" i="12"/>
  <c r="J750" i="12"/>
  <c r="Y750" i="12"/>
  <c r="R750" i="12"/>
  <c r="Q750" i="12"/>
  <c r="F750" i="12"/>
  <c r="C750" i="12"/>
  <c r="X750" i="12"/>
  <c r="G750" i="12"/>
  <c r="H750" i="12"/>
  <c r="T750" i="12"/>
  <c r="V750" i="12"/>
  <c r="D752" i="12" l="1"/>
  <c r="K750" i="12"/>
  <c r="O750" i="12"/>
  <c r="Z751" i="12"/>
  <c r="W751" i="12"/>
  <c r="S751" i="12"/>
  <c r="Q751" i="12"/>
  <c r="U751" i="12"/>
  <c r="R751" i="12"/>
  <c r="F751" i="12"/>
  <c r="G751" i="12"/>
  <c r="V751" i="12"/>
  <c r="T751" i="12"/>
  <c r="H751" i="12"/>
  <c r="P751" i="12"/>
  <c r="Y751" i="12"/>
  <c r="X751" i="12"/>
  <c r="J751" i="12"/>
  <c r="C751" i="12"/>
  <c r="A753" i="3"/>
  <c r="B754" i="3"/>
  <c r="E752" i="12"/>
  <c r="B752" i="12"/>
  <c r="D753" i="12" l="1"/>
  <c r="B755" i="3"/>
  <c r="A754" i="3"/>
  <c r="E753" i="12"/>
  <c r="B753" i="12"/>
  <c r="U752" i="12"/>
  <c r="F752" i="12"/>
  <c r="Z752" i="12"/>
  <c r="W752" i="12"/>
  <c r="R752" i="12"/>
  <c r="Y752" i="12"/>
  <c r="X752" i="12"/>
  <c r="G752" i="12"/>
  <c r="J752" i="12"/>
  <c r="Q752" i="12"/>
  <c r="H752" i="12"/>
  <c r="V752" i="12"/>
  <c r="C752" i="12"/>
  <c r="T752" i="12"/>
  <c r="S752" i="12"/>
  <c r="P752" i="12"/>
  <c r="K751" i="12"/>
  <c r="O751" i="12"/>
  <c r="D754" i="12" l="1"/>
  <c r="H753" i="12"/>
  <c r="V753" i="12"/>
  <c r="G753" i="12"/>
  <c r="P753" i="12"/>
  <c r="U753" i="12"/>
  <c r="Z753" i="12"/>
  <c r="W753" i="12"/>
  <c r="C753" i="12"/>
  <c r="F753" i="12"/>
  <c r="Q753" i="12"/>
  <c r="X753" i="12"/>
  <c r="S753" i="12"/>
  <c r="R753" i="12"/>
  <c r="Y753" i="12"/>
  <c r="J753" i="12"/>
  <c r="T753" i="12"/>
  <c r="B754" i="12"/>
  <c r="E754" i="12"/>
  <c r="O752" i="12"/>
  <c r="K752" i="12"/>
  <c r="A755" i="3"/>
  <c r="B756" i="3"/>
  <c r="D755" i="12" l="1"/>
  <c r="B755" i="12" s="1"/>
  <c r="O753" i="12"/>
  <c r="K753" i="12"/>
  <c r="B757" i="3"/>
  <c r="A756" i="3"/>
  <c r="E755" i="12"/>
  <c r="C754" i="12"/>
  <c r="Y754" i="12"/>
  <c r="X754" i="12"/>
  <c r="F754" i="12"/>
  <c r="J754" i="12"/>
  <c r="V754" i="12"/>
  <c r="W754" i="12"/>
  <c r="G754" i="12"/>
  <c r="P754" i="12"/>
  <c r="T754" i="12"/>
  <c r="S754" i="12"/>
  <c r="H754" i="12"/>
  <c r="Q754" i="12"/>
  <c r="U754" i="12"/>
  <c r="Z754" i="12"/>
  <c r="R754" i="12"/>
  <c r="D756" i="12" l="1"/>
  <c r="B756" i="12" s="1"/>
  <c r="O754" i="12"/>
  <c r="K754" i="12"/>
  <c r="A757" i="3"/>
  <c r="B758" i="3"/>
  <c r="P755" i="12"/>
  <c r="W755" i="12"/>
  <c r="T755" i="12"/>
  <c r="C755" i="12"/>
  <c r="H755" i="12"/>
  <c r="S755" i="12"/>
  <c r="F755" i="12"/>
  <c r="R755" i="12"/>
  <c r="Y755" i="12"/>
  <c r="Z755" i="12"/>
  <c r="Q755" i="12"/>
  <c r="V755" i="12"/>
  <c r="J755" i="12"/>
  <c r="X755" i="12"/>
  <c r="G755" i="12"/>
  <c r="U755" i="12"/>
  <c r="E756" i="12" l="1"/>
  <c r="D757" i="12"/>
  <c r="B757" i="12" s="1"/>
  <c r="K755" i="12"/>
  <c r="O755" i="12"/>
  <c r="B759" i="3"/>
  <c r="A758" i="3"/>
  <c r="E757" i="12"/>
  <c r="J756" i="12"/>
  <c r="Y756" i="12"/>
  <c r="P756" i="12"/>
  <c r="H756" i="12"/>
  <c r="T756" i="12"/>
  <c r="G756" i="12"/>
  <c r="C756" i="12"/>
  <c r="U756" i="12"/>
  <c r="V756" i="12"/>
  <c r="S756" i="12"/>
  <c r="W756" i="12"/>
  <c r="Z756" i="12"/>
  <c r="X756" i="12"/>
  <c r="R756" i="12"/>
  <c r="Q756" i="12"/>
  <c r="F756" i="12"/>
  <c r="D758" i="12" l="1"/>
  <c r="B758" i="12" s="1"/>
  <c r="O756" i="12"/>
  <c r="K756" i="12"/>
  <c r="A759" i="3"/>
  <c r="B760" i="3"/>
  <c r="H757" i="12"/>
  <c r="Q757" i="12"/>
  <c r="T757" i="12"/>
  <c r="R757" i="12"/>
  <c r="W757" i="12"/>
  <c r="V757" i="12"/>
  <c r="J757" i="12"/>
  <c r="Z757" i="12"/>
  <c r="G757" i="12"/>
  <c r="P757" i="12"/>
  <c r="F757" i="12"/>
  <c r="S757" i="12"/>
  <c r="X757" i="12"/>
  <c r="U757" i="12"/>
  <c r="C757" i="12"/>
  <c r="Y757" i="12"/>
  <c r="E758" i="12" l="1"/>
  <c r="D759" i="12"/>
  <c r="B759" i="12" s="1"/>
  <c r="A760" i="3"/>
  <c r="B761" i="3"/>
  <c r="O757" i="12"/>
  <c r="K757" i="12"/>
  <c r="E759" i="12"/>
  <c r="T758" i="12"/>
  <c r="X758" i="12"/>
  <c r="Q758" i="12"/>
  <c r="V758" i="12"/>
  <c r="Y758" i="12"/>
  <c r="F758" i="12"/>
  <c r="Z758" i="12"/>
  <c r="C758" i="12"/>
  <c r="J758" i="12"/>
  <c r="H758" i="12"/>
  <c r="W758" i="12"/>
  <c r="R758" i="12"/>
  <c r="U758" i="12"/>
  <c r="S758" i="12"/>
  <c r="P758" i="12"/>
  <c r="G758" i="12"/>
  <c r="D760" i="12" l="1"/>
  <c r="E760" i="12" s="1"/>
  <c r="O758" i="12"/>
  <c r="K758" i="12"/>
  <c r="G759" i="12"/>
  <c r="Z759" i="12"/>
  <c r="F759" i="12"/>
  <c r="X759" i="12"/>
  <c r="J759" i="12"/>
  <c r="H759" i="12"/>
  <c r="P759" i="12"/>
  <c r="T759" i="12"/>
  <c r="W759" i="12"/>
  <c r="Y759" i="12"/>
  <c r="R759" i="12"/>
  <c r="C759" i="12"/>
  <c r="Q759" i="12"/>
  <c r="V759" i="12"/>
  <c r="U759" i="12"/>
  <c r="S759" i="12"/>
  <c r="B762" i="3"/>
  <c r="A761" i="3"/>
  <c r="B760" i="12"/>
  <c r="D761" i="12" l="1"/>
  <c r="B761" i="12" s="1"/>
  <c r="B763" i="3"/>
  <c r="A762" i="3"/>
  <c r="O759" i="12"/>
  <c r="K759" i="12"/>
  <c r="H760" i="12"/>
  <c r="Y760" i="12"/>
  <c r="P760" i="12"/>
  <c r="S760" i="12"/>
  <c r="W760" i="12"/>
  <c r="J760" i="12"/>
  <c r="Z760" i="12"/>
  <c r="X760" i="12"/>
  <c r="R760" i="12"/>
  <c r="T760" i="12"/>
  <c r="F760" i="12"/>
  <c r="G760" i="12"/>
  <c r="Q760" i="12"/>
  <c r="V760" i="12"/>
  <c r="C760" i="12"/>
  <c r="U760" i="12"/>
  <c r="E761" i="12" l="1"/>
  <c r="D762" i="12"/>
  <c r="B762" i="12" s="1"/>
  <c r="O760" i="12"/>
  <c r="K760" i="12"/>
  <c r="B764" i="3"/>
  <c r="A763" i="3"/>
  <c r="J761" i="12"/>
  <c r="Z761" i="12"/>
  <c r="Q761" i="12"/>
  <c r="W761" i="12"/>
  <c r="U761" i="12"/>
  <c r="V761" i="12"/>
  <c r="F761" i="12"/>
  <c r="Y761" i="12"/>
  <c r="R761" i="12"/>
  <c r="C761" i="12"/>
  <c r="G761" i="12"/>
  <c r="P761" i="12"/>
  <c r="S761" i="12"/>
  <c r="H761" i="12"/>
  <c r="X761" i="12"/>
  <c r="T761" i="12"/>
  <c r="E762" i="12" l="1"/>
  <c r="D763" i="12"/>
  <c r="J762" i="12"/>
  <c r="F762" i="12"/>
  <c r="X762" i="12"/>
  <c r="R762" i="12"/>
  <c r="W762" i="12"/>
  <c r="Z762" i="12"/>
  <c r="T762" i="12"/>
  <c r="P762" i="12"/>
  <c r="G762" i="12"/>
  <c r="C762" i="12"/>
  <c r="V762" i="12"/>
  <c r="Q762" i="12"/>
  <c r="Y762" i="12"/>
  <c r="S762" i="12"/>
  <c r="U762" i="12"/>
  <c r="H762" i="12"/>
  <c r="O761" i="12"/>
  <c r="K761" i="12"/>
  <c r="B763" i="12"/>
  <c r="E763" i="12"/>
  <c r="A764" i="3"/>
  <c r="B765" i="3"/>
  <c r="D764" i="12" l="1"/>
  <c r="J763" i="12"/>
  <c r="X763" i="12"/>
  <c r="C763" i="12"/>
  <c r="T763" i="12"/>
  <c r="W763" i="12"/>
  <c r="S763" i="12"/>
  <c r="Y763" i="12"/>
  <c r="R763" i="12"/>
  <c r="G763" i="12"/>
  <c r="F763" i="12"/>
  <c r="P763" i="12"/>
  <c r="H763" i="12"/>
  <c r="Q763" i="12"/>
  <c r="V763" i="12"/>
  <c r="U763" i="12"/>
  <c r="Z763" i="12"/>
  <c r="A765" i="3"/>
  <c r="B766" i="3"/>
  <c r="B764" i="12"/>
  <c r="E764" i="12"/>
  <c r="O762" i="12"/>
  <c r="K762" i="12"/>
  <c r="D765" i="12" l="1"/>
  <c r="S764" i="12"/>
  <c r="U764" i="12"/>
  <c r="G764" i="12"/>
  <c r="Y764" i="12"/>
  <c r="J764" i="12"/>
  <c r="W764" i="12"/>
  <c r="V764" i="12"/>
  <c r="Z764" i="12"/>
  <c r="F764" i="12"/>
  <c r="P764" i="12"/>
  <c r="H764" i="12"/>
  <c r="R764" i="12"/>
  <c r="C764" i="12"/>
  <c r="Q764" i="12"/>
  <c r="T764" i="12"/>
  <c r="X764" i="12"/>
  <c r="A766" i="3"/>
  <c r="B767" i="3"/>
  <c r="E765" i="12"/>
  <c r="B765" i="12"/>
  <c r="O763" i="12"/>
  <c r="K763" i="12"/>
  <c r="D766" i="12" l="1"/>
  <c r="R765" i="12"/>
  <c r="C765" i="12"/>
  <c r="Y765" i="12"/>
  <c r="G765" i="12"/>
  <c r="W765" i="12"/>
  <c r="J765" i="12"/>
  <c r="X765" i="12"/>
  <c r="H765" i="12"/>
  <c r="T765" i="12"/>
  <c r="U765" i="12"/>
  <c r="Q765" i="12"/>
  <c r="S765" i="12"/>
  <c r="F765" i="12"/>
  <c r="P765" i="12"/>
  <c r="Z765" i="12"/>
  <c r="V765" i="12"/>
  <c r="B768" i="3"/>
  <c r="A767" i="3"/>
  <c r="B766" i="12"/>
  <c r="E766" i="12"/>
  <c r="O764" i="12"/>
  <c r="K764" i="12"/>
  <c r="D767" i="12" l="1"/>
  <c r="B769" i="3"/>
  <c r="A768" i="3"/>
  <c r="J766" i="12"/>
  <c r="U766" i="12"/>
  <c r="Z766" i="12"/>
  <c r="T766" i="12"/>
  <c r="S766" i="12"/>
  <c r="V766" i="12"/>
  <c r="P766" i="12"/>
  <c r="Q766" i="12"/>
  <c r="W766" i="12"/>
  <c r="X766" i="12"/>
  <c r="C766" i="12"/>
  <c r="R766" i="12"/>
  <c r="G766" i="12"/>
  <c r="F766" i="12"/>
  <c r="H766" i="12"/>
  <c r="Y766" i="12"/>
  <c r="E767" i="12"/>
  <c r="B767" i="12"/>
  <c r="O765" i="12"/>
  <c r="K765" i="12"/>
  <c r="D768" i="12" l="1"/>
  <c r="B768" i="12" s="1"/>
  <c r="O766" i="12"/>
  <c r="K766" i="12"/>
  <c r="E768" i="12"/>
  <c r="X767" i="12"/>
  <c r="T767" i="12"/>
  <c r="H767" i="12"/>
  <c r="V767" i="12"/>
  <c r="S767" i="12"/>
  <c r="U767" i="12"/>
  <c r="C767" i="12"/>
  <c r="Z767" i="12"/>
  <c r="Q767" i="12"/>
  <c r="F767" i="12"/>
  <c r="J767" i="12"/>
  <c r="P767" i="12"/>
  <c r="W767" i="12"/>
  <c r="G767" i="12"/>
  <c r="Y767" i="12"/>
  <c r="R767" i="12"/>
  <c r="B770" i="3"/>
  <c r="A769" i="3"/>
  <c r="D769" i="12" l="1"/>
  <c r="K767" i="12"/>
  <c r="O767" i="12"/>
  <c r="Y768" i="12"/>
  <c r="U768" i="12"/>
  <c r="Z768" i="12"/>
  <c r="G768" i="12"/>
  <c r="W768" i="12"/>
  <c r="V768" i="12"/>
  <c r="C768" i="12"/>
  <c r="J768" i="12"/>
  <c r="H768" i="12"/>
  <c r="S768" i="12"/>
  <c r="T768" i="12"/>
  <c r="F768" i="12"/>
  <c r="P768" i="12"/>
  <c r="R768" i="12"/>
  <c r="Q768" i="12"/>
  <c r="X768" i="12"/>
  <c r="B769" i="12"/>
  <c r="E769" i="12"/>
  <c r="A770" i="3"/>
  <c r="B771" i="3"/>
  <c r="D770" i="12" l="1"/>
  <c r="R769" i="12"/>
  <c r="Z769" i="12"/>
  <c r="Q769" i="12"/>
  <c r="G769" i="12"/>
  <c r="Y769" i="12"/>
  <c r="J769" i="12"/>
  <c r="F769" i="12"/>
  <c r="P769" i="12"/>
  <c r="W769" i="12"/>
  <c r="C769" i="12"/>
  <c r="S769" i="12"/>
  <c r="U769" i="12"/>
  <c r="H769" i="12"/>
  <c r="X769" i="12"/>
  <c r="T769" i="12"/>
  <c r="V769" i="12"/>
  <c r="B772" i="3"/>
  <c r="A771" i="3"/>
  <c r="O768" i="12"/>
  <c r="K768" i="12"/>
  <c r="B770" i="12"/>
  <c r="E770" i="12"/>
  <c r="D771" i="12" l="1"/>
  <c r="E771" i="12" s="1"/>
  <c r="K769" i="12"/>
  <c r="O769" i="12"/>
  <c r="J770" i="12"/>
  <c r="Y770" i="12"/>
  <c r="G770" i="12"/>
  <c r="Z770" i="12"/>
  <c r="H770" i="12"/>
  <c r="P770" i="12"/>
  <c r="S770" i="12"/>
  <c r="Q770" i="12"/>
  <c r="V770" i="12"/>
  <c r="W770" i="12"/>
  <c r="F770" i="12"/>
  <c r="U770" i="12"/>
  <c r="X770" i="12"/>
  <c r="C770" i="12"/>
  <c r="R770" i="12"/>
  <c r="T770" i="12"/>
  <c r="A772" i="3"/>
  <c r="B773" i="3"/>
  <c r="B771" i="12" l="1"/>
  <c r="T771" i="12" s="1"/>
  <c r="D772" i="12"/>
  <c r="E772" i="12" s="1"/>
  <c r="A773" i="3"/>
  <c r="B774" i="3"/>
  <c r="K770" i="12"/>
  <c r="O770" i="12"/>
  <c r="V771" i="12" l="1"/>
  <c r="P771" i="12"/>
  <c r="S771" i="12"/>
  <c r="X771" i="12"/>
  <c r="J771" i="12"/>
  <c r="F771" i="12"/>
  <c r="G771" i="12"/>
  <c r="Z771" i="12"/>
  <c r="Y771" i="12"/>
  <c r="Q771" i="12"/>
  <c r="W771" i="12"/>
  <c r="H771" i="12"/>
  <c r="U771" i="12"/>
  <c r="R771" i="12"/>
  <c r="C771" i="12"/>
  <c r="B772" i="12"/>
  <c r="W772" i="12" s="1"/>
  <c r="D773" i="12"/>
  <c r="O771" i="12"/>
  <c r="K771" i="12"/>
  <c r="A774" i="3"/>
  <c r="B775" i="3"/>
  <c r="E773" i="12"/>
  <c r="B773" i="12"/>
  <c r="V772" i="12" l="1"/>
  <c r="C772" i="12"/>
  <c r="U772" i="12"/>
  <c r="T772" i="12"/>
  <c r="Q772" i="12"/>
  <c r="Y772" i="12"/>
  <c r="Z772" i="12"/>
  <c r="J772" i="12"/>
  <c r="H772" i="12"/>
  <c r="S772" i="12"/>
  <c r="F772" i="12"/>
  <c r="X772" i="12"/>
  <c r="R772" i="12"/>
  <c r="P772" i="12"/>
  <c r="G772" i="12"/>
  <c r="D774" i="12"/>
  <c r="B774" i="12" s="1"/>
  <c r="E774" i="12"/>
  <c r="K772" i="12"/>
  <c r="O772" i="12"/>
  <c r="B776" i="3"/>
  <c r="A775" i="3"/>
  <c r="V773" i="12"/>
  <c r="G773" i="12"/>
  <c r="F773" i="12"/>
  <c r="W773" i="12"/>
  <c r="P773" i="12"/>
  <c r="Z773" i="12"/>
  <c r="H773" i="12"/>
  <c r="S773" i="12"/>
  <c r="Q773" i="12"/>
  <c r="X773" i="12"/>
  <c r="J773" i="12"/>
  <c r="U773" i="12"/>
  <c r="C773" i="12"/>
  <c r="R773" i="12"/>
  <c r="Y773" i="12"/>
  <c r="T773" i="12"/>
  <c r="D775" i="12" l="1"/>
  <c r="B775" i="12" s="1"/>
  <c r="U774" i="12"/>
  <c r="W774" i="12"/>
  <c r="T774" i="12"/>
  <c r="X774" i="12"/>
  <c r="S774" i="12"/>
  <c r="Z774" i="12"/>
  <c r="Q774" i="12"/>
  <c r="P774" i="12"/>
  <c r="C774" i="12"/>
  <c r="F774" i="12"/>
  <c r="H774" i="12"/>
  <c r="R774" i="12"/>
  <c r="G774" i="12"/>
  <c r="Y774" i="12"/>
  <c r="V774" i="12"/>
  <c r="J774" i="12"/>
  <c r="K773" i="12"/>
  <c r="O773" i="12"/>
  <c r="A776" i="3"/>
  <c r="B777" i="3"/>
  <c r="E775" i="12" l="1"/>
  <c r="D776" i="12"/>
  <c r="A777" i="3"/>
  <c r="B778" i="3"/>
  <c r="O774" i="12"/>
  <c r="K774" i="12"/>
  <c r="B776" i="12"/>
  <c r="E776" i="12"/>
  <c r="V775" i="12"/>
  <c r="R775" i="12"/>
  <c r="F775" i="12"/>
  <c r="S775" i="12"/>
  <c r="U775" i="12"/>
  <c r="Q775" i="12"/>
  <c r="Z775" i="12"/>
  <c r="G775" i="12"/>
  <c r="J775" i="12"/>
  <c r="H775" i="12"/>
  <c r="X775" i="12"/>
  <c r="T775" i="12"/>
  <c r="Y775" i="12"/>
  <c r="P775" i="12"/>
  <c r="W775" i="12"/>
  <c r="C775" i="12"/>
  <c r="D777" i="12" l="1"/>
  <c r="O775" i="12"/>
  <c r="K775" i="12"/>
  <c r="B779" i="3"/>
  <c r="A778" i="3"/>
  <c r="C776" i="12"/>
  <c r="W776" i="12"/>
  <c r="Q776" i="12"/>
  <c r="X776" i="12"/>
  <c r="Y776" i="12"/>
  <c r="H776" i="12"/>
  <c r="P776" i="12"/>
  <c r="U776" i="12"/>
  <c r="R776" i="12"/>
  <c r="Z776" i="12"/>
  <c r="V776" i="12"/>
  <c r="G776" i="12"/>
  <c r="J776" i="12"/>
  <c r="F776" i="12"/>
  <c r="T776" i="12"/>
  <c r="S776" i="12"/>
  <c r="E777" i="12"/>
  <c r="B777" i="12"/>
  <c r="D778" i="12" l="1"/>
  <c r="B778" i="12" s="1"/>
  <c r="B780" i="3"/>
  <c r="A779" i="3"/>
  <c r="F777" i="12"/>
  <c r="R777" i="12"/>
  <c r="Q777" i="12"/>
  <c r="S777" i="12"/>
  <c r="V777" i="12"/>
  <c r="C777" i="12"/>
  <c r="G777" i="12"/>
  <c r="W777" i="12"/>
  <c r="H777" i="12"/>
  <c r="T777" i="12"/>
  <c r="J777" i="12"/>
  <c r="P777" i="12"/>
  <c r="Z777" i="12"/>
  <c r="X777" i="12"/>
  <c r="U777" i="12"/>
  <c r="Y777" i="12"/>
  <c r="K776" i="12"/>
  <c r="O776" i="12"/>
  <c r="E778" i="12" l="1"/>
  <c r="D779" i="12"/>
  <c r="E779" i="12" s="1"/>
  <c r="K777" i="12"/>
  <c r="O777" i="12"/>
  <c r="A780" i="3"/>
  <c r="B781" i="3"/>
  <c r="U778" i="12"/>
  <c r="Z778" i="12"/>
  <c r="C778" i="12"/>
  <c r="H778" i="12"/>
  <c r="S778" i="12"/>
  <c r="X778" i="12"/>
  <c r="T778" i="12"/>
  <c r="Y778" i="12"/>
  <c r="P778" i="12"/>
  <c r="G778" i="12"/>
  <c r="V778" i="12"/>
  <c r="F778" i="12"/>
  <c r="R778" i="12"/>
  <c r="J778" i="12"/>
  <c r="W778" i="12"/>
  <c r="Q778" i="12"/>
  <c r="B779" i="12" l="1"/>
  <c r="F779" i="12" s="1"/>
  <c r="D780" i="12"/>
  <c r="B780" i="12" s="1"/>
  <c r="O778" i="12"/>
  <c r="K778" i="12"/>
  <c r="B782" i="3"/>
  <c r="A781" i="3"/>
  <c r="E780" i="12"/>
  <c r="G779" i="12" l="1"/>
  <c r="Y779" i="12"/>
  <c r="Q779" i="12"/>
  <c r="H779" i="12"/>
  <c r="C779" i="12"/>
  <c r="J779" i="12"/>
  <c r="U779" i="12"/>
  <c r="S779" i="12"/>
  <c r="P779" i="12"/>
  <c r="X779" i="12"/>
  <c r="Z779" i="12"/>
  <c r="V779" i="12"/>
  <c r="W779" i="12"/>
  <c r="T779" i="12"/>
  <c r="R779" i="12"/>
  <c r="D781" i="12"/>
  <c r="K779" i="12"/>
  <c r="O779" i="12"/>
  <c r="B781" i="12"/>
  <c r="E781" i="12"/>
  <c r="A782" i="3"/>
  <c r="B783" i="3"/>
  <c r="F780" i="12"/>
  <c r="Q780" i="12"/>
  <c r="Y780" i="12"/>
  <c r="X780" i="12"/>
  <c r="G780" i="12"/>
  <c r="C780" i="12"/>
  <c r="H780" i="12"/>
  <c r="P780" i="12"/>
  <c r="J780" i="12"/>
  <c r="S780" i="12"/>
  <c r="V780" i="12"/>
  <c r="R780" i="12"/>
  <c r="T780" i="12"/>
  <c r="W780" i="12"/>
  <c r="Z780" i="12"/>
  <c r="U780" i="12"/>
  <c r="D782" i="12" l="1"/>
  <c r="K780" i="12"/>
  <c r="O780" i="12"/>
  <c r="J781" i="12"/>
  <c r="W781" i="12"/>
  <c r="C781" i="12"/>
  <c r="R781" i="12"/>
  <c r="T781" i="12"/>
  <c r="Y781" i="12"/>
  <c r="P781" i="12"/>
  <c r="G781" i="12"/>
  <c r="V781" i="12"/>
  <c r="F781" i="12"/>
  <c r="Q781" i="12"/>
  <c r="S781" i="12"/>
  <c r="Z781" i="12"/>
  <c r="U781" i="12"/>
  <c r="H781" i="12"/>
  <c r="X781" i="12"/>
  <c r="A783" i="3"/>
  <c r="B784" i="3"/>
  <c r="E782" i="12"/>
  <c r="B782" i="12"/>
  <c r="D783" i="12" l="1"/>
  <c r="B783" i="12" s="1"/>
  <c r="O781" i="12"/>
  <c r="K781" i="12"/>
  <c r="B785" i="3"/>
  <c r="A784" i="3"/>
  <c r="U782" i="12"/>
  <c r="T782" i="12"/>
  <c r="Q782" i="12"/>
  <c r="X782" i="12"/>
  <c r="C782" i="12"/>
  <c r="S782" i="12"/>
  <c r="Z782" i="12"/>
  <c r="F782" i="12"/>
  <c r="P782" i="12"/>
  <c r="J782" i="12"/>
  <c r="R782" i="12"/>
  <c r="G782" i="12"/>
  <c r="V782" i="12"/>
  <c r="H782" i="12"/>
  <c r="Y782" i="12"/>
  <c r="W782" i="12"/>
  <c r="E783" i="12" l="1"/>
  <c r="D784" i="12"/>
  <c r="B784" i="12" s="1"/>
  <c r="F783" i="12"/>
  <c r="Y783" i="12"/>
  <c r="Q783" i="12"/>
  <c r="H783" i="12"/>
  <c r="P783" i="12"/>
  <c r="U783" i="12"/>
  <c r="G783" i="12"/>
  <c r="S783" i="12"/>
  <c r="T783" i="12"/>
  <c r="Z783" i="12"/>
  <c r="V783" i="12"/>
  <c r="X783" i="12"/>
  <c r="C783" i="12"/>
  <c r="R783" i="12"/>
  <c r="J783" i="12"/>
  <c r="W783" i="12"/>
  <c r="O782" i="12"/>
  <c r="K782" i="12"/>
  <c r="B786" i="3"/>
  <c r="A785" i="3"/>
  <c r="E784" i="12" l="1"/>
  <c r="D785" i="12"/>
  <c r="B785" i="12" s="1"/>
  <c r="Q784" i="12"/>
  <c r="S784" i="12"/>
  <c r="Y784" i="12"/>
  <c r="T784" i="12"/>
  <c r="V784" i="12"/>
  <c r="H784" i="12"/>
  <c r="P784" i="12"/>
  <c r="C784" i="12"/>
  <c r="R784" i="12"/>
  <c r="W784" i="12"/>
  <c r="Z784" i="12"/>
  <c r="X784" i="12"/>
  <c r="J784" i="12"/>
  <c r="U784" i="12"/>
  <c r="G784" i="12"/>
  <c r="F784" i="12"/>
  <c r="A786" i="3"/>
  <c r="B787" i="3"/>
  <c r="O783" i="12"/>
  <c r="K783" i="12"/>
  <c r="E785" i="12" l="1"/>
  <c r="D786" i="12"/>
  <c r="B786" i="12" s="1"/>
  <c r="O784" i="12"/>
  <c r="K784" i="12"/>
  <c r="B788" i="3"/>
  <c r="A787" i="3"/>
  <c r="U785" i="12"/>
  <c r="H785" i="12"/>
  <c r="X785" i="12"/>
  <c r="G785" i="12"/>
  <c r="S785" i="12"/>
  <c r="V785" i="12"/>
  <c r="P785" i="12"/>
  <c r="W785" i="12"/>
  <c r="J785" i="12"/>
  <c r="C785" i="12"/>
  <c r="Q785" i="12"/>
  <c r="R785" i="12"/>
  <c r="Z785" i="12"/>
  <c r="F785" i="12"/>
  <c r="T785" i="12"/>
  <c r="Y785" i="12"/>
  <c r="E786" i="12" l="1"/>
  <c r="D787" i="12"/>
  <c r="E787" i="12" s="1"/>
  <c r="O785" i="12"/>
  <c r="K785" i="12"/>
  <c r="B787" i="12"/>
  <c r="A788" i="3"/>
  <c r="B789" i="3"/>
  <c r="R786" i="12"/>
  <c r="Z786" i="12"/>
  <c r="U786" i="12"/>
  <c r="X786" i="12"/>
  <c r="H786" i="12"/>
  <c r="J786" i="12"/>
  <c r="P786" i="12"/>
  <c r="Y786" i="12"/>
  <c r="C786" i="12"/>
  <c r="W786" i="12"/>
  <c r="V786" i="12"/>
  <c r="T786" i="12"/>
  <c r="S786" i="12"/>
  <c r="Q786" i="12"/>
  <c r="G786" i="12"/>
  <c r="F786" i="12"/>
  <c r="D788" i="12" l="1"/>
  <c r="Y787" i="12"/>
  <c r="C787" i="12"/>
  <c r="F787" i="12"/>
  <c r="S787" i="12"/>
  <c r="X787" i="12"/>
  <c r="J787" i="12"/>
  <c r="P787" i="12"/>
  <c r="V787" i="12"/>
  <c r="U787" i="12"/>
  <c r="Q787" i="12"/>
  <c r="W787" i="12"/>
  <c r="T787" i="12"/>
  <c r="Z787" i="12"/>
  <c r="R787" i="12"/>
  <c r="H787" i="12"/>
  <c r="G787" i="12"/>
  <c r="A789" i="3"/>
  <c r="B790" i="3"/>
  <c r="O786" i="12"/>
  <c r="K786" i="12"/>
  <c r="B788" i="12"/>
  <c r="E788" i="12"/>
  <c r="D789" i="12" l="1"/>
  <c r="O787" i="12"/>
  <c r="K787" i="12"/>
  <c r="A790" i="3"/>
  <c r="B791" i="3"/>
  <c r="R788" i="12"/>
  <c r="Y788" i="12"/>
  <c r="P788" i="12"/>
  <c r="U788" i="12"/>
  <c r="W788" i="12"/>
  <c r="F788" i="12"/>
  <c r="Q788" i="12"/>
  <c r="V788" i="12"/>
  <c r="J788" i="12"/>
  <c r="Z788" i="12"/>
  <c r="H788" i="12"/>
  <c r="T788" i="12"/>
  <c r="X788" i="12"/>
  <c r="G788" i="12"/>
  <c r="C788" i="12"/>
  <c r="S788" i="12"/>
  <c r="E789" i="12"/>
  <c r="B789" i="12"/>
  <c r="D790" i="12" l="1"/>
  <c r="O788" i="12"/>
  <c r="K788" i="12"/>
  <c r="B792" i="3"/>
  <c r="A791" i="3"/>
  <c r="E790" i="12"/>
  <c r="B790" i="12"/>
  <c r="J789" i="12"/>
  <c r="U789" i="12"/>
  <c r="W789" i="12"/>
  <c r="S789" i="12"/>
  <c r="H789" i="12"/>
  <c r="F789" i="12"/>
  <c r="G789" i="12"/>
  <c r="R789" i="12"/>
  <c r="Y789" i="12"/>
  <c r="V789" i="12"/>
  <c r="Q789" i="12"/>
  <c r="P789" i="12"/>
  <c r="Z789" i="12"/>
  <c r="X789" i="12"/>
  <c r="C789" i="12"/>
  <c r="T789" i="12"/>
  <c r="D791" i="12" l="1"/>
  <c r="B791" i="12" s="1"/>
  <c r="O789" i="12"/>
  <c r="K789" i="12"/>
  <c r="A792" i="3"/>
  <c r="B793" i="3"/>
  <c r="Q790" i="12"/>
  <c r="R790" i="12"/>
  <c r="P790" i="12"/>
  <c r="X790" i="12"/>
  <c r="U790" i="12"/>
  <c r="W790" i="12"/>
  <c r="F790" i="12"/>
  <c r="Y790" i="12"/>
  <c r="C790" i="12"/>
  <c r="H790" i="12"/>
  <c r="T790" i="12"/>
  <c r="S790" i="12"/>
  <c r="J790" i="12"/>
  <c r="Z790" i="12"/>
  <c r="V790" i="12"/>
  <c r="G790" i="12"/>
  <c r="E791" i="12" l="1"/>
  <c r="D792" i="12"/>
  <c r="A793" i="3"/>
  <c r="B794" i="3"/>
  <c r="K790" i="12"/>
  <c r="O790" i="12"/>
  <c r="E792" i="12"/>
  <c r="B792" i="12"/>
  <c r="Q791" i="12"/>
  <c r="G791" i="12"/>
  <c r="J791" i="12"/>
  <c r="Y791" i="12"/>
  <c r="Z791" i="12"/>
  <c r="R791" i="12"/>
  <c r="S791" i="12"/>
  <c r="W791" i="12"/>
  <c r="U791" i="12"/>
  <c r="C791" i="12"/>
  <c r="F791" i="12"/>
  <c r="T791" i="12"/>
  <c r="V791" i="12"/>
  <c r="H791" i="12"/>
  <c r="X791" i="12"/>
  <c r="P791" i="12"/>
  <c r="D793" i="12" l="1"/>
  <c r="F792" i="12"/>
  <c r="S792" i="12"/>
  <c r="U792" i="12"/>
  <c r="P792" i="12"/>
  <c r="H792" i="12"/>
  <c r="J792" i="12"/>
  <c r="V792" i="12"/>
  <c r="Z792" i="12"/>
  <c r="G792" i="12"/>
  <c r="T792" i="12"/>
  <c r="Q792" i="12"/>
  <c r="C792" i="12"/>
  <c r="W792" i="12"/>
  <c r="X792" i="12"/>
  <c r="R792" i="12"/>
  <c r="Y792" i="12"/>
  <c r="A794" i="3"/>
  <c r="B795" i="3"/>
  <c r="K791" i="12"/>
  <c r="O791" i="12"/>
  <c r="E793" i="12"/>
  <c r="B793" i="12"/>
  <c r="D794" i="12" l="1"/>
  <c r="J793" i="12"/>
  <c r="S793" i="12"/>
  <c r="R793" i="12"/>
  <c r="C793" i="12"/>
  <c r="V793" i="12"/>
  <c r="F793" i="12"/>
  <c r="W793" i="12"/>
  <c r="Y793" i="12"/>
  <c r="T793" i="12"/>
  <c r="Q793" i="12"/>
  <c r="P793" i="12"/>
  <c r="Z793" i="12"/>
  <c r="U793" i="12"/>
  <c r="X793" i="12"/>
  <c r="G793" i="12"/>
  <c r="H793" i="12"/>
  <c r="A795" i="3"/>
  <c r="B796" i="3"/>
  <c r="O792" i="12"/>
  <c r="K792" i="12"/>
  <c r="E794" i="12"/>
  <c r="B794" i="12"/>
  <c r="D795" i="12" l="1"/>
  <c r="E795" i="12" s="1"/>
  <c r="J794" i="12"/>
  <c r="P794" i="12"/>
  <c r="Y794" i="12"/>
  <c r="V794" i="12"/>
  <c r="C794" i="12"/>
  <c r="F794" i="12"/>
  <c r="S794" i="12"/>
  <c r="Q794" i="12"/>
  <c r="X794" i="12"/>
  <c r="T794" i="12"/>
  <c r="H794" i="12"/>
  <c r="W794" i="12"/>
  <c r="Z794" i="12"/>
  <c r="U794" i="12"/>
  <c r="R794" i="12"/>
  <c r="G794" i="12"/>
  <c r="A796" i="3"/>
  <c r="B797" i="3"/>
  <c r="K793" i="12"/>
  <c r="O793" i="12"/>
  <c r="B795" i="12" l="1"/>
  <c r="V795" i="12" s="1"/>
  <c r="D796" i="12"/>
  <c r="B796" i="12" s="1"/>
  <c r="B798" i="3"/>
  <c r="A797" i="3"/>
  <c r="O794" i="12"/>
  <c r="K794" i="12"/>
  <c r="X795" i="12" l="1"/>
  <c r="W795" i="12"/>
  <c r="C795" i="12"/>
  <c r="R795" i="12"/>
  <c r="E796" i="12"/>
  <c r="H795" i="12"/>
  <c r="Q795" i="12"/>
  <c r="J795" i="12"/>
  <c r="S795" i="12"/>
  <c r="P795" i="12"/>
  <c r="U795" i="12"/>
  <c r="Y795" i="12"/>
  <c r="Z795" i="12"/>
  <c r="G795" i="12"/>
  <c r="F795" i="12"/>
  <c r="T795" i="12"/>
  <c r="D797" i="12"/>
  <c r="K795" i="12"/>
  <c r="O795" i="12"/>
  <c r="T796" i="12"/>
  <c r="G796" i="12"/>
  <c r="H796" i="12"/>
  <c r="V796" i="12"/>
  <c r="W796" i="12"/>
  <c r="C796" i="12"/>
  <c r="F796" i="12"/>
  <c r="Z796" i="12"/>
  <c r="Q796" i="12"/>
  <c r="Y796" i="12"/>
  <c r="P796" i="12"/>
  <c r="S796" i="12"/>
  <c r="J796" i="12"/>
  <c r="R796" i="12"/>
  <c r="U796" i="12"/>
  <c r="X796" i="12"/>
  <c r="E797" i="12"/>
  <c r="B797" i="12"/>
  <c r="B799" i="3"/>
  <c r="A798" i="3"/>
  <c r="D798" i="12" l="1"/>
  <c r="O796" i="12"/>
  <c r="K796" i="12"/>
  <c r="G797" i="12"/>
  <c r="U797" i="12"/>
  <c r="Z797" i="12"/>
  <c r="H797" i="12"/>
  <c r="Y797" i="12"/>
  <c r="R797" i="12"/>
  <c r="W797" i="12"/>
  <c r="F797" i="12"/>
  <c r="Q797" i="12"/>
  <c r="P797" i="12"/>
  <c r="C797" i="12"/>
  <c r="V797" i="12"/>
  <c r="J797" i="12"/>
  <c r="S797" i="12"/>
  <c r="T797" i="12"/>
  <c r="X797" i="12"/>
  <c r="B798" i="12"/>
  <c r="E798" i="12"/>
  <c r="B800" i="3"/>
  <c r="A799" i="3"/>
  <c r="D799" i="12" l="1"/>
  <c r="E799" i="12" s="1"/>
  <c r="T798" i="12"/>
  <c r="S798" i="12"/>
  <c r="X798" i="12"/>
  <c r="H798" i="12"/>
  <c r="R798" i="12"/>
  <c r="Y798" i="12"/>
  <c r="W798" i="12"/>
  <c r="G798" i="12"/>
  <c r="V798" i="12"/>
  <c r="F798" i="12"/>
  <c r="Z798" i="12"/>
  <c r="P798" i="12"/>
  <c r="Q798" i="12"/>
  <c r="C798" i="12"/>
  <c r="U798" i="12"/>
  <c r="J798" i="12"/>
  <c r="K797" i="12"/>
  <c r="O797" i="12"/>
  <c r="A800" i="3"/>
  <c r="B801" i="3"/>
  <c r="B799" i="12" l="1"/>
  <c r="H799" i="12" s="1"/>
  <c r="D800" i="12"/>
  <c r="E800" i="12" s="1"/>
  <c r="B802" i="3"/>
  <c r="A801" i="3"/>
  <c r="O798" i="12"/>
  <c r="K798" i="12"/>
  <c r="B800" i="12"/>
  <c r="P799" i="12" l="1"/>
  <c r="C799" i="12"/>
  <c r="Y799" i="12"/>
  <c r="R799" i="12"/>
  <c r="X799" i="12"/>
  <c r="W799" i="12"/>
  <c r="G799" i="12"/>
  <c r="F799" i="12"/>
  <c r="J799" i="12"/>
  <c r="T799" i="12"/>
  <c r="U799" i="12"/>
  <c r="S799" i="12"/>
  <c r="Z799" i="12"/>
  <c r="Q799" i="12"/>
  <c r="V799" i="12"/>
  <c r="D801" i="12"/>
  <c r="B801" i="12" s="1"/>
  <c r="E801" i="12"/>
  <c r="O799" i="12"/>
  <c r="K799" i="12"/>
  <c r="H800" i="12"/>
  <c r="Y800" i="12"/>
  <c r="Z800" i="12"/>
  <c r="Q800" i="12"/>
  <c r="J800" i="12"/>
  <c r="G800" i="12"/>
  <c r="S800" i="12"/>
  <c r="X800" i="12"/>
  <c r="V800" i="12"/>
  <c r="P800" i="12"/>
  <c r="U800" i="12"/>
  <c r="C800" i="12"/>
  <c r="F800" i="12"/>
  <c r="R800" i="12"/>
  <c r="T800" i="12"/>
  <c r="W800" i="12"/>
  <c r="B803" i="3"/>
  <c r="A802" i="3"/>
  <c r="D802" i="12" l="1"/>
  <c r="B802" i="12" s="1"/>
  <c r="B804" i="3"/>
  <c r="A803" i="3"/>
  <c r="O800" i="12"/>
  <c r="K800" i="12"/>
  <c r="F801" i="12"/>
  <c r="X801" i="12"/>
  <c r="Q801" i="12"/>
  <c r="Z801" i="12"/>
  <c r="S801" i="12"/>
  <c r="J801" i="12"/>
  <c r="V801" i="12"/>
  <c r="P801" i="12"/>
  <c r="U801" i="12"/>
  <c r="R801" i="12"/>
  <c r="T801" i="12"/>
  <c r="H801" i="12"/>
  <c r="Y801" i="12"/>
  <c r="G801" i="12"/>
  <c r="W801" i="12"/>
  <c r="C801" i="12"/>
  <c r="E802" i="12" l="1"/>
  <c r="D803" i="12"/>
  <c r="A804" i="3"/>
  <c r="B805" i="3"/>
  <c r="O801" i="12"/>
  <c r="K801" i="12"/>
  <c r="B803" i="12"/>
  <c r="E803" i="12"/>
  <c r="R802" i="12"/>
  <c r="X802" i="12"/>
  <c r="G802" i="12"/>
  <c r="P802" i="12"/>
  <c r="Q802" i="12"/>
  <c r="V802" i="12"/>
  <c r="Y802" i="12"/>
  <c r="T802" i="12"/>
  <c r="U802" i="12"/>
  <c r="W802" i="12"/>
  <c r="F802" i="12"/>
  <c r="S802" i="12"/>
  <c r="H802" i="12"/>
  <c r="Z802" i="12"/>
  <c r="C802" i="12"/>
  <c r="J802" i="12"/>
  <c r="D804" i="12" l="1"/>
  <c r="K802" i="12"/>
  <c r="O802" i="12"/>
  <c r="B806" i="3"/>
  <c r="A805" i="3"/>
  <c r="J803" i="12"/>
  <c r="W803" i="12"/>
  <c r="S803" i="12"/>
  <c r="T803" i="12"/>
  <c r="G803" i="12"/>
  <c r="Z803" i="12"/>
  <c r="H803" i="12"/>
  <c r="R803" i="12"/>
  <c r="Q803" i="12"/>
  <c r="P803" i="12"/>
  <c r="V803" i="12"/>
  <c r="C803" i="12"/>
  <c r="X803" i="12"/>
  <c r="F803" i="12"/>
  <c r="U803" i="12"/>
  <c r="Y803" i="12"/>
  <c r="E804" i="12"/>
  <c r="B804" i="12"/>
  <c r="D805" i="12" l="1"/>
  <c r="E805" i="12" s="1"/>
  <c r="A806" i="3"/>
  <c r="B807" i="3"/>
  <c r="F804" i="12"/>
  <c r="Q804" i="12"/>
  <c r="W804" i="12"/>
  <c r="Y804" i="12"/>
  <c r="Z804" i="12"/>
  <c r="X804" i="12"/>
  <c r="U804" i="12"/>
  <c r="T804" i="12"/>
  <c r="G804" i="12"/>
  <c r="C804" i="12"/>
  <c r="J804" i="12"/>
  <c r="H804" i="12"/>
  <c r="V804" i="12"/>
  <c r="P804" i="12"/>
  <c r="S804" i="12"/>
  <c r="R804" i="12"/>
  <c r="K803" i="12"/>
  <c r="O803" i="12"/>
  <c r="B805" i="12" l="1"/>
  <c r="H805" i="12" s="1"/>
  <c r="D806" i="12"/>
  <c r="E806" i="12" s="1"/>
  <c r="A807" i="3"/>
  <c r="B808" i="3"/>
  <c r="K804" i="12"/>
  <c r="O804" i="12"/>
  <c r="Z805" i="12" l="1"/>
  <c r="T805" i="12"/>
  <c r="Y805" i="12"/>
  <c r="B806" i="12"/>
  <c r="C805" i="12"/>
  <c r="G805" i="12"/>
  <c r="S805" i="12"/>
  <c r="F805" i="12"/>
  <c r="U805" i="12"/>
  <c r="V805" i="12"/>
  <c r="Q805" i="12"/>
  <c r="X805" i="12"/>
  <c r="J805" i="12"/>
  <c r="O805" i="12" s="1"/>
  <c r="W805" i="12"/>
  <c r="P805" i="12"/>
  <c r="R805" i="12"/>
  <c r="D807" i="12"/>
  <c r="B807" i="12" s="1"/>
  <c r="K805" i="12"/>
  <c r="A808" i="3"/>
  <c r="B809" i="3"/>
  <c r="F806" i="12"/>
  <c r="W806" i="12"/>
  <c r="R806" i="12"/>
  <c r="Z806" i="12"/>
  <c r="J806" i="12"/>
  <c r="X806" i="12"/>
  <c r="Y806" i="12"/>
  <c r="V806" i="12"/>
  <c r="Q806" i="12"/>
  <c r="G806" i="12"/>
  <c r="T806" i="12"/>
  <c r="P806" i="12"/>
  <c r="C806" i="12"/>
  <c r="S806" i="12"/>
  <c r="U806" i="12"/>
  <c r="H806" i="12"/>
  <c r="E807" i="12" l="1"/>
  <c r="D808" i="12"/>
  <c r="E808" i="12" s="1"/>
  <c r="A809" i="3"/>
  <c r="B810" i="3"/>
  <c r="O806" i="12"/>
  <c r="K806" i="12"/>
  <c r="C807" i="12"/>
  <c r="H807" i="12"/>
  <c r="X807" i="12"/>
  <c r="F807" i="12"/>
  <c r="U807" i="12"/>
  <c r="Q807" i="12"/>
  <c r="R807" i="12"/>
  <c r="T807" i="12"/>
  <c r="S807" i="12"/>
  <c r="V807" i="12"/>
  <c r="J807" i="12"/>
  <c r="P807" i="12"/>
  <c r="Z807" i="12"/>
  <c r="W807" i="12"/>
  <c r="Y807" i="12"/>
  <c r="G807" i="12"/>
  <c r="B808" i="12" l="1"/>
  <c r="J808" i="12" s="1"/>
  <c r="D809" i="12"/>
  <c r="B809" i="12" s="1"/>
  <c r="K807" i="12"/>
  <c r="O807" i="12"/>
  <c r="A810" i="3"/>
  <c r="B811" i="3"/>
  <c r="E809" i="12"/>
  <c r="H808" i="12" l="1"/>
  <c r="R808" i="12"/>
  <c r="X808" i="12"/>
  <c r="T808" i="12"/>
  <c r="V808" i="12"/>
  <c r="U808" i="12"/>
  <c r="C808" i="12"/>
  <c r="S808" i="12"/>
  <c r="W808" i="12"/>
  <c r="F808" i="12"/>
  <c r="Z808" i="12"/>
  <c r="Q808" i="12"/>
  <c r="P808" i="12"/>
  <c r="G808" i="12"/>
  <c r="Y808" i="12"/>
  <c r="D810" i="12"/>
  <c r="B810" i="12" s="1"/>
  <c r="J809" i="12"/>
  <c r="Y809" i="12"/>
  <c r="G809" i="12"/>
  <c r="S809" i="12"/>
  <c r="Q809" i="12"/>
  <c r="W809" i="12"/>
  <c r="F809" i="12"/>
  <c r="H809" i="12"/>
  <c r="Z809" i="12"/>
  <c r="T809" i="12"/>
  <c r="C809" i="12"/>
  <c r="U809" i="12"/>
  <c r="X809" i="12"/>
  <c r="V809" i="12"/>
  <c r="R809" i="12"/>
  <c r="P809" i="12"/>
  <c r="B812" i="3"/>
  <c r="A811" i="3"/>
  <c r="E810" i="12"/>
  <c r="O808" i="12"/>
  <c r="K808" i="12"/>
  <c r="D811" i="12" l="1"/>
  <c r="J810" i="12"/>
  <c r="X810" i="12"/>
  <c r="V810" i="12"/>
  <c r="C810" i="12"/>
  <c r="Y810" i="12"/>
  <c r="R810" i="12"/>
  <c r="P810" i="12"/>
  <c r="T810" i="12"/>
  <c r="U810" i="12"/>
  <c r="G810" i="12"/>
  <c r="Z810" i="12"/>
  <c r="W810" i="12"/>
  <c r="F810" i="12"/>
  <c r="S810" i="12"/>
  <c r="Q810" i="12"/>
  <c r="H810" i="12"/>
  <c r="B811" i="12"/>
  <c r="E811" i="12"/>
  <c r="B813" i="3"/>
  <c r="A812" i="3"/>
  <c r="O809" i="12"/>
  <c r="K809" i="12"/>
  <c r="D812" i="12" l="1"/>
  <c r="B814" i="3"/>
  <c r="A813" i="3"/>
  <c r="B812" i="12"/>
  <c r="E812" i="12"/>
  <c r="X811" i="12"/>
  <c r="W811" i="12"/>
  <c r="Q811" i="12"/>
  <c r="C811" i="12"/>
  <c r="Z811" i="12"/>
  <c r="J811" i="12"/>
  <c r="R811" i="12"/>
  <c r="V811" i="12"/>
  <c r="G811" i="12"/>
  <c r="U811" i="12"/>
  <c r="P811" i="12"/>
  <c r="T811" i="12"/>
  <c r="F811" i="12"/>
  <c r="Y811" i="12"/>
  <c r="H811" i="12"/>
  <c r="S811" i="12"/>
  <c r="O810" i="12"/>
  <c r="K810" i="12"/>
  <c r="D813" i="12" l="1"/>
  <c r="U812" i="12"/>
  <c r="G812" i="12"/>
  <c r="H812" i="12"/>
  <c r="C812" i="12"/>
  <c r="T812" i="12"/>
  <c r="V812" i="12"/>
  <c r="P812" i="12"/>
  <c r="W812" i="12"/>
  <c r="Q812" i="12"/>
  <c r="F812" i="12"/>
  <c r="S812" i="12"/>
  <c r="R812" i="12"/>
  <c r="J812" i="12"/>
  <c r="X812" i="12"/>
  <c r="Y812" i="12"/>
  <c r="Z812" i="12"/>
  <c r="K811" i="12"/>
  <c r="O811" i="12"/>
  <c r="B813" i="12"/>
  <c r="E813" i="12"/>
  <c r="B815" i="3"/>
  <c r="A814" i="3"/>
  <c r="D814" i="12" l="1"/>
  <c r="U813" i="12"/>
  <c r="S813" i="12"/>
  <c r="X813" i="12"/>
  <c r="Y813" i="12"/>
  <c r="J813" i="12"/>
  <c r="T813" i="12"/>
  <c r="P813" i="12"/>
  <c r="H813" i="12"/>
  <c r="R813" i="12"/>
  <c r="W813" i="12"/>
  <c r="C813" i="12"/>
  <c r="Z813" i="12"/>
  <c r="F813" i="12"/>
  <c r="Q813" i="12"/>
  <c r="G813" i="12"/>
  <c r="V813" i="12"/>
  <c r="E814" i="12"/>
  <c r="B814" i="12"/>
  <c r="B816" i="3"/>
  <c r="A815" i="3"/>
  <c r="K812" i="12"/>
  <c r="O812" i="12"/>
  <c r="D815" i="12" l="1"/>
  <c r="A816" i="3"/>
  <c r="B817" i="3"/>
  <c r="S814" i="12"/>
  <c r="U814" i="12"/>
  <c r="R814" i="12"/>
  <c r="F814" i="12"/>
  <c r="X814" i="12"/>
  <c r="Y814" i="12"/>
  <c r="H814" i="12"/>
  <c r="Z814" i="12"/>
  <c r="C814" i="12"/>
  <c r="Q814" i="12"/>
  <c r="P814" i="12"/>
  <c r="V814" i="12"/>
  <c r="J814" i="12"/>
  <c r="T814" i="12"/>
  <c r="G814" i="12"/>
  <c r="W814" i="12"/>
  <c r="B815" i="12"/>
  <c r="E815" i="12"/>
  <c r="K813" i="12"/>
  <c r="O813" i="12"/>
  <c r="D816" i="12" l="1"/>
  <c r="T815" i="12"/>
  <c r="Y815" i="12"/>
  <c r="P815" i="12"/>
  <c r="H815" i="12"/>
  <c r="J815" i="12"/>
  <c r="F815" i="12"/>
  <c r="G815" i="12"/>
  <c r="U815" i="12"/>
  <c r="S815" i="12"/>
  <c r="V815" i="12"/>
  <c r="Q815" i="12"/>
  <c r="C815" i="12"/>
  <c r="W815" i="12"/>
  <c r="R815" i="12"/>
  <c r="Z815" i="12"/>
  <c r="X815" i="12"/>
  <c r="B818" i="3"/>
  <c r="A817" i="3"/>
  <c r="O814" i="12"/>
  <c r="K814" i="12"/>
  <c r="E816" i="12"/>
  <c r="B816" i="12"/>
  <c r="D817" i="12" l="1"/>
  <c r="F816" i="12"/>
  <c r="X816" i="12"/>
  <c r="H816" i="12"/>
  <c r="R816" i="12"/>
  <c r="V816" i="12"/>
  <c r="Y816" i="12"/>
  <c r="T816" i="12"/>
  <c r="Z816" i="12"/>
  <c r="J816" i="12"/>
  <c r="U816" i="12"/>
  <c r="W816" i="12"/>
  <c r="G816" i="12"/>
  <c r="C816" i="12"/>
  <c r="Q816" i="12"/>
  <c r="S816" i="12"/>
  <c r="P816" i="12"/>
  <c r="B817" i="12"/>
  <c r="E817" i="12"/>
  <c r="A818" i="3"/>
  <c r="B819" i="3"/>
  <c r="O815" i="12"/>
  <c r="K815" i="12"/>
  <c r="D818" i="12" l="1"/>
  <c r="B818" i="12" s="1"/>
  <c r="B820" i="3"/>
  <c r="A819" i="3"/>
  <c r="P817" i="12"/>
  <c r="Q817" i="12"/>
  <c r="Z817" i="12"/>
  <c r="C817" i="12"/>
  <c r="H817" i="12"/>
  <c r="F817" i="12"/>
  <c r="V817" i="12"/>
  <c r="W817" i="12"/>
  <c r="Y817" i="12"/>
  <c r="U817" i="12"/>
  <c r="G817" i="12"/>
  <c r="S817" i="12"/>
  <c r="J817" i="12"/>
  <c r="R817" i="12"/>
  <c r="X817" i="12"/>
  <c r="T817" i="12"/>
  <c r="O816" i="12"/>
  <c r="K816" i="12"/>
  <c r="E818" i="12" l="1"/>
  <c r="D819" i="12"/>
  <c r="B819" i="12" s="1"/>
  <c r="B821" i="3"/>
  <c r="A820" i="3"/>
  <c r="K817" i="12"/>
  <c r="O817" i="12"/>
  <c r="Q818" i="12"/>
  <c r="P818" i="12"/>
  <c r="H818" i="12"/>
  <c r="W818" i="12"/>
  <c r="R818" i="12"/>
  <c r="Y818" i="12"/>
  <c r="U818" i="12"/>
  <c r="Z818" i="12"/>
  <c r="T818" i="12"/>
  <c r="S818" i="12"/>
  <c r="C818" i="12"/>
  <c r="F818" i="12"/>
  <c r="J818" i="12"/>
  <c r="G818" i="12"/>
  <c r="X818" i="12"/>
  <c r="V818" i="12"/>
  <c r="E819" i="12" l="1"/>
  <c r="D820" i="12"/>
  <c r="E820" i="12" s="1"/>
  <c r="K818" i="12"/>
  <c r="O818" i="12"/>
  <c r="A821" i="3"/>
  <c r="B822" i="3"/>
  <c r="C819" i="12"/>
  <c r="R819" i="12"/>
  <c r="T819" i="12"/>
  <c r="G819" i="12"/>
  <c r="Y819" i="12"/>
  <c r="Q819" i="12"/>
  <c r="S819" i="12"/>
  <c r="V819" i="12"/>
  <c r="H819" i="12"/>
  <c r="Z819" i="12"/>
  <c r="F819" i="12"/>
  <c r="P819" i="12"/>
  <c r="J819" i="12"/>
  <c r="W819" i="12"/>
  <c r="X819" i="12"/>
  <c r="U819" i="12"/>
  <c r="B820" i="12" l="1"/>
  <c r="Z820" i="12" s="1"/>
  <c r="D821" i="12"/>
  <c r="E821" i="12" s="1"/>
  <c r="K819" i="12"/>
  <c r="O819" i="12"/>
  <c r="A822" i="3"/>
  <c r="B823" i="3"/>
  <c r="B821" i="12"/>
  <c r="R820" i="12" l="1"/>
  <c r="C820" i="12"/>
  <c r="F820" i="12"/>
  <c r="S820" i="12"/>
  <c r="X820" i="12"/>
  <c r="P820" i="12"/>
  <c r="J820" i="12"/>
  <c r="H820" i="12"/>
  <c r="V820" i="12"/>
  <c r="T820" i="12"/>
  <c r="Q820" i="12"/>
  <c r="U820" i="12"/>
  <c r="Y820" i="12"/>
  <c r="G820" i="12"/>
  <c r="W820" i="12"/>
  <c r="D822" i="12"/>
  <c r="E822" i="12" s="1"/>
  <c r="O820" i="12"/>
  <c r="K820" i="12"/>
  <c r="A823" i="3"/>
  <c r="B824" i="3"/>
  <c r="J821" i="12"/>
  <c r="V821" i="12"/>
  <c r="H821" i="12"/>
  <c r="S821" i="12"/>
  <c r="Y821" i="12"/>
  <c r="W821" i="12"/>
  <c r="G821" i="12"/>
  <c r="P821" i="12"/>
  <c r="F821" i="12"/>
  <c r="Q821" i="12"/>
  <c r="Z821" i="12"/>
  <c r="C821" i="12"/>
  <c r="R821" i="12"/>
  <c r="T821" i="12"/>
  <c r="U821" i="12"/>
  <c r="X821" i="12"/>
  <c r="B822" i="12" l="1"/>
  <c r="X822" i="12" s="1"/>
  <c r="D823" i="12"/>
  <c r="B823" i="12" s="1"/>
  <c r="K821" i="12"/>
  <c r="O821" i="12"/>
  <c r="A824" i="3"/>
  <c r="B825" i="3"/>
  <c r="C822" i="12" l="1"/>
  <c r="P822" i="12"/>
  <c r="R822" i="12"/>
  <c r="Z822" i="12"/>
  <c r="U822" i="12"/>
  <c r="T822" i="12"/>
  <c r="H822" i="12"/>
  <c r="V822" i="12"/>
  <c r="J822" i="12"/>
  <c r="Q822" i="12"/>
  <c r="G822" i="12"/>
  <c r="E823" i="12"/>
  <c r="F822" i="12"/>
  <c r="S822" i="12"/>
  <c r="Y822" i="12"/>
  <c r="W822" i="12"/>
  <c r="D824" i="12"/>
  <c r="Y823" i="12"/>
  <c r="Q823" i="12"/>
  <c r="P823" i="12"/>
  <c r="H823" i="12"/>
  <c r="R823" i="12"/>
  <c r="S823" i="12"/>
  <c r="U823" i="12"/>
  <c r="G823" i="12"/>
  <c r="F823" i="12"/>
  <c r="X823" i="12"/>
  <c r="C823" i="12"/>
  <c r="Z823" i="12"/>
  <c r="J823" i="12"/>
  <c r="W823" i="12"/>
  <c r="V823" i="12"/>
  <c r="T823" i="12"/>
  <c r="B826" i="3"/>
  <c r="A825" i="3"/>
  <c r="B824" i="12"/>
  <c r="E824" i="12"/>
  <c r="O822" i="12"/>
  <c r="K822" i="12"/>
  <c r="D825" i="12" l="1"/>
  <c r="B825" i="12" s="1"/>
  <c r="W824" i="12"/>
  <c r="S824" i="12"/>
  <c r="C824" i="12"/>
  <c r="X824" i="12"/>
  <c r="R824" i="12"/>
  <c r="J824" i="12"/>
  <c r="G824" i="12"/>
  <c r="F824" i="12"/>
  <c r="U824" i="12"/>
  <c r="Z824" i="12"/>
  <c r="T824" i="12"/>
  <c r="V824" i="12"/>
  <c r="P824" i="12"/>
  <c r="Q824" i="12"/>
  <c r="Y824" i="12"/>
  <c r="H824" i="12"/>
  <c r="A826" i="3"/>
  <c r="B827" i="3"/>
  <c r="O823" i="12"/>
  <c r="K823" i="12"/>
  <c r="E825" i="12" l="1"/>
  <c r="D826" i="12"/>
  <c r="O824" i="12"/>
  <c r="K824" i="12"/>
  <c r="B828" i="3"/>
  <c r="A827" i="3"/>
  <c r="J825" i="12"/>
  <c r="C825" i="12"/>
  <c r="G825" i="12"/>
  <c r="U825" i="12"/>
  <c r="X825" i="12"/>
  <c r="Q825" i="12"/>
  <c r="R825" i="12"/>
  <c r="T825" i="12"/>
  <c r="V825" i="12"/>
  <c r="W825" i="12"/>
  <c r="H825" i="12"/>
  <c r="Y825" i="12"/>
  <c r="S825" i="12"/>
  <c r="Z825" i="12"/>
  <c r="P825" i="12"/>
  <c r="F825" i="12"/>
  <c r="B826" i="12"/>
  <c r="E826" i="12"/>
  <c r="D827" i="12" l="1"/>
  <c r="E827" i="12" s="1"/>
  <c r="B829" i="3"/>
  <c r="A828" i="3"/>
  <c r="F826" i="12"/>
  <c r="P826" i="12"/>
  <c r="V826" i="12"/>
  <c r="G826" i="12"/>
  <c r="U826" i="12"/>
  <c r="J826" i="12"/>
  <c r="H826" i="12"/>
  <c r="W826" i="12"/>
  <c r="X826" i="12"/>
  <c r="Q826" i="12"/>
  <c r="R826" i="12"/>
  <c r="Y826" i="12"/>
  <c r="Z826" i="12"/>
  <c r="T826" i="12"/>
  <c r="C826" i="12"/>
  <c r="S826" i="12"/>
  <c r="O825" i="12"/>
  <c r="K825" i="12"/>
  <c r="B827" i="12" l="1"/>
  <c r="Q827" i="12" s="1"/>
  <c r="D828" i="12"/>
  <c r="B828" i="12" s="1"/>
  <c r="O826" i="12"/>
  <c r="K826" i="12"/>
  <c r="A829" i="3"/>
  <c r="B830" i="3"/>
  <c r="T827" i="12" l="1"/>
  <c r="G827" i="12"/>
  <c r="H827" i="12"/>
  <c r="F827" i="12"/>
  <c r="Z827" i="12"/>
  <c r="W827" i="12"/>
  <c r="P827" i="12"/>
  <c r="S827" i="12"/>
  <c r="Y827" i="12"/>
  <c r="J827" i="12"/>
  <c r="X827" i="12"/>
  <c r="U827" i="12"/>
  <c r="V827" i="12"/>
  <c r="C827" i="12"/>
  <c r="R827" i="12"/>
  <c r="E828" i="12"/>
  <c r="D829" i="12"/>
  <c r="B829" i="12" s="1"/>
  <c r="B831" i="3"/>
  <c r="A830" i="3"/>
  <c r="O827" i="12"/>
  <c r="K827" i="12"/>
  <c r="J828" i="12"/>
  <c r="H828" i="12"/>
  <c r="F828" i="12"/>
  <c r="R828" i="12"/>
  <c r="S828" i="12"/>
  <c r="P828" i="12"/>
  <c r="U828" i="12"/>
  <c r="X828" i="12"/>
  <c r="T828" i="12"/>
  <c r="W828" i="12"/>
  <c r="V828" i="12"/>
  <c r="G828" i="12"/>
  <c r="Q828" i="12"/>
  <c r="Y828" i="12"/>
  <c r="Z828" i="12"/>
  <c r="C828" i="12"/>
  <c r="E829" i="12" l="1"/>
  <c r="D830" i="12"/>
  <c r="O828" i="12"/>
  <c r="K828" i="12"/>
  <c r="C829" i="12"/>
  <c r="Y829" i="12"/>
  <c r="W829" i="12"/>
  <c r="Z829" i="12"/>
  <c r="V829" i="12"/>
  <c r="G829" i="12"/>
  <c r="Q829" i="12"/>
  <c r="R829" i="12"/>
  <c r="H829" i="12"/>
  <c r="J829" i="12"/>
  <c r="F829" i="12"/>
  <c r="S829" i="12"/>
  <c r="P829" i="12"/>
  <c r="T829" i="12"/>
  <c r="U829" i="12"/>
  <c r="X829" i="12"/>
  <c r="E830" i="12"/>
  <c r="B830" i="12"/>
  <c r="B832" i="3"/>
  <c r="A831" i="3"/>
  <c r="D831" i="12" l="1"/>
  <c r="P830" i="12"/>
  <c r="S830" i="12"/>
  <c r="Q830" i="12"/>
  <c r="T830" i="12"/>
  <c r="J830" i="12"/>
  <c r="H830" i="12"/>
  <c r="U830" i="12"/>
  <c r="W830" i="12"/>
  <c r="X830" i="12"/>
  <c r="G830" i="12"/>
  <c r="C830" i="12"/>
  <c r="F830" i="12"/>
  <c r="R830" i="12"/>
  <c r="Y830" i="12"/>
  <c r="V830" i="12"/>
  <c r="Z830" i="12"/>
  <c r="B831" i="12"/>
  <c r="E831" i="12"/>
  <c r="O829" i="12"/>
  <c r="K829" i="12"/>
  <c r="A832" i="3"/>
  <c r="B833" i="3"/>
  <c r="D832" i="12" l="1"/>
  <c r="B834" i="3"/>
  <c r="A833" i="3"/>
  <c r="E832" i="12"/>
  <c r="B832" i="12"/>
  <c r="Q831" i="12"/>
  <c r="R831" i="12"/>
  <c r="G831" i="12"/>
  <c r="W831" i="12"/>
  <c r="C831" i="12"/>
  <c r="X831" i="12"/>
  <c r="V831" i="12"/>
  <c r="U831" i="12"/>
  <c r="J831" i="12"/>
  <c r="H831" i="12"/>
  <c r="T831" i="12"/>
  <c r="Y831" i="12"/>
  <c r="S831" i="12"/>
  <c r="P831" i="12"/>
  <c r="Z831" i="12"/>
  <c r="F831" i="12"/>
  <c r="O830" i="12"/>
  <c r="K830" i="12"/>
  <c r="D833" i="12" l="1"/>
  <c r="W832" i="12"/>
  <c r="Q832" i="12"/>
  <c r="P832" i="12"/>
  <c r="S832" i="12"/>
  <c r="F832" i="12"/>
  <c r="X832" i="12"/>
  <c r="Y832" i="12"/>
  <c r="H832" i="12"/>
  <c r="C832" i="12"/>
  <c r="T832" i="12"/>
  <c r="V832" i="12"/>
  <c r="J832" i="12"/>
  <c r="R832" i="12"/>
  <c r="U832" i="12"/>
  <c r="Z832" i="12"/>
  <c r="G832" i="12"/>
  <c r="E833" i="12"/>
  <c r="B833" i="12"/>
  <c r="O831" i="12"/>
  <c r="K831" i="12"/>
  <c r="A834" i="3"/>
  <c r="B835" i="3"/>
  <c r="D834" i="12" l="1"/>
  <c r="O832" i="12"/>
  <c r="K832" i="12"/>
  <c r="B836" i="3"/>
  <c r="A835" i="3"/>
  <c r="R833" i="12"/>
  <c r="W833" i="12"/>
  <c r="Y833" i="12"/>
  <c r="T833" i="12"/>
  <c r="C833" i="12"/>
  <c r="Q833" i="12"/>
  <c r="Z833" i="12"/>
  <c r="V833" i="12"/>
  <c r="H833" i="12"/>
  <c r="U833" i="12"/>
  <c r="P833" i="12"/>
  <c r="X833" i="12"/>
  <c r="S833" i="12"/>
  <c r="J833" i="12"/>
  <c r="F833" i="12"/>
  <c r="G833" i="12"/>
  <c r="E834" i="12"/>
  <c r="B834" i="12"/>
  <c r="D835" i="12" l="1"/>
  <c r="A836" i="3"/>
  <c r="B837" i="3"/>
  <c r="J834" i="12"/>
  <c r="Y834" i="12"/>
  <c r="X834" i="12"/>
  <c r="R834" i="12"/>
  <c r="U834" i="12"/>
  <c r="S834" i="12"/>
  <c r="G834" i="12"/>
  <c r="Z834" i="12"/>
  <c r="F834" i="12"/>
  <c r="V834" i="12"/>
  <c r="Q834" i="12"/>
  <c r="C834" i="12"/>
  <c r="T834" i="12"/>
  <c r="H834" i="12"/>
  <c r="W834" i="12"/>
  <c r="P834" i="12"/>
  <c r="O833" i="12"/>
  <c r="K833" i="12"/>
  <c r="B835" i="12"/>
  <c r="E835" i="12"/>
  <c r="D836" i="12" l="1"/>
  <c r="K834" i="12"/>
  <c r="O834" i="12"/>
  <c r="B838" i="3"/>
  <c r="A837" i="3"/>
  <c r="J835" i="12"/>
  <c r="W835" i="12"/>
  <c r="R835" i="12"/>
  <c r="C835" i="12"/>
  <c r="T835" i="12"/>
  <c r="S835" i="12"/>
  <c r="Y835" i="12"/>
  <c r="Z835" i="12"/>
  <c r="G835" i="12"/>
  <c r="F835" i="12"/>
  <c r="P835" i="12"/>
  <c r="Q835" i="12"/>
  <c r="H835" i="12"/>
  <c r="U835" i="12"/>
  <c r="V835" i="12"/>
  <c r="X835" i="12"/>
  <c r="B836" i="12"/>
  <c r="E836" i="12"/>
  <c r="D837" i="12" l="1"/>
  <c r="B837" i="12" s="1"/>
  <c r="A838" i="3"/>
  <c r="B839" i="3"/>
  <c r="E837" i="12"/>
  <c r="U836" i="12"/>
  <c r="X836" i="12"/>
  <c r="W836" i="12"/>
  <c r="H836" i="12"/>
  <c r="S836" i="12"/>
  <c r="P836" i="12"/>
  <c r="G836" i="12"/>
  <c r="F836" i="12"/>
  <c r="Y836" i="12"/>
  <c r="V836" i="12"/>
  <c r="J836" i="12"/>
  <c r="C836" i="12"/>
  <c r="R836" i="12"/>
  <c r="T836" i="12"/>
  <c r="Z836" i="12"/>
  <c r="Q836" i="12"/>
  <c r="K835" i="12"/>
  <c r="O835" i="12"/>
  <c r="D838" i="12" l="1"/>
  <c r="P837" i="12"/>
  <c r="F837" i="12"/>
  <c r="Y837" i="12"/>
  <c r="S837" i="12"/>
  <c r="G837" i="12"/>
  <c r="V837" i="12"/>
  <c r="W837" i="12"/>
  <c r="X837" i="12"/>
  <c r="U837" i="12"/>
  <c r="T837" i="12"/>
  <c r="Q837" i="12"/>
  <c r="Z837" i="12"/>
  <c r="J837" i="12"/>
  <c r="R837" i="12"/>
  <c r="C837" i="12"/>
  <c r="H837" i="12"/>
  <c r="K836" i="12"/>
  <c r="O836" i="12"/>
  <c r="B840" i="3"/>
  <c r="A839" i="3"/>
  <c r="B838" i="12"/>
  <c r="E838" i="12"/>
  <c r="D839" i="12" l="1"/>
  <c r="B841" i="3"/>
  <c r="A840" i="3"/>
  <c r="B839" i="12"/>
  <c r="E839" i="12"/>
  <c r="C838" i="12"/>
  <c r="H838" i="12"/>
  <c r="U838" i="12"/>
  <c r="T838" i="12"/>
  <c r="Y838" i="12"/>
  <c r="S838" i="12"/>
  <c r="V838" i="12"/>
  <c r="Q838" i="12"/>
  <c r="X838" i="12"/>
  <c r="R838" i="12"/>
  <c r="P838" i="12"/>
  <c r="W838" i="12"/>
  <c r="J838" i="12"/>
  <c r="F838" i="12"/>
  <c r="Z838" i="12"/>
  <c r="G838" i="12"/>
  <c r="K837" i="12"/>
  <c r="O837" i="12"/>
  <c r="D840" i="12" l="1"/>
  <c r="V839" i="12"/>
  <c r="S839" i="12"/>
  <c r="C839" i="12"/>
  <c r="F839" i="12"/>
  <c r="G839" i="12"/>
  <c r="W839" i="12"/>
  <c r="P839" i="12"/>
  <c r="Q839" i="12"/>
  <c r="Z839" i="12"/>
  <c r="Y839" i="12"/>
  <c r="U839" i="12"/>
  <c r="H839" i="12"/>
  <c r="T839" i="12"/>
  <c r="R839" i="12"/>
  <c r="X839" i="12"/>
  <c r="J839" i="12"/>
  <c r="B840" i="12"/>
  <c r="E840" i="12"/>
  <c r="K838" i="12"/>
  <c r="O838" i="12"/>
  <c r="A841" i="3"/>
  <c r="B842" i="3"/>
  <c r="D841" i="12" l="1"/>
  <c r="E841" i="12" s="1"/>
  <c r="K839" i="12"/>
  <c r="O839" i="12"/>
  <c r="A842" i="3"/>
  <c r="B843" i="3"/>
  <c r="J840" i="12"/>
  <c r="W840" i="12"/>
  <c r="C840" i="12"/>
  <c r="Z840" i="12"/>
  <c r="Q840" i="12"/>
  <c r="F840" i="12"/>
  <c r="T840" i="12"/>
  <c r="Y840" i="12"/>
  <c r="H840" i="12"/>
  <c r="P840" i="12"/>
  <c r="X840" i="12"/>
  <c r="U840" i="12"/>
  <c r="G840" i="12"/>
  <c r="V840" i="12"/>
  <c r="R840" i="12"/>
  <c r="S840" i="12"/>
  <c r="B841" i="12" l="1"/>
  <c r="J841" i="12" s="1"/>
  <c r="D842" i="12"/>
  <c r="E842" i="12" s="1"/>
  <c r="O840" i="12"/>
  <c r="K840" i="12"/>
  <c r="B842" i="12"/>
  <c r="B844" i="3"/>
  <c r="A843" i="3"/>
  <c r="C841" i="12" l="1"/>
  <c r="R841" i="12"/>
  <c r="Z841" i="12"/>
  <c r="P841" i="12"/>
  <c r="U841" i="12"/>
  <c r="Q841" i="12"/>
  <c r="W841" i="12"/>
  <c r="H841" i="12"/>
  <c r="X841" i="12"/>
  <c r="Y841" i="12"/>
  <c r="S841" i="12"/>
  <c r="G841" i="12"/>
  <c r="T841" i="12"/>
  <c r="V841" i="12"/>
  <c r="F841" i="12"/>
  <c r="D843" i="12"/>
  <c r="B843" i="12" s="1"/>
  <c r="R842" i="12"/>
  <c r="Y842" i="12"/>
  <c r="H842" i="12"/>
  <c r="Z842" i="12"/>
  <c r="T842" i="12"/>
  <c r="W842" i="12"/>
  <c r="P842" i="12"/>
  <c r="U842" i="12"/>
  <c r="J842" i="12"/>
  <c r="C842" i="12"/>
  <c r="Q842" i="12"/>
  <c r="V842" i="12"/>
  <c r="X842" i="12"/>
  <c r="S842" i="12"/>
  <c r="F842" i="12"/>
  <c r="G842" i="12"/>
  <c r="B845" i="3"/>
  <c r="A844" i="3"/>
  <c r="K841" i="12"/>
  <c r="O841" i="12"/>
  <c r="E843" i="12" l="1"/>
  <c r="D844" i="12"/>
  <c r="E844" i="12" s="1"/>
  <c r="K842" i="12"/>
  <c r="O842" i="12"/>
  <c r="A845" i="3"/>
  <c r="B846" i="3"/>
  <c r="S843" i="12"/>
  <c r="F843" i="12"/>
  <c r="V843" i="12"/>
  <c r="U843" i="12"/>
  <c r="W843" i="12"/>
  <c r="R843" i="12"/>
  <c r="G843" i="12"/>
  <c r="T843" i="12"/>
  <c r="H843" i="12"/>
  <c r="Y843" i="12"/>
  <c r="Q843" i="12"/>
  <c r="Z843" i="12"/>
  <c r="X843" i="12"/>
  <c r="J843" i="12"/>
  <c r="C843" i="12"/>
  <c r="P843" i="12"/>
  <c r="B844" i="12" l="1"/>
  <c r="H844" i="12" s="1"/>
  <c r="D845" i="12"/>
  <c r="E845" i="12" s="1"/>
  <c r="O843" i="12"/>
  <c r="K843" i="12"/>
  <c r="A846" i="3"/>
  <c r="B847" i="3"/>
  <c r="B845" i="12" l="1"/>
  <c r="Q844" i="12"/>
  <c r="C844" i="12"/>
  <c r="S844" i="12"/>
  <c r="Z844" i="12"/>
  <c r="P844" i="12"/>
  <c r="T844" i="12"/>
  <c r="W844" i="12"/>
  <c r="U844" i="12"/>
  <c r="R844" i="12"/>
  <c r="V844" i="12"/>
  <c r="X844" i="12"/>
  <c r="F844" i="12"/>
  <c r="Y844" i="12"/>
  <c r="J844" i="12"/>
  <c r="G844" i="12"/>
  <c r="D846" i="12"/>
  <c r="B848" i="3"/>
  <c r="A847" i="3"/>
  <c r="H845" i="12"/>
  <c r="Q845" i="12"/>
  <c r="R845" i="12"/>
  <c r="S845" i="12"/>
  <c r="V845" i="12"/>
  <c r="T845" i="12"/>
  <c r="G845" i="12"/>
  <c r="U845" i="12"/>
  <c r="Z845" i="12"/>
  <c r="J845" i="12"/>
  <c r="C845" i="12"/>
  <c r="P845" i="12"/>
  <c r="F845" i="12"/>
  <c r="Y845" i="12"/>
  <c r="W845" i="12"/>
  <c r="X845" i="12"/>
  <c r="O844" i="12"/>
  <c r="K844" i="12"/>
  <c r="E846" i="12"/>
  <c r="B846" i="12"/>
  <c r="D847" i="12" l="1"/>
  <c r="B847" i="12" s="1"/>
  <c r="J846" i="12"/>
  <c r="X846" i="12"/>
  <c r="Y846" i="12"/>
  <c r="V846" i="12"/>
  <c r="S846" i="12"/>
  <c r="Z846" i="12"/>
  <c r="C846" i="12"/>
  <c r="F846" i="12"/>
  <c r="R846" i="12"/>
  <c r="G846" i="12"/>
  <c r="T846" i="12"/>
  <c r="P846" i="12"/>
  <c r="Q846" i="12"/>
  <c r="W846" i="12"/>
  <c r="H846" i="12"/>
  <c r="U846" i="12"/>
  <c r="E847" i="12"/>
  <c r="O845" i="12"/>
  <c r="K845" i="12"/>
  <c r="B849" i="3"/>
  <c r="A848" i="3"/>
  <c r="D848" i="12" l="1"/>
  <c r="E848" i="12" s="1"/>
  <c r="X847" i="12"/>
  <c r="P847" i="12"/>
  <c r="F847" i="12"/>
  <c r="T847" i="12"/>
  <c r="S847" i="12"/>
  <c r="W847" i="12"/>
  <c r="G847" i="12"/>
  <c r="Z847" i="12"/>
  <c r="J847" i="12"/>
  <c r="C847" i="12"/>
  <c r="V847" i="12"/>
  <c r="Q847" i="12"/>
  <c r="U847" i="12"/>
  <c r="H847" i="12"/>
  <c r="Y847" i="12"/>
  <c r="R847" i="12"/>
  <c r="A849" i="3"/>
  <c r="B850" i="3"/>
  <c r="K846" i="12"/>
  <c r="O846" i="12"/>
  <c r="B848" i="12" l="1"/>
  <c r="F848" i="12" s="1"/>
  <c r="D849" i="12"/>
  <c r="B851" i="3"/>
  <c r="A850" i="3"/>
  <c r="E849" i="12"/>
  <c r="B849" i="12"/>
  <c r="K847" i="12"/>
  <c r="O847" i="12"/>
  <c r="Y848" i="12" l="1"/>
  <c r="R848" i="12"/>
  <c r="J848" i="12"/>
  <c r="Q848" i="12"/>
  <c r="V848" i="12"/>
  <c r="U848" i="12"/>
  <c r="C848" i="12"/>
  <c r="X848" i="12"/>
  <c r="P848" i="12"/>
  <c r="Z848" i="12"/>
  <c r="S848" i="12"/>
  <c r="G848" i="12"/>
  <c r="T848" i="12"/>
  <c r="W848" i="12"/>
  <c r="H848" i="12"/>
  <c r="D850" i="12"/>
  <c r="Y849" i="12"/>
  <c r="J849" i="12"/>
  <c r="R849" i="12"/>
  <c r="Q849" i="12"/>
  <c r="T849" i="12"/>
  <c r="W849" i="12"/>
  <c r="C849" i="12"/>
  <c r="S849" i="12"/>
  <c r="H849" i="12"/>
  <c r="X849" i="12"/>
  <c r="Z849" i="12"/>
  <c r="G849" i="12"/>
  <c r="U849" i="12"/>
  <c r="V849" i="12"/>
  <c r="F849" i="12"/>
  <c r="P849" i="12"/>
  <c r="B850" i="12"/>
  <c r="E850" i="12"/>
  <c r="O848" i="12"/>
  <c r="K848" i="12"/>
  <c r="B852" i="3"/>
  <c r="A851" i="3"/>
  <c r="D851" i="12" l="1"/>
  <c r="B851" i="12" s="1"/>
  <c r="K849" i="12"/>
  <c r="O849" i="12"/>
  <c r="B853" i="3"/>
  <c r="A852" i="3"/>
  <c r="R850" i="12"/>
  <c r="F850" i="12"/>
  <c r="X850" i="12"/>
  <c r="T850" i="12"/>
  <c r="Y850" i="12"/>
  <c r="S850" i="12"/>
  <c r="P850" i="12"/>
  <c r="Q850" i="12"/>
  <c r="H850" i="12"/>
  <c r="J850" i="12"/>
  <c r="W850" i="12"/>
  <c r="U850" i="12"/>
  <c r="V850" i="12"/>
  <c r="Z850" i="12"/>
  <c r="G850" i="12"/>
  <c r="C850" i="12"/>
  <c r="E851" i="12" l="1"/>
  <c r="D852" i="12"/>
  <c r="K850" i="12"/>
  <c r="O850" i="12"/>
  <c r="B852" i="12"/>
  <c r="E852" i="12"/>
  <c r="A853" i="3"/>
  <c r="B854" i="3"/>
  <c r="J851" i="12"/>
  <c r="Q851" i="12"/>
  <c r="U851" i="12"/>
  <c r="S851" i="12"/>
  <c r="Z851" i="12"/>
  <c r="X851" i="12"/>
  <c r="T851" i="12"/>
  <c r="P851" i="12"/>
  <c r="V851" i="12"/>
  <c r="H851" i="12"/>
  <c r="G851" i="12"/>
  <c r="W851" i="12"/>
  <c r="R851" i="12"/>
  <c r="C851" i="12"/>
  <c r="Y851" i="12"/>
  <c r="F851" i="12"/>
  <c r="D853" i="12" l="1"/>
  <c r="K851" i="12"/>
  <c r="O851" i="12"/>
  <c r="C852" i="12"/>
  <c r="G852" i="12"/>
  <c r="Y852" i="12"/>
  <c r="X852" i="12"/>
  <c r="F852" i="12"/>
  <c r="Q852" i="12"/>
  <c r="T852" i="12"/>
  <c r="R852" i="12"/>
  <c r="P852" i="12"/>
  <c r="J852" i="12"/>
  <c r="Z852" i="12"/>
  <c r="H852" i="12"/>
  <c r="S852" i="12"/>
  <c r="W852" i="12"/>
  <c r="U852" i="12"/>
  <c r="V852" i="12"/>
  <c r="B855" i="3"/>
  <c r="A854" i="3"/>
  <c r="E853" i="12"/>
  <c r="B853" i="12"/>
  <c r="D854" i="12" l="1"/>
  <c r="B854" i="12" s="1"/>
  <c r="K852" i="12"/>
  <c r="O852" i="12"/>
  <c r="B856" i="3"/>
  <c r="A855" i="3"/>
  <c r="J853" i="12"/>
  <c r="V853" i="12"/>
  <c r="F853" i="12"/>
  <c r="W853" i="12"/>
  <c r="Q853" i="12"/>
  <c r="Z853" i="12"/>
  <c r="U853" i="12"/>
  <c r="H853" i="12"/>
  <c r="R853" i="12"/>
  <c r="X853" i="12"/>
  <c r="T853" i="12"/>
  <c r="Y853" i="12"/>
  <c r="G853" i="12"/>
  <c r="P853" i="12"/>
  <c r="S853" i="12"/>
  <c r="C853" i="12"/>
  <c r="E854" i="12" l="1"/>
  <c r="D855" i="12"/>
  <c r="B855" i="12" s="1"/>
  <c r="K853" i="12"/>
  <c r="O853" i="12"/>
  <c r="E855" i="12"/>
  <c r="A856" i="3"/>
  <c r="B857" i="3"/>
  <c r="J854" i="12"/>
  <c r="X854" i="12"/>
  <c r="Y854" i="12"/>
  <c r="V854" i="12"/>
  <c r="Z854" i="12"/>
  <c r="C854" i="12"/>
  <c r="G854" i="12"/>
  <c r="F854" i="12"/>
  <c r="W854" i="12"/>
  <c r="P854" i="12"/>
  <c r="T854" i="12"/>
  <c r="S854" i="12"/>
  <c r="Q854" i="12"/>
  <c r="H854" i="12"/>
  <c r="R854" i="12"/>
  <c r="U854" i="12"/>
  <c r="D856" i="12" l="1"/>
  <c r="K854" i="12"/>
  <c r="O854" i="12"/>
  <c r="J855" i="12"/>
  <c r="P855" i="12"/>
  <c r="V855" i="12"/>
  <c r="H855" i="12"/>
  <c r="Z855" i="12"/>
  <c r="U855" i="12"/>
  <c r="G855" i="12"/>
  <c r="R855" i="12"/>
  <c r="S855" i="12"/>
  <c r="Y855" i="12"/>
  <c r="C855" i="12"/>
  <c r="W855" i="12"/>
  <c r="T855" i="12"/>
  <c r="F855" i="12"/>
  <c r="X855" i="12"/>
  <c r="Q855" i="12"/>
  <c r="A857" i="3"/>
  <c r="B858" i="3"/>
  <c r="B856" i="12"/>
  <c r="E856" i="12"/>
  <c r="D857" i="12" l="1"/>
  <c r="E857" i="12" s="1"/>
  <c r="A858" i="3"/>
  <c r="B859" i="3"/>
  <c r="O855" i="12"/>
  <c r="K855" i="12"/>
  <c r="S856" i="12"/>
  <c r="V856" i="12"/>
  <c r="W856" i="12"/>
  <c r="C856" i="12"/>
  <c r="J856" i="12"/>
  <c r="T856" i="12"/>
  <c r="Y856" i="12"/>
  <c r="P856" i="12"/>
  <c r="R856" i="12"/>
  <c r="U856" i="12"/>
  <c r="G856" i="12"/>
  <c r="H856" i="12"/>
  <c r="Z856" i="12"/>
  <c r="X856" i="12"/>
  <c r="F856" i="12"/>
  <c r="Q856" i="12"/>
  <c r="B857" i="12" l="1"/>
  <c r="Q857" i="12" s="1"/>
  <c r="D858" i="12"/>
  <c r="O856" i="12"/>
  <c r="K856" i="12"/>
  <c r="B860" i="3"/>
  <c r="A859" i="3"/>
  <c r="E858" i="12"/>
  <c r="B858" i="12"/>
  <c r="T857" i="12" l="1"/>
  <c r="C857" i="12"/>
  <c r="Z857" i="12"/>
  <c r="V857" i="12"/>
  <c r="F857" i="12"/>
  <c r="J857" i="12"/>
  <c r="S857" i="12"/>
  <c r="H857" i="12"/>
  <c r="P857" i="12"/>
  <c r="W857" i="12"/>
  <c r="X857" i="12"/>
  <c r="Y857" i="12"/>
  <c r="G857" i="12"/>
  <c r="R857" i="12"/>
  <c r="U857" i="12"/>
  <c r="D859" i="12"/>
  <c r="E859" i="12" s="1"/>
  <c r="A860" i="3"/>
  <c r="B861" i="3"/>
  <c r="O857" i="12"/>
  <c r="K857" i="12"/>
  <c r="R858" i="12"/>
  <c r="V858" i="12"/>
  <c r="Z858" i="12"/>
  <c r="T858" i="12"/>
  <c r="J858" i="12"/>
  <c r="U858" i="12"/>
  <c r="W858" i="12"/>
  <c r="F858" i="12"/>
  <c r="C858" i="12"/>
  <c r="Q858" i="12"/>
  <c r="G858" i="12"/>
  <c r="Y858" i="12"/>
  <c r="H858" i="12"/>
  <c r="P858" i="12"/>
  <c r="S858" i="12"/>
  <c r="X858" i="12"/>
  <c r="B859" i="12" l="1"/>
  <c r="S859" i="12" s="1"/>
  <c r="D860" i="12"/>
  <c r="E860" i="12" s="1"/>
  <c r="O858" i="12"/>
  <c r="K858" i="12"/>
  <c r="B862" i="3"/>
  <c r="A861" i="3"/>
  <c r="X859" i="12" l="1"/>
  <c r="W859" i="12"/>
  <c r="R859" i="12"/>
  <c r="H859" i="12"/>
  <c r="Z859" i="12"/>
  <c r="U859" i="12"/>
  <c r="T859" i="12"/>
  <c r="F859" i="12"/>
  <c r="Y859" i="12"/>
  <c r="P859" i="12"/>
  <c r="G859" i="12"/>
  <c r="J859" i="12"/>
  <c r="Q859" i="12"/>
  <c r="C859" i="12"/>
  <c r="V859" i="12"/>
  <c r="B860" i="12"/>
  <c r="J860" i="12" s="1"/>
  <c r="D861" i="12"/>
  <c r="B861" i="12" s="1"/>
  <c r="W860" i="12"/>
  <c r="Y860" i="12"/>
  <c r="S860" i="12"/>
  <c r="R860" i="12"/>
  <c r="U860" i="12"/>
  <c r="H860" i="12"/>
  <c r="Z860" i="12"/>
  <c r="T860" i="12"/>
  <c r="G860" i="12"/>
  <c r="O859" i="12"/>
  <c r="K859" i="12"/>
  <c r="A862" i="3"/>
  <c r="B863" i="3"/>
  <c r="E861" i="12" l="1"/>
  <c r="F860" i="12"/>
  <c r="V860" i="12"/>
  <c r="Q860" i="12"/>
  <c r="C860" i="12"/>
  <c r="P860" i="12"/>
  <c r="X860" i="12"/>
  <c r="D862" i="12"/>
  <c r="B862" i="12" s="1"/>
  <c r="B864" i="3"/>
  <c r="A863" i="3"/>
  <c r="J861" i="12"/>
  <c r="W861" i="12"/>
  <c r="S861" i="12"/>
  <c r="H861" i="12"/>
  <c r="Y861" i="12"/>
  <c r="R861" i="12"/>
  <c r="U861" i="12"/>
  <c r="Q861" i="12"/>
  <c r="Z861" i="12"/>
  <c r="X861" i="12"/>
  <c r="V861" i="12"/>
  <c r="T861" i="12"/>
  <c r="P861" i="12"/>
  <c r="G861" i="12"/>
  <c r="C861" i="12"/>
  <c r="F861" i="12"/>
  <c r="O860" i="12"/>
  <c r="K860" i="12"/>
  <c r="E862" i="12" l="1"/>
  <c r="D863" i="12"/>
  <c r="H862" i="12"/>
  <c r="U862" i="12"/>
  <c r="T862" i="12"/>
  <c r="G862" i="12"/>
  <c r="V862" i="12"/>
  <c r="S862" i="12"/>
  <c r="Q862" i="12"/>
  <c r="W862" i="12"/>
  <c r="J862" i="12"/>
  <c r="X862" i="12"/>
  <c r="Y862" i="12"/>
  <c r="C862" i="12"/>
  <c r="F862" i="12"/>
  <c r="P862" i="12"/>
  <c r="R862" i="12"/>
  <c r="Z862" i="12"/>
  <c r="B863" i="12"/>
  <c r="E863" i="12"/>
  <c r="O861" i="12"/>
  <c r="K861" i="12"/>
  <c r="A864" i="3"/>
  <c r="B865" i="3"/>
  <c r="D864" i="12" l="1"/>
  <c r="A865" i="3"/>
  <c r="B866" i="3"/>
  <c r="B864" i="12"/>
  <c r="E864" i="12"/>
  <c r="P863" i="12"/>
  <c r="H863" i="12"/>
  <c r="Y863" i="12"/>
  <c r="W863" i="12"/>
  <c r="X863" i="12"/>
  <c r="G863" i="12"/>
  <c r="U863" i="12"/>
  <c r="Z863" i="12"/>
  <c r="J863" i="12"/>
  <c r="S863" i="12"/>
  <c r="R863" i="12"/>
  <c r="V863" i="12"/>
  <c r="F863" i="12"/>
  <c r="T863" i="12"/>
  <c r="Q863" i="12"/>
  <c r="C863" i="12"/>
  <c r="O862" i="12"/>
  <c r="K862" i="12"/>
  <c r="D865" i="12" l="1"/>
  <c r="X864" i="12"/>
  <c r="Q864" i="12"/>
  <c r="G864" i="12"/>
  <c r="S864" i="12"/>
  <c r="Z864" i="12"/>
  <c r="C864" i="12"/>
  <c r="U864" i="12"/>
  <c r="V864" i="12"/>
  <c r="J864" i="12"/>
  <c r="H864" i="12"/>
  <c r="Y864" i="12"/>
  <c r="R864" i="12"/>
  <c r="W864" i="12"/>
  <c r="F864" i="12"/>
  <c r="P864" i="12"/>
  <c r="T864" i="12"/>
  <c r="B867" i="3"/>
  <c r="A866" i="3"/>
  <c r="O863" i="12"/>
  <c r="K863" i="12"/>
  <c r="E865" i="12"/>
  <c r="B865" i="12"/>
  <c r="D866" i="12" l="1"/>
  <c r="B868" i="3"/>
  <c r="A867" i="3"/>
  <c r="O864" i="12"/>
  <c r="K864" i="12"/>
  <c r="Y865" i="12"/>
  <c r="C865" i="12"/>
  <c r="U865" i="12"/>
  <c r="F865" i="12"/>
  <c r="X865" i="12"/>
  <c r="R865" i="12"/>
  <c r="P865" i="12"/>
  <c r="T865" i="12"/>
  <c r="J865" i="12"/>
  <c r="Q865" i="12"/>
  <c r="G865" i="12"/>
  <c r="V865" i="12"/>
  <c r="W865" i="12"/>
  <c r="H865" i="12"/>
  <c r="S865" i="12"/>
  <c r="Z865" i="12"/>
  <c r="E866" i="12"/>
  <c r="B866" i="12"/>
  <c r="D867" i="12" l="1"/>
  <c r="O865" i="12"/>
  <c r="K865" i="12"/>
  <c r="R866" i="12"/>
  <c r="W866" i="12"/>
  <c r="Z866" i="12"/>
  <c r="P866" i="12"/>
  <c r="X866" i="12"/>
  <c r="C866" i="12"/>
  <c r="Q866" i="12"/>
  <c r="T866" i="12"/>
  <c r="J866" i="12"/>
  <c r="G866" i="12"/>
  <c r="Y866" i="12"/>
  <c r="U866" i="12"/>
  <c r="H866" i="12"/>
  <c r="S866" i="12"/>
  <c r="V866" i="12"/>
  <c r="F866" i="12"/>
  <c r="E867" i="12"/>
  <c r="B867" i="12"/>
  <c r="B869" i="3"/>
  <c r="A868" i="3"/>
  <c r="D868" i="12" l="1"/>
  <c r="O866" i="12"/>
  <c r="K866" i="12"/>
  <c r="E868" i="12"/>
  <c r="B868" i="12"/>
  <c r="J867" i="12"/>
  <c r="W867" i="12"/>
  <c r="G867" i="12"/>
  <c r="Q867" i="12"/>
  <c r="V867" i="12"/>
  <c r="C867" i="12"/>
  <c r="R867" i="12"/>
  <c r="Y867" i="12"/>
  <c r="T867" i="12"/>
  <c r="Z867" i="12"/>
  <c r="X867" i="12"/>
  <c r="U867" i="12"/>
  <c r="P867" i="12"/>
  <c r="H867" i="12"/>
  <c r="F867" i="12"/>
  <c r="S867" i="12"/>
  <c r="B870" i="3"/>
  <c r="A869" i="3"/>
  <c r="D869" i="12" l="1"/>
  <c r="J868" i="12"/>
  <c r="T868" i="12"/>
  <c r="P868" i="12"/>
  <c r="U868" i="12"/>
  <c r="G868" i="12"/>
  <c r="C868" i="12"/>
  <c r="Z868" i="12"/>
  <c r="Q868" i="12"/>
  <c r="V868" i="12"/>
  <c r="Y868" i="12"/>
  <c r="F868" i="12"/>
  <c r="X868" i="12"/>
  <c r="S868" i="12"/>
  <c r="H868" i="12"/>
  <c r="R868" i="12"/>
  <c r="W868" i="12"/>
  <c r="B869" i="12"/>
  <c r="E869" i="12"/>
  <c r="A870" i="3"/>
  <c r="B871" i="3"/>
  <c r="O867" i="12"/>
  <c r="K867" i="12"/>
  <c r="D870" i="12" l="1"/>
  <c r="E870" i="12" s="1"/>
  <c r="B872" i="3"/>
  <c r="A871" i="3"/>
  <c r="B870" i="12"/>
  <c r="J869" i="12"/>
  <c r="G869" i="12"/>
  <c r="P869" i="12"/>
  <c r="Z869" i="12"/>
  <c r="Q869" i="12"/>
  <c r="R869" i="12"/>
  <c r="X869" i="12"/>
  <c r="F869" i="12"/>
  <c r="W869" i="12"/>
  <c r="H869" i="12"/>
  <c r="Y869" i="12"/>
  <c r="V869" i="12"/>
  <c r="U869" i="12"/>
  <c r="S869" i="12"/>
  <c r="T869" i="12"/>
  <c r="C869" i="12"/>
  <c r="K868" i="12"/>
  <c r="O868" i="12"/>
  <c r="D871" i="12" l="1"/>
  <c r="J870" i="12"/>
  <c r="F870" i="12"/>
  <c r="Z870" i="12"/>
  <c r="P870" i="12"/>
  <c r="H870" i="12"/>
  <c r="Y870" i="12"/>
  <c r="S870" i="12"/>
  <c r="C870" i="12"/>
  <c r="V870" i="12"/>
  <c r="T870" i="12"/>
  <c r="G870" i="12"/>
  <c r="U870" i="12"/>
  <c r="R870" i="12"/>
  <c r="X870" i="12"/>
  <c r="W870" i="12"/>
  <c r="Q870" i="12"/>
  <c r="B871" i="12"/>
  <c r="E871" i="12"/>
  <c r="K869" i="12"/>
  <c r="O869" i="12"/>
  <c r="B873" i="3"/>
  <c r="A872" i="3"/>
  <c r="D872" i="12" l="1"/>
  <c r="B872" i="12" s="1"/>
  <c r="B874" i="3"/>
  <c r="A873" i="3"/>
  <c r="Q871" i="12"/>
  <c r="G871" i="12"/>
  <c r="U871" i="12"/>
  <c r="T871" i="12"/>
  <c r="X871" i="12"/>
  <c r="H871" i="12"/>
  <c r="V871" i="12"/>
  <c r="R871" i="12"/>
  <c r="J871" i="12"/>
  <c r="P871" i="12"/>
  <c r="F871" i="12"/>
  <c r="C871" i="12"/>
  <c r="W871" i="12"/>
  <c r="S871" i="12"/>
  <c r="Y871" i="12"/>
  <c r="Z871" i="12"/>
  <c r="O870" i="12"/>
  <c r="K870" i="12"/>
  <c r="E872" i="12" l="1"/>
  <c r="D873" i="12"/>
  <c r="E873" i="12" s="1"/>
  <c r="A874" i="3"/>
  <c r="B875" i="3"/>
  <c r="O871" i="12"/>
  <c r="K871" i="12"/>
  <c r="S872" i="12"/>
  <c r="C872" i="12"/>
  <c r="R872" i="12"/>
  <c r="H872" i="12"/>
  <c r="Z872" i="12"/>
  <c r="V872" i="12"/>
  <c r="F872" i="12"/>
  <c r="J872" i="12"/>
  <c r="U872" i="12"/>
  <c r="Q872" i="12"/>
  <c r="W872" i="12"/>
  <c r="G872" i="12"/>
  <c r="P872" i="12"/>
  <c r="Y872" i="12"/>
  <c r="X872" i="12"/>
  <c r="T872" i="12"/>
  <c r="B873" i="12" l="1"/>
  <c r="T873" i="12" s="1"/>
  <c r="D874" i="12"/>
  <c r="E874" i="12" s="1"/>
  <c r="A875" i="3"/>
  <c r="B876" i="3"/>
  <c r="K872" i="12"/>
  <c r="O872" i="12"/>
  <c r="R873" i="12" l="1"/>
  <c r="F873" i="12"/>
  <c r="S873" i="12"/>
  <c r="Y873" i="12"/>
  <c r="V873" i="12"/>
  <c r="J873" i="12"/>
  <c r="X873" i="12"/>
  <c r="G873" i="12"/>
  <c r="Q873" i="12"/>
  <c r="P873" i="12"/>
  <c r="Z873" i="12"/>
  <c r="C873" i="12"/>
  <c r="B874" i="12"/>
  <c r="F874" i="12" s="1"/>
  <c r="U873" i="12"/>
  <c r="W873" i="12"/>
  <c r="H873" i="12"/>
  <c r="D875" i="12"/>
  <c r="C874" i="12"/>
  <c r="R874" i="12"/>
  <c r="P874" i="12"/>
  <c r="T874" i="12"/>
  <c r="B877" i="3"/>
  <c r="A876" i="3"/>
  <c r="K873" i="12"/>
  <c r="O873" i="12"/>
  <c r="B875" i="12"/>
  <c r="E875" i="12"/>
  <c r="Y874" i="12" l="1"/>
  <c r="S874" i="12"/>
  <c r="X874" i="12"/>
  <c r="G874" i="12"/>
  <c r="Q874" i="12"/>
  <c r="V874" i="12"/>
  <c r="J874" i="12"/>
  <c r="O874" i="12" s="1"/>
  <c r="H874" i="12"/>
  <c r="Z874" i="12"/>
  <c r="U874" i="12"/>
  <c r="W874" i="12"/>
  <c r="D876" i="12"/>
  <c r="E876" i="12" s="1"/>
  <c r="B878" i="3"/>
  <c r="A877" i="3"/>
  <c r="J875" i="12"/>
  <c r="P875" i="12"/>
  <c r="V875" i="12"/>
  <c r="U875" i="12"/>
  <c r="G875" i="12"/>
  <c r="T875" i="12"/>
  <c r="Y875" i="12"/>
  <c r="X875" i="12"/>
  <c r="Q875" i="12"/>
  <c r="Z875" i="12"/>
  <c r="R875" i="12"/>
  <c r="C875" i="12"/>
  <c r="H875" i="12"/>
  <c r="W875" i="12"/>
  <c r="F875" i="12"/>
  <c r="S875" i="12"/>
  <c r="B876" i="12"/>
  <c r="K874" i="12" l="1"/>
  <c r="D877" i="12"/>
  <c r="E877" i="12" s="1"/>
  <c r="B879" i="3"/>
  <c r="A878" i="3"/>
  <c r="J876" i="12"/>
  <c r="R876" i="12"/>
  <c r="G876" i="12"/>
  <c r="Z876" i="12"/>
  <c r="T876" i="12"/>
  <c r="U876" i="12"/>
  <c r="F876" i="12"/>
  <c r="V876" i="12"/>
  <c r="Y876" i="12"/>
  <c r="C876" i="12"/>
  <c r="W876" i="12"/>
  <c r="H876" i="12"/>
  <c r="P876" i="12"/>
  <c r="X876" i="12"/>
  <c r="S876" i="12"/>
  <c r="Q876" i="12"/>
  <c r="K875" i="12"/>
  <c r="O875" i="12"/>
  <c r="B877" i="12" l="1"/>
  <c r="R877" i="12" s="1"/>
  <c r="D878" i="12"/>
  <c r="B878" i="12" s="1"/>
  <c r="B880" i="3"/>
  <c r="A879" i="3"/>
  <c r="O876" i="12"/>
  <c r="K876" i="12"/>
  <c r="X877" i="12" l="1"/>
  <c r="H877" i="12"/>
  <c r="W877" i="12"/>
  <c r="Q877" i="12"/>
  <c r="S877" i="12"/>
  <c r="C877" i="12"/>
  <c r="F877" i="12"/>
  <c r="J877" i="12"/>
  <c r="G877" i="12"/>
  <c r="T877" i="12"/>
  <c r="U877" i="12"/>
  <c r="Y877" i="12"/>
  <c r="Z877" i="12"/>
  <c r="P877" i="12"/>
  <c r="V877" i="12"/>
  <c r="E878" i="12"/>
  <c r="D879" i="12"/>
  <c r="E879" i="12" s="1"/>
  <c r="B881" i="3"/>
  <c r="A880" i="3"/>
  <c r="K877" i="12"/>
  <c r="O877" i="12"/>
  <c r="J878" i="12"/>
  <c r="S878" i="12"/>
  <c r="Y878" i="12"/>
  <c r="V878" i="12"/>
  <c r="C878" i="12"/>
  <c r="F878" i="12"/>
  <c r="Z878" i="12"/>
  <c r="H878" i="12"/>
  <c r="U878" i="12"/>
  <c r="T878" i="12"/>
  <c r="Q878" i="12"/>
  <c r="G878" i="12"/>
  <c r="P878" i="12"/>
  <c r="X878" i="12"/>
  <c r="R878" i="12"/>
  <c r="W878" i="12"/>
  <c r="B879" i="12" l="1"/>
  <c r="Z879" i="12" s="1"/>
  <c r="D880" i="12"/>
  <c r="B880" i="12" s="1"/>
  <c r="O878" i="12"/>
  <c r="K878" i="12"/>
  <c r="B882" i="3"/>
  <c r="A881" i="3"/>
  <c r="W879" i="12" l="1"/>
  <c r="T879" i="12"/>
  <c r="G879" i="12"/>
  <c r="C879" i="12"/>
  <c r="R879" i="12"/>
  <c r="P879" i="12"/>
  <c r="S879" i="12"/>
  <c r="H879" i="12"/>
  <c r="X879" i="12"/>
  <c r="V879" i="12"/>
  <c r="F879" i="12"/>
  <c r="Q879" i="12"/>
  <c r="Y879" i="12"/>
  <c r="J879" i="12"/>
  <c r="O879" i="12" s="1"/>
  <c r="U879" i="12"/>
  <c r="E880" i="12"/>
  <c r="D881" i="12"/>
  <c r="B881" i="12" s="1"/>
  <c r="K879" i="12"/>
  <c r="A882" i="3"/>
  <c r="B883" i="3"/>
  <c r="V880" i="12"/>
  <c r="W880" i="12"/>
  <c r="Y880" i="12"/>
  <c r="T880" i="12"/>
  <c r="C880" i="12"/>
  <c r="F880" i="12"/>
  <c r="P880" i="12"/>
  <c r="X880" i="12"/>
  <c r="S880" i="12"/>
  <c r="U880" i="12"/>
  <c r="R880" i="12"/>
  <c r="G880" i="12"/>
  <c r="J880" i="12"/>
  <c r="Q880" i="12"/>
  <c r="Z880" i="12"/>
  <c r="H880" i="12"/>
  <c r="E881" i="12" l="1"/>
  <c r="D882" i="12"/>
  <c r="K880" i="12"/>
  <c r="O880" i="12"/>
  <c r="F881" i="12"/>
  <c r="H881" i="12"/>
  <c r="U881" i="12"/>
  <c r="C881" i="12"/>
  <c r="X881" i="12"/>
  <c r="P881" i="12"/>
  <c r="T881" i="12"/>
  <c r="J881" i="12"/>
  <c r="Q881" i="12"/>
  <c r="R881" i="12"/>
  <c r="S881" i="12"/>
  <c r="Y881" i="12"/>
  <c r="V881" i="12"/>
  <c r="W881" i="12"/>
  <c r="Z881" i="12"/>
  <c r="G881" i="12"/>
  <c r="B884" i="3"/>
  <c r="A883" i="3"/>
  <c r="B882" i="12"/>
  <c r="E882" i="12"/>
  <c r="D883" i="12" l="1"/>
  <c r="E883" i="12" s="1"/>
  <c r="B885" i="3"/>
  <c r="A884" i="3"/>
  <c r="K881" i="12"/>
  <c r="O881" i="12"/>
  <c r="C882" i="12"/>
  <c r="U882" i="12"/>
  <c r="F882" i="12"/>
  <c r="R882" i="12"/>
  <c r="H882" i="12"/>
  <c r="S882" i="12"/>
  <c r="P882" i="12"/>
  <c r="X882" i="12"/>
  <c r="Y882" i="12"/>
  <c r="T882" i="12"/>
  <c r="G882" i="12"/>
  <c r="Z882" i="12"/>
  <c r="J882" i="12"/>
  <c r="V882" i="12"/>
  <c r="Q882" i="12"/>
  <c r="W882" i="12"/>
  <c r="B883" i="12" l="1"/>
  <c r="T883" i="12" s="1"/>
  <c r="D884" i="12"/>
  <c r="E884" i="12" s="1"/>
  <c r="O882" i="12"/>
  <c r="K882" i="12"/>
  <c r="B886" i="3"/>
  <c r="A885" i="3"/>
  <c r="P883" i="12" l="1"/>
  <c r="G883" i="12"/>
  <c r="X883" i="12"/>
  <c r="B884" i="12"/>
  <c r="V883" i="12"/>
  <c r="C883" i="12"/>
  <c r="S883" i="12"/>
  <c r="Z883" i="12"/>
  <c r="H883" i="12"/>
  <c r="J883" i="12"/>
  <c r="W883" i="12"/>
  <c r="Y883" i="12"/>
  <c r="U883" i="12"/>
  <c r="R883" i="12"/>
  <c r="F883" i="12"/>
  <c r="Q883" i="12"/>
  <c r="D885" i="12"/>
  <c r="Z884" i="12"/>
  <c r="V884" i="12"/>
  <c r="G884" i="12"/>
  <c r="Q884" i="12"/>
  <c r="H884" i="12"/>
  <c r="U884" i="12"/>
  <c r="S884" i="12"/>
  <c r="T884" i="12"/>
  <c r="J884" i="12"/>
  <c r="R884" i="12"/>
  <c r="W884" i="12"/>
  <c r="F884" i="12"/>
  <c r="Y884" i="12"/>
  <c r="P884" i="12"/>
  <c r="X884" i="12"/>
  <c r="C884" i="12"/>
  <c r="O883" i="12"/>
  <c r="K883" i="12"/>
  <c r="E885" i="12"/>
  <c r="B885" i="12"/>
  <c r="B887" i="3"/>
  <c r="A886" i="3"/>
  <c r="D886" i="12" l="1"/>
  <c r="B886" i="12" s="1"/>
  <c r="Q885" i="12"/>
  <c r="V885" i="12"/>
  <c r="T885" i="12"/>
  <c r="W885" i="12"/>
  <c r="F885" i="12"/>
  <c r="P885" i="12"/>
  <c r="Z885" i="12"/>
  <c r="G885" i="12"/>
  <c r="H885" i="12"/>
  <c r="Y885" i="12"/>
  <c r="R885" i="12"/>
  <c r="S885" i="12"/>
  <c r="J885" i="12"/>
  <c r="X885" i="12"/>
  <c r="C885" i="12"/>
  <c r="U885" i="12"/>
  <c r="A887" i="3"/>
  <c r="B888" i="3"/>
  <c r="K884" i="12"/>
  <c r="O884" i="12"/>
  <c r="E886" i="12" l="1"/>
  <c r="D887" i="12"/>
  <c r="B889" i="3"/>
  <c r="A888" i="3"/>
  <c r="B887" i="12"/>
  <c r="E887" i="12"/>
  <c r="K885" i="12"/>
  <c r="O885" i="12"/>
  <c r="X886" i="12"/>
  <c r="Z886" i="12"/>
  <c r="P886" i="12"/>
  <c r="F886" i="12"/>
  <c r="S886" i="12"/>
  <c r="R886" i="12"/>
  <c r="Y886" i="12"/>
  <c r="U886" i="12"/>
  <c r="G886" i="12"/>
  <c r="C886" i="12"/>
  <c r="T886" i="12"/>
  <c r="J886" i="12"/>
  <c r="H886" i="12"/>
  <c r="W886" i="12"/>
  <c r="V886" i="12"/>
  <c r="Q886" i="12"/>
  <c r="D888" i="12" l="1"/>
  <c r="V887" i="12"/>
  <c r="P887" i="12"/>
  <c r="Y887" i="12"/>
  <c r="F887" i="12"/>
  <c r="Z887" i="12"/>
  <c r="T887" i="12"/>
  <c r="W887" i="12"/>
  <c r="C887" i="12"/>
  <c r="J887" i="12"/>
  <c r="X887" i="12"/>
  <c r="U887" i="12"/>
  <c r="Q887" i="12"/>
  <c r="H887" i="12"/>
  <c r="R887" i="12"/>
  <c r="S887" i="12"/>
  <c r="G887" i="12"/>
  <c r="K886" i="12"/>
  <c r="O886" i="12"/>
  <c r="B888" i="12"/>
  <c r="E888" i="12"/>
  <c r="A889" i="3"/>
  <c r="B890" i="3"/>
  <c r="D889" i="12" l="1"/>
  <c r="W888" i="12"/>
  <c r="U888" i="12"/>
  <c r="Y888" i="12"/>
  <c r="R888" i="12"/>
  <c r="J888" i="12"/>
  <c r="G888" i="12"/>
  <c r="P888" i="12"/>
  <c r="Z888" i="12"/>
  <c r="S888" i="12"/>
  <c r="F888" i="12"/>
  <c r="H888" i="12"/>
  <c r="X888" i="12"/>
  <c r="T888" i="12"/>
  <c r="V888" i="12"/>
  <c r="Q888" i="12"/>
  <c r="C888" i="12"/>
  <c r="B891" i="3"/>
  <c r="A890" i="3"/>
  <c r="E889" i="12"/>
  <c r="B889" i="12"/>
  <c r="K887" i="12"/>
  <c r="O887" i="12"/>
  <c r="D890" i="12" l="1"/>
  <c r="Z889" i="12"/>
  <c r="W889" i="12"/>
  <c r="G889" i="12"/>
  <c r="Q889" i="12"/>
  <c r="P889" i="12"/>
  <c r="C889" i="12"/>
  <c r="U889" i="12"/>
  <c r="T889" i="12"/>
  <c r="J889" i="12"/>
  <c r="F889" i="12"/>
  <c r="V889" i="12"/>
  <c r="Y889" i="12"/>
  <c r="S889" i="12"/>
  <c r="R889" i="12"/>
  <c r="X889" i="12"/>
  <c r="H889" i="12"/>
  <c r="B890" i="12"/>
  <c r="E890" i="12"/>
  <c r="A891" i="3"/>
  <c r="B892" i="3"/>
  <c r="K888" i="12"/>
  <c r="O888" i="12"/>
  <c r="D891" i="12" l="1"/>
  <c r="B891" i="12" s="1"/>
  <c r="T890" i="12"/>
  <c r="X890" i="12"/>
  <c r="W890" i="12"/>
  <c r="C890" i="12"/>
  <c r="F890" i="12"/>
  <c r="H890" i="12"/>
  <c r="G890" i="12"/>
  <c r="Q890" i="12"/>
  <c r="Y890" i="12"/>
  <c r="U890" i="12"/>
  <c r="S890" i="12"/>
  <c r="P890" i="12"/>
  <c r="Z890" i="12"/>
  <c r="R890" i="12"/>
  <c r="V890" i="12"/>
  <c r="J890" i="12"/>
  <c r="A892" i="3"/>
  <c r="B893" i="3"/>
  <c r="K889" i="12"/>
  <c r="O889" i="12"/>
  <c r="E891" i="12" l="1"/>
  <c r="D892" i="12"/>
  <c r="E892" i="12" s="1"/>
  <c r="B894" i="3"/>
  <c r="A893" i="3"/>
  <c r="K890" i="12"/>
  <c r="O890" i="12"/>
  <c r="S891" i="12"/>
  <c r="R891" i="12"/>
  <c r="G891" i="12"/>
  <c r="C891" i="12"/>
  <c r="H891" i="12"/>
  <c r="Z891" i="12"/>
  <c r="W891" i="12"/>
  <c r="Y891" i="12"/>
  <c r="T891" i="12"/>
  <c r="F891" i="12"/>
  <c r="V891" i="12"/>
  <c r="Q891" i="12"/>
  <c r="J891" i="12"/>
  <c r="X891" i="12"/>
  <c r="P891" i="12"/>
  <c r="U891" i="12"/>
  <c r="B892" i="12" l="1"/>
  <c r="C892" i="12" s="1"/>
  <c r="D893" i="12"/>
  <c r="B893" i="12" s="1"/>
  <c r="O891" i="12"/>
  <c r="K891" i="12"/>
  <c r="B895" i="3"/>
  <c r="A894" i="3"/>
  <c r="E893" i="12" l="1"/>
  <c r="J892" i="12"/>
  <c r="P892" i="12"/>
  <c r="F892" i="12"/>
  <c r="G892" i="12"/>
  <c r="W892" i="12"/>
  <c r="V892" i="12"/>
  <c r="S892" i="12"/>
  <c r="Q892" i="12"/>
  <c r="R892" i="12"/>
  <c r="X892" i="12"/>
  <c r="H892" i="12"/>
  <c r="Z892" i="12"/>
  <c r="Y892" i="12"/>
  <c r="U892" i="12"/>
  <c r="T892" i="12"/>
  <c r="D894" i="12"/>
  <c r="E894" i="12" s="1"/>
  <c r="O892" i="12"/>
  <c r="K892" i="12"/>
  <c r="B894" i="12"/>
  <c r="A895" i="3"/>
  <c r="B896" i="3"/>
  <c r="S893" i="12"/>
  <c r="T893" i="12"/>
  <c r="V893" i="12"/>
  <c r="Z893" i="12"/>
  <c r="U893" i="12"/>
  <c r="Q893" i="12"/>
  <c r="W893" i="12"/>
  <c r="C893" i="12"/>
  <c r="J893" i="12"/>
  <c r="F893" i="12"/>
  <c r="G893" i="12"/>
  <c r="X893" i="12"/>
  <c r="Y893" i="12"/>
  <c r="R893" i="12"/>
  <c r="P893" i="12"/>
  <c r="H893" i="12"/>
  <c r="D895" i="12" l="1"/>
  <c r="W894" i="12"/>
  <c r="F894" i="12"/>
  <c r="P894" i="12"/>
  <c r="J894" i="12"/>
  <c r="U894" i="12"/>
  <c r="Z894" i="12"/>
  <c r="R894" i="12"/>
  <c r="C894" i="12"/>
  <c r="S894" i="12"/>
  <c r="H894" i="12"/>
  <c r="V894" i="12"/>
  <c r="G894" i="12"/>
  <c r="X894" i="12"/>
  <c r="T894" i="12"/>
  <c r="Q894" i="12"/>
  <c r="Y894" i="12"/>
  <c r="O893" i="12"/>
  <c r="K893" i="12"/>
  <c r="B897" i="3"/>
  <c r="A896" i="3"/>
  <c r="B895" i="12"/>
  <c r="E895" i="12"/>
  <c r="D896" i="12" l="1"/>
  <c r="B896" i="12" s="1"/>
  <c r="O894" i="12"/>
  <c r="K894" i="12"/>
  <c r="B898" i="3"/>
  <c r="A897" i="3"/>
  <c r="J895" i="12"/>
  <c r="T895" i="12"/>
  <c r="S895" i="12"/>
  <c r="H895" i="12"/>
  <c r="Y895" i="12"/>
  <c r="W895" i="12"/>
  <c r="V895" i="12"/>
  <c r="P895" i="12"/>
  <c r="Q895" i="12"/>
  <c r="F895" i="12"/>
  <c r="X895" i="12"/>
  <c r="Z895" i="12"/>
  <c r="C895" i="12"/>
  <c r="G895" i="12"/>
  <c r="R895" i="12"/>
  <c r="U895" i="12"/>
  <c r="E896" i="12" l="1"/>
  <c r="D897" i="12"/>
  <c r="B897" i="12" s="1"/>
  <c r="O895" i="12"/>
  <c r="K895" i="12"/>
  <c r="B899" i="3"/>
  <c r="A898" i="3"/>
  <c r="S896" i="12"/>
  <c r="P896" i="12"/>
  <c r="Y896" i="12"/>
  <c r="W896" i="12"/>
  <c r="G896" i="12"/>
  <c r="U896" i="12"/>
  <c r="H896" i="12"/>
  <c r="T896" i="12"/>
  <c r="J896" i="12"/>
  <c r="Q896" i="12"/>
  <c r="F896" i="12"/>
  <c r="R896" i="12"/>
  <c r="X896" i="12"/>
  <c r="C896" i="12"/>
  <c r="V896" i="12"/>
  <c r="Z896" i="12"/>
  <c r="E897" i="12" l="1"/>
  <c r="D898" i="12"/>
  <c r="E898" i="12" s="1"/>
  <c r="O896" i="12"/>
  <c r="K896" i="12"/>
  <c r="B898" i="12"/>
  <c r="G897" i="12"/>
  <c r="J897" i="12"/>
  <c r="F897" i="12"/>
  <c r="H897" i="12"/>
  <c r="V897" i="12"/>
  <c r="R897" i="12"/>
  <c r="Y897" i="12"/>
  <c r="Z897" i="12"/>
  <c r="S897" i="12"/>
  <c r="C897" i="12"/>
  <c r="Q897" i="12"/>
  <c r="P897" i="12"/>
  <c r="T897" i="12"/>
  <c r="U897" i="12"/>
  <c r="W897" i="12"/>
  <c r="X897" i="12"/>
  <c r="A899" i="3"/>
  <c r="B900" i="3"/>
  <c r="D899" i="12" l="1"/>
  <c r="Z898" i="12"/>
  <c r="F898" i="12"/>
  <c r="S898" i="12"/>
  <c r="R898" i="12"/>
  <c r="T898" i="12"/>
  <c r="G898" i="12"/>
  <c r="P898" i="12"/>
  <c r="H898" i="12"/>
  <c r="J898" i="12"/>
  <c r="X898" i="12"/>
  <c r="Y898" i="12"/>
  <c r="U898" i="12"/>
  <c r="Q898" i="12"/>
  <c r="C898" i="12"/>
  <c r="V898" i="12"/>
  <c r="W898" i="12"/>
  <c r="O897" i="12"/>
  <c r="K897" i="12"/>
  <c r="A900" i="3"/>
  <c r="B901" i="3"/>
  <c r="B899" i="12"/>
  <c r="E899" i="12"/>
  <c r="D900" i="12" l="1"/>
  <c r="E900" i="12" s="1"/>
  <c r="A901" i="3"/>
  <c r="B902" i="3"/>
  <c r="B900" i="12"/>
  <c r="H899" i="12"/>
  <c r="Y899" i="12"/>
  <c r="X899" i="12"/>
  <c r="U899" i="12"/>
  <c r="G899" i="12"/>
  <c r="R899" i="12"/>
  <c r="W899" i="12"/>
  <c r="S899" i="12"/>
  <c r="P899" i="12"/>
  <c r="V899" i="12"/>
  <c r="J899" i="12"/>
  <c r="T899" i="12"/>
  <c r="F899" i="12"/>
  <c r="C899" i="12"/>
  <c r="Z899" i="12"/>
  <c r="Q899" i="12"/>
  <c r="K898" i="12"/>
  <c r="O898" i="12"/>
  <c r="D901" i="12" l="1"/>
  <c r="G900" i="12"/>
  <c r="J900" i="12"/>
  <c r="T900" i="12"/>
  <c r="V900" i="12"/>
  <c r="U900" i="12"/>
  <c r="H900" i="12"/>
  <c r="Z900" i="12"/>
  <c r="R900" i="12"/>
  <c r="W900" i="12"/>
  <c r="Y900" i="12"/>
  <c r="C900" i="12"/>
  <c r="F900" i="12"/>
  <c r="X900" i="12"/>
  <c r="P900" i="12"/>
  <c r="S900" i="12"/>
  <c r="Q900" i="12"/>
  <c r="K899" i="12"/>
  <c r="O899" i="12"/>
  <c r="A902" i="3"/>
  <c r="B903" i="3"/>
  <c r="E901" i="12"/>
  <c r="B901" i="12"/>
  <c r="D902" i="12" l="1"/>
  <c r="E902" i="12" s="1"/>
  <c r="B904" i="3"/>
  <c r="A903" i="3"/>
  <c r="Y901" i="12"/>
  <c r="U901" i="12"/>
  <c r="J901" i="12"/>
  <c r="T901" i="12"/>
  <c r="H901" i="12"/>
  <c r="P901" i="12"/>
  <c r="F901" i="12"/>
  <c r="W901" i="12"/>
  <c r="C901" i="12"/>
  <c r="G901" i="12"/>
  <c r="R901" i="12"/>
  <c r="X901" i="12"/>
  <c r="Q901" i="12"/>
  <c r="S901" i="12"/>
  <c r="Z901" i="12"/>
  <c r="V901" i="12"/>
  <c r="K900" i="12"/>
  <c r="O900" i="12"/>
  <c r="B902" i="12" l="1"/>
  <c r="S902" i="12" s="1"/>
  <c r="D903" i="12"/>
  <c r="K901" i="12"/>
  <c r="O901" i="12"/>
  <c r="B903" i="12"/>
  <c r="E903" i="12"/>
  <c r="A904" i="3"/>
  <c r="B905" i="3"/>
  <c r="Q902" i="12" l="1"/>
  <c r="C902" i="12"/>
  <c r="J902" i="12"/>
  <c r="P902" i="12"/>
  <c r="G902" i="12"/>
  <c r="U902" i="12"/>
  <c r="T902" i="12"/>
  <c r="F902" i="12"/>
  <c r="Y902" i="12"/>
  <c r="V902" i="12"/>
  <c r="R902" i="12"/>
  <c r="H902" i="12"/>
  <c r="Z902" i="12"/>
  <c r="X902" i="12"/>
  <c r="W902" i="12"/>
  <c r="D904" i="12"/>
  <c r="J903" i="12"/>
  <c r="T903" i="12"/>
  <c r="G903" i="12"/>
  <c r="Z903" i="12"/>
  <c r="Y903" i="12"/>
  <c r="U903" i="12"/>
  <c r="P903" i="12"/>
  <c r="F903" i="12"/>
  <c r="V903" i="12"/>
  <c r="X903" i="12"/>
  <c r="Q903" i="12"/>
  <c r="R903" i="12"/>
  <c r="C903" i="12"/>
  <c r="H903" i="12"/>
  <c r="W903" i="12"/>
  <c r="S903" i="12"/>
  <c r="B906" i="3"/>
  <c r="A905" i="3"/>
  <c r="B904" i="12"/>
  <c r="E904" i="12"/>
  <c r="K902" i="12"/>
  <c r="O902" i="12"/>
  <c r="D905" i="12" l="1"/>
  <c r="F904" i="12"/>
  <c r="Y904" i="12"/>
  <c r="S904" i="12"/>
  <c r="G904" i="12"/>
  <c r="C904" i="12"/>
  <c r="Q904" i="12"/>
  <c r="R904" i="12"/>
  <c r="P904" i="12"/>
  <c r="H904" i="12"/>
  <c r="V904" i="12"/>
  <c r="W904" i="12"/>
  <c r="J904" i="12"/>
  <c r="U904" i="12"/>
  <c r="T904" i="12"/>
  <c r="Z904" i="12"/>
  <c r="X904" i="12"/>
  <c r="B905" i="12"/>
  <c r="E905" i="12"/>
  <c r="A906" i="3"/>
  <c r="B907" i="3"/>
  <c r="K903" i="12"/>
  <c r="O903" i="12"/>
  <c r="D906" i="12" l="1"/>
  <c r="B906" i="12" s="1"/>
  <c r="A907" i="3"/>
  <c r="B908" i="3"/>
  <c r="O904" i="12"/>
  <c r="K904" i="12"/>
  <c r="E906" i="12"/>
  <c r="J905" i="12"/>
  <c r="P905" i="12"/>
  <c r="Z905" i="12"/>
  <c r="H905" i="12"/>
  <c r="G905" i="12"/>
  <c r="X905" i="12"/>
  <c r="T905" i="12"/>
  <c r="F905" i="12"/>
  <c r="V905" i="12"/>
  <c r="Q905" i="12"/>
  <c r="U905" i="12"/>
  <c r="W905" i="12"/>
  <c r="C905" i="12"/>
  <c r="Y905" i="12"/>
  <c r="R905" i="12"/>
  <c r="S905" i="12"/>
  <c r="D907" i="12" l="1"/>
  <c r="O905" i="12"/>
  <c r="K905" i="12"/>
  <c r="Z906" i="12"/>
  <c r="J906" i="12"/>
  <c r="R906" i="12"/>
  <c r="Y906" i="12"/>
  <c r="U906" i="12"/>
  <c r="S906" i="12"/>
  <c r="P906" i="12"/>
  <c r="T906" i="12"/>
  <c r="W906" i="12"/>
  <c r="F906" i="12"/>
  <c r="C906" i="12"/>
  <c r="V906" i="12"/>
  <c r="G906" i="12"/>
  <c r="X906" i="12"/>
  <c r="H906" i="12"/>
  <c r="Q906" i="12"/>
  <c r="A908" i="3"/>
  <c r="B909" i="3"/>
  <c r="B907" i="12"/>
  <c r="E907" i="12"/>
  <c r="D908" i="12" l="1"/>
  <c r="E908" i="12" s="1"/>
  <c r="B910" i="3"/>
  <c r="A909" i="3"/>
  <c r="O906" i="12"/>
  <c r="K906" i="12"/>
  <c r="Z907" i="12"/>
  <c r="S907" i="12"/>
  <c r="X907" i="12"/>
  <c r="Y907" i="12"/>
  <c r="T907" i="12"/>
  <c r="H907" i="12"/>
  <c r="Q907" i="12"/>
  <c r="U907" i="12"/>
  <c r="V907" i="12"/>
  <c r="W907" i="12"/>
  <c r="J907" i="12"/>
  <c r="G907" i="12"/>
  <c r="R907" i="12"/>
  <c r="F907" i="12"/>
  <c r="P907" i="12"/>
  <c r="C907" i="12"/>
  <c r="B908" i="12" l="1"/>
  <c r="J908" i="12" s="1"/>
  <c r="D909" i="12"/>
  <c r="B909" i="12" s="1"/>
  <c r="K907" i="12"/>
  <c r="O907" i="12"/>
  <c r="A910" i="3"/>
  <c r="B911" i="3"/>
  <c r="E909" i="12" l="1"/>
  <c r="S908" i="12"/>
  <c r="W908" i="12"/>
  <c r="R908" i="12"/>
  <c r="T908" i="12"/>
  <c r="Q908" i="12"/>
  <c r="Z908" i="12"/>
  <c r="V908" i="12"/>
  <c r="P908" i="12"/>
  <c r="G908" i="12"/>
  <c r="C908" i="12"/>
  <c r="H908" i="12"/>
  <c r="U908" i="12"/>
  <c r="X908" i="12"/>
  <c r="F908" i="12"/>
  <c r="Y908" i="12"/>
  <c r="D910" i="12"/>
  <c r="B912" i="3"/>
  <c r="A911" i="3"/>
  <c r="E910" i="12"/>
  <c r="B910" i="12"/>
  <c r="J909" i="12"/>
  <c r="C909" i="12"/>
  <c r="S909" i="12"/>
  <c r="U909" i="12"/>
  <c r="P909" i="12"/>
  <c r="Z909" i="12"/>
  <c r="Q909" i="12"/>
  <c r="G909" i="12"/>
  <c r="F909" i="12"/>
  <c r="T909" i="12"/>
  <c r="R909" i="12"/>
  <c r="Y909" i="12"/>
  <c r="H909" i="12"/>
  <c r="X909" i="12"/>
  <c r="V909" i="12"/>
  <c r="W909" i="12"/>
  <c r="K908" i="12"/>
  <c r="O908" i="12"/>
  <c r="D911" i="12" l="1"/>
  <c r="J910" i="12"/>
  <c r="P910" i="12"/>
  <c r="S910" i="12"/>
  <c r="X910" i="12"/>
  <c r="W910" i="12"/>
  <c r="C910" i="12"/>
  <c r="H910" i="12"/>
  <c r="T910" i="12"/>
  <c r="Q910" i="12"/>
  <c r="V910" i="12"/>
  <c r="U910" i="12"/>
  <c r="Y910" i="12"/>
  <c r="G910" i="12"/>
  <c r="F910" i="12"/>
  <c r="Z910" i="12"/>
  <c r="R910" i="12"/>
  <c r="B911" i="12"/>
  <c r="E911" i="12"/>
  <c r="O909" i="12"/>
  <c r="K909" i="12"/>
  <c r="B913" i="3"/>
  <c r="A912" i="3"/>
  <c r="D912" i="12" l="1"/>
  <c r="A913" i="3"/>
  <c r="B914" i="3"/>
  <c r="Q911" i="12"/>
  <c r="Z911" i="12"/>
  <c r="R911" i="12"/>
  <c r="C911" i="12"/>
  <c r="T911" i="12"/>
  <c r="J911" i="12"/>
  <c r="P911" i="12"/>
  <c r="G911" i="12"/>
  <c r="U911" i="12"/>
  <c r="H911" i="12"/>
  <c r="Y911" i="12"/>
  <c r="F911" i="12"/>
  <c r="V911" i="12"/>
  <c r="X911" i="12"/>
  <c r="W911" i="12"/>
  <c r="S911" i="12"/>
  <c r="B912" i="12"/>
  <c r="E912" i="12"/>
  <c r="K910" i="12"/>
  <c r="O910" i="12"/>
  <c r="D913" i="12" l="1"/>
  <c r="C912" i="12"/>
  <c r="X912" i="12"/>
  <c r="H912" i="12"/>
  <c r="S912" i="12"/>
  <c r="P912" i="12"/>
  <c r="U912" i="12"/>
  <c r="R912" i="12"/>
  <c r="W912" i="12"/>
  <c r="G912" i="12"/>
  <c r="J912" i="12"/>
  <c r="V912" i="12"/>
  <c r="Y912" i="12"/>
  <c r="Q912" i="12"/>
  <c r="T912" i="12"/>
  <c r="F912" i="12"/>
  <c r="Z912" i="12"/>
  <c r="O911" i="12"/>
  <c r="K911" i="12"/>
  <c r="A914" i="3"/>
  <c r="B915" i="3"/>
  <c r="B913" i="12"/>
  <c r="E913" i="12"/>
  <c r="D914" i="12" l="1"/>
  <c r="E914" i="12" s="1"/>
  <c r="O912" i="12"/>
  <c r="K912" i="12"/>
  <c r="B916" i="3"/>
  <c r="A915" i="3"/>
  <c r="F913" i="12"/>
  <c r="R913" i="12"/>
  <c r="Y913" i="12"/>
  <c r="Z913" i="12"/>
  <c r="X913" i="12"/>
  <c r="Q913" i="12"/>
  <c r="H913" i="12"/>
  <c r="G913" i="12"/>
  <c r="T913" i="12"/>
  <c r="V913" i="12"/>
  <c r="P913" i="12"/>
  <c r="U913" i="12"/>
  <c r="C913" i="12"/>
  <c r="J913" i="12"/>
  <c r="S913" i="12"/>
  <c r="W913" i="12"/>
  <c r="B914" i="12" l="1"/>
  <c r="F914" i="12" s="1"/>
  <c r="D915" i="12"/>
  <c r="B915" i="12" s="1"/>
  <c r="O913" i="12"/>
  <c r="K913" i="12"/>
  <c r="A916" i="3"/>
  <c r="B917" i="3"/>
  <c r="E915" i="12" l="1"/>
  <c r="V914" i="12"/>
  <c r="C914" i="12"/>
  <c r="H914" i="12"/>
  <c r="Z914" i="12"/>
  <c r="U914" i="12"/>
  <c r="G914" i="12"/>
  <c r="J914" i="12"/>
  <c r="O914" i="12" s="1"/>
  <c r="R914" i="12"/>
  <c r="X914" i="12"/>
  <c r="Q914" i="12"/>
  <c r="W914" i="12"/>
  <c r="Y914" i="12"/>
  <c r="T914" i="12"/>
  <c r="P914" i="12"/>
  <c r="S914" i="12"/>
  <c r="D916" i="12"/>
  <c r="B918" i="3"/>
  <c r="A917" i="3"/>
  <c r="S915" i="12"/>
  <c r="G915" i="12"/>
  <c r="C915" i="12"/>
  <c r="F915" i="12"/>
  <c r="J915" i="12"/>
  <c r="W915" i="12"/>
  <c r="Z915" i="12"/>
  <c r="R915" i="12"/>
  <c r="Q915" i="12"/>
  <c r="T915" i="12"/>
  <c r="V915" i="12"/>
  <c r="X915" i="12"/>
  <c r="Y915" i="12"/>
  <c r="U915" i="12"/>
  <c r="P915" i="12"/>
  <c r="H915" i="12"/>
  <c r="E916" i="12"/>
  <c r="B916" i="12"/>
  <c r="K914" i="12" l="1"/>
  <c r="D917" i="12"/>
  <c r="B917" i="12" s="1"/>
  <c r="B919" i="3"/>
  <c r="A918" i="3"/>
  <c r="H916" i="12"/>
  <c r="R916" i="12"/>
  <c r="Z916" i="12"/>
  <c r="U916" i="12"/>
  <c r="Q916" i="12"/>
  <c r="G916" i="12"/>
  <c r="W916" i="12"/>
  <c r="P916" i="12"/>
  <c r="V916" i="12"/>
  <c r="Y916" i="12"/>
  <c r="C916" i="12"/>
  <c r="S916" i="12"/>
  <c r="T916" i="12"/>
  <c r="X916" i="12"/>
  <c r="J916" i="12"/>
  <c r="F916" i="12"/>
  <c r="K915" i="12"/>
  <c r="O915" i="12"/>
  <c r="E917" i="12" l="1"/>
  <c r="D918" i="12"/>
  <c r="B918" i="12" s="1"/>
  <c r="O916" i="12"/>
  <c r="K916" i="12"/>
  <c r="A919" i="3"/>
  <c r="B920" i="3"/>
  <c r="S917" i="12"/>
  <c r="P917" i="12"/>
  <c r="V917" i="12"/>
  <c r="Q917" i="12"/>
  <c r="X917" i="12"/>
  <c r="F917" i="12"/>
  <c r="U917" i="12"/>
  <c r="Z917" i="12"/>
  <c r="G917" i="12"/>
  <c r="C917" i="12"/>
  <c r="Y917" i="12"/>
  <c r="T917" i="12"/>
  <c r="W917" i="12"/>
  <c r="J917" i="12"/>
  <c r="H917" i="12"/>
  <c r="R917" i="12"/>
  <c r="E918" i="12" l="1"/>
  <c r="D919" i="12"/>
  <c r="B919" i="12" s="1"/>
  <c r="K917" i="12"/>
  <c r="O917" i="12"/>
  <c r="B921" i="3"/>
  <c r="A920" i="3"/>
  <c r="J918" i="12"/>
  <c r="T918" i="12"/>
  <c r="U918" i="12"/>
  <c r="Y918" i="12"/>
  <c r="S918" i="12"/>
  <c r="P918" i="12"/>
  <c r="H918" i="12"/>
  <c r="R918" i="12"/>
  <c r="F918" i="12"/>
  <c r="G918" i="12"/>
  <c r="Z918" i="12"/>
  <c r="X918" i="12"/>
  <c r="C918" i="12"/>
  <c r="Q918" i="12"/>
  <c r="W918" i="12"/>
  <c r="V918" i="12"/>
  <c r="E919" i="12"/>
  <c r="D920" i="12" l="1"/>
  <c r="J919" i="12"/>
  <c r="Y919" i="12"/>
  <c r="R919" i="12"/>
  <c r="X919" i="12"/>
  <c r="T919" i="12"/>
  <c r="P919" i="12"/>
  <c r="W919" i="12"/>
  <c r="G919" i="12"/>
  <c r="Q919" i="12"/>
  <c r="S919" i="12"/>
  <c r="U919" i="12"/>
  <c r="Z919" i="12"/>
  <c r="C919" i="12"/>
  <c r="V919" i="12"/>
  <c r="F919" i="12"/>
  <c r="H919" i="12"/>
  <c r="B920" i="12"/>
  <c r="E920" i="12"/>
  <c r="A921" i="3"/>
  <c r="B922" i="3"/>
  <c r="O918" i="12"/>
  <c r="K918" i="12"/>
  <c r="D921" i="12" l="1"/>
  <c r="E921" i="12" s="1"/>
  <c r="B923" i="3"/>
  <c r="A922" i="3"/>
  <c r="J920" i="12"/>
  <c r="R920" i="12"/>
  <c r="Q920" i="12"/>
  <c r="T920" i="12"/>
  <c r="X920" i="12"/>
  <c r="P920" i="12"/>
  <c r="F920" i="12"/>
  <c r="V920" i="12"/>
  <c r="H920" i="12"/>
  <c r="S920" i="12"/>
  <c r="U920" i="12"/>
  <c r="C920" i="12"/>
  <c r="Y920" i="12"/>
  <c r="Z920" i="12"/>
  <c r="G920" i="12"/>
  <c r="W920" i="12"/>
  <c r="O919" i="12"/>
  <c r="K919" i="12"/>
  <c r="B921" i="12" l="1"/>
  <c r="X921" i="12" s="1"/>
  <c r="D922" i="12"/>
  <c r="E922" i="12" s="1"/>
  <c r="B922" i="12"/>
  <c r="B924" i="3"/>
  <c r="A923" i="3"/>
  <c r="K920" i="12"/>
  <c r="O920" i="12"/>
  <c r="Z921" i="12" l="1"/>
  <c r="T921" i="12"/>
  <c r="W921" i="12"/>
  <c r="S921" i="12"/>
  <c r="P921" i="12"/>
  <c r="U921" i="12"/>
  <c r="C921" i="12"/>
  <c r="Y921" i="12"/>
  <c r="J921" i="12"/>
  <c r="R921" i="12"/>
  <c r="G921" i="12"/>
  <c r="H921" i="12"/>
  <c r="F921" i="12"/>
  <c r="Q921" i="12"/>
  <c r="V921" i="12"/>
  <c r="D923" i="12"/>
  <c r="E923" i="12"/>
  <c r="B923" i="12"/>
  <c r="O921" i="12"/>
  <c r="K921" i="12"/>
  <c r="A924" i="3"/>
  <c r="B925" i="3"/>
  <c r="J922" i="12"/>
  <c r="P922" i="12"/>
  <c r="R922" i="12"/>
  <c r="Q922" i="12"/>
  <c r="H922" i="12"/>
  <c r="Z922" i="12"/>
  <c r="V922" i="12"/>
  <c r="T922" i="12"/>
  <c r="G922" i="12"/>
  <c r="C922" i="12"/>
  <c r="F922" i="12"/>
  <c r="X922" i="12"/>
  <c r="Y922" i="12"/>
  <c r="W922" i="12"/>
  <c r="U922" i="12"/>
  <c r="S922" i="12"/>
  <c r="D924" i="12" l="1"/>
  <c r="E924" i="12" s="1"/>
  <c r="O922" i="12"/>
  <c r="K922" i="12"/>
  <c r="A925" i="3"/>
  <c r="B926" i="3"/>
  <c r="P923" i="12"/>
  <c r="Y923" i="12"/>
  <c r="U923" i="12"/>
  <c r="V923" i="12"/>
  <c r="H923" i="12"/>
  <c r="G923" i="12"/>
  <c r="T923" i="12"/>
  <c r="Z923" i="12"/>
  <c r="X923" i="12"/>
  <c r="S923" i="12"/>
  <c r="Q923" i="12"/>
  <c r="F923" i="12"/>
  <c r="C923" i="12"/>
  <c r="J923" i="12"/>
  <c r="R923" i="12"/>
  <c r="W923" i="12"/>
  <c r="B924" i="12"/>
  <c r="D925" i="12" l="1"/>
  <c r="B927" i="3"/>
  <c r="A926" i="3"/>
  <c r="B925" i="12"/>
  <c r="E925" i="12"/>
  <c r="K923" i="12"/>
  <c r="O923" i="12"/>
  <c r="Z924" i="12"/>
  <c r="G924" i="12"/>
  <c r="U924" i="12"/>
  <c r="J924" i="12"/>
  <c r="Q924" i="12"/>
  <c r="H924" i="12"/>
  <c r="F924" i="12"/>
  <c r="R924" i="12"/>
  <c r="Y924" i="12"/>
  <c r="S924" i="12"/>
  <c r="C924" i="12"/>
  <c r="W924" i="12"/>
  <c r="T924" i="12"/>
  <c r="P924" i="12"/>
  <c r="X924" i="12"/>
  <c r="V924" i="12"/>
  <c r="D926" i="12" l="1"/>
  <c r="G925" i="12"/>
  <c r="F925" i="12"/>
  <c r="Y925" i="12"/>
  <c r="W925" i="12"/>
  <c r="P925" i="12"/>
  <c r="J925" i="12"/>
  <c r="H925" i="12"/>
  <c r="C925" i="12"/>
  <c r="V925" i="12"/>
  <c r="U925" i="12"/>
  <c r="R925" i="12"/>
  <c r="Z925" i="12"/>
  <c r="T925" i="12"/>
  <c r="Q925" i="12"/>
  <c r="X925" i="12"/>
  <c r="S925" i="12"/>
  <c r="O924" i="12"/>
  <c r="K924" i="12"/>
  <c r="B926" i="12"/>
  <c r="E926" i="12"/>
  <c r="B928" i="3"/>
  <c r="A927" i="3"/>
  <c r="D927" i="12" l="1"/>
  <c r="Z926" i="12"/>
  <c r="J926" i="12"/>
  <c r="R926" i="12"/>
  <c r="C926" i="12"/>
  <c r="V926" i="12"/>
  <c r="G926" i="12"/>
  <c r="H926" i="12"/>
  <c r="S926" i="12"/>
  <c r="U926" i="12"/>
  <c r="T926" i="12"/>
  <c r="F926" i="12"/>
  <c r="Q926" i="12"/>
  <c r="W926" i="12"/>
  <c r="X926" i="12"/>
  <c r="P926" i="12"/>
  <c r="Y926" i="12"/>
  <c r="B927" i="12"/>
  <c r="E927" i="12"/>
  <c r="K925" i="12"/>
  <c r="O925" i="12"/>
  <c r="B929" i="3"/>
  <c r="A928" i="3"/>
  <c r="D928" i="12" l="1"/>
  <c r="E928" i="12" s="1"/>
  <c r="O926" i="12"/>
  <c r="K926" i="12"/>
  <c r="A929" i="3"/>
  <c r="B930" i="3"/>
  <c r="R927" i="12"/>
  <c r="P927" i="12"/>
  <c r="Z927" i="12"/>
  <c r="G927" i="12"/>
  <c r="S927" i="12"/>
  <c r="Q927" i="12"/>
  <c r="W927" i="12"/>
  <c r="H927" i="12"/>
  <c r="Y927" i="12"/>
  <c r="J927" i="12"/>
  <c r="C927" i="12"/>
  <c r="T927" i="12"/>
  <c r="F927" i="12"/>
  <c r="U927" i="12"/>
  <c r="X927" i="12"/>
  <c r="V927" i="12"/>
  <c r="B928" i="12" l="1"/>
  <c r="G928" i="12" s="1"/>
  <c r="D929" i="12"/>
  <c r="O927" i="12"/>
  <c r="K927" i="12"/>
  <c r="B931" i="3"/>
  <c r="A930" i="3"/>
  <c r="B929" i="12"/>
  <c r="E929" i="12"/>
  <c r="Z928" i="12" l="1"/>
  <c r="X928" i="12"/>
  <c r="Y928" i="12"/>
  <c r="V928" i="12"/>
  <c r="P928" i="12"/>
  <c r="F928" i="12"/>
  <c r="U928" i="12"/>
  <c r="R928" i="12"/>
  <c r="T928" i="12"/>
  <c r="J928" i="12"/>
  <c r="S928" i="12"/>
  <c r="Q928" i="12"/>
  <c r="C928" i="12"/>
  <c r="H928" i="12"/>
  <c r="W928" i="12"/>
  <c r="D930" i="12"/>
  <c r="B930" i="12" s="1"/>
  <c r="A931" i="3"/>
  <c r="B932" i="3"/>
  <c r="C929" i="12"/>
  <c r="S929" i="12"/>
  <c r="Q929" i="12"/>
  <c r="P929" i="12"/>
  <c r="V929" i="12"/>
  <c r="F929" i="12"/>
  <c r="G929" i="12"/>
  <c r="R929" i="12"/>
  <c r="H929" i="12"/>
  <c r="X929" i="12"/>
  <c r="Z929" i="12"/>
  <c r="U929" i="12"/>
  <c r="W929" i="12"/>
  <c r="Y929" i="12"/>
  <c r="J929" i="12"/>
  <c r="T929" i="12"/>
  <c r="O928" i="12"/>
  <c r="K928" i="12"/>
  <c r="E930" i="12" l="1"/>
  <c r="D931" i="12"/>
  <c r="B933" i="3"/>
  <c r="A932" i="3"/>
  <c r="O929" i="12"/>
  <c r="K929" i="12"/>
  <c r="B931" i="12"/>
  <c r="E931" i="12"/>
  <c r="R930" i="12"/>
  <c r="Z930" i="12"/>
  <c r="S930" i="12"/>
  <c r="W930" i="12"/>
  <c r="U930" i="12"/>
  <c r="F930" i="12"/>
  <c r="X930" i="12"/>
  <c r="Y930" i="12"/>
  <c r="G930" i="12"/>
  <c r="Q930" i="12"/>
  <c r="J930" i="12"/>
  <c r="C930" i="12"/>
  <c r="T930" i="12"/>
  <c r="V930" i="12"/>
  <c r="H930" i="12"/>
  <c r="P930" i="12"/>
  <c r="D932" i="12" l="1"/>
  <c r="E932" i="12" s="1"/>
  <c r="O930" i="12"/>
  <c r="K930" i="12"/>
  <c r="S931" i="12"/>
  <c r="R931" i="12"/>
  <c r="X931" i="12"/>
  <c r="Q931" i="12"/>
  <c r="P931" i="12"/>
  <c r="H931" i="12"/>
  <c r="Y931" i="12"/>
  <c r="C931" i="12"/>
  <c r="T931" i="12"/>
  <c r="G931" i="12"/>
  <c r="F931" i="12"/>
  <c r="W931" i="12"/>
  <c r="Z931" i="12"/>
  <c r="U931" i="12"/>
  <c r="J931" i="12"/>
  <c r="V931" i="12"/>
  <c r="A933" i="3"/>
  <c r="B934" i="3"/>
  <c r="B932" i="12" l="1"/>
  <c r="P932" i="12" s="1"/>
  <c r="D933" i="12"/>
  <c r="E933" i="12" s="1"/>
  <c r="K931" i="12"/>
  <c r="O931" i="12"/>
  <c r="B935" i="3"/>
  <c r="A934" i="3"/>
  <c r="G932" i="12" l="1"/>
  <c r="J932" i="12"/>
  <c r="R932" i="12"/>
  <c r="C932" i="12"/>
  <c r="Z932" i="12"/>
  <c r="V932" i="12"/>
  <c r="F932" i="12"/>
  <c r="X932" i="12"/>
  <c r="T932" i="12"/>
  <c r="S932" i="12"/>
  <c r="H932" i="12"/>
  <c r="Y932" i="12"/>
  <c r="W932" i="12"/>
  <c r="Q932" i="12"/>
  <c r="U932" i="12"/>
  <c r="B933" i="12"/>
  <c r="J933" i="12" s="1"/>
  <c r="D934" i="12"/>
  <c r="T933" i="12"/>
  <c r="G933" i="12"/>
  <c r="P933" i="12"/>
  <c r="Y933" i="12"/>
  <c r="X933" i="12"/>
  <c r="H933" i="12"/>
  <c r="C933" i="12"/>
  <c r="Z933" i="12"/>
  <c r="R933" i="12"/>
  <c r="S933" i="12"/>
  <c r="V933" i="12"/>
  <c r="F933" i="12"/>
  <c r="K932" i="12"/>
  <c r="O932" i="12"/>
  <c r="E934" i="12"/>
  <c r="B934" i="12"/>
  <c r="B936" i="3"/>
  <c r="A935" i="3"/>
  <c r="Q933" i="12" l="1"/>
  <c r="W933" i="12"/>
  <c r="U933" i="12"/>
  <c r="D935" i="12"/>
  <c r="J934" i="12"/>
  <c r="X934" i="12"/>
  <c r="C934" i="12"/>
  <c r="F934" i="12"/>
  <c r="R934" i="12"/>
  <c r="W934" i="12"/>
  <c r="Z934" i="12"/>
  <c r="U934" i="12"/>
  <c r="P934" i="12"/>
  <c r="G934" i="12"/>
  <c r="Y934" i="12"/>
  <c r="H934" i="12"/>
  <c r="S934" i="12"/>
  <c r="Q934" i="12"/>
  <c r="T934" i="12"/>
  <c r="V934" i="12"/>
  <c r="B935" i="12"/>
  <c r="E935" i="12"/>
  <c r="A936" i="3"/>
  <c r="B937" i="3"/>
  <c r="O933" i="12"/>
  <c r="K933" i="12"/>
  <c r="D936" i="12" l="1"/>
  <c r="A937" i="3"/>
  <c r="B938" i="3"/>
  <c r="E936" i="12"/>
  <c r="B936" i="12"/>
  <c r="J935" i="12"/>
  <c r="P935" i="12"/>
  <c r="H935" i="12"/>
  <c r="G935" i="12"/>
  <c r="R935" i="12"/>
  <c r="S935" i="12"/>
  <c r="T935" i="12"/>
  <c r="W935" i="12"/>
  <c r="Y935" i="12"/>
  <c r="V935" i="12"/>
  <c r="X935" i="12"/>
  <c r="C935" i="12"/>
  <c r="U935" i="12"/>
  <c r="F935" i="12"/>
  <c r="Z935" i="12"/>
  <c r="Q935" i="12"/>
  <c r="O934" i="12"/>
  <c r="K934" i="12"/>
  <c r="D937" i="12" l="1"/>
  <c r="P936" i="12"/>
  <c r="W936" i="12"/>
  <c r="H936" i="12"/>
  <c r="R936" i="12"/>
  <c r="J936" i="12"/>
  <c r="S936" i="12"/>
  <c r="Q936" i="12"/>
  <c r="C936" i="12"/>
  <c r="V936" i="12"/>
  <c r="T936" i="12"/>
  <c r="U936" i="12"/>
  <c r="Z936" i="12"/>
  <c r="Y936" i="12"/>
  <c r="X936" i="12"/>
  <c r="F936" i="12"/>
  <c r="G936" i="12"/>
  <c r="A938" i="3"/>
  <c r="B939" i="3"/>
  <c r="K935" i="12"/>
  <c r="O935" i="12"/>
  <c r="B937" i="12"/>
  <c r="E937" i="12"/>
  <c r="D938" i="12" l="1"/>
  <c r="E938" i="12" s="1"/>
  <c r="B940" i="3"/>
  <c r="A939" i="3"/>
  <c r="Y937" i="12"/>
  <c r="Q937" i="12"/>
  <c r="R937" i="12"/>
  <c r="S937" i="12"/>
  <c r="C937" i="12"/>
  <c r="F937" i="12"/>
  <c r="U937" i="12"/>
  <c r="G937" i="12"/>
  <c r="V937" i="12"/>
  <c r="J937" i="12"/>
  <c r="T937" i="12"/>
  <c r="P937" i="12"/>
  <c r="X937" i="12"/>
  <c r="H937" i="12"/>
  <c r="W937" i="12"/>
  <c r="Z937" i="12"/>
  <c r="B938" i="12"/>
  <c r="K936" i="12"/>
  <c r="O936" i="12"/>
  <c r="D939" i="12" l="1"/>
  <c r="K937" i="12"/>
  <c r="O937" i="12"/>
  <c r="P938" i="12"/>
  <c r="F938" i="12"/>
  <c r="T938" i="12"/>
  <c r="V938" i="12"/>
  <c r="U938" i="12"/>
  <c r="Y938" i="12"/>
  <c r="X938" i="12"/>
  <c r="Z938" i="12"/>
  <c r="J938" i="12"/>
  <c r="Q938" i="12"/>
  <c r="S938" i="12"/>
  <c r="C938" i="12"/>
  <c r="R938" i="12"/>
  <c r="H938" i="12"/>
  <c r="G938" i="12"/>
  <c r="W938" i="12"/>
  <c r="B939" i="12"/>
  <c r="E939" i="12"/>
  <c r="B941" i="3"/>
  <c r="A940" i="3"/>
  <c r="D940" i="12" l="1"/>
  <c r="E940" i="12" s="1"/>
  <c r="C939" i="12"/>
  <c r="P939" i="12"/>
  <c r="S939" i="12"/>
  <c r="U939" i="12"/>
  <c r="W939" i="12"/>
  <c r="R939" i="12"/>
  <c r="J939" i="12"/>
  <c r="T939" i="12"/>
  <c r="V939" i="12"/>
  <c r="G939" i="12"/>
  <c r="Y939" i="12"/>
  <c r="Q939" i="12"/>
  <c r="X939" i="12"/>
  <c r="H939" i="12"/>
  <c r="Z939" i="12"/>
  <c r="F939" i="12"/>
  <c r="K938" i="12"/>
  <c r="O938" i="12"/>
  <c r="B942" i="3"/>
  <c r="A941" i="3"/>
  <c r="B940" i="12" l="1"/>
  <c r="W940" i="12" s="1"/>
  <c r="D941" i="12"/>
  <c r="E941" i="12" s="1"/>
  <c r="K939" i="12"/>
  <c r="O939" i="12"/>
  <c r="B941" i="12"/>
  <c r="A942" i="3"/>
  <c r="B943" i="3"/>
  <c r="H940" i="12" l="1"/>
  <c r="Q940" i="12"/>
  <c r="X940" i="12"/>
  <c r="J940" i="12"/>
  <c r="T940" i="12"/>
  <c r="P940" i="12"/>
  <c r="F940" i="12"/>
  <c r="C940" i="12"/>
  <c r="S940" i="12"/>
  <c r="G940" i="12"/>
  <c r="V940" i="12"/>
  <c r="U940" i="12"/>
  <c r="R940" i="12"/>
  <c r="Y940" i="12"/>
  <c r="Z940" i="12"/>
  <c r="D942" i="12"/>
  <c r="G941" i="12"/>
  <c r="S941" i="12"/>
  <c r="F941" i="12"/>
  <c r="C941" i="12"/>
  <c r="R941" i="12"/>
  <c r="X941" i="12"/>
  <c r="W941" i="12"/>
  <c r="Y941" i="12"/>
  <c r="V941" i="12"/>
  <c r="U941" i="12"/>
  <c r="P941" i="12"/>
  <c r="Z941" i="12"/>
  <c r="T941" i="12"/>
  <c r="J941" i="12"/>
  <c r="H941" i="12"/>
  <c r="Q941" i="12"/>
  <c r="E942" i="12"/>
  <c r="B942" i="12"/>
  <c r="A943" i="3"/>
  <c r="B944" i="3"/>
  <c r="K940" i="12"/>
  <c r="O940" i="12"/>
  <c r="D943" i="12" l="1"/>
  <c r="B943" i="12" s="1"/>
  <c r="A944" i="3"/>
  <c r="B945" i="3"/>
  <c r="E943" i="12"/>
  <c r="T942" i="12"/>
  <c r="Q942" i="12"/>
  <c r="Y942" i="12"/>
  <c r="F942" i="12"/>
  <c r="S942" i="12"/>
  <c r="W942" i="12"/>
  <c r="C942" i="12"/>
  <c r="G942" i="12"/>
  <c r="U942" i="12"/>
  <c r="R942" i="12"/>
  <c r="H942" i="12"/>
  <c r="P942" i="12"/>
  <c r="Z942" i="12"/>
  <c r="X942" i="12"/>
  <c r="V942" i="12"/>
  <c r="J942" i="12"/>
  <c r="O941" i="12"/>
  <c r="K941" i="12"/>
  <c r="D944" i="12" l="1"/>
  <c r="E944" i="12" s="1"/>
  <c r="K942" i="12"/>
  <c r="O942" i="12"/>
  <c r="J943" i="12"/>
  <c r="C943" i="12"/>
  <c r="P943" i="12"/>
  <c r="H943" i="12"/>
  <c r="V943" i="12"/>
  <c r="Q943" i="12"/>
  <c r="W943" i="12"/>
  <c r="Z943" i="12"/>
  <c r="Y943" i="12"/>
  <c r="X943" i="12"/>
  <c r="T943" i="12"/>
  <c r="U943" i="12"/>
  <c r="R943" i="12"/>
  <c r="S943" i="12"/>
  <c r="F943" i="12"/>
  <c r="G943" i="12"/>
  <c r="B946" i="3"/>
  <c r="A945" i="3"/>
  <c r="B944" i="12"/>
  <c r="D945" i="12" l="1"/>
  <c r="B945" i="12" s="1"/>
  <c r="B947" i="3"/>
  <c r="A946" i="3"/>
  <c r="O943" i="12"/>
  <c r="K943" i="12"/>
  <c r="F944" i="12"/>
  <c r="T944" i="12"/>
  <c r="V944" i="12"/>
  <c r="R944" i="12"/>
  <c r="Q944" i="12"/>
  <c r="X944" i="12"/>
  <c r="W944" i="12"/>
  <c r="P944" i="12"/>
  <c r="U944" i="12"/>
  <c r="Z944" i="12"/>
  <c r="G944" i="12"/>
  <c r="Y944" i="12"/>
  <c r="J944" i="12"/>
  <c r="C944" i="12"/>
  <c r="H944" i="12"/>
  <c r="S944" i="12"/>
  <c r="E945" i="12" l="1"/>
  <c r="D946" i="12"/>
  <c r="B946" i="12" s="1"/>
  <c r="O944" i="12"/>
  <c r="K944" i="12"/>
  <c r="B948" i="3"/>
  <c r="A947" i="3"/>
  <c r="J945" i="12"/>
  <c r="W945" i="12"/>
  <c r="Z945" i="12"/>
  <c r="V945" i="12"/>
  <c r="H945" i="12"/>
  <c r="R945" i="12"/>
  <c r="G945" i="12"/>
  <c r="P945" i="12"/>
  <c r="Y945" i="12"/>
  <c r="X945" i="12"/>
  <c r="T945" i="12"/>
  <c r="S945" i="12"/>
  <c r="F945" i="12"/>
  <c r="Q945" i="12"/>
  <c r="C945" i="12"/>
  <c r="U945" i="12"/>
  <c r="E946" i="12" l="1"/>
  <c r="D947" i="12"/>
  <c r="O945" i="12"/>
  <c r="K945" i="12"/>
  <c r="B947" i="12"/>
  <c r="E947" i="12"/>
  <c r="Y946" i="12"/>
  <c r="C946" i="12"/>
  <c r="U946" i="12"/>
  <c r="G946" i="12"/>
  <c r="Q946" i="12"/>
  <c r="X946" i="12"/>
  <c r="Z946" i="12"/>
  <c r="F946" i="12"/>
  <c r="J946" i="12"/>
  <c r="S946" i="12"/>
  <c r="H946" i="12"/>
  <c r="V946" i="12"/>
  <c r="R946" i="12"/>
  <c r="W946" i="12"/>
  <c r="P946" i="12"/>
  <c r="T946" i="12"/>
  <c r="A948" i="3"/>
  <c r="B949" i="3"/>
  <c r="D948" i="12" l="1"/>
  <c r="E948" i="12" s="1"/>
  <c r="G947" i="12"/>
  <c r="U947" i="12"/>
  <c r="Z947" i="12"/>
  <c r="R947" i="12"/>
  <c r="S947" i="12"/>
  <c r="V947" i="12"/>
  <c r="F947" i="12"/>
  <c r="Y947" i="12"/>
  <c r="J947" i="12"/>
  <c r="Q947" i="12"/>
  <c r="P947" i="12"/>
  <c r="T947" i="12"/>
  <c r="X947" i="12"/>
  <c r="W947" i="12"/>
  <c r="H947" i="12"/>
  <c r="C947" i="12"/>
  <c r="B950" i="3"/>
  <c r="A949" i="3"/>
  <c r="B948" i="12"/>
  <c r="K946" i="12"/>
  <c r="O946" i="12"/>
  <c r="D949" i="12" l="1"/>
  <c r="W948" i="12"/>
  <c r="G948" i="12"/>
  <c r="J948" i="12"/>
  <c r="C948" i="12"/>
  <c r="P948" i="12"/>
  <c r="Z948" i="12"/>
  <c r="V948" i="12"/>
  <c r="S948" i="12"/>
  <c r="U948" i="12"/>
  <c r="Y948" i="12"/>
  <c r="R948" i="12"/>
  <c r="T948" i="12"/>
  <c r="X948" i="12"/>
  <c r="Q948" i="12"/>
  <c r="H948" i="12"/>
  <c r="F948" i="12"/>
  <c r="E949" i="12"/>
  <c r="B949" i="12"/>
  <c r="B951" i="3"/>
  <c r="A950" i="3"/>
  <c r="O947" i="12"/>
  <c r="K947" i="12"/>
  <c r="D950" i="12" l="1"/>
  <c r="A951" i="3"/>
  <c r="B952" i="3"/>
  <c r="O948" i="12"/>
  <c r="K948" i="12"/>
  <c r="X949" i="12"/>
  <c r="U949" i="12"/>
  <c r="C949" i="12"/>
  <c r="Z949" i="12"/>
  <c r="Y949" i="12"/>
  <c r="S949" i="12"/>
  <c r="P949" i="12"/>
  <c r="G949" i="12"/>
  <c r="W949" i="12"/>
  <c r="V949" i="12"/>
  <c r="T949" i="12"/>
  <c r="Q949" i="12"/>
  <c r="R949" i="12"/>
  <c r="F949" i="12"/>
  <c r="J949" i="12"/>
  <c r="H949" i="12"/>
  <c r="E950" i="12"/>
  <c r="B950" i="12"/>
  <c r="D951" i="12" l="1"/>
  <c r="O949" i="12"/>
  <c r="K949" i="12"/>
  <c r="A952" i="3"/>
  <c r="B953" i="3"/>
  <c r="Y950" i="12"/>
  <c r="R950" i="12"/>
  <c r="H950" i="12"/>
  <c r="Z950" i="12"/>
  <c r="F950" i="12"/>
  <c r="P950" i="12"/>
  <c r="V950" i="12"/>
  <c r="T950" i="12"/>
  <c r="X950" i="12"/>
  <c r="S950" i="12"/>
  <c r="C950" i="12"/>
  <c r="U950" i="12"/>
  <c r="G950" i="12"/>
  <c r="W950" i="12"/>
  <c r="Q950" i="12"/>
  <c r="J950" i="12"/>
  <c r="B951" i="12"/>
  <c r="E951" i="12"/>
  <c r="D952" i="12" l="1"/>
  <c r="E952" i="12" s="1"/>
  <c r="A953" i="3"/>
  <c r="B954" i="3"/>
  <c r="O950" i="12"/>
  <c r="K950" i="12"/>
  <c r="J951" i="12"/>
  <c r="F951" i="12"/>
  <c r="C951" i="12"/>
  <c r="U951" i="12"/>
  <c r="Y951" i="12"/>
  <c r="V951" i="12"/>
  <c r="P951" i="12"/>
  <c r="H951" i="12"/>
  <c r="T951" i="12"/>
  <c r="G951" i="12"/>
  <c r="R951" i="12"/>
  <c r="W951" i="12"/>
  <c r="Z951" i="12"/>
  <c r="Q951" i="12"/>
  <c r="X951" i="12"/>
  <c r="S951" i="12"/>
  <c r="B952" i="12" l="1"/>
  <c r="U952" i="12" s="1"/>
  <c r="D953" i="12"/>
  <c r="B953" i="12" s="1"/>
  <c r="A954" i="3"/>
  <c r="B955" i="3"/>
  <c r="O951" i="12"/>
  <c r="K951" i="12"/>
  <c r="E953" i="12"/>
  <c r="F952" i="12" l="1"/>
  <c r="X952" i="12"/>
  <c r="Y952" i="12"/>
  <c r="S952" i="12"/>
  <c r="T952" i="12"/>
  <c r="J952" i="12"/>
  <c r="H952" i="12"/>
  <c r="P952" i="12"/>
  <c r="R952" i="12"/>
  <c r="C952" i="12"/>
  <c r="G952" i="12"/>
  <c r="Q952" i="12"/>
  <c r="V952" i="12"/>
  <c r="Z952" i="12"/>
  <c r="W952" i="12"/>
  <c r="D954" i="12"/>
  <c r="K952" i="12"/>
  <c r="O952" i="12"/>
  <c r="B956" i="3"/>
  <c r="A955" i="3"/>
  <c r="J953" i="12"/>
  <c r="P953" i="12"/>
  <c r="W953" i="12"/>
  <c r="Y953" i="12"/>
  <c r="T953" i="12"/>
  <c r="V953" i="12"/>
  <c r="Q953" i="12"/>
  <c r="X953" i="12"/>
  <c r="S953" i="12"/>
  <c r="H953" i="12"/>
  <c r="C953" i="12"/>
  <c r="F953" i="12"/>
  <c r="Z953" i="12"/>
  <c r="R953" i="12"/>
  <c r="U953" i="12"/>
  <c r="G953" i="12"/>
  <c r="E954" i="12"/>
  <c r="B954" i="12"/>
  <c r="D955" i="12" l="1"/>
  <c r="E955" i="12" s="1"/>
  <c r="A956" i="3"/>
  <c r="B957" i="3"/>
  <c r="U954" i="12"/>
  <c r="J954" i="12"/>
  <c r="X954" i="12"/>
  <c r="Z954" i="12"/>
  <c r="H954" i="12"/>
  <c r="T954" i="12"/>
  <c r="F954" i="12"/>
  <c r="C954" i="12"/>
  <c r="G954" i="12"/>
  <c r="S954" i="12"/>
  <c r="Y954" i="12"/>
  <c r="Q954" i="12"/>
  <c r="W954" i="12"/>
  <c r="R954" i="12"/>
  <c r="P954" i="12"/>
  <c r="V954" i="12"/>
  <c r="O953" i="12"/>
  <c r="K953" i="12"/>
  <c r="B955" i="12" l="1"/>
  <c r="C955" i="12" s="1"/>
  <c r="D956" i="12"/>
  <c r="E956" i="12" s="1"/>
  <c r="A957" i="3"/>
  <c r="B958" i="3"/>
  <c r="B956" i="12"/>
  <c r="O954" i="12"/>
  <c r="K954" i="12"/>
  <c r="W955" i="12" l="1"/>
  <c r="V955" i="12"/>
  <c r="P955" i="12"/>
  <c r="H955" i="12"/>
  <c r="Y955" i="12"/>
  <c r="Q955" i="12"/>
  <c r="S955" i="12"/>
  <c r="F955" i="12"/>
  <c r="T955" i="12"/>
  <c r="R955" i="12"/>
  <c r="Z955" i="12"/>
  <c r="U955" i="12"/>
  <c r="J955" i="12"/>
  <c r="X955" i="12"/>
  <c r="G955" i="12"/>
  <c r="D957" i="12"/>
  <c r="K955" i="12"/>
  <c r="O955" i="12"/>
  <c r="C956" i="12"/>
  <c r="J956" i="12"/>
  <c r="R956" i="12"/>
  <c r="W956" i="12"/>
  <c r="G956" i="12"/>
  <c r="F956" i="12"/>
  <c r="Q956" i="12"/>
  <c r="X956" i="12"/>
  <c r="Z956" i="12"/>
  <c r="T956" i="12"/>
  <c r="Y956" i="12"/>
  <c r="P956" i="12"/>
  <c r="V956" i="12"/>
  <c r="S956" i="12"/>
  <c r="U956" i="12"/>
  <c r="H956" i="12"/>
  <c r="B959" i="3"/>
  <c r="A958" i="3"/>
  <c r="B957" i="12"/>
  <c r="E957" i="12"/>
  <c r="D958" i="12" l="1"/>
  <c r="B958" i="12" s="1"/>
  <c r="K956" i="12"/>
  <c r="O956" i="12"/>
  <c r="B960" i="3"/>
  <c r="A959" i="3"/>
  <c r="J957" i="12"/>
  <c r="T957" i="12"/>
  <c r="V957" i="12"/>
  <c r="H957" i="12"/>
  <c r="F957" i="12"/>
  <c r="Z957" i="12"/>
  <c r="Q957" i="12"/>
  <c r="P957" i="12"/>
  <c r="W957" i="12"/>
  <c r="U957" i="12"/>
  <c r="S957" i="12"/>
  <c r="G957" i="12"/>
  <c r="C957" i="12"/>
  <c r="R957" i="12"/>
  <c r="X957" i="12"/>
  <c r="Y957" i="12"/>
  <c r="E958" i="12" l="1"/>
  <c r="D959" i="12"/>
  <c r="E959" i="12" s="1"/>
  <c r="K957" i="12"/>
  <c r="O957" i="12"/>
  <c r="B959" i="12"/>
  <c r="B961" i="3"/>
  <c r="A960" i="3"/>
  <c r="J958" i="12"/>
  <c r="C958" i="12"/>
  <c r="X958" i="12"/>
  <c r="R958" i="12"/>
  <c r="V958" i="12"/>
  <c r="P958" i="12"/>
  <c r="Y958" i="12"/>
  <c r="Q958" i="12"/>
  <c r="G958" i="12"/>
  <c r="H958" i="12"/>
  <c r="Z958" i="12"/>
  <c r="T958" i="12"/>
  <c r="S958" i="12"/>
  <c r="U958" i="12"/>
  <c r="F958" i="12"/>
  <c r="W958" i="12"/>
  <c r="D960" i="12" l="1"/>
  <c r="Y959" i="12"/>
  <c r="X959" i="12"/>
  <c r="W959" i="12"/>
  <c r="C959" i="12"/>
  <c r="R959" i="12"/>
  <c r="V959" i="12"/>
  <c r="U959" i="12"/>
  <c r="G959" i="12"/>
  <c r="P959" i="12"/>
  <c r="H959" i="12"/>
  <c r="J959" i="12"/>
  <c r="F959" i="12"/>
  <c r="Z959" i="12"/>
  <c r="Q959" i="12"/>
  <c r="S959" i="12"/>
  <c r="T959" i="12"/>
  <c r="O958" i="12"/>
  <c r="K958" i="12"/>
  <c r="B960" i="12"/>
  <c r="E960" i="12"/>
  <c r="A961" i="3"/>
  <c r="B962" i="3"/>
  <c r="D961" i="12" l="1"/>
  <c r="R960" i="12"/>
  <c r="W960" i="12"/>
  <c r="U960" i="12"/>
  <c r="Y960" i="12"/>
  <c r="V960" i="12"/>
  <c r="F960" i="12"/>
  <c r="Z960" i="12"/>
  <c r="X960" i="12"/>
  <c r="H960" i="12"/>
  <c r="S960" i="12"/>
  <c r="P960" i="12"/>
  <c r="T960" i="12"/>
  <c r="J960" i="12"/>
  <c r="G960" i="12"/>
  <c r="Q960" i="12"/>
  <c r="C960" i="12"/>
  <c r="K959" i="12"/>
  <c r="O959" i="12"/>
  <c r="A962" i="3"/>
  <c r="B963" i="3"/>
  <c r="B961" i="12"/>
  <c r="E961" i="12"/>
  <c r="D962" i="12" l="1"/>
  <c r="B964" i="3"/>
  <c r="A963" i="3"/>
  <c r="B962" i="12"/>
  <c r="E962" i="12"/>
  <c r="Q961" i="12"/>
  <c r="X961" i="12"/>
  <c r="S961" i="12"/>
  <c r="Z961" i="12"/>
  <c r="Y961" i="12"/>
  <c r="T961" i="12"/>
  <c r="W961" i="12"/>
  <c r="U961" i="12"/>
  <c r="C961" i="12"/>
  <c r="P961" i="12"/>
  <c r="R961" i="12"/>
  <c r="H961" i="12"/>
  <c r="G961" i="12"/>
  <c r="F961" i="12"/>
  <c r="J961" i="12"/>
  <c r="V961" i="12"/>
  <c r="O960" i="12"/>
  <c r="K960" i="12"/>
  <c r="D963" i="12" l="1"/>
  <c r="K961" i="12"/>
  <c r="O961" i="12"/>
  <c r="Q962" i="12"/>
  <c r="C962" i="12"/>
  <c r="Z962" i="12"/>
  <c r="F962" i="12"/>
  <c r="P962" i="12"/>
  <c r="X962" i="12"/>
  <c r="J962" i="12"/>
  <c r="T962" i="12"/>
  <c r="H962" i="12"/>
  <c r="Y962" i="12"/>
  <c r="S962" i="12"/>
  <c r="R962" i="12"/>
  <c r="V962" i="12"/>
  <c r="G962" i="12"/>
  <c r="U962" i="12"/>
  <c r="W962" i="12"/>
  <c r="E963" i="12"/>
  <c r="B963" i="12"/>
  <c r="B965" i="3"/>
  <c r="A964" i="3"/>
  <c r="D964" i="12" l="1"/>
  <c r="P963" i="12"/>
  <c r="C963" i="12"/>
  <c r="T963" i="12"/>
  <c r="W963" i="12"/>
  <c r="Z963" i="12"/>
  <c r="R963" i="12"/>
  <c r="Q963" i="12"/>
  <c r="G963" i="12"/>
  <c r="V963" i="12"/>
  <c r="J963" i="12"/>
  <c r="H963" i="12"/>
  <c r="X963" i="12"/>
  <c r="U963" i="12"/>
  <c r="S963" i="12"/>
  <c r="F963" i="12"/>
  <c r="Y963" i="12"/>
  <c r="B964" i="12"/>
  <c r="E964" i="12"/>
  <c r="B966" i="3"/>
  <c r="A965" i="3"/>
  <c r="K962" i="12"/>
  <c r="O962" i="12"/>
  <c r="D965" i="12" l="1"/>
  <c r="B965" i="12" s="1"/>
  <c r="A966" i="3"/>
  <c r="B967" i="3"/>
  <c r="K963" i="12"/>
  <c r="O963" i="12"/>
  <c r="J964" i="12"/>
  <c r="F964" i="12"/>
  <c r="W964" i="12"/>
  <c r="R964" i="12"/>
  <c r="Q964" i="12"/>
  <c r="Z964" i="12"/>
  <c r="Y964" i="12"/>
  <c r="X964" i="12"/>
  <c r="G964" i="12"/>
  <c r="V964" i="12"/>
  <c r="T964" i="12"/>
  <c r="P964" i="12"/>
  <c r="S964" i="12"/>
  <c r="H964" i="12"/>
  <c r="C964" i="12"/>
  <c r="U964" i="12"/>
  <c r="E965" i="12" l="1"/>
  <c r="D966" i="12"/>
  <c r="E966" i="12" s="1"/>
  <c r="A967" i="3"/>
  <c r="B968" i="3"/>
  <c r="O964" i="12"/>
  <c r="K964" i="12"/>
  <c r="T965" i="12"/>
  <c r="H965" i="12"/>
  <c r="U965" i="12"/>
  <c r="Y965" i="12"/>
  <c r="R965" i="12"/>
  <c r="X965" i="12"/>
  <c r="V965" i="12"/>
  <c r="S965" i="12"/>
  <c r="F965" i="12"/>
  <c r="J965" i="12"/>
  <c r="W965" i="12"/>
  <c r="Z965" i="12"/>
  <c r="P965" i="12"/>
  <c r="G965" i="12"/>
  <c r="Q965" i="12"/>
  <c r="C965" i="12"/>
  <c r="B966" i="12" l="1"/>
  <c r="Y966" i="12" s="1"/>
  <c r="D967" i="12"/>
  <c r="B967" i="12" s="1"/>
  <c r="K965" i="12"/>
  <c r="O965" i="12"/>
  <c r="B969" i="3"/>
  <c r="A968" i="3"/>
  <c r="E967" i="12"/>
  <c r="T966" i="12" l="1"/>
  <c r="R966" i="12"/>
  <c r="S966" i="12"/>
  <c r="W966" i="12"/>
  <c r="U966" i="12"/>
  <c r="Q966" i="12"/>
  <c r="J966" i="12"/>
  <c r="O966" i="12" s="1"/>
  <c r="V966" i="12"/>
  <c r="H966" i="12"/>
  <c r="C966" i="12"/>
  <c r="F966" i="12"/>
  <c r="P966" i="12"/>
  <c r="Z966" i="12"/>
  <c r="X966" i="12"/>
  <c r="G966" i="12"/>
  <c r="D968" i="12"/>
  <c r="E968" i="12" s="1"/>
  <c r="A969" i="3"/>
  <c r="B970" i="3"/>
  <c r="Q967" i="12"/>
  <c r="X967" i="12"/>
  <c r="F967" i="12"/>
  <c r="C967" i="12"/>
  <c r="R967" i="12"/>
  <c r="P967" i="12"/>
  <c r="Y967" i="12"/>
  <c r="S967" i="12"/>
  <c r="J967" i="12"/>
  <c r="V967" i="12"/>
  <c r="Z967" i="12"/>
  <c r="G967" i="12"/>
  <c r="H967" i="12"/>
  <c r="U967" i="12"/>
  <c r="T967" i="12"/>
  <c r="W967" i="12"/>
  <c r="K966" i="12" l="1"/>
  <c r="B968" i="12"/>
  <c r="R968" i="12" s="1"/>
  <c r="D969" i="12"/>
  <c r="B969" i="12" s="1"/>
  <c r="K967" i="12"/>
  <c r="O967" i="12"/>
  <c r="B971" i="3"/>
  <c r="A970" i="3"/>
  <c r="E969" i="12"/>
  <c r="X968" i="12" l="1"/>
  <c r="G968" i="12"/>
  <c r="Y968" i="12"/>
  <c r="U968" i="12"/>
  <c r="J968" i="12"/>
  <c r="Q968" i="12"/>
  <c r="Z968" i="12"/>
  <c r="S968" i="12"/>
  <c r="F968" i="12"/>
  <c r="C968" i="12"/>
  <c r="T968" i="12"/>
  <c r="V968" i="12"/>
  <c r="P968" i="12"/>
  <c r="W968" i="12"/>
  <c r="H968" i="12"/>
  <c r="D970" i="12"/>
  <c r="B970" i="12" s="1"/>
  <c r="A971" i="3"/>
  <c r="B972" i="3"/>
  <c r="V969" i="12"/>
  <c r="S969" i="12"/>
  <c r="R969" i="12"/>
  <c r="Y969" i="12"/>
  <c r="Z969" i="12"/>
  <c r="J969" i="12"/>
  <c r="U969" i="12"/>
  <c r="F969" i="12"/>
  <c r="C969" i="12"/>
  <c r="P969" i="12"/>
  <c r="H969" i="12"/>
  <c r="T969" i="12"/>
  <c r="X969" i="12"/>
  <c r="W969" i="12"/>
  <c r="G969" i="12"/>
  <c r="Q969" i="12"/>
  <c r="O968" i="12"/>
  <c r="K968" i="12"/>
  <c r="E970" i="12" l="1"/>
  <c r="D971" i="12"/>
  <c r="E971" i="12" s="1"/>
  <c r="B973" i="3"/>
  <c r="A972" i="3"/>
  <c r="B971" i="12"/>
  <c r="O969" i="12"/>
  <c r="K969" i="12"/>
  <c r="F970" i="12"/>
  <c r="X970" i="12"/>
  <c r="Z970" i="12"/>
  <c r="U970" i="12"/>
  <c r="R970" i="12"/>
  <c r="V970" i="12"/>
  <c r="P970" i="12"/>
  <c r="G970" i="12"/>
  <c r="H970" i="12"/>
  <c r="S970" i="12"/>
  <c r="Q970" i="12"/>
  <c r="C970" i="12"/>
  <c r="Y970" i="12"/>
  <c r="W970" i="12"/>
  <c r="T970" i="12"/>
  <c r="J970" i="12"/>
  <c r="D972" i="12" l="1"/>
  <c r="T971" i="12"/>
  <c r="P971" i="12"/>
  <c r="H971" i="12"/>
  <c r="Q971" i="12"/>
  <c r="V971" i="12"/>
  <c r="W971" i="12"/>
  <c r="G971" i="12"/>
  <c r="Y971" i="12"/>
  <c r="S971" i="12"/>
  <c r="R971" i="12"/>
  <c r="U971" i="12"/>
  <c r="F971" i="12"/>
  <c r="J971" i="12"/>
  <c r="C971" i="12"/>
  <c r="X971" i="12"/>
  <c r="Z971" i="12"/>
  <c r="K970" i="12"/>
  <c r="O970" i="12"/>
  <c r="E972" i="12"/>
  <c r="B972" i="12"/>
  <c r="A973" i="3"/>
  <c r="B974" i="3"/>
  <c r="D973" i="12" l="1"/>
  <c r="V972" i="12"/>
  <c r="X972" i="12"/>
  <c r="G972" i="12"/>
  <c r="C972" i="12"/>
  <c r="H972" i="12"/>
  <c r="Z972" i="12"/>
  <c r="S972" i="12"/>
  <c r="U972" i="12"/>
  <c r="J972" i="12"/>
  <c r="W972" i="12"/>
  <c r="R972" i="12"/>
  <c r="F972" i="12"/>
  <c r="Y972" i="12"/>
  <c r="P972" i="12"/>
  <c r="T972" i="12"/>
  <c r="Q972" i="12"/>
  <c r="A974" i="3"/>
  <c r="B975" i="3"/>
  <c r="B973" i="12"/>
  <c r="E973" i="12"/>
  <c r="K971" i="12"/>
  <c r="O971" i="12"/>
  <c r="D974" i="12" l="1"/>
  <c r="G973" i="12"/>
  <c r="T973" i="12"/>
  <c r="U973" i="12"/>
  <c r="S973" i="12"/>
  <c r="C973" i="12"/>
  <c r="V973" i="12"/>
  <c r="R973" i="12"/>
  <c r="P973" i="12"/>
  <c r="H973" i="12"/>
  <c r="Y973" i="12"/>
  <c r="Z973" i="12"/>
  <c r="Q973" i="12"/>
  <c r="X973" i="12"/>
  <c r="F973" i="12"/>
  <c r="W973" i="12"/>
  <c r="J973" i="12"/>
  <c r="A975" i="3"/>
  <c r="B976" i="3"/>
  <c r="B974" i="12"/>
  <c r="E974" i="12"/>
  <c r="K972" i="12"/>
  <c r="O972" i="12"/>
  <c r="D975" i="12" l="1"/>
  <c r="K973" i="12"/>
  <c r="O973" i="12"/>
  <c r="J974" i="12"/>
  <c r="F974" i="12"/>
  <c r="Y974" i="12"/>
  <c r="C974" i="12"/>
  <c r="R974" i="12"/>
  <c r="W974" i="12"/>
  <c r="X974" i="12"/>
  <c r="H974" i="12"/>
  <c r="Z974" i="12"/>
  <c r="U974" i="12"/>
  <c r="Q974" i="12"/>
  <c r="T974" i="12"/>
  <c r="S974" i="12"/>
  <c r="P974" i="12"/>
  <c r="V974" i="12"/>
  <c r="G974" i="12"/>
  <c r="A976" i="3"/>
  <c r="B977" i="3"/>
  <c r="E975" i="12"/>
  <c r="B975" i="12"/>
  <c r="D976" i="12" l="1"/>
  <c r="E976" i="12" s="1"/>
  <c r="B978" i="3"/>
  <c r="A977" i="3"/>
  <c r="O974" i="12"/>
  <c r="K974" i="12"/>
  <c r="U975" i="12"/>
  <c r="S975" i="12"/>
  <c r="G975" i="12"/>
  <c r="R975" i="12"/>
  <c r="Z975" i="12"/>
  <c r="P975" i="12"/>
  <c r="T975" i="12"/>
  <c r="C975" i="12"/>
  <c r="H975" i="12"/>
  <c r="J975" i="12"/>
  <c r="X975" i="12"/>
  <c r="Y975" i="12"/>
  <c r="Q975" i="12"/>
  <c r="F975" i="12"/>
  <c r="V975" i="12"/>
  <c r="W975" i="12"/>
  <c r="B976" i="12" l="1"/>
  <c r="C976" i="12" s="1"/>
  <c r="D977" i="12"/>
  <c r="O975" i="12"/>
  <c r="K975" i="12"/>
  <c r="E977" i="12"/>
  <c r="B977" i="12"/>
  <c r="A978" i="3"/>
  <c r="B979" i="3"/>
  <c r="F976" i="12" l="1"/>
  <c r="H976" i="12"/>
  <c r="V976" i="12"/>
  <c r="W976" i="12"/>
  <c r="Z976" i="12"/>
  <c r="J976" i="12"/>
  <c r="R976" i="12"/>
  <c r="Y976" i="12"/>
  <c r="Q976" i="12"/>
  <c r="X976" i="12"/>
  <c r="S976" i="12"/>
  <c r="P976" i="12"/>
  <c r="U976" i="12"/>
  <c r="G976" i="12"/>
  <c r="T976" i="12"/>
  <c r="D978" i="12"/>
  <c r="P977" i="12"/>
  <c r="Y977" i="12"/>
  <c r="T977" i="12"/>
  <c r="X977" i="12"/>
  <c r="W977" i="12"/>
  <c r="F977" i="12"/>
  <c r="Q977" i="12"/>
  <c r="J977" i="12"/>
  <c r="S977" i="12"/>
  <c r="R977" i="12"/>
  <c r="U977" i="12"/>
  <c r="H977" i="12"/>
  <c r="Z977" i="12"/>
  <c r="G977" i="12"/>
  <c r="C977" i="12"/>
  <c r="V977" i="12"/>
  <c r="O976" i="12"/>
  <c r="K976" i="12"/>
  <c r="B980" i="3"/>
  <c r="A979" i="3"/>
  <c r="E978" i="12"/>
  <c r="B978" i="12"/>
  <c r="D979" i="12" l="1"/>
  <c r="A980" i="3"/>
  <c r="B981" i="3"/>
  <c r="O977" i="12"/>
  <c r="K977" i="12"/>
  <c r="X978" i="12"/>
  <c r="C978" i="12"/>
  <c r="U978" i="12"/>
  <c r="G978" i="12"/>
  <c r="S978" i="12"/>
  <c r="H978" i="12"/>
  <c r="Z978" i="12"/>
  <c r="J978" i="12"/>
  <c r="W978" i="12"/>
  <c r="T978" i="12"/>
  <c r="V978" i="12"/>
  <c r="F978" i="12"/>
  <c r="Q978" i="12"/>
  <c r="Y978" i="12"/>
  <c r="P978" i="12"/>
  <c r="R978" i="12"/>
  <c r="B979" i="12"/>
  <c r="E979" i="12"/>
  <c r="D980" i="12" l="1"/>
  <c r="K978" i="12"/>
  <c r="O978" i="12"/>
  <c r="Y979" i="12"/>
  <c r="W979" i="12"/>
  <c r="P979" i="12"/>
  <c r="T979" i="12"/>
  <c r="H979" i="12"/>
  <c r="R979" i="12"/>
  <c r="C979" i="12"/>
  <c r="Q979" i="12"/>
  <c r="Z979" i="12"/>
  <c r="G979" i="12"/>
  <c r="X979" i="12"/>
  <c r="S979" i="12"/>
  <c r="J979" i="12"/>
  <c r="V979" i="12"/>
  <c r="U979" i="12"/>
  <c r="F979" i="12"/>
  <c r="A981" i="3"/>
  <c r="B982" i="3"/>
  <c r="E980" i="12"/>
  <c r="B980" i="12"/>
  <c r="D981" i="12" l="1"/>
  <c r="B981" i="12" s="1"/>
  <c r="B983" i="3"/>
  <c r="A982" i="3"/>
  <c r="E981" i="12"/>
  <c r="O979" i="12"/>
  <c r="K979" i="12"/>
  <c r="J980" i="12"/>
  <c r="X980" i="12"/>
  <c r="Q980" i="12"/>
  <c r="P980" i="12"/>
  <c r="T980" i="12"/>
  <c r="U980" i="12"/>
  <c r="V980" i="12"/>
  <c r="C980" i="12"/>
  <c r="Y980" i="12"/>
  <c r="H980" i="12"/>
  <c r="W980" i="12"/>
  <c r="F980" i="12"/>
  <c r="R980" i="12"/>
  <c r="S980" i="12"/>
  <c r="G980" i="12"/>
  <c r="Z980" i="12"/>
  <c r="D982" i="12" l="1"/>
  <c r="O980" i="12"/>
  <c r="K980" i="12"/>
  <c r="J981" i="12"/>
  <c r="Q981" i="12"/>
  <c r="S981" i="12"/>
  <c r="H981" i="12"/>
  <c r="G981" i="12"/>
  <c r="R981" i="12"/>
  <c r="U981" i="12"/>
  <c r="T981" i="12"/>
  <c r="P981" i="12"/>
  <c r="F981" i="12"/>
  <c r="Y981" i="12"/>
  <c r="C981" i="12"/>
  <c r="V981" i="12"/>
  <c r="X981" i="12"/>
  <c r="W981" i="12"/>
  <c r="Z981" i="12"/>
  <c r="E982" i="12"/>
  <c r="B982" i="12"/>
  <c r="A983" i="3"/>
  <c r="B984" i="3"/>
  <c r="D983" i="12" l="1"/>
  <c r="Q982" i="12"/>
  <c r="Y982" i="12"/>
  <c r="V982" i="12"/>
  <c r="T982" i="12"/>
  <c r="R982" i="12"/>
  <c r="S982" i="12"/>
  <c r="H982" i="12"/>
  <c r="G982" i="12"/>
  <c r="C982" i="12"/>
  <c r="U982" i="12"/>
  <c r="F982" i="12"/>
  <c r="J982" i="12"/>
  <c r="X982" i="12"/>
  <c r="W982" i="12"/>
  <c r="Z982" i="12"/>
  <c r="P982" i="12"/>
  <c r="K981" i="12"/>
  <c r="O981" i="12"/>
  <c r="B985" i="3"/>
  <c r="A984" i="3"/>
  <c r="B983" i="12"/>
  <c r="E983" i="12"/>
  <c r="D984" i="12" l="1"/>
  <c r="B984" i="12" s="1"/>
  <c r="K982" i="12"/>
  <c r="O982" i="12"/>
  <c r="A985" i="3"/>
  <c r="B986" i="3"/>
  <c r="X983" i="12"/>
  <c r="Q983" i="12"/>
  <c r="G983" i="12"/>
  <c r="S983" i="12"/>
  <c r="H983" i="12"/>
  <c r="P983" i="12"/>
  <c r="T983" i="12"/>
  <c r="J983" i="12"/>
  <c r="U983" i="12"/>
  <c r="R983" i="12"/>
  <c r="C983" i="12"/>
  <c r="V983" i="12"/>
  <c r="F983" i="12"/>
  <c r="Z983" i="12"/>
  <c r="W983" i="12"/>
  <c r="Y983" i="12"/>
  <c r="E984" i="12" l="1"/>
  <c r="D985" i="12"/>
  <c r="K983" i="12"/>
  <c r="O983" i="12"/>
  <c r="A986" i="3"/>
  <c r="B987" i="3"/>
  <c r="G984" i="12"/>
  <c r="C984" i="12"/>
  <c r="W984" i="12"/>
  <c r="S984" i="12"/>
  <c r="P984" i="12"/>
  <c r="R984" i="12"/>
  <c r="H984" i="12"/>
  <c r="Z984" i="12"/>
  <c r="V984" i="12"/>
  <c r="T984" i="12"/>
  <c r="Q984" i="12"/>
  <c r="U984" i="12"/>
  <c r="J984" i="12"/>
  <c r="F984" i="12"/>
  <c r="Y984" i="12"/>
  <c r="X984" i="12"/>
  <c r="B985" i="12"/>
  <c r="E985" i="12"/>
  <c r="D986" i="12" l="1"/>
  <c r="A987" i="3"/>
  <c r="B988" i="3"/>
  <c r="B986" i="12"/>
  <c r="E986" i="12"/>
  <c r="H985" i="12"/>
  <c r="W985" i="12"/>
  <c r="F985" i="12"/>
  <c r="C985" i="12"/>
  <c r="X985" i="12"/>
  <c r="Y985" i="12"/>
  <c r="P985" i="12"/>
  <c r="V985" i="12"/>
  <c r="T985" i="12"/>
  <c r="U985" i="12"/>
  <c r="G985" i="12"/>
  <c r="Z985" i="12"/>
  <c r="J985" i="12"/>
  <c r="S985" i="12"/>
  <c r="Q985" i="12"/>
  <c r="R985" i="12"/>
  <c r="O984" i="12"/>
  <c r="K984" i="12"/>
  <c r="D987" i="12" l="1"/>
  <c r="S986" i="12"/>
  <c r="C986" i="12"/>
  <c r="V986" i="12"/>
  <c r="W986" i="12"/>
  <c r="R986" i="12"/>
  <c r="Y986" i="12"/>
  <c r="Z986" i="12"/>
  <c r="T986" i="12"/>
  <c r="J986" i="12"/>
  <c r="X986" i="12"/>
  <c r="G986" i="12"/>
  <c r="H986" i="12"/>
  <c r="Q986" i="12"/>
  <c r="U986" i="12"/>
  <c r="P986" i="12"/>
  <c r="F986" i="12"/>
  <c r="A988" i="3"/>
  <c r="B989" i="3"/>
  <c r="O985" i="12"/>
  <c r="K985" i="12"/>
  <c r="E987" i="12"/>
  <c r="B987" i="12"/>
  <c r="D988" i="12" l="1"/>
  <c r="T987" i="12"/>
  <c r="F987" i="12"/>
  <c r="J987" i="12"/>
  <c r="U987" i="12"/>
  <c r="W987" i="12"/>
  <c r="Z987" i="12"/>
  <c r="S987" i="12"/>
  <c r="R987" i="12"/>
  <c r="H987" i="12"/>
  <c r="G987" i="12"/>
  <c r="P987" i="12"/>
  <c r="Y987" i="12"/>
  <c r="Q987" i="12"/>
  <c r="V987" i="12"/>
  <c r="X987" i="12"/>
  <c r="C987" i="12"/>
  <c r="B990" i="3"/>
  <c r="A989" i="3"/>
  <c r="B988" i="12"/>
  <c r="E988" i="12"/>
  <c r="K986" i="12"/>
  <c r="O986" i="12"/>
  <c r="D989" i="12" l="1"/>
  <c r="E989" i="12" s="1"/>
  <c r="B991" i="3"/>
  <c r="A990" i="3"/>
  <c r="W988" i="12"/>
  <c r="C988" i="12"/>
  <c r="R988" i="12"/>
  <c r="G988" i="12"/>
  <c r="X988" i="12"/>
  <c r="H988" i="12"/>
  <c r="F988" i="12"/>
  <c r="Z988" i="12"/>
  <c r="T988" i="12"/>
  <c r="Q988" i="12"/>
  <c r="P988" i="12"/>
  <c r="S988" i="12"/>
  <c r="J988" i="12"/>
  <c r="Y988" i="12"/>
  <c r="U988" i="12"/>
  <c r="V988" i="12"/>
  <c r="O987" i="12"/>
  <c r="K987" i="12"/>
  <c r="B989" i="12" l="1"/>
  <c r="U989" i="12" s="1"/>
  <c r="D990" i="12"/>
  <c r="B990" i="12" s="1"/>
  <c r="A991" i="3"/>
  <c r="B992" i="3"/>
  <c r="K988" i="12"/>
  <c r="O988" i="12"/>
  <c r="E990" i="12" l="1"/>
  <c r="Q989" i="12"/>
  <c r="S989" i="12"/>
  <c r="X989" i="12"/>
  <c r="W989" i="12"/>
  <c r="Y989" i="12"/>
  <c r="J989" i="12"/>
  <c r="P989" i="12"/>
  <c r="T989" i="12"/>
  <c r="G989" i="12"/>
  <c r="H989" i="12"/>
  <c r="R989" i="12"/>
  <c r="V989" i="12"/>
  <c r="F989" i="12"/>
  <c r="C989" i="12"/>
  <c r="Z989" i="12"/>
  <c r="D991" i="12"/>
  <c r="E991" i="12" s="1"/>
  <c r="A992" i="3"/>
  <c r="B993" i="3"/>
  <c r="Y990" i="12"/>
  <c r="G990" i="12"/>
  <c r="J990" i="12"/>
  <c r="X990" i="12"/>
  <c r="S990" i="12"/>
  <c r="F990" i="12"/>
  <c r="Z990" i="12"/>
  <c r="W990" i="12"/>
  <c r="U990" i="12"/>
  <c r="H990" i="12"/>
  <c r="R990" i="12"/>
  <c r="V990" i="12"/>
  <c r="T990" i="12"/>
  <c r="Q990" i="12"/>
  <c r="C990" i="12"/>
  <c r="P990" i="12"/>
  <c r="K989" i="12"/>
  <c r="O989" i="12"/>
  <c r="B991" i="12" l="1"/>
  <c r="F991" i="12" s="1"/>
  <c r="D992" i="12"/>
  <c r="B992" i="12" s="1"/>
  <c r="O990" i="12"/>
  <c r="K990" i="12"/>
  <c r="A993" i="3"/>
  <c r="B994" i="3"/>
  <c r="E992" i="12"/>
  <c r="H991" i="12" l="1"/>
  <c r="X991" i="12"/>
  <c r="G991" i="12"/>
  <c r="U991" i="12"/>
  <c r="Z991" i="12"/>
  <c r="Q991" i="12"/>
  <c r="W991" i="12"/>
  <c r="Y991" i="12"/>
  <c r="C991" i="12"/>
  <c r="P991" i="12"/>
  <c r="V991" i="12"/>
  <c r="T991" i="12"/>
  <c r="S991" i="12"/>
  <c r="J991" i="12"/>
  <c r="R991" i="12"/>
  <c r="D993" i="12"/>
  <c r="B993" i="12" s="1"/>
  <c r="B995" i="3"/>
  <c r="A994" i="3"/>
  <c r="E993" i="12"/>
  <c r="U992" i="12"/>
  <c r="P992" i="12"/>
  <c r="S992" i="12"/>
  <c r="V992" i="12"/>
  <c r="H992" i="12"/>
  <c r="Y992" i="12"/>
  <c r="W992" i="12"/>
  <c r="C992" i="12"/>
  <c r="J992" i="12"/>
  <c r="Q992" i="12"/>
  <c r="T992" i="12"/>
  <c r="X992" i="12"/>
  <c r="R992" i="12"/>
  <c r="F992" i="12"/>
  <c r="Z992" i="12"/>
  <c r="G992" i="12"/>
  <c r="O991" i="12"/>
  <c r="K991" i="12"/>
  <c r="D994" i="12" l="1"/>
  <c r="U993" i="12"/>
  <c r="P993" i="12"/>
  <c r="Q993" i="12"/>
  <c r="R993" i="12"/>
  <c r="F993" i="12"/>
  <c r="Z993" i="12"/>
  <c r="Y993" i="12"/>
  <c r="C993" i="12"/>
  <c r="T993" i="12"/>
  <c r="S993" i="12"/>
  <c r="J993" i="12"/>
  <c r="H993" i="12"/>
  <c r="G993" i="12"/>
  <c r="V993" i="12"/>
  <c r="X993" i="12"/>
  <c r="W993" i="12"/>
  <c r="B994" i="12"/>
  <c r="E994" i="12"/>
  <c r="K992" i="12"/>
  <c r="O992" i="12"/>
  <c r="B996" i="3"/>
  <c r="A995" i="3"/>
  <c r="D995" i="12" l="1"/>
  <c r="B995" i="12" s="1"/>
  <c r="O993" i="12"/>
  <c r="K993" i="12"/>
  <c r="A996" i="3"/>
  <c r="B997" i="3"/>
  <c r="S994" i="12"/>
  <c r="W994" i="12"/>
  <c r="P994" i="12"/>
  <c r="C994" i="12"/>
  <c r="F994" i="12"/>
  <c r="V994" i="12"/>
  <c r="X994" i="12"/>
  <c r="U994" i="12"/>
  <c r="Q994" i="12"/>
  <c r="G994" i="12"/>
  <c r="H994" i="12"/>
  <c r="Z994" i="12"/>
  <c r="T994" i="12"/>
  <c r="Y994" i="12"/>
  <c r="R994" i="12"/>
  <c r="J994" i="12"/>
  <c r="E995" i="12" l="1"/>
  <c r="D996" i="12"/>
  <c r="B996" i="12" s="1"/>
  <c r="O994" i="12"/>
  <c r="K994" i="12"/>
  <c r="A997" i="3"/>
  <c r="B998" i="3"/>
  <c r="E996" i="12"/>
  <c r="J995" i="12"/>
  <c r="P995" i="12"/>
  <c r="F995" i="12"/>
  <c r="R995" i="12"/>
  <c r="V995" i="12"/>
  <c r="Y995" i="12"/>
  <c r="S995" i="12"/>
  <c r="T995" i="12"/>
  <c r="W995" i="12"/>
  <c r="C995" i="12"/>
  <c r="Z995" i="12"/>
  <c r="H995" i="12"/>
  <c r="Q995" i="12"/>
  <c r="G995" i="12"/>
  <c r="X995" i="12"/>
  <c r="U995" i="12"/>
  <c r="D997" i="12" l="1"/>
  <c r="B997" i="12" s="1"/>
  <c r="A998" i="3"/>
  <c r="B999" i="3"/>
  <c r="K995" i="12"/>
  <c r="O995" i="12"/>
  <c r="E997" i="12"/>
  <c r="J996" i="12"/>
  <c r="W996" i="12"/>
  <c r="R996" i="12"/>
  <c r="Q996" i="12"/>
  <c r="T996" i="12"/>
  <c r="C996" i="12"/>
  <c r="Y996" i="12"/>
  <c r="X996" i="12"/>
  <c r="H996" i="12"/>
  <c r="Z996" i="12"/>
  <c r="S996" i="12"/>
  <c r="P996" i="12"/>
  <c r="F996" i="12"/>
  <c r="V996" i="12"/>
  <c r="G996" i="12"/>
  <c r="U996" i="12"/>
  <c r="D998" i="12" l="1"/>
  <c r="K996" i="12"/>
  <c r="O996" i="12"/>
  <c r="B1000" i="3"/>
  <c r="A999" i="3"/>
  <c r="X997" i="12"/>
  <c r="S997" i="12"/>
  <c r="C997" i="12"/>
  <c r="J997" i="12"/>
  <c r="P997" i="12"/>
  <c r="U997" i="12"/>
  <c r="Y997" i="12"/>
  <c r="Z997" i="12"/>
  <c r="R997" i="12"/>
  <c r="V997" i="12"/>
  <c r="T997" i="12"/>
  <c r="H997" i="12"/>
  <c r="W997" i="12"/>
  <c r="F997" i="12"/>
  <c r="G997" i="12"/>
  <c r="Q997" i="12"/>
  <c r="B998" i="12"/>
  <c r="E998" i="12"/>
  <c r="D999" i="12" l="1"/>
  <c r="E999" i="12" s="1"/>
  <c r="O997" i="12"/>
  <c r="K997" i="12"/>
  <c r="B1001" i="3"/>
  <c r="A1000" i="3"/>
  <c r="J998" i="12"/>
  <c r="F998" i="12"/>
  <c r="S998" i="12"/>
  <c r="Q998" i="12"/>
  <c r="G998" i="12"/>
  <c r="C998" i="12"/>
  <c r="H998" i="12"/>
  <c r="R998" i="12"/>
  <c r="V998" i="12"/>
  <c r="X998" i="12"/>
  <c r="P998" i="12"/>
  <c r="Y998" i="12"/>
  <c r="T998" i="12"/>
  <c r="U998" i="12"/>
  <c r="Z998" i="12"/>
  <c r="W998" i="12"/>
  <c r="B999" i="12" l="1"/>
  <c r="Z999" i="12" s="1"/>
  <c r="D1000" i="12"/>
  <c r="O998" i="12"/>
  <c r="K998" i="12"/>
  <c r="E1000" i="12"/>
  <c r="B1000" i="12"/>
  <c r="A1001" i="3"/>
  <c r="B1002" i="3"/>
  <c r="Y999" i="12" l="1"/>
  <c r="T999" i="12"/>
  <c r="Q999" i="12"/>
  <c r="G999" i="12"/>
  <c r="X999" i="12"/>
  <c r="U999" i="12"/>
  <c r="S999" i="12"/>
  <c r="C999" i="12"/>
  <c r="J999" i="12"/>
  <c r="H999" i="12"/>
  <c r="W999" i="12"/>
  <c r="P999" i="12"/>
  <c r="V999" i="12"/>
  <c r="F999" i="12"/>
  <c r="R999" i="12"/>
  <c r="D1001" i="12"/>
  <c r="E1001" i="12" s="1"/>
  <c r="B1003" i="3"/>
  <c r="A1002" i="3"/>
  <c r="J1000" i="12"/>
  <c r="C1000" i="12"/>
  <c r="W1000" i="12"/>
  <c r="F1000" i="12"/>
  <c r="X1000" i="12"/>
  <c r="Q1000" i="12"/>
  <c r="G1000" i="12"/>
  <c r="P1000" i="12"/>
  <c r="U1000" i="12"/>
  <c r="Z1000" i="12"/>
  <c r="Y1000" i="12"/>
  <c r="S1000" i="12"/>
  <c r="V1000" i="12"/>
  <c r="H1000" i="12"/>
  <c r="T1000" i="12"/>
  <c r="R1000" i="12"/>
  <c r="K999" i="12"/>
  <c r="O999" i="12"/>
  <c r="B1001" i="12" l="1"/>
  <c r="W1001" i="12" s="1"/>
  <c r="D1002" i="12"/>
  <c r="O1000" i="12"/>
  <c r="K1000" i="12"/>
  <c r="B1002" i="12"/>
  <c r="E1002" i="12"/>
  <c r="B1004" i="3"/>
  <c r="A1003" i="3"/>
  <c r="S1001" i="12" l="1"/>
  <c r="G1001" i="12"/>
  <c r="Y1001" i="12"/>
  <c r="V1001" i="12"/>
  <c r="H1001" i="12"/>
  <c r="U1001" i="12"/>
  <c r="Z1001" i="12"/>
  <c r="X1001" i="12"/>
  <c r="F1001" i="12"/>
  <c r="T1001" i="12"/>
  <c r="C1001" i="12"/>
  <c r="J1001" i="12"/>
  <c r="Q1001" i="12"/>
  <c r="R1001" i="12"/>
  <c r="P1001" i="12"/>
  <c r="D1003" i="12"/>
  <c r="O1001" i="12"/>
  <c r="K1001" i="12"/>
  <c r="J1002" i="12"/>
  <c r="W1002" i="12"/>
  <c r="Q1002" i="12"/>
  <c r="F1002" i="12"/>
  <c r="C1002" i="12"/>
  <c r="U1002" i="12"/>
  <c r="R1002" i="12"/>
  <c r="X1002" i="12"/>
  <c r="T1002" i="12"/>
  <c r="V1002" i="12"/>
  <c r="G1002" i="12"/>
  <c r="H1002" i="12"/>
  <c r="Z1002" i="12"/>
  <c r="Y1002" i="12"/>
  <c r="S1002" i="12"/>
  <c r="P1002" i="12"/>
  <c r="B1003" i="12"/>
  <c r="E1003" i="12"/>
  <c r="B1005" i="3"/>
  <c r="A1004" i="3"/>
  <c r="D1004" i="12" l="1"/>
  <c r="C1003" i="12"/>
  <c r="W1003" i="12"/>
  <c r="F1003" i="12"/>
  <c r="U1003" i="12"/>
  <c r="Z1003" i="12"/>
  <c r="H1003" i="12"/>
  <c r="X1003" i="12"/>
  <c r="Q1003" i="12"/>
  <c r="Y1003" i="12"/>
  <c r="S1003" i="12"/>
  <c r="R1003" i="12"/>
  <c r="P1003" i="12"/>
  <c r="G1003" i="12"/>
  <c r="T1003" i="12"/>
  <c r="V1003" i="12"/>
  <c r="J1003" i="12"/>
  <c r="O1002" i="12"/>
  <c r="K1002" i="12"/>
  <c r="E1004" i="12"/>
  <c r="B1004" i="12"/>
  <c r="A1005" i="3"/>
  <c r="B1006" i="3"/>
  <c r="D1005" i="12" l="1"/>
  <c r="E1005" i="12" s="1"/>
  <c r="W1004" i="12"/>
  <c r="F1004" i="12"/>
  <c r="U1004" i="12"/>
  <c r="G1004" i="12"/>
  <c r="V1004" i="12"/>
  <c r="T1004" i="12"/>
  <c r="J1004" i="12"/>
  <c r="P1004" i="12"/>
  <c r="C1004" i="12"/>
  <c r="S1004" i="12"/>
  <c r="Z1004" i="12"/>
  <c r="Y1004" i="12"/>
  <c r="X1004" i="12"/>
  <c r="H1004" i="12"/>
  <c r="Q1004" i="12"/>
  <c r="R1004" i="12"/>
  <c r="K1003" i="12"/>
  <c r="O1003" i="12"/>
  <c r="B1007" i="3"/>
  <c r="A1006" i="3"/>
  <c r="B1005" i="12" l="1"/>
  <c r="U1005" i="12" s="1"/>
  <c r="D1006" i="12"/>
  <c r="E1006" i="12" s="1"/>
  <c r="B1008" i="3"/>
  <c r="A1007" i="3"/>
  <c r="K1004" i="12"/>
  <c r="O1004" i="12"/>
  <c r="B1006" i="12" l="1"/>
  <c r="V1005" i="12"/>
  <c r="T1005" i="12"/>
  <c r="Q1005" i="12"/>
  <c r="S1005" i="12"/>
  <c r="J1005" i="12"/>
  <c r="W1005" i="12"/>
  <c r="Z1005" i="12"/>
  <c r="Y1005" i="12"/>
  <c r="P1005" i="12"/>
  <c r="C1005" i="12"/>
  <c r="F1005" i="12"/>
  <c r="H1005" i="12"/>
  <c r="X1005" i="12"/>
  <c r="R1005" i="12"/>
  <c r="G1005" i="12"/>
  <c r="D1007" i="12"/>
  <c r="B1009" i="3"/>
  <c r="A1008" i="3"/>
  <c r="O1005" i="12"/>
  <c r="K1005" i="12"/>
  <c r="R1006" i="12"/>
  <c r="Q1006" i="12"/>
  <c r="W1006" i="12"/>
  <c r="V1006" i="12"/>
  <c r="C1006" i="12"/>
  <c r="J1006" i="12"/>
  <c r="H1006" i="12"/>
  <c r="G1006" i="12"/>
  <c r="T1006" i="12"/>
  <c r="P1006" i="12"/>
  <c r="Z1006" i="12"/>
  <c r="F1006" i="12"/>
  <c r="S1006" i="12"/>
  <c r="X1006" i="12"/>
  <c r="U1006" i="12"/>
  <c r="Y1006" i="12"/>
  <c r="E1007" i="12"/>
  <c r="B1007" i="12"/>
  <c r="D1008" i="12" l="1"/>
  <c r="H1007" i="12"/>
  <c r="C1007" i="12"/>
  <c r="J1007" i="12"/>
  <c r="Q1007" i="12"/>
  <c r="R1007" i="12"/>
  <c r="Z1007" i="12"/>
  <c r="G1007" i="12"/>
  <c r="V1007" i="12"/>
  <c r="X1007" i="12"/>
  <c r="W1007" i="12"/>
  <c r="P1007" i="12"/>
  <c r="Y1007" i="12"/>
  <c r="U1007" i="12"/>
  <c r="S1007" i="12"/>
  <c r="F1007" i="12"/>
  <c r="T1007" i="12"/>
  <c r="K1006" i="12"/>
  <c r="O1006" i="12"/>
  <c r="B1008" i="12"/>
  <c r="E1008" i="12"/>
  <c r="A1009" i="3"/>
  <c r="B1010" i="3"/>
  <c r="D1009" i="12" l="1"/>
  <c r="J1008" i="12"/>
  <c r="Q1008" i="12"/>
  <c r="V1008" i="12"/>
  <c r="F1008" i="12"/>
  <c r="P1008" i="12"/>
  <c r="W1008" i="12"/>
  <c r="S1008" i="12"/>
  <c r="Y1008" i="12"/>
  <c r="G1008" i="12"/>
  <c r="R1008" i="12"/>
  <c r="Z1008" i="12"/>
  <c r="H1008" i="12"/>
  <c r="U1008" i="12"/>
  <c r="T1008" i="12"/>
  <c r="X1008" i="12"/>
  <c r="C1008" i="12"/>
  <c r="O1007" i="12"/>
  <c r="K1007" i="12"/>
  <c r="B1011" i="3"/>
  <c r="A1010" i="3"/>
  <c r="B1009" i="12"/>
  <c r="E1009" i="12"/>
  <c r="D1010" i="12" l="1"/>
  <c r="J1009" i="12"/>
  <c r="F1009" i="12"/>
  <c r="Q1009" i="12"/>
  <c r="S1009" i="12"/>
  <c r="T1009" i="12"/>
  <c r="V1009" i="12"/>
  <c r="U1009" i="12"/>
  <c r="G1009" i="12"/>
  <c r="X1009" i="12"/>
  <c r="H1009" i="12"/>
  <c r="P1009" i="12"/>
  <c r="C1009" i="12"/>
  <c r="R1009" i="12"/>
  <c r="Y1009" i="12"/>
  <c r="W1009" i="12"/>
  <c r="Z1009" i="12"/>
  <c r="E1010" i="12"/>
  <c r="B1010" i="12"/>
  <c r="B1012" i="3"/>
  <c r="A1011" i="3"/>
  <c r="O1008" i="12"/>
  <c r="K1008" i="12"/>
  <c r="D1011" i="12" l="1"/>
  <c r="E1011" i="12" s="1"/>
  <c r="B1013" i="3"/>
  <c r="A1012" i="3"/>
  <c r="C1010" i="12"/>
  <c r="X1010" i="12"/>
  <c r="R1010" i="12"/>
  <c r="P1010" i="12"/>
  <c r="Y1010" i="12"/>
  <c r="J1010" i="12"/>
  <c r="S1010" i="12"/>
  <c r="F1010" i="12"/>
  <c r="Q1010" i="12"/>
  <c r="W1010" i="12"/>
  <c r="Z1010" i="12"/>
  <c r="V1010" i="12"/>
  <c r="H1010" i="12"/>
  <c r="G1010" i="12"/>
  <c r="U1010" i="12"/>
  <c r="T1010" i="12"/>
  <c r="O1009" i="12"/>
  <c r="K1009" i="12"/>
  <c r="B1011" i="12" l="1"/>
  <c r="X1011" i="12" s="1"/>
  <c r="D1012" i="12"/>
  <c r="E1012" i="12" s="1"/>
  <c r="B1014" i="3"/>
  <c r="A1013" i="3"/>
  <c r="O1010" i="12"/>
  <c r="K1010" i="12"/>
  <c r="B1012" i="12" l="1"/>
  <c r="G1011" i="12"/>
  <c r="R1011" i="12"/>
  <c r="J1011" i="12"/>
  <c r="Y1011" i="12"/>
  <c r="Q1011" i="12"/>
  <c r="S1011" i="12"/>
  <c r="W1011" i="12"/>
  <c r="V1011" i="12"/>
  <c r="Z1011" i="12"/>
  <c r="U1011" i="12"/>
  <c r="H1011" i="12"/>
  <c r="P1011" i="12"/>
  <c r="C1011" i="12"/>
  <c r="T1011" i="12"/>
  <c r="F1011" i="12"/>
  <c r="D1013" i="12"/>
  <c r="B1013" i="12" s="1"/>
  <c r="O1011" i="12"/>
  <c r="K1011" i="12"/>
  <c r="A1014" i="3"/>
  <c r="B1015" i="3"/>
  <c r="C1012" i="12"/>
  <c r="T1012" i="12"/>
  <c r="Z1012" i="12"/>
  <c r="H1012" i="12"/>
  <c r="U1012" i="12"/>
  <c r="V1012" i="12"/>
  <c r="Y1012" i="12"/>
  <c r="G1012" i="12"/>
  <c r="P1012" i="12"/>
  <c r="Q1012" i="12"/>
  <c r="S1012" i="12"/>
  <c r="J1012" i="12"/>
  <c r="F1012" i="12"/>
  <c r="R1012" i="12"/>
  <c r="W1012" i="12"/>
  <c r="X1012" i="12"/>
  <c r="E1013" i="12" l="1"/>
  <c r="D1014" i="12"/>
  <c r="B1014" i="12" s="1"/>
  <c r="O1012" i="12"/>
  <c r="K1012" i="12"/>
  <c r="A1015" i="3"/>
  <c r="B1016" i="3"/>
  <c r="T1013" i="12"/>
  <c r="C1013" i="12"/>
  <c r="R1013" i="12"/>
  <c r="Q1013" i="12"/>
  <c r="U1013" i="12"/>
  <c r="X1013" i="12"/>
  <c r="F1013" i="12"/>
  <c r="Y1013" i="12"/>
  <c r="J1013" i="12"/>
  <c r="P1013" i="12"/>
  <c r="Z1013" i="12"/>
  <c r="S1013" i="12"/>
  <c r="G1013" i="12"/>
  <c r="V1013" i="12"/>
  <c r="H1013" i="12"/>
  <c r="W1013" i="12"/>
  <c r="E1014" i="12" l="1"/>
  <c r="D1015" i="12"/>
  <c r="B1017" i="3"/>
  <c r="A1016" i="3"/>
  <c r="K1013" i="12"/>
  <c r="O1013" i="12"/>
  <c r="B1015" i="12"/>
  <c r="E1015" i="12"/>
  <c r="J1014" i="12"/>
  <c r="S1014" i="12"/>
  <c r="G1014" i="12"/>
  <c r="P1014" i="12"/>
  <c r="Q1014" i="12"/>
  <c r="T1014" i="12"/>
  <c r="Z1014" i="12"/>
  <c r="V1014" i="12"/>
  <c r="U1014" i="12"/>
  <c r="C1014" i="12"/>
  <c r="W1014" i="12"/>
  <c r="H1014" i="12"/>
  <c r="R1014" i="12"/>
  <c r="X1014" i="12"/>
  <c r="F1014" i="12"/>
  <c r="Y1014" i="12"/>
  <c r="D1016" i="12" l="1"/>
  <c r="E1016" i="12" s="1"/>
  <c r="K1014" i="12"/>
  <c r="O1014" i="12"/>
  <c r="B1016" i="12"/>
  <c r="Y1015" i="12"/>
  <c r="S1015" i="12"/>
  <c r="F1015" i="12"/>
  <c r="J1015" i="12"/>
  <c r="V1015" i="12"/>
  <c r="G1015" i="12"/>
  <c r="T1015" i="12"/>
  <c r="H1015" i="12"/>
  <c r="P1015" i="12"/>
  <c r="W1015" i="12"/>
  <c r="C1015" i="12"/>
  <c r="U1015" i="12"/>
  <c r="Z1015" i="12"/>
  <c r="X1015" i="12"/>
  <c r="R1015" i="12"/>
  <c r="Q1015" i="12"/>
  <c r="A1017" i="3"/>
  <c r="B1018" i="3"/>
  <c r="D1017" i="12" l="1"/>
  <c r="B1017" i="12" s="1"/>
  <c r="O1015" i="12"/>
  <c r="K1015" i="12"/>
  <c r="W1016" i="12"/>
  <c r="J1016" i="12"/>
  <c r="S1016" i="12"/>
  <c r="Z1016" i="12"/>
  <c r="H1016" i="12"/>
  <c r="V1016" i="12"/>
  <c r="F1016" i="12"/>
  <c r="T1016" i="12"/>
  <c r="P1016" i="12"/>
  <c r="Q1016" i="12"/>
  <c r="G1016" i="12"/>
  <c r="C1016" i="12"/>
  <c r="Y1016" i="12"/>
  <c r="R1016" i="12"/>
  <c r="U1016" i="12"/>
  <c r="X1016" i="12"/>
  <c r="B1019" i="3"/>
  <c r="A1018" i="3"/>
  <c r="E1017" i="12"/>
  <c r="D1018" i="12" l="1"/>
  <c r="K1016" i="12"/>
  <c r="O1016" i="12"/>
  <c r="B1020" i="3"/>
  <c r="A1019" i="3"/>
  <c r="T1017" i="12"/>
  <c r="P1017" i="12"/>
  <c r="R1017" i="12"/>
  <c r="H1017" i="12"/>
  <c r="X1017" i="12"/>
  <c r="S1017" i="12"/>
  <c r="G1017" i="12"/>
  <c r="Y1017" i="12"/>
  <c r="F1017" i="12"/>
  <c r="Q1017" i="12"/>
  <c r="V1017" i="12"/>
  <c r="W1017" i="12"/>
  <c r="J1017" i="12"/>
  <c r="C1017" i="12"/>
  <c r="U1017" i="12"/>
  <c r="Z1017" i="12"/>
  <c r="E1018" i="12"/>
  <c r="B1018" i="12"/>
  <c r="D1019" i="12" l="1"/>
  <c r="E1019" i="12" s="1"/>
  <c r="A1020" i="3"/>
  <c r="B1021" i="3"/>
  <c r="C1018" i="12"/>
  <c r="X1018" i="12"/>
  <c r="R1018" i="12"/>
  <c r="P1018" i="12"/>
  <c r="J1018" i="12"/>
  <c r="U1018" i="12"/>
  <c r="H1018" i="12"/>
  <c r="Q1018" i="12"/>
  <c r="S1018" i="12"/>
  <c r="F1018" i="12"/>
  <c r="T1018" i="12"/>
  <c r="Z1018" i="12"/>
  <c r="W1018" i="12"/>
  <c r="V1018" i="12"/>
  <c r="G1018" i="12"/>
  <c r="Y1018" i="12"/>
  <c r="K1017" i="12"/>
  <c r="O1017" i="12"/>
  <c r="B1019" i="12" l="1"/>
  <c r="R1019" i="12" s="1"/>
  <c r="D1020" i="12"/>
  <c r="E1020" i="12" s="1"/>
  <c r="B1022" i="3"/>
  <c r="A1021" i="3"/>
  <c r="O1018" i="12"/>
  <c r="K1018" i="12"/>
  <c r="J1019" i="12" l="1"/>
  <c r="H1019" i="12"/>
  <c r="X1019" i="12"/>
  <c r="P1019" i="12"/>
  <c r="U1019" i="12"/>
  <c r="C1019" i="12"/>
  <c r="T1019" i="12"/>
  <c r="V1019" i="12"/>
  <c r="G1019" i="12"/>
  <c r="W1019" i="12"/>
  <c r="S1019" i="12"/>
  <c r="F1019" i="12"/>
  <c r="B1020" i="12"/>
  <c r="Y1020" i="12" s="1"/>
  <c r="Q1019" i="12"/>
  <c r="Z1019" i="12"/>
  <c r="Y1019" i="12"/>
  <c r="D1021" i="12"/>
  <c r="E1021" i="12" s="1"/>
  <c r="W1020" i="12"/>
  <c r="Q1020" i="12"/>
  <c r="C1020" i="12"/>
  <c r="S1020" i="12"/>
  <c r="Z1020" i="12"/>
  <c r="J1020" i="12"/>
  <c r="R1020" i="12"/>
  <c r="G1020" i="12"/>
  <c r="K1019" i="12"/>
  <c r="O1019" i="12"/>
  <c r="B1021" i="12"/>
  <c r="A1022" i="3"/>
  <c r="B1023" i="3"/>
  <c r="U1020" i="12" l="1"/>
  <c r="X1020" i="12"/>
  <c r="F1020" i="12"/>
  <c r="H1020" i="12"/>
  <c r="V1020" i="12"/>
  <c r="P1020" i="12"/>
  <c r="T1020" i="12"/>
  <c r="D1022" i="12"/>
  <c r="B1024" i="3"/>
  <c r="A1023" i="3"/>
  <c r="H1021" i="12"/>
  <c r="Z1021" i="12"/>
  <c r="S1021" i="12"/>
  <c r="C1021" i="12"/>
  <c r="G1021" i="12"/>
  <c r="R1021" i="12"/>
  <c r="V1021" i="12"/>
  <c r="Q1021" i="12"/>
  <c r="F1021" i="12"/>
  <c r="X1021" i="12"/>
  <c r="U1021" i="12"/>
  <c r="J1021" i="12"/>
  <c r="P1021" i="12"/>
  <c r="Y1021" i="12"/>
  <c r="W1021" i="12"/>
  <c r="T1021" i="12"/>
  <c r="O1020" i="12"/>
  <c r="K1020" i="12"/>
  <c r="E1022" i="12"/>
  <c r="B1022" i="12"/>
  <c r="D1023" i="12" l="1"/>
  <c r="K1021" i="12"/>
  <c r="O1021" i="12"/>
  <c r="E1023" i="12"/>
  <c r="B1023" i="12"/>
  <c r="Z1022" i="12"/>
  <c r="T1022" i="12"/>
  <c r="R1022" i="12"/>
  <c r="F1022" i="12"/>
  <c r="Q1022" i="12"/>
  <c r="V1022" i="12"/>
  <c r="G1022" i="12"/>
  <c r="S1022" i="12"/>
  <c r="H1022" i="12"/>
  <c r="W1022" i="12"/>
  <c r="C1022" i="12"/>
  <c r="J1022" i="12"/>
  <c r="X1022" i="12"/>
  <c r="U1022" i="12"/>
  <c r="P1022" i="12"/>
  <c r="Y1022" i="12"/>
  <c r="A1024" i="3"/>
  <c r="B1025" i="3"/>
  <c r="D1024" i="12" l="1"/>
  <c r="V1023" i="12"/>
  <c r="J1023" i="12"/>
  <c r="U1023" i="12"/>
  <c r="W1023" i="12"/>
  <c r="F1023" i="12"/>
  <c r="T1023" i="12"/>
  <c r="G1023" i="12"/>
  <c r="Q1023" i="12"/>
  <c r="C1023" i="12"/>
  <c r="Y1023" i="12"/>
  <c r="H1023" i="12"/>
  <c r="Z1023" i="12"/>
  <c r="P1023" i="12"/>
  <c r="R1023" i="12"/>
  <c r="S1023" i="12"/>
  <c r="X1023" i="12"/>
  <c r="B1026" i="3"/>
  <c r="A1025" i="3"/>
  <c r="K1022" i="12"/>
  <c r="O1022" i="12"/>
  <c r="B1024" i="12"/>
  <c r="E1024" i="12"/>
  <c r="D1025" i="12" l="1"/>
  <c r="P1024" i="12"/>
  <c r="G1024" i="12"/>
  <c r="Y1024" i="12"/>
  <c r="H1024" i="12"/>
  <c r="J1024" i="12"/>
  <c r="Q1024" i="12"/>
  <c r="F1024" i="12"/>
  <c r="Z1024" i="12"/>
  <c r="X1024" i="12"/>
  <c r="R1024" i="12"/>
  <c r="V1024" i="12"/>
  <c r="S1024" i="12"/>
  <c r="T1024" i="12"/>
  <c r="U1024" i="12"/>
  <c r="C1024" i="12"/>
  <c r="W1024" i="12"/>
  <c r="E1025" i="12"/>
  <c r="B1025" i="12"/>
  <c r="O1023" i="12"/>
  <c r="K1023" i="12"/>
  <c r="B1027" i="3"/>
  <c r="A1026" i="3"/>
  <c r="D1026" i="12" l="1"/>
  <c r="B1026" i="12" s="1"/>
  <c r="V1025" i="12"/>
  <c r="Z1025" i="12"/>
  <c r="C1025" i="12"/>
  <c r="H1025" i="12"/>
  <c r="Y1025" i="12"/>
  <c r="S1025" i="12"/>
  <c r="X1025" i="12"/>
  <c r="J1025" i="12"/>
  <c r="P1025" i="12"/>
  <c r="Q1025" i="12"/>
  <c r="R1025" i="12"/>
  <c r="W1025" i="12"/>
  <c r="T1025" i="12"/>
  <c r="G1025" i="12"/>
  <c r="U1025" i="12"/>
  <c r="F1025" i="12"/>
  <c r="A1027" i="3"/>
  <c r="B1028" i="3"/>
  <c r="K1024" i="12"/>
  <c r="O1024" i="12"/>
  <c r="E1026" i="12" l="1"/>
  <c r="D1027" i="12"/>
  <c r="E1027" i="12" s="1"/>
  <c r="A1028" i="3"/>
  <c r="B1029" i="3"/>
  <c r="O1025" i="12"/>
  <c r="K1025" i="12"/>
  <c r="T1026" i="12"/>
  <c r="X1026" i="12"/>
  <c r="H1026" i="12"/>
  <c r="Y1026" i="12"/>
  <c r="Z1026" i="12"/>
  <c r="F1026" i="12"/>
  <c r="C1026" i="12"/>
  <c r="G1026" i="12"/>
  <c r="Q1026" i="12"/>
  <c r="W1026" i="12"/>
  <c r="U1026" i="12"/>
  <c r="J1026" i="12"/>
  <c r="V1026" i="12"/>
  <c r="R1026" i="12"/>
  <c r="S1026" i="12"/>
  <c r="P1026" i="12"/>
  <c r="B1027" i="12" l="1"/>
  <c r="U1027" i="12" s="1"/>
  <c r="D1028" i="12"/>
  <c r="B1030" i="3"/>
  <c r="A1029" i="3"/>
  <c r="E1028" i="12"/>
  <c r="B1028" i="12"/>
  <c r="O1026" i="12"/>
  <c r="K1026" i="12"/>
  <c r="Z1027" i="12" l="1"/>
  <c r="S1027" i="12"/>
  <c r="T1027" i="12"/>
  <c r="Y1027" i="12"/>
  <c r="F1027" i="12"/>
  <c r="V1027" i="12"/>
  <c r="W1027" i="12"/>
  <c r="X1027" i="12"/>
  <c r="G1027" i="12"/>
  <c r="P1027" i="12"/>
  <c r="Q1027" i="12"/>
  <c r="H1027" i="12"/>
  <c r="R1027" i="12"/>
  <c r="C1027" i="12"/>
  <c r="J1027" i="12"/>
  <c r="D1029" i="12"/>
  <c r="J1028" i="12"/>
  <c r="F1028" i="12"/>
  <c r="U1028" i="12"/>
  <c r="P1028" i="12"/>
  <c r="R1028" i="12"/>
  <c r="C1028" i="12"/>
  <c r="W1028" i="12"/>
  <c r="V1028" i="12"/>
  <c r="H1028" i="12"/>
  <c r="Q1028" i="12"/>
  <c r="S1028" i="12"/>
  <c r="Z1028" i="12"/>
  <c r="Y1028" i="12"/>
  <c r="G1028" i="12"/>
  <c r="T1028" i="12"/>
  <c r="X1028" i="12"/>
  <c r="E1029" i="12"/>
  <c r="B1029" i="12"/>
  <c r="K1027" i="12"/>
  <c r="O1027" i="12"/>
  <c r="A1030" i="3"/>
  <c r="B1031" i="3"/>
  <c r="D1030" i="12" l="1"/>
  <c r="B1030" i="12" s="1"/>
  <c r="A1031" i="3"/>
  <c r="B1032" i="3"/>
  <c r="X1029" i="12"/>
  <c r="S1029" i="12"/>
  <c r="Z1029" i="12"/>
  <c r="C1029" i="12"/>
  <c r="Q1029" i="12"/>
  <c r="F1029" i="12"/>
  <c r="G1029" i="12"/>
  <c r="V1029" i="12"/>
  <c r="J1029" i="12"/>
  <c r="P1029" i="12"/>
  <c r="T1029" i="12"/>
  <c r="H1029" i="12"/>
  <c r="W1029" i="12"/>
  <c r="R1029" i="12"/>
  <c r="U1029" i="12"/>
  <c r="Y1029" i="12"/>
  <c r="O1028" i="12"/>
  <c r="K1028" i="12"/>
  <c r="E1030" i="12" l="1"/>
  <c r="D1031" i="12"/>
  <c r="R1030" i="12"/>
  <c r="G1030" i="12"/>
  <c r="P1030" i="12"/>
  <c r="H1030" i="12"/>
  <c r="W1030" i="12"/>
  <c r="X1030" i="12"/>
  <c r="Y1030" i="12"/>
  <c r="J1030" i="12"/>
  <c r="U1030" i="12"/>
  <c r="Z1030" i="12"/>
  <c r="T1030" i="12"/>
  <c r="C1030" i="12"/>
  <c r="Q1030" i="12"/>
  <c r="F1030" i="12"/>
  <c r="V1030" i="12"/>
  <c r="S1030" i="12"/>
  <c r="K1029" i="12"/>
  <c r="O1029" i="12"/>
  <c r="A1032" i="3"/>
  <c r="B1033" i="3"/>
  <c r="B1031" i="12"/>
  <c r="E1031" i="12"/>
  <c r="D1032" i="12" l="1"/>
  <c r="B1032" i="12" s="1"/>
  <c r="B1034" i="3"/>
  <c r="A1033" i="3"/>
  <c r="O1030" i="12"/>
  <c r="K1030" i="12"/>
  <c r="E1032" i="12"/>
  <c r="S1031" i="12"/>
  <c r="P1031" i="12"/>
  <c r="W1031" i="12"/>
  <c r="T1031" i="12"/>
  <c r="V1031" i="12"/>
  <c r="F1031" i="12"/>
  <c r="J1031" i="12"/>
  <c r="X1031" i="12"/>
  <c r="R1031" i="12"/>
  <c r="Y1031" i="12"/>
  <c r="Q1031" i="12"/>
  <c r="G1031" i="12"/>
  <c r="H1031" i="12"/>
  <c r="U1031" i="12"/>
  <c r="Z1031" i="12"/>
  <c r="C1031" i="12"/>
  <c r="D1033" i="12" l="1"/>
  <c r="C1032" i="12"/>
  <c r="R1032" i="12"/>
  <c r="V1032" i="12"/>
  <c r="F1032" i="12"/>
  <c r="Z1032" i="12"/>
  <c r="Q1032" i="12"/>
  <c r="G1032" i="12"/>
  <c r="P1032" i="12"/>
  <c r="X1032" i="12"/>
  <c r="H1032" i="12"/>
  <c r="S1032" i="12"/>
  <c r="T1032" i="12"/>
  <c r="U1032" i="12"/>
  <c r="W1032" i="12"/>
  <c r="J1032" i="12"/>
  <c r="Y1032" i="12"/>
  <c r="E1033" i="12"/>
  <c r="B1033" i="12"/>
  <c r="K1031" i="12"/>
  <c r="O1031" i="12"/>
  <c r="A1034" i="3"/>
  <c r="B1035" i="3"/>
  <c r="D1034" i="12" l="1"/>
  <c r="E1034" i="12" s="1"/>
  <c r="O1032" i="12"/>
  <c r="K1032" i="12"/>
  <c r="B1036" i="3"/>
  <c r="A1035" i="3"/>
  <c r="T1033" i="12"/>
  <c r="F1033" i="12"/>
  <c r="S1033" i="12"/>
  <c r="W1033" i="12"/>
  <c r="J1033" i="12"/>
  <c r="P1033" i="12"/>
  <c r="Y1033" i="12"/>
  <c r="X1033" i="12"/>
  <c r="Q1033" i="12"/>
  <c r="Z1033" i="12"/>
  <c r="R1033" i="12"/>
  <c r="C1033" i="12"/>
  <c r="V1033" i="12"/>
  <c r="H1033" i="12"/>
  <c r="U1033" i="12"/>
  <c r="G1033" i="12"/>
  <c r="B1034" i="12" l="1"/>
  <c r="G1034" i="12" s="1"/>
  <c r="D1035" i="12"/>
  <c r="O1033" i="12"/>
  <c r="K1033" i="12"/>
  <c r="E1035" i="12"/>
  <c r="B1035" i="12"/>
  <c r="B1037" i="3"/>
  <c r="A1036" i="3"/>
  <c r="S1034" i="12" l="1"/>
  <c r="H1034" i="12"/>
  <c r="Z1034" i="12"/>
  <c r="T1034" i="12"/>
  <c r="R1034" i="12"/>
  <c r="V1034" i="12"/>
  <c r="Q1034" i="12"/>
  <c r="C1034" i="12"/>
  <c r="P1034" i="12"/>
  <c r="X1034" i="12"/>
  <c r="F1034" i="12"/>
  <c r="J1034" i="12"/>
  <c r="U1034" i="12"/>
  <c r="W1034" i="12"/>
  <c r="Y1034" i="12"/>
  <c r="D1036" i="12"/>
  <c r="X1035" i="12"/>
  <c r="S1035" i="12"/>
  <c r="G1035" i="12"/>
  <c r="F1035" i="12"/>
  <c r="R1035" i="12"/>
  <c r="U1035" i="12"/>
  <c r="W1035" i="12"/>
  <c r="Y1035" i="12"/>
  <c r="Z1035" i="12"/>
  <c r="P1035" i="12"/>
  <c r="T1035" i="12"/>
  <c r="J1035" i="12"/>
  <c r="H1035" i="12"/>
  <c r="C1035" i="12"/>
  <c r="V1035" i="12"/>
  <c r="Q1035" i="12"/>
  <c r="O1034" i="12"/>
  <c r="K1034" i="12"/>
  <c r="B1036" i="12"/>
  <c r="E1036" i="12"/>
  <c r="B1038" i="3"/>
  <c r="A1037" i="3"/>
  <c r="D1037" i="12" l="1"/>
  <c r="K1035" i="12"/>
  <c r="O1035" i="12"/>
  <c r="C1036" i="12"/>
  <c r="S1036" i="12"/>
  <c r="X1036" i="12"/>
  <c r="R1036" i="12"/>
  <c r="G1036" i="12"/>
  <c r="U1036" i="12"/>
  <c r="Q1036" i="12"/>
  <c r="H1036" i="12"/>
  <c r="T1036" i="12"/>
  <c r="J1036" i="12"/>
  <c r="Y1036" i="12"/>
  <c r="V1036" i="12"/>
  <c r="F1036" i="12"/>
  <c r="P1036" i="12"/>
  <c r="W1036" i="12"/>
  <c r="Z1036" i="12"/>
  <c r="E1037" i="12"/>
  <c r="B1037" i="12"/>
  <c r="A1038" i="3"/>
  <c r="B1039" i="3"/>
  <c r="D1038" i="12" l="1"/>
  <c r="S1037" i="12"/>
  <c r="X1037" i="12"/>
  <c r="G1037" i="12"/>
  <c r="U1037" i="12"/>
  <c r="R1037" i="12"/>
  <c r="W1037" i="12"/>
  <c r="F1037" i="12"/>
  <c r="T1037" i="12"/>
  <c r="H1037" i="12"/>
  <c r="J1037" i="12"/>
  <c r="V1037" i="12"/>
  <c r="C1037" i="12"/>
  <c r="Z1037" i="12"/>
  <c r="P1037" i="12"/>
  <c r="Q1037" i="12"/>
  <c r="Y1037" i="12"/>
  <c r="A1039" i="3"/>
  <c r="B1040" i="3"/>
  <c r="O1036" i="12"/>
  <c r="K1036" i="12"/>
  <c r="B1038" i="12"/>
  <c r="E1038" i="12"/>
  <c r="D1039" i="12" l="1"/>
  <c r="B1039" i="12" s="1"/>
  <c r="W1038" i="12"/>
  <c r="T1038" i="12"/>
  <c r="P1038" i="12"/>
  <c r="Z1038" i="12"/>
  <c r="Q1038" i="12"/>
  <c r="R1038" i="12"/>
  <c r="G1038" i="12"/>
  <c r="S1038" i="12"/>
  <c r="J1038" i="12"/>
  <c r="U1038" i="12"/>
  <c r="X1038" i="12"/>
  <c r="V1038" i="12"/>
  <c r="F1038" i="12"/>
  <c r="Y1038" i="12"/>
  <c r="C1038" i="12"/>
  <c r="H1038" i="12"/>
  <c r="A1040" i="3"/>
  <c r="B1041" i="3"/>
  <c r="O1037" i="12"/>
  <c r="K1037" i="12"/>
  <c r="E1039" i="12"/>
  <c r="D1040" i="12" l="1"/>
  <c r="E1040" i="12" s="1"/>
  <c r="U1039" i="12"/>
  <c r="G1039" i="12"/>
  <c r="Q1039" i="12"/>
  <c r="V1039" i="12"/>
  <c r="F1039" i="12"/>
  <c r="H1039" i="12"/>
  <c r="W1039" i="12"/>
  <c r="S1039" i="12"/>
  <c r="J1039" i="12"/>
  <c r="Z1039" i="12"/>
  <c r="R1039" i="12"/>
  <c r="C1039" i="12"/>
  <c r="Y1039" i="12"/>
  <c r="X1039" i="12"/>
  <c r="T1039" i="12"/>
  <c r="P1039" i="12"/>
  <c r="A1041" i="3"/>
  <c r="B1042" i="3"/>
  <c r="O1038" i="12"/>
  <c r="K1038" i="12"/>
  <c r="B1040" i="12" l="1"/>
  <c r="H1040" i="12" s="1"/>
  <c r="D1041" i="12"/>
  <c r="B1041" i="12" s="1"/>
  <c r="B1043" i="3"/>
  <c r="A1042" i="3"/>
  <c r="O1039" i="12"/>
  <c r="K1039" i="12"/>
  <c r="W1040" i="12" l="1"/>
  <c r="X1040" i="12"/>
  <c r="J1040" i="12"/>
  <c r="O1040" i="12" s="1"/>
  <c r="Z1040" i="12"/>
  <c r="F1040" i="12"/>
  <c r="Y1040" i="12"/>
  <c r="P1040" i="12"/>
  <c r="Q1040" i="12"/>
  <c r="R1040" i="12"/>
  <c r="V1040" i="12"/>
  <c r="G1040" i="12"/>
  <c r="U1040" i="12"/>
  <c r="C1040" i="12"/>
  <c r="S1040" i="12"/>
  <c r="T1040" i="12"/>
  <c r="E1041" i="12"/>
  <c r="D1042" i="12"/>
  <c r="E1042" i="12" s="1"/>
  <c r="B1044" i="3"/>
  <c r="A1043" i="3"/>
  <c r="Y1041" i="12"/>
  <c r="T1041" i="12"/>
  <c r="Q1041" i="12"/>
  <c r="F1041" i="12"/>
  <c r="C1041" i="12"/>
  <c r="S1041" i="12"/>
  <c r="P1041" i="12"/>
  <c r="G1041" i="12"/>
  <c r="H1041" i="12"/>
  <c r="V1041" i="12"/>
  <c r="U1041" i="12"/>
  <c r="J1041" i="12"/>
  <c r="W1041" i="12"/>
  <c r="Z1041" i="12"/>
  <c r="R1041" i="12"/>
  <c r="X1041" i="12"/>
  <c r="B1042" i="12" l="1"/>
  <c r="Q1042" i="12" s="1"/>
  <c r="K1040" i="12"/>
  <c r="D1043" i="12"/>
  <c r="B1043" i="12" s="1"/>
  <c r="O1041" i="12"/>
  <c r="K1041" i="12"/>
  <c r="E1043" i="12"/>
  <c r="B1045" i="3"/>
  <c r="A1044" i="3"/>
  <c r="R1042" i="12" l="1"/>
  <c r="P1042" i="12"/>
  <c r="G1042" i="12"/>
  <c r="H1042" i="12"/>
  <c r="V1042" i="12"/>
  <c r="Z1042" i="12"/>
  <c r="S1042" i="12"/>
  <c r="U1042" i="12"/>
  <c r="J1042" i="12"/>
  <c r="F1042" i="12"/>
  <c r="W1042" i="12"/>
  <c r="C1042" i="12"/>
  <c r="Y1042" i="12"/>
  <c r="T1042" i="12"/>
  <c r="X1042" i="12"/>
  <c r="D1044" i="12"/>
  <c r="B1044" i="12" s="1"/>
  <c r="K1042" i="12"/>
  <c r="O1042" i="12"/>
  <c r="X1043" i="12"/>
  <c r="G1043" i="12"/>
  <c r="P1043" i="12"/>
  <c r="U1043" i="12"/>
  <c r="W1043" i="12"/>
  <c r="F1043" i="12"/>
  <c r="Q1043" i="12"/>
  <c r="S1043" i="12"/>
  <c r="J1043" i="12"/>
  <c r="V1043" i="12"/>
  <c r="R1043" i="12"/>
  <c r="Z1043" i="12"/>
  <c r="C1043" i="12"/>
  <c r="T1043" i="12"/>
  <c r="H1043" i="12"/>
  <c r="Y1043" i="12"/>
  <c r="A1045" i="3"/>
  <c r="B1046" i="3"/>
  <c r="E1044" i="12" l="1"/>
  <c r="D1045" i="12"/>
  <c r="T1044" i="12"/>
  <c r="V1044" i="12"/>
  <c r="W1044" i="12"/>
  <c r="H1044" i="12"/>
  <c r="Y1044" i="12"/>
  <c r="J1044" i="12"/>
  <c r="Q1044" i="12"/>
  <c r="F1044" i="12"/>
  <c r="G1044" i="12"/>
  <c r="U1044" i="12"/>
  <c r="X1044" i="12"/>
  <c r="R1044" i="12"/>
  <c r="Z1044" i="12"/>
  <c r="P1044" i="12"/>
  <c r="C1044" i="12"/>
  <c r="S1044" i="12"/>
  <c r="O1043" i="12"/>
  <c r="K1043" i="12"/>
  <c r="B1047" i="3"/>
  <c r="A1046" i="3"/>
  <c r="E1045" i="12"/>
  <c r="B1045" i="12"/>
  <c r="D1046" i="12" l="1"/>
  <c r="E1046" i="12" s="1"/>
  <c r="B1048" i="3"/>
  <c r="A1047" i="3"/>
  <c r="S1045" i="12"/>
  <c r="P1045" i="12"/>
  <c r="G1045" i="12"/>
  <c r="V1045" i="12"/>
  <c r="X1045" i="12"/>
  <c r="Q1045" i="12"/>
  <c r="Z1045" i="12"/>
  <c r="W1045" i="12"/>
  <c r="T1045" i="12"/>
  <c r="J1045" i="12"/>
  <c r="R1045" i="12"/>
  <c r="Y1045" i="12"/>
  <c r="F1045" i="12"/>
  <c r="U1045" i="12"/>
  <c r="C1045" i="12"/>
  <c r="H1045" i="12"/>
  <c r="K1044" i="12"/>
  <c r="O1044" i="12"/>
  <c r="B1046" i="12" l="1"/>
  <c r="Z1046" i="12" s="1"/>
  <c r="D1047" i="12"/>
  <c r="B1047" i="12" s="1"/>
  <c r="B1049" i="3"/>
  <c r="A1048" i="3"/>
  <c r="K1045" i="12"/>
  <c r="O1045" i="12"/>
  <c r="Y1046" i="12" l="1"/>
  <c r="X1046" i="12"/>
  <c r="C1046" i="12"/>
  <c r="J1046" i="12"/>
  <c r="R1046" i="12"/>
  <c r="G1046" i="12"/>
  <c r="T1046" i="12"/>
  <c r="Q1046" i="12"/>
  <c r="H1046" i="12"/>
  <c r="V1046" i="12"/>
  <c r="U1046" i="12"/>
  <c r="F1046" i="12"/>
  <c r="P1046" i="12"/>
  <c r="S1046" i="12"/>
  <c r="W1046" i="12"/>
  <c r="E1047" i="12"/>
  <c r="D1048" i="12"/>
  <c r="E1048" i="12" s="1"/>
  <c r="O1046" i="12"/>
  <c r="K1046" i="12"/>
  <c r="A1049" i="3"/>
  <c r="B1050" i="3"/>
  <c r="S1047" i="12"/>
  <c r="H1047" i="12"/>
  <c r="W1047" i="12"/>
  <c r="Q1047" i="12"/>
  <c r="U1047" i="12"/>
  <c r="F1047" i="12"/>
  <c r="Y1047" i="12"/>
  <c r="G1047" i="12"/>
  <c r="P1047" i="12"/>
  <c r="X1047" i="12"/>
  <c r="V1047" i="12"/>
  <c r="Z1047" i="12"/>
  <c r="J1047" i="12"/>
  <c r="T1047" i="12"/>
  <c r="R1047" i="12"/>
  <c r="C1047" i="12"/>
  <c r="B1048" i="12" l="1"/>
  <c r="R1048" i="12" s="1"/>
  <c r="D1049" i="12"/>
  <c r="X1048" i="12"/>
  <c r="V1048" i="12"/>
  <c r="C1048" i="12"/>
  <c r="T1048" i="12"/>
  <c r="O1047" i="12"/>
  <c r="K1047" i="12"/>
  <c r="B1051" i="3"/>
  <c r="A1050" i="3"/>
  <c r="E1049" i="12"/>
  <c r="B1049" i="12"/>
  <c r="Z1048" i="12" l="1"/>
  <c r="W1048" i="12"/>
  <c r="J1048" i="12"/>
  <c r="G1048" i="12"/>
  <c r="Y1048" i="12"/>
  <c r="H1048" i="12"/>
  <c r="S1048" i="12"/>
  <c r="P1048" i="12"/>
  <c r="Q1048" i="12"/>
  <c r="F1048" i="12"/>
  <c r="U1048" i="12"/>
  <c r="D1050" i="12"/>
  <c r="B1052" i="3"/>
  <c r="A1051" i="3"/>
  <c r="R1049" i="12"/>
  <c r="S1049" i="12"/>
  <c r="T1049" i="12"/>
  <c r="Q1049" i="12"/>
  <c r="W1049" i="12"/>
  <c r="V1049" i="12"/>
  <c r="Y1049" i="12"/>
  <c r="Z1049" i="12"/>
  <c r="H1049" i="12"/>
  <c r="J1049" i="12"/>
  <c r="G1049" i="12"/>
  <c r="F1049" i="12"/>
  <c r="P1049" i="12"/>
  <c r="U1049" i="12"/>
  <c r="C1049" i="12"/>
  <c r="X1049" i="12"/>
  <c r="O1048" i="12"/>
  <c r="K1048" i="12"/>
  <c r="B1050" i="12"/>
  <c r="E1050" i="12"/>
  <c r="D1051" i="12" l="1"/>
  <c r="K1049" i="12"/>
  <c r="O1049" i="12"/>
  <c r="J1050" i="12"/>
  <c r="X1050" i="12"/>
  <c r="Z1050" i="12"/>
  <c r="V1050" i="12"/>
  <c r="P1050" i="12"/>
  <c r="C1050" i="12"/>
  <c r="F1050" i="12"/>
  <c r="W1050" i="12"/>
  <c r="G1050" i="12"/>
  <c r="R1050" i="12"/>
  <c r="Y1050" i="12"/>
  <c r="S1050" i="12"/>
  <c r="T1050" i="12"/>
  <c r="Q1050" i="12"/>
  <c r="H1050" i="12"/>
  <c r="U1050" i="12"/>
  <c r="B1051" i="12"/>
  <c r="E1051" i="12"/>
  <c r="A1052" i="3"/>
  <c r="B1053" i="3"/>
  <c r="D1052" i="12" l="1"/>
  <c r="E1052" i="12" s="1"/>
  <c r="O1050" i="12"/>
  <c r="K1050" i="12"/>
  <c r="C1051" i="12"/>
  <c r="S1051" i="12"/>
  <c r="J1051" i="12"/>
  <c r="V1051" i="12"/>
  <c r="R1051" i="12"/>
  <c r="X1051" i="12"/>
  <c r="G1051" i="12"/>
  <c r="Z1051" i="12"/>
  <c r="W1051" i="12"/>
  <c r="T1051" i="12"/>
  <c r="P1051" i="12"/>
  <c r="H1051" i="12"/>
  <c r="Q1051" i="12"/>
  <c r="U1051" i="12"/>
  <c r="F1051" i="12"/>
  <c r="Y1051" i="12"/>
  <c r="A1053" i="3"/>
  <c r="B1054" i="3"/>
  <c r="B1052" i="12"/>
  <c r="D1053" i="12" l="1"/>
  <c r="E1053" i="12" s="1"/>
  <c r="A1054" i="3"/>
  <c r="B1055" i="3"/>
  <c r="J1052" i="12"/>
  <c r="X1052" i="12"/>
  <c r="U1052" i="12"/>
  <c r="G1052" i="12"/>
  <c r="Y1052" i="12"/>
  <c r="R1052" i="12"/>
  <c r="W1052" i="12"/>
  <c r="V1052" i="12"/>
  <c r="S1052" i="12"/>
  <c r="H1052" i="12"/>
  <c r="Q1052" i="12"/>
  <c r="P1052" i="12"/>
  <c r="C1052" i="12"/>
  <c r="Z1052" i="12"/>
  <c r="T1052" i="12"/>
  <c r="F1052" i="12"/>
  <c r="O1051" i="12"/>
  <c r="K1051" i="12"/>
  <c r="B1053" i="12" l="1"/>
  <c r="J1053" i="12" s="1"/>
  <c r="D1054" i="12"/>
  <c r="A1055" i="3"/>
  <c r="B1056" i="3"/>
  <c r="E1054" i="12"/>
  <c r="B1054" i="12"/>
  <c r="O1052" i="12"/>
  <c r="K1052" i="12"/>
  <c r="P1053" i="12" l="1"/>
  <c r="H1053" i="12"/>
  <c r="V1053" i="12"/>
  <c r="Y1053" i="12"/>
  <c r="T1053" i="12"/>
  <c r="R1053" i="12"/>
  <c r="Z1053" i="12"/>
  <c r="G1053" i="12"/>
  <c r="U1053" i="12"/>
  <c r="W1053" i="12"/>
  <c r="S1053" i="12"/>
  <c r="F1053" i="12"/>
  <c r="Q1053" i="12"/>
  <c r="X1053" i="12"/>
  <c r="C1053" i="12"/>
  <c r="D1055" i="12"/>
  <c r="B1057" i="3"/>
  <c r="A1056" i="3"/>
  <c r="W1054" i="12"/>
  <c r="P1054" i="12"/>
  <c r="G1054" i="12"/>
  <c r="T1054" i="12"/>
  <c r="J1054" i="12"/>
  <c r="Z1054" i="12"/>
  <c r="S1054" i="12"/>
  <c r="Y1054" i="12"/>
  <c r="Q1054" i="12"/>
  <c r="V1054" i="12"/>
  <c r="U1054" i="12"/>
  <c r="H1054" i="12"/>
  <c r="F1054" i="12"/>
  <c r="X1054" i="12"/>
  <c r="C1054" i="12"/>
  <c r="R1054" i="12"/>
  <c r="K1053" i="12"/>
  <c r="O1053" i="12"/>
  <c r="B1055" i="12"/>
  <c r="E1055" i="12"/>
  <c r="D1056" i="12" l="1"/>
  <c r="K1054" i="12"/>
  <c r="O1054" i="12"/>
  <c r="B1056" i="12"/>
  <c r="E1056" i="12"/>
  <c r="V1055" i="12"/>
  <c r="H1055" i="12"/>
  <c r="S1055" i="12"/>
  <c r="Z1055" i="12"/>
  <c r="T1055" i="12"/>
  <c r="U1055" i="12"/>
  <c r="R1055" i="12"/>
  <c r="P1055" i="12"/>
  <c r="J1055" i="12"/>
  <c r="Q1055" i="12"/>
  <c r="X1055" i="12"/>
  <c r="C1055" i="12"/>
  <c r="F1055" i="12"/>
  <c r="Y1055" i="12"/>
  <c r="W1055" i="12"/>
  <c r="G1055" i="12"/>
  <c r="A1057" i="3"/>
  <c r="B1058" i="3"/>
  <c r="D1057" i="12" l="1"/>
  <c r="S1056" i="12"/>
  <c r="R1056" i="12"/>
  <c r="T1056" i="12"/>
  <c r="Q1056" i="12"/>
  <c r="J1056" i="12"/>
  <c r="P1056" i="12"/>
  <c r="Z1056" i="12"/>
  <c r="W1056" i="12"/>
  <c r="U1056" i="12"/>
  <c r="C1056" i="12"/>
  <c r="X1056" i="12"/>
  <c r="F1056" i="12"/>
  <c r="H1056" i="12"/>
  <c r="Y1056" i="12"/>
  <c r="V1056" i="12"/>
  <c r="G1056" i="12"/>
  <c r="A1058" i="3"/>
  <c r="B1059" i="3"/>
  <c r="B1057" i="12"/>
  <c r="E1057" i="12"/>
  <c r="K1055" i="12"/>
  <c r="O1055" i="12"/>
  <c r="D1058" i="12" l="1"/>
  <c r="T1057" i="12"/>
  <c r="H1057" i="12"/>
  <c r="W1057" i="12"/>
  <c r="Q1057" i="12"/>
  <c r="Y1057" i="12"/>
  <c r="R1057" i="12"/>
  <c r="X1057" i="12"/>
  <c r="F1057" i="12"/>
  <c r="V1057" i="12"/>
  <c r="G1057" i="12"/>
  <c r="P1057" i="12"/>
  <c r="S1057" i="12"/>
  <c r="U1057" i="12"/>
  <c r="Z1057" i="12"/>
  <c r="C1057" i="12"/>
  <c r="J1057" i="12"/>
  <c r="A1059" i="3"/>
  <c r="B1060" i="3"/>
  <c r="B1058" i="12"/>
  <c r="E1058" i="12"/>
  <c r="O1056" i="12"/>
  <c r="K1056" i="12"/>
  <c r="D1059" i="12" l="1"/>
  <c r="K1057" i="12"/>
  <c r="O1057" i="12"/>
  <c r="J1058" i="12"/>
  <c r="Y1058" i="12"/>
  <c r="R1058" i="12"/>
  <c r="H1058" i="12"/>
  <c r="C1058" i="12"/>
  <c r="F1058" i="12"/>
  <c r="S1058" i="12"/>
  <c r="X1058" i="12"/>
  <c r="T1058" i="12"/>
  <c r="Z1058" i="12"/>
  <c r="Q1058" i="12"/>
  <c r="G1058" i="12"/>
  <c r="V1058" i="12"/>
  <c r="U1058" i="12"/>
  <c r="W1058" i="12"/>
  <c r="P1058" i="12"/>
  <c r="A1060" i="3"/>
  <c r="B1061" i="3"/>
  <c r="E1059" i="12"/>
  <c r="B1059" i="12"/>
  <c r="D1060" i="12" l="1"/>
  <c r="E1060" i="12" s="1"/>
  <c r="A1061" i="3"/>
  <c r="B1062" i="3"/>
  <c r="O1058" i="12"/>
  <c r="K1058" i="12"/>
  <c r="B1060" i="12"/>
  <c r="U1059" i="12"/>
  <c r="C1059" i="12"/>
  <c r="S1059" i="12"/>
  <c r="V1059" i="12"/>
  <c r="J1059" i="12"/>
  <c r="Q1059" i="12"/>
  <c r="R1059" i="12"/>
  <c r="W1059" i="12"/>
  <c r="Y1059" i="12"/>
  <c r="Z1059" i="12"/>
  <c r="X1059" i="12"/>
  <c r="G1059" i="12"/>
  <c r="H1059" i="12"/>
  <c r="P1059" i="12"/>
  <c r="F1059" i="12"/>
  <c r="T1059" i="12"/>
  <c r="D1061" i="12" l="1"/>
  <c r="O1059" i="12"/>
  <c r="K1059" i="12"/>
  <c r="A1062" i="3"/>
  <c r="B1063" i="3"/>
  <c r="P1060" i="12"/>
  <c r="Q1060" i="12"/>
  <c r="R1060" i="12"/>
  <c r="X1060" i="12"/>
  <c r="T1060" i="12"/>
  <c r="U1060" i="12"/>
  <c r="W1060" i="12"/>
  <c r="F1060" i="12"/>
  <c r="C1060" i="12"/>
  <c r="Z1060" i="12"/>
  <c r="G1060" i="12"/>
  <c r="V1060" i="12"/>
  <c r="Y1060" i="12"/>
  <c r="J1060" i="12"/>
  <c r="S1060" i="12"/>
  <c r="H1060" i="12"/>
  <c r="E1061" i="12"/>
  <c r="B1061" i="12"/>
  <c r="D1062" i="12" l="1"/>
  <c r="B1064" i="3"/>
  <c r="A1063" i="3"/>
  <c r="E1062" i="12"/>
  <c r="B1062" i="12"/>
  <c r="H1061" i="12"/>
  <c r="Y1061" i="12"/>
  <c r="Q1061" i="12"/>
  <c r="V1061" i="12"/>
  <c r="G1061" i="12"/>
  <c r="S1061" i="12"/>
  <c r="X1061" i="12"/>
  <c r="J1061" i="12"/>
  <c r="R1061" i="12"/>
  <c r="T1061" i="12"/>
  <c r="W1061" i="12"/>
  <c r="C1061" i="12"/>
  <c r="Z1061" i="12"/>
  <c r="F1061" i="12"/>
  <c r="P1061" i="12"/>
  <c r="U1061" i="12"/>
  <c r="O1060" i="12"/>
  <c r="K1060" i="12"/>
  <c r="D1063" i="12" l="1"/>
  <c r="O1061" i="12"/>
  <c r="K1061" i="12"/>
  <c r="W1062" i="12"/>
  <c r="H1062" i="12"/>
  <c r="Z1062" i="12"/>
  <c r="T1062" i="12"/>
  <c r="J1062" i="12"/>
  <c r="U1062" i="12"/>
  <c r="R1062" i="12"/>
  <c r="P1062" i="12"/>
  <c r="F1062" i="12"/>
  <c r="S1062" i="12"/>
  <c r="V1062" i="12"/>
  <c r="Y1062" i="12"/>
  <c r="Q1062" i="12"/>
  <c r="X1062" i="12"/>
  <c r="G1062" i="12"/>
  <c r="C1062" i="12"/>
  <c r="B1063" i="12"/>
  <c r="E1063" i="12"/>
  <c r="B1065" i="3"/>
  <c r="A1064" i="3"/>
  <c r="D1064" i="12" l="1"/>
  <c r="Q1063" i="12"/>
  <c r="Z1063" i="12"/>
  <c r="V1063" i="12"/>
  <c r="F1063" i="12"/>
  <c r="Y1063" i="12"/>
  <c r="T1063" i="12"/>
  <c r="P1063" i="12"/>
  <c r="X1063" i="12"/>
  <c r="W1063" i="12"/>
  <c r="R1063" i="12"/>
  <c r="H1063" i="12"/>
  <c r="U1063" i="12"/>
  <c r="J1063" i="12"/>
  <c r="G1063" i="12"/>
  <c r="C1063" i="12"/>
  <c r="S1063" i="12"/>
  <c r="O1062" i="12"/>
  <c r="K1062" i="12"/>
  <c r="B1064" i="12"/>
  <c r="E1064" i="12"/>
  <c r="B1066" i="3"/>
  <c r="A1065" i="3"/>
  <c r="D1065" i="12" l="1"/>
  <c r="A1066" i="3"/>
  <c r="B1067" i="3"/>
  <c r="W1064" i="12"/>
  <c r="Y1064" i="12"/>
  <c r="Z1064" i="12"/>
  <c r="S1064" i="12"/>
  <c r="C1064" i="12"/>
  <c r="R1064" i="12"/>
  <c r="G1064" i="12"/>
  <c r="V1064" i="12"/>
  <c r="P1064" i="12"/>
  <c r="X1064" i="12"/>
  <c r="Q1064" i="12"/>
  <c r="T1064" i="12"/>
  <c r="H1064" i="12"/>
  <c r="J1064" i="12"/>
  <c r="U1064" i="12"/>
  <c r="F1064" i="12"/>
  <c r="B1065" i="12"/>
  <c r="E1065" i="12"/>
  <c r="K1063" i="12"/>
  <c r="O1063" i="12"/>
  <c r="D1066" i="12" l="1"/>
  <c r="O1064" i="12"/>
  <c r="K1064" i="12"/>
  <c r="U1065" i="12"/>
  <c r="W1065" i="12"/>
  <c r="J1065" i="12"/>
  <c r="C1065" i="12"/>
  <c r="Q1065" i="12"/>
  <c r="V1065" i="12"/>
  <c r="Z1065" i="12"/>
  <c r="G1065" i="12"/>
  <c r="Y1065" i="12"/>
  <c r="X1065" i="12"/>
  <c r="F1065" i="12"/>
  <c r="S1065" i="12"/>
  <c r="H1065" i="12"/>
  <c r="P1065" i="12"/>
  <c r="T1065" i="12"/>
  <c r="R1065" i="12"/>
  <c r="A1067" i="3"/>
  <c r="B1068" i="3"/>
  <c r="E1066" i="12"/>
  <c r="B1066" i="12"/>
  <c r="D1067" i="12" l="1"/>
  <c r="E1067" i="12" s="1"/>
  <c r="A1068" i="3"/>
  <c r="B1069" i="3"/>
  <c r="B1067" i="12"/>
  <c r="J1066" i="12"/>
  <c r="S1066" i="12"/>
  <c r="U1066" i="12"/>
  <c r="W1066" i="12"/>
  <c r="V1066" i="12"/>
  <c r="P1066" i="12"/>
  <c r="X1066" i="12"/>
  <c r="Z1066" i="12"/>
  <c r="C1066" i="12"/>
  <c r="G1066" i="12"/>
  <c r="H1066" i="12"/>
  <c r="Q1066" i="12"/>
  <c r="T1066" i="12"/>
  <c r="F1066" i="12"/>
  <c r="Y1066" i="12"/>
  <c r="R1066" i="12"/>
  <c r="O1065" i="12"/>
  <c r="K1065" i="12"/>
  <c r="D1068" i="12" l="1"/>
  <c r="X1067" i="12"/>
  <c r="Z1067" i="12"/>
  <c r="R1067" i="12"/>
  <c r="W1067" i="12"/>
  <c r="H1067" i="12"/>
  <c r="S1067" i="12"/>
  <c r="F1067" i="12"/>
  <c r="Q1067" i="12"/>
  <c r="G1067" i="12"/>
  <c r="P1067" i="12"/>
  <c r="U1067" i="12"/>
  <c r="Y1067" i="12"/>
  <c r="T1067" i="12"/>
  <c r="C1067" i="12"/>
  <c r="V1067" i="12"/>
  <c r="J1067" i="12"/>
  <c r="B1070" i="3"/>
  <c r="A1069" i="3"/>
  <c r="K1066" i="12"/>
  <c r="O1066" i="12"/>
  <c r="B1068" i="12"/>
  <c r="E1068" i="12"/>
  <c r="D1069" i="12" l="1"/>
  <c r="H1068" i="12"/>
  <c r="W1068" i="12"/>
  <c r="T1068" i="12"/>
  <c r="S1068" i="12"/>
  <c r="Z1068" i="12"/>
  <c r="Q1068" i="12"/>
  <c r="R1068" i="12"/>
  <c r="C1068" i="12"/>
  <c r="J1068" i="12"/>
  <c r="G1068" i="12"/>
  <c r="V1068" i="12"/>
  <c r="Y1068" i="12"/>
  <c r="P1068" i="12"/>
  <c r="X1068" i="12"/>
  <c r="F1068" i="12"/>
  <c r="U1068" i="12"/>
  <c r="O1067" i="12"/>
  <c r="K1067" i="12"/>
  <c r="B1069" i="12"/>
  <c r="E1069" i="12"/>
  <c r="B1071" i="3"/>
  <c r="A1070" i="3"/>
  <c r="D1070" i="12" l="1"/>
  <c r="E1070" i="12" s="1"/>
  <c r="J1069" i="12"/>
  <c r="S1069" i="12"/>
  <c r="Z1069" i="12"/>
  <c r="G1069" i="12"/>
  <c r="F1069" i="12"/>
  <c r="U1069" i="12"/>
  <c r="X1069" i="12"/>
  <c r="R1069" i="12"/>
  <c r="H1069" i="12"/>
  <c r="Y1069" i="12"/>
  <c r="T1069" i="12"/>
  <c r="Q1069" i="12"/>
  <c r="W1069" i="12"/>
  <c r="C1069" i="12"/>
  <c r="V1069" i="12"/>
  <c r="P1069" i="12"/>
  <c r="B1072" i="3"/>
  <c r="A1071" i="3"/>
  <c r="K1068" i="12"/>
  <c r="O1068" i="12"/>
  <c r="B1070" i="12" l="1"/>
  <c r="J1070" i="12" s="1"/>
  <c r="D1071" i="12"/>
  <c r="B1071" i="12" s="1"/>
  <c r="B1073" i="3"/>
  <c r="A1072" i="3"/>
  <c r="K1069" i="12"/>
  <c r="O1069" i="12"/>
  <c r="T1070" i="12" l="1"/>
  <c r="E1071" i="12"/>
  <c r="F1070" i="12"/>
  <c r="W1070" i="12"/>
  <c r="P1070" i="12"/>
  <c r="X1070" i="12"/>
  <c r="G1070" i="12"/>
  <c r="V1070" i="12"/>
  <c r="C1070" i="12"/>
  <c r="S1070" i="12"/>
  <c r="Z1070" i="12"/>
  <c r="H1070" i="12"/>
  <c r="Y1070" i="12"/>
  <c r="Q1070" i="12"/>
  <c r="U1070" i="12"/>
  <c r="R1070" i="12"/>
  <c r="D1072" i="12"/>
  <c r="E1072" i="12" s="1"/>
  <c r="O1070" i="12"/>
  <c r="K1070" i="12"/>
  <c r="B1074" i="3"/>
  <c r="A1073" i="3"/>
  <c r="J1071" i="12"/>
  <c r="Z1071" i="12"/>
  <c r="G1071" i="12"/>
  <c r="W1071" i="12"/>
  <c r="F1071" i="12"/>
  <c r="Q1071" i="12"/>
  <c r="P1071" i="12"/>
  <c r="Y1071" i="12"/>
  <c r="U1071" i="12"/>
  <c r="S1071" i="12"/>
  <c r="V1071" i="12"/>
  <c r="H1071" i="12"/>
  <c r="C1071" i="12"/>
  <c r="R1071" i="12"/>
  <c r="X1071" i="12"/>
  <c r="T1071" i="12"/>
  <c r="B1072" i="12" l="1"/>
  <c r="J1072" i="12" s="1"/>
  <c r="D1073" i="12"/>
  <c r="B1073" i="12" s="1"/>
  <c r="O1071" i="12"/>
  <c r="K1071" i="12"/>
  <c r="E1073" i="12"/>
  <c r="A1074" i="3"/>
  <c r="B1075" i="3"/>
  <c r="S1072" i="12" l="1"/>
  <c r="W1072" i="12"/>
  <c r="V1072" i="12"/>
  <c r="G1072" i="12"/>
  <c r="U1072" i="12"/>
  <c r="Z1072" i="12"/>
  <c r="F1072" i="12"/>
  <c r="R1072" i="12"/>
  <c r="Q1072" i="12"/>
  <c r="X1072" i="12"/>
  <c r="H1072" i="12"/>
  <c r="C1072" i="12"/>
  <c r="P1072" i="12"/>
  <c r="T1072" i="12"/>
  <c r="Y1072" i="12"/>
  <c r="D1074" i="12"/>
  <c r="E1074" i="12" s="1"/>
  <c r="O1072" i="12"/>
  <c r="K1072" i="12"/>
  <c r="J1073" i="12"/>
  <c r="G1073" i="12"/>
  <c r="H1073" i="12"/>
  <c r="P1073" i="12"/>
  <c r="Y1073" i="12"/>
  <c r="S1073" i="12"/>
  <c r="Q1073" i="12"/>
  <c r="V1073" i="12"/>
  <c r="X1073" i="12"/>
  <c r="W1073" i="12"/>
  <c r="C1073" i="12"/>
  <c r="R1073" i="12"/>
  <c r="U1073" i="12"/>
  <c r="Z1073" i="12"/>
  <c r="F1073" i="12"/>
  <c r="T1073" i="12"/>
  <c r="B1076" i="3"/>
  <c r="A1075" i="3"/>
  <c r="B1074" i="12"/>
  <c r="D1075" i="12" l="1"/>
  <c r="B1075" i="12" s="1"/>
  <c r="B1077" i="3"/>
  <c r="A1076" i="3"/>
  <c r="K1073" i="12"/>
  <c r="O1073" i="12"/>
  <c r="E1075" i="12"/>
  <c r="C1074" i="12"/>
  <c r="Q1074" i="12"/>
  <c r="G1074" i="12"/>
  <c r="S1074" i="12"/>
  <c r="T1074" i="12"/>
  <c r="J1074" i="12"/>
  <c r="W1074" i="12"/>
  <c r="Y1074" i="12"/>
  <c r="R1074" i="12"/>
  <c r="H1074" i="12"/>
  <c r="U1074" i="12"/>
  <c r="F1074" i="12"/>
  <c r="X1074" i="12"/>
  <c r="P1074" i="12"/>
  <c r="V1074" i="12"/>
  <c r="Z1074" i="12"/>
  <c r="D1076" i="12" l="1"/>
  <c r="K1074" i="12"/>
  <c r="O1074" i="12"/>
  <c r="E1076" i="12"/>
  <c r="B1076" i="12"/>
  <c r="C1075" i="12"/>
  <c r="V1075" i="12"/>
  <c r="W1075" i="12"/>
  <c r="U1075" i="12"/>
  <c r="Q1075" i="12"/>
  <c r="Z1075" i="12"/>
  <c r="J1075" i="12"/>
  <c r="R1075" i="12"/>
  <c r="H1075" i="12"/>
  <c r="G1075" i="12"/>
  <c r="Y1075" i="12"/>
  <c r="P1075" i="12"/>
  <c r="X1075" i="12"/>
  <c r="T1075" i="12"/>
  <c r="F1075" i="12"/>
  <c r="S1075" i="12"/>
  <c r="A1077" i="3"/>
  <c r="B1078" i="3"/>
  <c r="D1077" i="12" l="1"/>
  <c r="J1076" i="12"/>
  <c r="V1076" i="12"/>
  <c r="G1076" i="12"/>
  <c r="X1076" i="12"/>
  <c r="C1076" i="12"/>
  <c r="P1076" i="12"/>
  <c r="U1076" i="12"/>
  <c r="Y1076" i="12"/>
  <c r="F1076" i="12"/>
  <c r="W1076" i="12"/>
  <c r="Q1076" i="12"/>
  <c r="Z1076" i="12"/>
  <c r="S1076" i="12"/>
  <c r="T1076" i="12"/>
  <c r="R1076" i="12"/>
  <c r="H1076" i="12"/>
  <c r="B1079" i="3"/>
  <c r="A1078" i="3"/>
  <c r="K1075" i="12"/>
  <c r="O1075" i="12"/>
  <c r="B1077" i="12"/>
  <c r="E1077" i="12"/>
  <c r="D1078" i="12" l="1"/>
  <c r="B1078" i="12" s="1"/>
  <c r="U1077" i="12"/>
  <c r="C1077" i="12"/>
  <c r="X1077" i="12"/>
  <c r="Z1077" i="12"/>
  <c r="J1077" i="12"/>
  <c r="T1077" i="12"/>
  <c r="R1077" i="12"/>
  <c r="F1077" i="12"/>
  <c r="H1077" i="12"/>
  <c r="P1077" i="12"/>
  <c r="W1077" i="12"/>
  <c r="S1077" i="12"/>
  <c r="V1077" i="12"/>
  <c r="G1077" i="12"/>
  <c r="Y1077" i="12"/>
  <c r="Q1077" i="12"/>
  <c r="A1079" i="3"/>
  <c r="B1080" i="3"/>
  <c r="K1076" i="12"/>
  <c r="O1076" i="12"/>
  <c r="E1078" i="12" l="1"/>
  <c r="D1079" i="12"/>
  <c r="E1079" i="12" s="1"/>
  <c r="B1081" i="3"/>
  <c r="A1080" i="3"/>
  <c r="B1079" i="12"/>
  <c r="K1077" i="12"/>
  <c r="O1077" i="12"/>
  <c r="Y1078" i="12"/>
  <c r="Z1078" i="12"/>
  <c r="X1078" i="12"/>
  <c r="C1078" i="12"/>
  <c r="U1078" i="12"/>
  <c r="R1078" i="12"/>
  <c r="Q1078" i="12"/>
  <c r="F1078" i="12"/>
  <c r="S1078" i="12"/>
  <c r="H1078" i="12"/>
  <c r="P1078" i="12"/>
  <c r="W1078" i="12"/>
  <c r="T1078" i="12"/>
  <c r="G1078" i="12"/>
  <c r="V1078" i="12"/>
  <c r="J1078" i="12"/>
  <c r="D1080" i="12" l="1"/>
  <c r="T1079" i="12"/>
  <c r="V1079" i="12"/>
  <c r="C1079" i="12"/>
  <c r="W1079" i="12"/>
  <c r="R1079" i="12"/>
  <c r="P1079" i="12"/>
  <c r="S1079" i="12"/>
  <c r="Q1079" i="12"/>
  <c r="J1079" i="12"/>
  <c r="X1079" i="12"/>
  <c r="Y1079" i="12"/>
  <c r="U1079" i="12"/>
  <c r="Z1079" i="12"/>
  <c r="G1079" i="12"/>
  <c r="H1079" i="12"/>
  <c r="F1079" i="12"/>
  <c r="O1078" i="12"/>
  <c r="K1078" i="12"/>
  <c r="E1080" i="12"/>
  <c r="B1080" i="12"/>
  <c r="A1081" i="3"/>
  <c r="B1082" i="3"/>
  <c r="D1081" i="12" l="1"/>
  <c r="T1080" i="12"/>
  <c r="H1080" i="12"/>
  <c r="P1080" i="12"/>
  <c r="W1080" i="12"/>
  <c r="V1080" i="12"/>
  <c r="X1080" i="12"/>
  <c r="R1080" i="12"/>
  <c r="F1080" i="12"/>
  <c r="C1080" i="12"/>
  <c r="Z1080" i="12"/>
  <c r="S1080" i="12"/>
  <c r="U1080" i="12"/>
  <c r="J1080" i="12"/>
  <c r="G1080" i="12"/>
  <c r="Q1080" i="12"/>
  <c r="Y1080" i="12"/>
  <c r="A1082" i="3"/>
  <c r="B1083" i="3"/>
  <c r="B1081" i="12"/>
  <c r="E1081" i="12"/>
  <c r="K1079" i="12"/>
  <c r="O1079" i="12"/>
  <c r="D1082" i="12" l="1"/>
  <c r="V1081" i="12"/>
  <c r="U1081" i="12"/>
  <c r="G1081" i="12"/>
  <c r="W1081" i="12"/>
  <c r="J1081" i="12"/>
  <c r="H1081" i="12"/>
  <c r="X1081" i="12"/>
  <c r="T1081" i="12"/>
  <c r="Z1081" i="12"/>
  <c r="R1081" i="12"/>
  <c r="C1081" i="12"/>
  <c r="Q1081" i="12"/>
  <c r="S1081" i="12"/>
  <c r="F1081" i="12"/>
  <c r="P1081" i="12"/>
  <c r="Y1081" i="12"/>
  <c r="B1084" i="3"/>
  <c r="A1083" i="3"/>
  <c r="B1082" i="12"/>
  <c r="E1082" i="12"/>
  <c r="O1080" i="12"/>
  <c r="K1080" i="12"/>
  <c r="D1083" i="12" l="1"/>
  <c r="J1082" i="12"/>
  <c r="S1082" i="12"/>
  <c r="X1082" i="12"/>
  <c r="F1082" i="12"/>
  <c r="V1082" i="12"/>
  <c r="W1082" i="12"/>
  <c r="P1082" i="12"/>
  <c r="G1082" i="12"/>
  <c r="U1082" i="12"/>
  <c r="R1082" i="12"/>
  <c r="Q1082" i="12"/>
  <c r="Z1082" i="12"/>
  <c r="H1082" i="12"/>
  <c r="C1082" i="12"/>
  <c r="T1082" i="12"/>
  <c r="Y1082" i="12"/>
  <c r="B1085" i="3"/>
  <c r="A1084" i="3"/>
  <c r="E1083" i="12"/>
  <c r="B1083" i="12"/>
  <c r="O1081" i="12"/>
  <c r="K1081" i="12"/>
  <c r="D1084" i="12" l="1"/>
  <c r="W1083" i="12"/>
  <c r="U1083" i="12"/>
  <c r="Q1083" i="12"/>
  <c r="J1083" i="12"/>
  <c r="Y1083" i="12"/>
  <c r="F1083" i="12"/>
  <c r="H1083" i="12"/>
  <c r="G1083" i="12"/>
  <c r="C1083" i="12"/>
  <c r="X1083" i="12"/>
  <c r="T1083" i="12"/>
  <c r="V1083" i="12"/>
  <c r="S1083" i="12"/>
  <c r="P1083" i="12"/>
  <c r="R1083" i="12"/>
  <c r="Z1083" i="12"/>
  <c r="B1084" i="12"/>
  <c r="E1084" i="12"/>
  <c r="B1086" i="3"/>
  <c r="A1085" i="3"/>
  <c r="K1082" i="12"/>
  <c r="O1082" i="12"/>
  <c r="D1085" i="12" l="1"/>
  <c r="B1085" i="12" s="1"/>
  <c r="K1083" i="12"/>
  <c r="O1083" i="12"/>
  <c r="B1087" i="3"/>
  <c r="A1086" i="3"/>
  <c r="J1084" i="12"/>
  <c r="W1084" i="12"/>
  <c r="X1084" i="12"/>
  <c r="H1084" i="12"/>
  <c r="Y1084" i="12"/>
  <c r="Q1084" i="12"/>
  <c r="R1084" i="12"/>
  <c r="C1084" i="12"/>
  <c r="U1084" i="12"/>
  <c r="S1084" i="12"/>
  <c r="T1084" i="12"/>
  <c r="V1084" i="12"/>
  <c r="G1084" i="12"/>
  <c r="P1084" i="12"/>
  <c r="Z1084" i="12"/>
  <c r="F1084" i="12"/>
  <c r="E1085" i="12" l="1"/>
  <c r="D1086" i="12"/>
  <c r="O1084" i="12"/>
  <c r="K1084" i="12"/>
  <c r="E1086" i="12"/>
  <c r="B1086" i="12"/>
  <c r="A1087" i="3"/>
  <c r="B1088" i="3"/>
  <c r="G1085" i="12"/>
  <c r="F1085" i="12"/>
  <c r="J1085" i="12"/>
  <c r="H1085" i="12"/>
  <c r="V1085" i="12"/>
  <c r="W1085" i="12"/>
  <c r="X1085" i="12"/>
  <c r="C1085" i="12"/>
  <c r="U1085" i="12"/>
  <c r="Y1085" i="12"/>
  <c r="S1085" i="12"/>
  <c r="P1085" i="12"/>
  <c r="T1085" i="12"/>
  <c r="Q1085" i="12"/>
  <c r="Z1085" i="12"/>
  <c r="R1085" i="12"/>
  <c r="D1087" i="12" l="1"/>
  <c r="P1086" i="12"/>
  <c r="G1086" i="12"/>
  <c r="T1086" i="12"/>
  <c r="Q1086" i="12"/>
  <c r="J1086" i="12"/>
  <c r="Z1086" i="12"/>
  <c r="R1086" i="12"/>
  <c r="W1086" i="12"/>
  <c r="H1086" i="12"/>
  <c r="V1086" i="12"/>
  <c r="S1086" i="12"/>
  <c r="Y1086" i="12"/>
  <c r="F1086" i="12"/>
  <c r="X1086" i="12"/>
  <c r="C1086" i="12"/>
  <c r="U1086" i="12"/>
  <c r="B1089" i="3"/>
  <c r="A1088" i="3"/>
  <c r="K1085" i="12"/>
  <c r="O1085" i="12"/>
  <c r="B1087" i="12"/>
  <c r="E1087" i="12"/>
  <c r="D1088" i="12" l="1"/>
  <c r="E1088" i="12" s="1"/>
  <c r="C1087" i="12"/>
  <c r="P1087" i="12"/>
  <c r="U1087" i="12"/>
  <c r="V1087" i="12"/>
  <c r="W1087" i="12"/>
  <c r="Q1087" i="12"/>
  <c r="Z1087" i="12"/>
  <c r="X1087" i="12"/>
  <c r="S1087" i="12"/>
  <c r="J1087" i="12"/>
  <c r="T1087" i="12"/>
  <c r="H1087" i="12"/>
  <c r="Y1087" i="12"/>
  <c r="F1087" i="12"/>
  <c r="R1087" i="12"/>
  <c r="G1087" i="12"/>
  <c r="B1090" i="3"/>
  <c r="A1089" i="3"/>
  <c r="O1086" i="12"/>
  <c r="K1086" i="12"/>
  <c r="B1088" i="12" l="1"/>
  <c r="C1088" i="12" s="1"/>
  <c r="D1089" i="12"/>
  <c r="E1089" i="12" s="1"/>
  <c r="O1087" i="12"/>
  <c r="K1087" i="12"/>
  <c r="A1090" i="3"/>
  <c r="B1091" i="3"/>
  <c r="S1088" i="12" l="1"/>
  <c r="V1088" i="12"/>
  <c r="Y1088" i="12"/>
  <c r="G1088" i="12"/>
  <c r="X1088" i="12"/>
  <c r="U1088" i="12"/>
  <c r="F1088" i="12"/>
  <c r="R1088" i="12"/>
  <c r="H1088" i="12"/>
  <c r="T1088" i="12"/>
  <c r="W1088" i="12"/>
  <c r="Q1088" i="12"/>
  <c r="P1088" i="12"/>
  <c r="Z1088" i="12"/>
  <c r="J1088" i="12"/>
  <c r="K1088" i="12" s="1"/>
  <c r="B1089" i="12"/>
  <c r="Z1089" i="12" s="1"/>
  <c r="D1090" i="12"/>
  <c r="B1090" i="12" s="1"/>
  <c r="O1088" i="12"/>
  <c r="B1092" i="3"/>
  <c r="A1091" i="3"/>
  <c r="V1089" i="12"/>
  <c r="R1089" i="12"/>
  <c r="E1090" i="12"/>
  <c r="S1089" i="12" l="1"/>
  <c r="U1089" i="12"/>
  <c r="J1089" i="12"/>
  <c r="K1089" i="12" s="1"/>
  <c r="P1089" i="12"/>
  <c r="F1089" i="12"/>
  <c r="W1089" i="12"/>
  <c r="X1089" i="12"/>
  <c r="Y1089" i="12"/>
  <c r="T1089" i="12"/>
  <c r="G1089" i="12"/>
  <c r="C1089" i="12"/>
  <c r="Q1089" i="12"/>
  <c r="H1089" i="12"/>
  <c r="D1091" i="12"/>
  <c r="E1091" i="12" s="1"/>
  <c r="B1091" i="12"/>
  <c r="B1093" i="3"/>
  <c r="A1092" i="3"/>
  <c r="S1090" i="12"/>
  <c r="V1090" i="12"/>
  <c r="R1090" i="12"/>
  <c r="W1090" i="12"/>
  <c r="Z1090" i="12"/>
  <c r="J1090" i="12"/>
  <c r="X1090" i="12"/>
  <c r="G1090" i="12"/>
  <c r="H1090" i="12"/>
  <c r="T1090" i="12"/>
  <c r="C1090" i="12"/>
  <c r="Q1090" i="12"/>
  <c r="F1090" i="12"/>
  <c r="U1090" i="12"/>
  <c r="Y1090" i="12"/>
  <c r="P1090" i="12"/>
  <c r="O1089" i="12" l="1"/>
  <c r="D1092" i="12"/>
  <c r="B1092" i="12" s="1"/>
  <c r="O1090" i="12"/>
  <c r="K1090" i="12"/>
  <c r="A1093" i="3"/>
  <c r="B1094" i="3"/>
  <c r="J1091" i="12"/>
  <c r="G1091" i="12"/>
  <c r="X1091" i="12"/>
  <c r="W1091" i="12"/>
  <c r="R1091" i="12"/>
  <c r="S1091" i="12"/>
  <c r="H1091" i="12"/>
  <c r="T1091" i="12"/>
  <c r="U1091" i="12"/>
  <c r="Y1091" i="12"/>
  <c r="F1091" i="12"/>
  <c r="P1091" i="12"/>
  <c r="Q1091" i="12"/>
  <c r="C1091" i="12"/>
  <c r="V1091" i="12"/>
  <c r="Z1091" i="12"/>
  <c r="E1092" i="12" l="1"/>
  <c r="D1093" i="12"/>
  <c r="O1091" i="12"/>
  <c r="K1091" i="12"/>
  <c r="G1092" i="12"/>
  <c r="T1092" i="12"/>
  <c r="H1092" i="12"/>
  <c r="F1092" i="12"/>
  <c r="R1092" i="12"/>
  <c r="J1092" i="12"/>
  <c r="Q1092" i="12"/>
  <c r="X1092" i="12"/>
  <c r="Z1092" i="12"/>
  <c r="V1092" i="12"/>
  <c r="C1092" i="12"/>
  <c r="P1092" i="12"/>
  <c r="Y1092" i="12"/>
  <c r="S1092" i="12"/>
  <c r="U1092" i="12"/>
  <c r="W1092" i="12"/>
  <c r="A1094" i="3"/>
  <c r="B1095" i="3"/>
  <c r="B1093" i="12"/>
  <c r="E1093" i="12"/>
  <c r="D1094" i="12" l="1"/>
  <c r="K1092" i="12"/>
  <c r="O1092" i="12"/>
  <c r="B1096" i="3"/>
  <c r="A1095" i="3"/>
  <c r="E1094" i="12"/>
  <c r="B1094" i="12"/>
  <c r="X1093" i="12"/>
  <c r="P1093" i="12"/>
  <c r="C1093" i="12"/>
  <c r="F1093" i="12"/>
  <c r="J1093" i="12"/>
  <c r="G1093" i="12"/>
  <c r="U1093" i="12"/>
  <c r="R1093" i="12"/>
  <c r="Z1093" i="12"/>
  <c r="T1093" i="12"/>
  <c r="W1093" i="12"/>
  <c r="S1093" i="12"/>
  <c r="Q1093" i="12"/>
  <c r="H1093" i="12"/>
  <c r="Y1093" i="12"/>
  <c r="V1093" i="12"/>
  <c r="D1095" i="12" l="1"/>
  <c r="E1095" i="12" s="1"/>
  <c r="K1093" i="12"/>
  <c r="O1093" i="12"/>
  <c r="B1097" i="3"/>
  <c r="A1096" i="3"/>
  <c r="J1094" i="12"/>
  <c r="T1094" i="12"/>
  <c r="W1094" i="12"/>
  <c r="C1094" i="12"/>
  <c r="U1094" i="12"/>
  <c r="R1094" i="12"/>
  <c r="Z1094" i="12"/>
  <c r="Y1094" i="12"/>
  <c r="F1094" i="12"/>
  <c r="X1094" i="12"/>
  <c r="H1094" i="12"/>
  <c r="V1094" i="12"/>
  <c r="S1094" i="12"/>
  <c r="P1094" i="12"/>
  <c r="G1094" i="12"/>
  <c r="Q1094" i="12"/>
  <c r="B1095" i="12" l="1"/>
  <c r="J1095" i="12" s="1"/>
  <c r="D1096" i="12"/>
  <c r="K1094" i="12"/>
  <c r="O1094" i="12"/>
  <c r="B1096" i="12"/>
  <c r="E1096" i="12"/>
  <c r="A1097" i="3"/>
  <c r="B1098" i="3"/>
  <c r="W1095" i="12" l="1"/>
  <c r="H1095" i="12"/>
  <c r="G1095" i="12"/>
  <c r="V1095" i="12"/>
  <c r="Y1095" i="12"/>
  <c r="Z1095" i="12"/>
  <c r="R1095" i="12"/>
  <c r="Q1095" i="12"/>
  <c r="X1095" i="12"/>
  <c r="P1095" i="12"/>
  <c r="S1095" i="12"/>
  <c r="F1095" i="12"/>
  <c r="T1095" i="12"/>
  <c r="U1095" i="12"/>
  <c r="C1095" i="12"/>
  <c r="D1097" i="12"/>
  <c r="E1097" i="12" s="1"/>
  <c r="C1096" i="12"/>
  <c r="Q1096" i="12"/>
  <c r="G1096" i="12"/>
  <c r="W1096" i="12"/>
  <c r="R1096" i="12"/>
  <c r="V1096" i="12"/>
  <c r="P1096" i="12"/>
  <c r="X1096" i="12"/>
  <c r="U1096" i="12"/>
  <c r="F1096" i="12"/>
  <c r="Y1096" i="12"/>
  <c r="Z1096" i="12"/>
  <c r="H1096" i="12"/>
  <c r="T1096" i="12"/>
  <c r="J1096" i="12"/>
  <c r="S1096" i="12"/>
  <c r="B1099" i="3"/>
  <c r="A1098" i="3"/>
  <c r="K1095" i="12"/>
  <c r="O1095" i="12"/>
  <c r="B1097" i="12" l="1"/>
  <c r="S1097" i="12" s="1"/>
  <c r="D1098" i="12"/>
  <c r="O1096" i="12"/>
  <c r="K1096" i="12"/>
  <c r="E1098" i="12"/>
  <c r="B1098" i="12"/>
  <c r="A1099" i="3"/>
  <c r="B1100" i="3"/>
  <c r="C1097" i="12" l="1"/>
  <c r="R1097" i="12"/>
  <c r="U1097" i="12"/>
  <c r="F1097" i="12"/>
  <c r="X1097" i="12"/>
  <c r="Z1097" i="12"/>
  <c r="Y1097" i="12"/>
  <c r="T1097" i="12"/>
  <c r="J1097" i="12"/>
  <c r="P1097" i="12"/>
  <c r="W1097" i="12"/>
  <c r="H1097" i="12"/>
  <c r="Q1097" i="12"/>
  <c r="G1097" i="12"/>
  <c r="V1097" i="12"/>
  <c r="D1099" i="12"/>
  <c r="J1098" i="12"/>
  <c r="T1098" i="12"/>
  <c r="C1098" i="12"/>
  <c r="F1098" i="12"/>
  <c r="U1098" i="12"/>
  <c r="Z1098" i="12"/>
  <c r="W1098" i="12"/>
  <c r="P1098" i="12"/>
  <c r="R1098" i="12"/>
  <c r="S1098" i="12"/>
  <c r="H1098" i="12"/>
  <c r="Y1098" i="12"/>
  <c r="X1098" i="12"/>
  <c r="G1098" i="12"/>
  <c r="Q1098" i="12"/>
  <c r="V1098" i="12"/>
  <c r="B1101" i="3"/>
  <c r="A1100" i="3"/>
  <c r="E1099" i="12"/>
  <c r="B1099" i="12"/>
  <c r="O1097" i="12"/>
  <c r="K1097" i="12"/>
  <c r="D1100" i="12" l="1"/>
  <c r="J1099" i="12"/>
  <c r="P1099" i="12"/>
  <c r="U1099" i="12"/>
  <c r="S1099" i="12"/>
  <c r="Q1099" i="12"/>
  <c r="X1099" i="12"/>
  <c r="Z1099" i="12"/>
  <c r="T1099" i="12"/>
  <c r="R1099" i="12"/>
  <c r="C1099" i="12"/>
  <c r="G1099" i="12"/>
  <c r="Y1099" i="12"/>
  <c r="H1099" i="12"/>
  <c r="V1099" i="12"/>
  <c r="W1099" i="12"/>
  <c r="F1099" i="12"/>
  <c r="E1100" i="12"/>
  <c r="B1100" i="12"/>
  <c r="A1101" i="3"/>
  <c r="B1102" i="3"/>
  <c r="O1098" i="12"/>
  <c r="K1098" i="12"/>
  <c r="D1101" i="12" l="1"/>
  <c r="B1101" i="12" s="1"/>
  <c r="A1102" i="3"/>
  <c r="B1103" i="3"/>
  <c r="E1101" i="12"/>
  <c r="X1100" i="12"/>
  <c r="Y1100" i="12"/>
  <c r="W1100" i="12"/>
  <c r="S1100" i="12"/>
  <c r="V1100" i="12"/>
  <c r="F1100" i="12"/>
  <c r="C1100" i="12"/>
  <c r="R1100" i="12"/>
  <c r="Q1100" i="12"/>
  <c r="H1100" i="12"/>
  <c r="T1100" i="12"/>
  <c r="P1100" i="12"/>
  <c r="G1100" i="12"/>
  <c r="J1100" i="12"/>
  <c r="U1100" i="12"/>
  <c r="Z1100" i="12"/>
  <c r="O1099" i="12"/>
  <c r="K1099" i="12"/>
  <c r="D1102" i="12" l="1"/>
  <c r="J1101" i="12"/>
  <c r="S1101" i="12"/>
  <c r="R1101" i="12"/>
  <c r="C1101" i="12"/>
  <c r="T1101" i="12"/>
  <c r="P1101" i="12"/>
  <c r="X1101" i="12"/>
  <c r="F1101" i="12"/>
  <c r="Z1101" i="12"/>
  <c r="Y1101" i="12"/>
  <c r="W1101" i="12"/>
  <c r="Q1101" i="12"/>
  <c r="H1101" i="12"/>
  <c r="V1101" i="12"/>
  <c r="U1101" i="12"/>
  <c r="G1101" i="12"/>
  <c r="O1100" i="12"/>
  <c r="K1100" i="12"/>
  <c r="A1103" i="3"/>
  <c r="B1104" i="3"/>
  <c r="B1102" i="12"/>
  <c r="E1102" i="12"/>
  <c r="D1103" i="12" l="1"/>
  <c r="A1104" i="3"/>
  <c r="B1105" i="3"/>
  <c r="B1103" i="12"/>
  <c r="E1103" i="12"/>
  <c r="S1102" i="12"/>
  <c r="V1102" i="12"/>
  <c r="C1102" i="12"/>
  <c r="G1102" i="12"/>
  <c r="H1102" i="12"/>
  <c r="T1102" i="12"/>
  <c r="W1102" i="12"/>
  <c r="R1102" i="12"/>
  <c r="U1102" i="12"/>
  <c r="P1102" i="12"/>
  <c r="F1102" i="12"/>
  <c r="Y1102" i="12"/>
  <c r="X1102" i="12"/>
  <c r="Q1102" i="12"/>
  <c r="J1102" i="12"/>
  <c r="Z1102" i="12"/>
  <c r="O1101" i="12"/>
  <c r="K1101" i="12"/>
  <c r="D1104" i="12" l="1"/>
  <c r="O1102" i="12"/>
  <c r="K1102" i="12"/>
  <c r="J1103" i="12"/>
  <c r="G1103" i="12"/>
  <c r="W1103" i="12"/>
  <c r="T1103" i="12"/>
  <c r="P1103" i="12"/>
  <c r="C1103" i="12"/>
  <c r="Y1103" i="12"/>
  <c r="Q1103" i="12"/>
  <c r="F1103" i="12"/>
  <c r="V1103" i="12"/>
  <c r="H1103" i="12"/>
  <c r="X1103" i="12"/>
  <c r="S1103" i="12"/>
  <c r="R1103" i="12"/>
  <c r="Z1103" i="12"/>
  <c r="U1103" i="12"/>
  <c r="B1106" i="3"/>
  <c r="A1105" i="3"/>
  <c r="E1104" i="12"/>
  <c r="B1104" i="12"/>
  <c r="D1105" i="12" l="1"/>
  <c r="B1105" i="12" s="1"/>
  <c r="B1107" i="3"/>
  <c r="A1106" i="3"/>
  <c r="O1103" i="12"/>
  <c r="K1103" i="12"/>
  <c r="J1104" i="12"/>
  <c r="X1104" i="12"/>
  <c r="P1104" i="12"/>
  <c r="V1104" i="12"/>
  <c r="F1104" i="12"/>
  <c r="U1104" i="12"/>
  <c r="T1104" i="12"/>
  <c r="Z1104" i="12"/>
  <c r="W1104" i="12"/>
  <c r="G1104" i="12"/>
  <c r="R1104" i="12"/>
  <c r="S1104" i="12"/>
  <c r="Y1104" i="12"/>
  <c r="C1104" i="12"/>
  <c r="Q1104" i="12"/>
  <c r="H1104" i="12"/>
  <c r="E1105" i="12" l="1"/>
  <c r="D1106" i="12"/>
  <c r="E1106" i="12" s="1"/>
  <c r="K1104" i="12"/>
  <c r="O1104" i="12"/>
  <c r="B1108" i="3"/>
  <c r="A1107" i="3"/>
  <c r="J1105" i="12"/>
  <c r="V1105" i="12"/>
  <c r="G1105" i="12"/>
  <c r="Y1105" i="12"/>
  <c r="C1105" i="12"/>
  <c r="S1105" i="12"/>
  <c r="Q1105" i="12"/>
  <c r="H1105" i="12"/>
  <c r="P1105" i="12"/>
  <c r="X1105" i="12"/>
  <c r="U1105" i="12"/>
  <c r="F1105" i="12"/>
  <c r="Z1105" i="12"/>
  <c r="R1105" i="12"/>
  <c r="W1105" i="12"/>
  <c r="T1105" i="12"/>
  <c r="B1106" i="12" l="1"/>
  <c r="X1106" i="12" s="1"/>
  <c r="D1107" i="12"/>
  <c r="E1107" i="12" s="1"/>
  <c r="O1105" i="12"/>
  <c r="K1105" i="12"/>
  <c r="B1107" i="12"/>
  <c r="A1108" i="3"/>
  <c r="B1109" i="3"/>
  <c r="W1106" i="12" l="1"/>
  <c r="J1106" i="12"/>
  <c r="P1106" i="12"/>
  <c r="G1106" i="12"/>
  <c r="C1106" i="12"/>
  <c r="Y1106" i="12"/>
  <c r="V1106" i="12"/>
  <c r="T1106" i="12"/>
  <c r="Z1106" i="12"/>
  <c r="Q1106" i="12"/>
  <c r="F1106" i="12"/>
  <c r="S1106" i="12"/>
  <c r="R1106" i="12"/>
  <c r="H1106" i="12"/>
  <c r="U1106" i="12"/>
  <c r="D1108" i="12"/>
  <c r="Y1107" i="12"/>
  <c r="V1107" i="12"/>
  <c r="R1107" i="12"/>
  <c r="H1107" i="12"/>
  <c r="G1107" i="12"/>
  <c r="U1107" i="12"/>
  <c r="J1107" i="12"/>
  <c r="W1107" i="12"/>
  <c r="C1107" i="12"/>
  <c r="T1107" i="12"/>
  <c r="Q1107" i="12"/>
  <c r="S1107" i="12"/>
  <c r="P1107" i="12"/>
  <c r="Z1107" i="12"/>
  <c r="X1107" i="12"/>
  <c r="F1107" i="12"/>
  <c r="A1109" i="3"/>
  <c r="B1110" i="3"/>
  <c r="B1108" i="12"/>
  <c r="E1108" i="12"/>
  <c r="O1106" i="12"/>
  <c r="K1106" i="12"/>
  <c r="D1109" i="12" l="1"/>
  <c r="B1109" i="12" s="1"/>
  <c r="U1108" i="12"/>
  <c r="T1108" i="12"/>
  <c r="V1108" i="12"/>
  <c r="Z1108" i="12"/>
  <c r="W1108" i="12"/>
  <c r="Y1108" i="12"/>
  <c r="H1108" i="12"/>
  <c r="P1108" i="12"/>
  <c r="S1108" i="12"/>
  <c r="F1108" i="12"/>
  <c r="R1108" i="12"/>
  <c r="X1108" i="12"/>
  <c r="C1108" i="12"/>
  <c r="G1108" i="12"/>
  <c r="Q1108" i="12"/>
  <c r="J1108" i="12"/>
  <c r="O1107" i="12"/>
  <c r="K1107" i="12"/>
  <c r="B1111" i="3"/>
  <c r="A1110" i="3"/>
  <c r="E1109" i="12"/>
  <c r="D1110" i="12" l="1"/>
  <c r="E1110" i="12" s="1"/>
  <c r="A1111" i="3"/>
  <c r="B1112" i="3"/>
  <c r="K1108" i="12"/>
  <c r="O1108" i="12"/>
  <c r="C1109" i="12"/>
  <c r="S1109" i="12"/>
  <c r="V1109" i="12"/>
  <c r="Y1109" i="12"/>
  <c r="F1109" i="12"/>
  <c r="Q1109" i="12"/>
  <c r="T1109" i="12"/>
  <c r="J1109" i="12"/>
  <c r="P1109" i="12"/>
  <c r="X1109" i="12"/>
  <c r="H1109" i="12"/>
  <c r="R1109" i="12"/>
  <c r="Z1109" i="12"/>
  <c r="G1109" i="12"/>
  <c r="U1109" i="12"/>
  <c r="W1109" i="12"/>
  <c r="B1110" i="12"/>
  <c r="D1111" i="12" l="1"/>
  <c r="O1109" i="12"/>
  <c r="K1109" i="12"/>
  <c r="B1113" i="3"/>
  <c r="A1112" i="3"/>
  <c r="F1110" i="12"/>
  <c r="T1110" i="12"/>
  <c r="C1110" i="12"/>
  <c r="S1110" i="12"/>
  <c r="R1110" i="12"/>
  <c r="Y1110" i="12"/>
  <c r="Q1110" i="12"/>
  <c r="U1110" i="12"/>
  <c r="H1110" i="12"/>
  <c r="G1110" i="12"/>
  <c r="P1110" i="12"/>
  <c r="W1110" i="12"/>
  <c r="X1110" i="12"/>
  <c r="J1110" i="12"/>
  <c r="Z1110" i="12"/>
  <c r="V1110" i="12"/>
  <c r="E1111" i="12"/>
  <c r="B1111" i="12"/>
  <c r="D1112" i="12" l="1"/>
  <c r="B1112" i="12" s="1"/>
  <c r="B1114" i="3"/>
  <c r="A1113" i="3"/>
  <c r="X1111" i="12"/>
  <c r="Z1111" i="12"/>
  <c r="C1111" i="12"/>
  <c r="H1111" i="12"/>
  <c r="R1111" i="12"/>
  <c r="G1111" i="12"/>
  <c r="P1111" i="12"/>
  <c r="S1111" i="12"/>
  <c r="J1111" i="12"/>
  <c r="Q1111" i="12"/>
  <c r="Y1111" i="12"/>
  <c r="V1111" i="12"/>
  <c r="T1111" i="12"/>
  <c r="W1111" i="12"/>
  <c r="U1111" i="12"/>
  <c r="F1111" i="12"/>
  <c r="O1110" i="12"/>
  <c r="K1110" i="12"/>
  <c r="E1112" i="12" l="1"/>
  <c r="D1113" i="12"/>
  <c r="B1113" i="12" s="1"/>
  <c r="B1115" i="3"/>
  <c r="A1114" i="3"/>
  <c r="K1111" i="12"/>
  <c r="O1111" i="12"/>
  <c r="U1112" i="12"/>
  <c r="J1112" i="12"/>
  <c r="P1112" i="12"/>
  <c r="V1112" i="12"/>
  <c r="Y1112" i="12"/>
  <c r="X1112" i="12"/>
  <c r="Q1112" i="12"/>
  <c r="S1112" i="12"/>
  <c r="H1112" i="12"/>
  <c r="W1112" i="12"/>
  <c r="R1112" i="12"/>
  <c r="G1112" i="12"/>
  <c r="C1112" i="12"/>
  <c r="T1112" i="12"/>
  <c r="Z1112" i="12"/>
  <c r="F1112" i="12"/>
  <c r="E1113" i="12" l="1"/>
  <c r="D1114" i="12"/>
  <c r="K1112" i="12"/>
  <c r="O1112" i="12"/>
  <c r="B1114" i="12"/>
  <c r="E1114" i="12"/>
  <c r="B1116" i="3"/>
  <c r="A1115" i="3"/>
  <c r="W1113" i="12"/>
  <c r="V1113" i="12"/>
  <c r="X1113" i="12"/>
  <c r="T1113" i="12"/>
  <c r="R1113" i="12"/>
  <c r="Y1113" i="12"/>
  <c r="H1113" i="12"/>
  <c r="F1113" i="12"/>
  <c r="C1113" i="12"/>
  <c r="P1113" i="12"/>
  <c r="U1113" i="12"/>
  <c r="J1113" i="12"/>
  <c r="Q1113" i="12"/>
  <c r="S1113" i="12"/>
  <c r="Z1113" i="12"/>
  <c r="G1113" i="12"/>
  <c r="D1115" i="12" l="1"/>
  <c r="S1114" i="12"/>
  <c r="R1114" i="12"/>
  <c r="X1114" i="12"/>
  <c r="H1114" i="12"/>
  <c r="G1114" i="12"/>
  <c r="Z1114" i="12"/>
  <c r="J1114" i="12"/>
  <c r="Q1114" i="12"/>
  <c r="V1114" i="12"/>
  <c r="T1114" i="12"/>
  <c r="W1114" i="12"/>
  <c r="P1114" i="12"/>
  <c r="Y1114" i="12"/>
  <c r="U1114" i="12"/>
  <c r="F1114" i="12"/>
  <c r="C1114" i="12"/>
  <c r="K1113" i="12"/>
  <c r="O1113" i="12"/>
  <c r="B1115" i="12"/>
  <c r="E1115" i="12"/>
  <c r="B1117" i="3"/>
  <c r="A1116" i="3"/>
  <c r="D1116" i="12" l="1"/>
  <c r="B1116" i="12" s="1"/>
  <c r="J1115" i="12"/>
  <c r="Q1115" i="12"/>
  <c r="Z1115" i="12"/>
  <c r="W1115" i="12"/>
  <c r="V1115" i="12"/>
  <c r="U1115" i="12"/>
  <c r="F1115" i="12"/>
  <c r="G1115" i="12"/>
  <c r="Y1115" i="12"/>
  <c r="X1115" i="12"/>
  <c r="S1115" i="12"/>
  <c r="T1115" i="12"/>
  <c r="H1115" i="12"/>
  <c r="R1115" i="12"/>
  <c r="C1115" i="12"/>
  <c r="P1115" i="12"/>
  <c r="K1114" i="12"/>
  <c r="O1114" i="12"/>
  <c r="A1117" i="3"/>
  <c r="B1118" i="3"/>
  <c r="E1116" i="12" l="1"/>
  <c r="D1117" i="12"/>
  <c r="E1117" i="12" s="1"/>
  <c r="H1116" i="12"/>
  <c r="P1116" i="12"/>
  <c r="S1116" i="12"/>
  <c r="Z1116" i="12"/>
  <c r="W1116" i="12"/>
  <c r="F1116" i="12"/>
  <c r="V1116" i="12"/>
  <c r="Y1116" i="12"/>
  <c r="C1116" i="12"/>
  <c r="U1116" i="12"/>
  <c r="Q1116" i="12"/>
  <c r="J1116" i="12"/>
  <c r="X1116" i="12"/>
  <c r="G1116" i="12"/>
  <c r="R1116" i="12"/>
  <c r="T1116" i="12"/>
  <c r="B1119" i="3"/>
  <c r="A1118" i="3"/>
  <c r="O1115" i="12"/>
  <c r="K1115" i="12"/>
  <c r="B1117" i="12" l="1"/>
  <c r="U1117" i="12" s="1"/>
  <c r="D1118" i="12"/>
  <c r="E1118" i="12" s="1"/>
  <c r="A1119" i="3"/>
  <c r="B1120" i="3"/>
  <c r="O1116" i="12"/>
  <c r="K1116" i="12"/>
  <c r="B1118" i="12"/>
  <c r="X1117" i="12" l="1"/>
  <c r="T1117" i="12"/>
  <c r="C1117" i="12"/>
  <c r="P1117" i="12"/>
  <c r="R1117" i="12"/>
  <c r="H1117" i="12"/>
  <c r="S1117" i="12"/>
  <c r="G1117" i="12"/>
  <c r="F1117" i="12"/>
  <c r="Z1117" i="12"/>
  <c r="V1117" i="12"/>
  <c r="Q1117" i="12"/>
  <c r="Y1117" i="12"/>
  <c r="W1117" i="12"/>
  <c r="J1117" i="12"/>
  <c r="O1117" i="12" s="1"/>
  <c r="D1119" i="12"/>
  <c r="B1121" i="3"/>
  <c r="A1120" i="3"/>
  <c r="H1118" i="12"/>
  <c r="Z1118" i="12"/>
  <c r="Q1118" i="12"/>
  <c r="V1118" i="12"/>
  <c r="G1118" i="12"/>
  <c r="F1118" i="12"/>
  <c r="X1118" i="12"/>
  <c r="Y1118" i="12"/>
  <c r="P1118" i="12"/>
  <c r="S1118" i="12"/>
  <c r="U1118" i="12"/>
  <c r="T1118" i="12"/>
  <c r="R1118" i="12"/>
  <c r="W1118" i="12"/>
  <c r="J1118" i="12"/>
  <c r="C1118" i="12"/>
  <c r="E1119" i="12"/>
  <c r="B1119" i="12"/>
  <c r="K1117" i="12" l="1"/>
  <c r="D1120" i="12"/>
  <c r="E1120" i="12" s="1"/>
  <c r="O1118" i="12"/>
  <c r="K1118" i="12"/>
  <c r="A1121" i="3"/>
  <c r="B1122" i="3"/>
  <c r="U1119" i="12"/>
  <c r="Y1119" i="12"/>
  <c r="V1119" i="12"/>
  <c r="Q1119" i="12"/>
  <c r="W1119" i="12"/>
  <c r="C1119" i="12"/>
  <c r="T1119" i="12"/>
  <c r="P1119" i="12"/>
  <c r="J1119" i="12"/>
  <c r="X1119" i="12"/>
  <c r="R1119" i="12"/>
  <c r="G1119" i="12"/>
  <c r="F1119" i="12"/>
  <c r="Z1119" i="12"/>
  <c r="S1119" i="12"/>
  <c r="H1119" i="12"/>
  <c r="B1120" i="12" l="1"/>
  <c r="X1120" i="12" s="1"/>
  <c r="D1121" i="12"/>
  <c r="K1119" i="12"/>
  <c r="O1119" i="12"/>
  <c r="B1123" i="3"/>
  <c r="A1122" i="3"/>
  <c r="E1121" i="12"/>
  <c r="B1121" i="12"/>
  <c r="P1120" i="12" l="1"/>
  <c r="W1120" i="12"/>
  <c r="T1120" i="12"/>
  <c r="Q1120" i="12"/>
  <c r="R1120" i="12"/>
  <c r="J1120" i="12"/>
  <c r="Z1120" i="12"/>
  <c r="U1120" i="12"/>
  <c r="G1120" i="12"/>
  <c r="V1120" i="12"/>
  <c r="H1120" i="12"/>
  <c r="S1120" i="12"/>
  <c r="C1120" i="12"/>
  <c r="F1120" i="12"/>
  <c r="Y1120" i="12"/>
  <c r="D1122" i="12"/>
  <c r="E1122" i="12" s="1"/>
  <c r="A1123" i="3"/>
  <c r="B1124" i="3"/>
  <c r="Q1121" i="12"/>
  <c r="J1121" i="12"/>
  <c r="S1121" i="12"/>
  <c r="F1121" i="12"/>
  <c r="T1121" i="12"/>
  <c r="W1121" i="12"/>
  <c r="P1121" i="12"/>
  <c r="Z1121" i="12"/>
  <c r="U1121" i="12"/>
  <c r="C1121" i="12"/>
  <c r="G1121" i="12"/>
  <c r="X1121" i="12"/>
  <c r="Y1121" i="12"/>
  <c r="V1121" i="12"/>
  <c r="R1121" i="12"/>
  <c r="H1121" i="12"/>
  <c r="O1120" i="12"/>
  <c r="K1120" i="12"/>
  <c r="B1122" i="12" l="1"/>
  <c r="T1122" i="12" s="1"/>
  <c r="D1123" i="12"/>
  <c r="E1123" i="12" s="1"/>
  <c r="B1125" i="3"/>
  <c r="A1124" i="3"/>
  <c r="O1121" i="12"/>
  <c r="K1121" i="12"/>
  <c r="C1122" i="12" l="1"/>
  <c r="P1122" i="12"/>
  <c r="J1122" i="12"/>
  <c r="O1122" i="12" s="1"/>
  <c r="R1122" i="12"/>
  <c r="X1122" i="12"/>
  <c r="G1122" i="12"/>
  <c r="S1122" i="12"/>
  <c r="W1122" i="12"/>
  <c r="V1122" i="12"/>
  <c r="F1122" i="12"/>
  <c r="U1122" i="12"/>
  <c r="Q1122" i="12"/>
  <c r="Y1122" i="12"/>
  <c r="Z1122" i="12"/>
  <c r="H1122" i="12"/>
  <c r="B1123" i="12"/>
  <c r="Z1123" i="12" s="1"/>
  <c r="D1124" i="12"/>
  <c r="K1122" i="12"/>
  <c r="E1124" i="12"/>
  <c r="B1124" i="12"/>
  <c r="B1126" i="3"/>
  <c r="A1125" i="3"/>
  <c r="Q1123" i="12" l="1"/>
  <c r="R1123" i="12"/>
  <c r="U1123" i="12"/>
  <c r="S1123" i="12"/>
  <c r="C1123" i="12"/>
  <c r="P1123" i="12"/>
  <c r="H1123" i="12"/>
  <c r="W1123" i="12"/>
  <c r="V1123" i="12"/>
  <c r="J1123" i="12"/>
  <c r="F1123" i="12"/>
  <c r="X1123" i="12"/>
  <c r="Y1123" i="12"/>
  <c r="T1123" i="12"/>
  <c r="G1123" i="12"/>
  <c r="D1125" i="12"/>
  <c r="B1125" i="12" s="1"/>
  <c r="E1125" i="12"/>
  <c r="O1123" i="12"/>
  <c r="K1123" i="12"/>
  <c r="C1124" i="12"/>
  <c r="T1124" i="12"/>
  <c r="W1124" i="12"/>
  <c r="F1124" i="12"/>
  <c r="Q1124" i="12"/>
  <c r="Y1124" i="12"/>
  <c r="S1124" i="12"/>
  <c r="H1124" i="12"/>
  <c r="U1124" i="12"/>
  <c r="Z1124" i="12"/>
  <c r="G1124" i="12"/>
  <c r="R1124" i="12"/>
  <c r="J1124" i="12"/>
  <c r="X1124" i="12"/>
  <c r="V1124" i="12"/>
  <c r="P1124" i="12"/>
  <c r="B1127" i="3"/>
  <c r="A1126" i="3"/>
  <c r="D1126" i="12" l="1"/>
  <c r="A1127" i="3"/>
  <c r="B1128" i="3"/>
  <c r="B1126" i="12"/>
  <c r="E1126" i="12"/>
  <c r="Z1125" i="12"/>
  <c r="V1125" i="12"/>
  <c r="T1125" i="12"/>
  <c r="W1125" i="12"/>
  <c r="G1125" i="12"/>
  <c r="H1125" i="12"/>
  <c r="J1125" i="12"/>
  <c r="F1125" i="12"/>
  <c r="S1125" i="12"/>
  <c r="C1125" i="12"/>
  <c r="Y1125" i="12"/>
  <c r="X1125" i="12"/>
  <c r="U1125" i="12"/>
  <c r="R1125" i="12"/>
  <c r="Q1125" i="12"/>
  <c r="P1125" i="12"/>
  <c r="K1124" i="12"/>
  <c r="O1124" i="12"/>
  <c r="D1127" i="12" l="1"/>
  <c r="O1125" i="12"/>
  <c r="K1125" i="12"/>
  <c r="F1126" i="12"/>
  <c r="W1126" i="12"/>
  <c r="Y1126" i="12"/>
  <c r="R1126" i="12"/>
  <c r="Z1126" i="12"/>
  <c r="C1126" i="12"/>
  <c r="P1126" i="12"/>
  <c r="V1126" i="12"/>
  <c r="H1126" i="12"/>
  <c r="T1126" i="12"/>
  <c r="J1126" i="12"/>
  <c r="X1126" i="12"/>
  <c r="U1126" i="12"/>
  <c r="Q1126" i="12"/>
  <c r="G1126" i="12"/>
  <c r="S1126" i="12"/>
  <c r="A1128" i="3"/>
  <c r="B1129" i="3"/>
  <c r="E1127" i="12"/>
  <c r="B1127" i="12"/>
  <c r="D1128" i="12" l="1"/>
  <c r="B1130" i="3"/>
  <c r="A1129" i="3"/>
  <c r="B1128" i="12"/>
  <c r="E1128" i="12"/>
  <c r="S1127" i="12"/>
  <c r="U1127" i="12"/>
  <c r="Z1127" i="12"/>
  <c r="V1127" i="12"/>
  <c r="T1127" i="12"/>
  <c r="J1127" i="12"/>
  <c r="F1127" i="12"/>
  <c r="C1127" i="12"/>
  <c r="W1127" i="12"/>
  <c r="Q1127" i="12"/>
  <c r="X1127" i="12"/>
  <c r="G1127" i="12"/>
  <c r="Y1127" i="12"/>
  <c r="P1127" i="12"/>
  <c r="R1127" i="12"/>
  <c r="H1127" i="12"/>
  <c r="O1126" i="12"/>
  <c r="K1126" i="12"/>
  <c r="D1129" i="12" l="1"/>
  <c r="C1128" i="12"/>
  <c r="F1128" i="12"/>
  <c r="Y1128" i="12"/>
  <c r="S1128" i="12"/>
  <c r="Q1128" i="12"/>
  <c r="H1128" i="12"/>
  <c r="V1128" i="12"/>
  <c r="G1128" i="12"/>
  <c r="J1128" i="12"/>
  <c r="T1128" i="12"/>
  <c r="X1128" i="12"/>
  <c r="P1128" i="12"/>
  <c r="Z1128" i="12"/>
  <c r="W1128" i="12"/>
  <c r="R1128" i="12"/>
  <c r="U1128" i="12"/>
  <c r="O1127" i="12"/>
  <c r="K1127" i="12"/>
  <c r="B1129" i="12"/>
  <c r="E1129" i="12"/>
  <c r="B1131" i="3"/>
  <c r="A1130" i="3"/>
  <c r="D1130" i="12" l="1"/>
  <c r="P1129" i="12"/>
  <c r="W1129" i="12"/>
  <c r="S1129" i="12"/>
  <c r="R1129" i="12"/>
  <c r="X1129" i="12"/>
  <c r="Y1129" i="12"/>
  <c r="G1129" i="12"/>
  <c r="J1129" i="12"/>
  <c r="H1129" i="12"/>
  <c r="V1129" i="12"/>
  <c r="T1129" i="12"/>
  <c r="Q1129" i="12"/>
  <c r="Z1129" i="12"/>
  <c r="F1129" i="12"/>
  <c r="U1129" i="12"/>
  <c r="C1129" i="12"/>
  <c r="E1130" i="12"/>
  <c r="B1130" i="12"/>
  <c r="B1132" i="3"/>
  <c r="A1131" i="3"/>
  <c r="K1128" i="12"/>
  <c r="O1128" i="12"/>
  <c r="D1131" i="12" l="1"/>
  <c r="B1131" i="12" s="1"/>
  <c r="O1129" i="12"/>
  <c r="K1129" i="12"/>
  <c r="B1133" i="3"/>
  <c r="A1132" i="3"/>
  <c r="R1130" i="12"/>
  <c r="P1130" i="12"/>
  <c r="S1130" i="12"/>
  <c r="U1130" i="12"/>
  <c r="Q1130" i="12"/>
  <c r="Y1130" i="12"/>
  <c r="V1130" i="12"/>
  <c r="H1130" i="12"/>
  <c r="X1130" i="12"/>
  <c r="G1130" i="12"/>
  <c r="Z1130" i="12"/>
  <c r="T1130" i="12"/>
  <c r="J1130" i="12"/>
  <c r="C1130" i="12"/>
  <c r="W1130" i="12"/>
  <c r="F1130" i="12"/>
  <c r="E1131" i="12" l="1"/>
  <c r="D1132" i="12"/>
  <c r="K1130" i="12"/>
  <c r="O1130" i="12"/>
  <c r="B1132" i="12"/>
  <c r="E1132" i="12"/>
  <c r="Q1131" i="12"/>
  <c r="H1131" i="12"/>
  <c r="W1131" i="12"/>
  <c r="U1131" i="12"/>
  <c r="X1131" i="12"/>
  <c r="Y1131" i="12"/>
  <c r="Z1131" i="12"/>
  <c r="V1131" i="12"/>
  <c r="J1131" i="12"/>
  <c r="T1131" i="12"/>
  <c r="F1131" i="12"/>
  <c r="P1131" i="12"/>
  <c r="S1131" i="12"/>
  <c r="G1131" i="12"/>
  <c r="C1131" i="12"/>
  <c r="R1131" i="12"/>
  <c r="A1133" i="3"/>
  <c r="B1134" i="3"/>
  <c r="D1133" i="12" l="1"/>
  <c r="X1132" i="12"/>
  <c r="Q1132" i="12"/>
  <c r="G1132" i="12"/>
  <c r="Z1132" i="12"/>
  <c r="T1132" i="12"/>
  <c r="R1132" i="12"/>
  <c r="H1132" i="12"/>
  <c r="P1132" i="12"/>
  <c r="S1132" i="12"/>
  <c r="W1132" i="12"/>
  <c r="C1132" i="12"/>
  <c r="U1132" i="12"/>
  <c r="V1132" i="12"/>
  <c r="Y1132" i="12"/>
  <c r="F1132" i="12"/>
  <c r="J1132" i="12"/>
  <c r="B1135" i="3"/>
  <c r="A1134" i="3"/>
  <c r="B1133" i="12"/>
  <c r="E1133" i="12"/>
  <c r="K1131" i="12"/>
  <c r="O1131" i="12"/>
  <c r="D1134" i="12" l="1"/>
  <c r="K1132" i="12"/>
  <c r="O1132" i="12"/>
  <c r="X1133" i="12"/>
  <c r="W1133" i="12"/>
  <c r="S1133" i="12"/>
  <c r="V1133" i="12"/>
  <c r="Z1133" i="12"/>
  <c r="R1133" i="12"/>
  <c r="P1133" i="12"/>
  <c r="F1133" i="12"/>
  <c r="U1133" i="12"/>
  <c r="Q1133" i="12"/>
  <c r="J1133" i="12"/>
  <c r="G1133" i="12"/>
  <c r="H1133" i="12"/>
  <c r="Y1133" i="12"/>
  <c r="T1133" i="12"/>
  <c r="C1133" i="12"/>
  <c r="B1134" i="12"/>
  <c r="E1134" i="12"/>
  <c r="A1135" i="3"/>
  <c r="B1136" i="3"/>
  <c r="D1135" i="12" l="1"/>
  <c r="P1134" i="12"/>
  <c r="G1134" i="12"/>
  <c r="W1134" i="12"/>
  <c r="Z1134" i="12"/>
  <c r="V1134" i="12"/>
  <c r="C1134" i="12"/>
  <c r="F1134" i="12"/>
  <c r="H1134" i="12"/>
  <c r="X1134" i="12"/>
  <c r="R1134" i="12"/>
  <c r="J1134" i="12"/>
  <c r="U1134" i="12"/>
  <c r="Y1134" i="12"/>
  <c r="Q1134" i="12"/>
  <c r="S1134" i="12"/>
  <c r="T1134" i="12"/>
  <c r="B1137" i="3"/>
  <c r="A1136" i="3"/>
  <c r="E1135" i="12"/>
  <c r="B1135" i="12"/>
  <c r="K1133" i="12"/>
  <c r="O1133" i="12"/>
  <c r="D1136" i="12" l="1"/>
  <c r="J1135" i="12"/>
  <c r="H1135" i="12"/>
  <c r="T1135" i="12"/>
  <c r="C1135" i="12"/>
  <c r="Y1135" i="12"/>
  <c r="P1135" i="12"/>
  <c r="S1135" i="12"/>
  <c r="W1135" i="12"/>
  <c r="Z1135" i="12"/>
  <c r="V1135" i="12"/>
  <c r="F1135" i="12"/>
  <c r="U1135" i="12"/>
  <c r="Q1135" i="12"/>
  <c r="G1135" i="12"/>
  <c r="R1135" i="12"/>
  <c r="X1135" i="12"/>
  <c r="K1134" i="12"/>
  <c r="O1134" i="12"/>
  <c r="B1136" i="12"/>
  <c r="E1136" i="12"/>
  <c r="B1138" i="3"/>
  <c r="A1137" i="3"/>
  <c r="D1137" i="12" l="1"/>
  <c r="F1136" i="12"/>
  <c r="W1136" i="12"/>
  <c r="X1136" i="12"/>
  <c r="Y1136" i="12"/>
  <c r="T1136" i="12"/>
  <c r="H1136" i="12"/>
  <c r="G1136" i="12"/>
  <c r="Z1136" i="12"/>
  <c r="P1136" i="12"/>
  <c r="R1136" i="12"/>
  <c r="C1136" i="12"/>
  <c r="Q1136" i="12"/>
  <c r="V1136" i="12"/>
  <c r="S1136" i="12"/>
  <c r="U1136" i="12"/>
  <c r="J1136" i="12"/>
  <c r="E1137" i="12"/>
  <c r="B1137" i="12"/>
  <c r="B1139" i="3"/>
  <c r="A1138" i="3"/>
  <c r="O1135" i="12"/>
  <c r="K1135" i="12"/>
  <c r="D1138" i="12" l="1"/>
  <c r="A1139" i="3"/>
  <c r="B1140" i="3"/>
  <c r="K1136" i="12"/>
  <c r="O1136" i="12"/>
  <c r="Z1137" i="12"/>
  <c r="T1137" i="12"/>
  <c r="V1137" i="12"/>
  <c r="U1137" i="12"/>
  <c r="J1137" i="12"/>
  <c r="P1137" i="12"/>
  <c r="F1137" i="12"/>
  <c r="C1137" i="12"/>
  <c r="Q1137" i="12"/>
  <c r="Y1137" i="12"/>
  <c r="S1137" i="12"/>
  <c r="G1137" i="12"/>
  <c r="X1137" i="12"/>
  <c r="H1137" i="12"/>
  <c r="W1137" i="12"/>
  <c r="R1137" i="12"/>
  <c r="E1138" i="12"/>
  <c r="B1138" i="12"/>
  <c r="D1139" i="12" l="1"/>
  <c r="Z1138" i="12"/>
  <c r="H1138" i="12"/>
  <c r="U1138" i="12"/>
  <c r="G1138" i="12"/>
  <c r="Y1138" i="12"/>
  <c r="W1138" i="12"/>
  <c r="S1138" i="12"/>
  <c r="R1138" i="12"/>
  <c r="Q1138" i="12"/>
  <c r="F1138" i="12"/>
  <c r="T1138" i="12"/>
  <c r="V1138" i="12"/>
  <c r="C1138" i="12"/>
  <c r="J1138" i="12"/>
  <c r="P1138" i="12"/>
  <c r="X1138" i="12"/>
  <c r="B1141" i="3"/>
  <c r="A1140" i="3"/>
  <c r="K1137" i="12"/>
  <c r="O1137" i="12"/>
  <c r="E1139" i="12"/>
  <c r="B1139" i="12"/>
  <c r="D1140" i="12" l="1"/>
  <c r="U1139" i="12"/>
  <c r="J1139" i="12"/>
  <c r="P1139" i="12"/>
  <c r="Z1139" i="12"/>
  <c r="R1139" i="12"/>
  <c r="W1139" i="12"/>
  <c r="H1139" i="12"/>
  <c r="S1139" i="12"/>
  <c r="X1139" i="12"/>
  <c r="F1139" i="12"/>
  <c r="Q1139" i="12"/>
  <c r="G1139" i="12"/>
  <c r="C1139" i="12"/>
  <c r="T1139" i="12"/>
  <c r="Y1139" i="12"/>
  <c r="V1139" i="12"/>
  <c r="B1140" i="12"/>
  <c r="E1140" i="12"/>
  <c r="O1138" i="12"/>
  <c r="K1138" i="12"/>
  <c r="A1141" i="3"/>
  <c r="B1142" i="3"/>
  <c r="D1141" i="12" l="1"/>
  <c r="E1141" i="12" s="1"/>
  <c r="B1143" i="3"/>
  <c r="A1142" i="3"/>
  <c r="O1139" i="12"/>
  <c r="K1139" i="12"/>
  <c r="B1141" i="12"/>
  <c r="J1140" i="12"/>
  <c r="Q1140" i="12"/>
  <c r="P1140" i="12"/>
  <c r="W1140" i="12"/>
  <c r="Z1140" i="12"/>
  <c r="R1140" i="12"/>
  <c r="T1140" i="12"/>
  <c r="F1140" i="12"/>
  <c r="V1140" i="12"/>
  <c r="H1140" i="12"/>
  <c r="C1140" i="12"/>
  <c r="Y1140" i="12"/>
  <c r="G1140" i="12"/>
  <c r="X1140" i="12"/>
  <c r="U1140" i="12"/>
  <c r="S1140" i="12"/>
  <c r="D1142" i="12" l="1"/>
  <c r="O1140" i="12"/>
  <c r="K1140" i="12"/>
  <c r="Z1141" i="12"/>
  <c r="C1141" i="12"/>
  <c r="R1141" i="12"/>
  <c r="P1141" i="12"/>
  <c r="H1141" i="12"/>
  <c r="T1141" i="12"/>
  <c r="X1141" i="12"/>
  <c r="S1141" i="12"/>
  <c r="G1141" i="12"/>
  <c r="V1141" i="12"/>
  <c r="J1141" i="12"/>
  <c r="W1141" i="12"/>
  <c r="U1141" i="12"/>
  <c r="Y1141" i="12"/>
  <c r="F1141" i="12"/>
  <c r="Q1141" i="12"/>
  <c r="B1142" i="12"/>
  <c r="E1142" i="12"/>
  <c r="B1144" i="3"/>
  <c r="A1143" i="3"/>
  <c r="D1143" i="12" l="1"/>
  <c r="U1142" i="12"/>
  <c r="Z1142" i="12"/>
  <c r="X1142" i="12"/>
  <c r="T1142" i="12"/>
  <c r="J1142" i="12"/>
  <c r="R1142" i="12"/>
  <c r="C1142" i="12"/>
  <c r="H1142" i="12"/>
  <c r="S1142" i="12"/>
  <c r="W1142" i="12"/>
  <c r="F1142" i="12"/>
  <c r="P1142" i="12"/>
  <c r="Y1142" i="12"/>
  <c r="G1142" i="12"/>
  <c r="V1142" i="12"/>
  <c r="Q1142" i="12"/>
  <c r="E1143" i="12"/>
  <c r="B1143" i="12"/>
  <c r="B1145" i="3"/>
  <c r="A1144" i="3"/>
  <c r="O1141" i="12"/>
  <c r="K1141" i="12"/>
  <c r="D1144" i="12" l="1"/>
  <c r="E1144" i="12" s="1"/>
  <c r="A1145" i="3"/>
  <c r="B1146" i="3"/>
  <c r="R1143" i="12"/>
  <c r="H1143" i="12"/>
  <c r="Z1143" i="12"/>
  <c r="X1143" i="12"/>
  <c r="Q1143" i="12"/>
  <c r="C1143" i="12"/>
  <c r="V1143" i="12"/>
  <c r="G1143" i="12"/>
  <c r="U1143" i="12"/>
  <c r="S1143" i="12"/>
  <c r="P1143" i="12"/>
  <c r="F1143" i="12"/>
  <c r="J1143" i="12"/>
  <c r="W1143" i="12"/>
  <c r="T1143" i="12"/>
  <c r="Y1143" i="12"/>
  <c r="K1142" i="12"/>
  <c r="O1142" i="12"/>
  <c r="B1144" i="12" l="1"/>
  <c r="T1144" i="12" s="1"/>
  <c r="D1145" i="12"/>
  <c r="B1145" i="12" s="1"/>
  <c r="B1147" i="3"/>
  <c r="A1146" i="3"/>
  <c r="E1145" i="12"/>
  <c r="O1143" i="12"/>
  <c r="K1143" i="12"/>
  <c r="C1144" i="12" l="1"/>
  <c r="J1144" i="12"/>
  <c r="Q1144" i="12"/>
  <c r="Z1144" i="12"/>
  <c r="U1144" i="12"/>
  <c r="X1144" i="12"/>
  <c r="S1144" i="12"/>
  <c r="G1144" i="12"/>
  <c r="V1144" i="12"/>
  <c r="R1144" i="12"/>
  <c r="W1144" i="12"/>
  <c r="P1144" i="12"/>
  <c r="F1144" i="12"/>
  <c r="Y1144" i="12"/>
  <c r="H1144" i="12"/>
  <c r="D1146" i="12"/>
  <c r="H1145" i="12"/>
  <c r="V1145" i="12"/>
  <c r="J1145" i="12"/>
  <c r="U1145" i="12"/>
  <c r="Q1145" i="12"/>
  <c r="S1145" i="12"/>
  <c r="G1145" i="12"/>
  <c r="F1145" i="12"/>
  <c r="Z1145" i="12"/>
  <c r="T1145" i="12"/>
  <c r="R1145" i="12"/>
  <c r="C1145" i="12"/>
  <c r="Y1145" i="12"/>
  <c r="P1145" i="12"/>
  <c r="W1145" i="12"/>
  <c r="X1145" i="12"/>
  <c r="K1144" i="12"/>
  <c r="O1144" i="12"/>
  <c r="B1146" i="12"/>
  <c r="E1146" i="12"/>
  <c r="A1147" i="3"/>
  <c r="B1148" i="3"/>
  <c r="D1147" i="12" l="1"/>
  <c r="U1146" i="12"/>
  <c r="X1146" i="12"/>
  <c r="S1146" i="12"/>
  <c r="H1146" i="12"/>
  <c r="F1146" i="12"/>
  <c r="P1146" i="12"/>
  <c r="Z1146" i="12"/>
  <c r="G1146" i="12"/>
  <c r="T1146" i="12"/>
  <c r="V1146" i="12"/>
  <c r="Q1146" i="12"/>
  <c r="Y1146" i="12"/>
  <c r="J1146" i="12"/>
  <c r="W1146" i="12"/>
  <c r="C1146" i="12"/>
  <c r="R1146" i="12"/>
  <c r="K1145" i="12"/>
  <c r="O1145" i="12"/>
  <c r="A1148" i="3"/>
  <c r="B1149" i="3"/>
  <c r="E1147" i="12"/>
  <c r="B1147" i="12"/>
  <c r="D1148" i="12" l="1"/>
  <c r="B1148" i="12" s="1"/>
  <c r="A1149" i="3"/>
  <c r="B1150" i="3"/>
  <c r="J1147" i="12"/>
  <c r="H1147" i="12"/>
  <c r="Y1147" i="12"/>
  <c r="U1147" i="12"/>
  <c r="F1147" i="12"/>
  <c r="T1147" i="12"/>
  <c r="V1147" i="12"/>
  <c r="Q1147" i="12"/>
  <c r="R1147" i="12"/>
  <c r="S1147" i="12"/>
  <c r="C1147" i="12"/>
  <c r="W1147" i="12"/>
  <c r="X1147" i="12"/>
  <c r="G1147" i="12"/>
  <c r="Z1147" i="12"/>
  <c r="P1147" i="12"/>
  <c r="O1146" i="12"/>
  <c r="K1146" i="12"/>
  <c r="E1148" i="12" l="1"/>
  <c r="D1149" i="12"/>
  <c r="B1149" i="12" s="1"/>
  <c r="B1151" i="3"/>
  <c r="A1150" i="3"/>
  <c r="E1149" i="12"/>
  <c r="Y1148" i="12"/>
  <c r="V1148" i="12"/>
  <c r="G1148" i="12"/>
  <c r="C1148" i="12"/>
  <c r="U1148" i="12"/>
  <c r="J1148" i="12"/>
  <c r="W1148" i="12"/>
  <c r="T1148" i="12"/>
  <c r="P1148" i="12"/>
  <c r="Q1148" i="12"/>
  <c r="R1148" i="12"/>
  <c r="H1148" i="12"/>
  <c r="F1148" i="12"/>
  <c r="S1148" i="12"/>
  <c r="Z1148" i="12"/>
  <c r="X1148" i="12"/>
  <c r="K1147" i="12"/>
  <c r="O1147" i="12"/>
  <c r="D1150" i="12" l="1"/>
  <c r="R1149" i="12"/>
  <c r="V1149" i="12"/>
  <c r="U1149" i="12"/>
  <c r="P1149" i="12"/>
  <c r="Q1149" i="12"/>
  <c r="W1149" i="12"/>
  <c r="T1149" i="12"/>
  <c r="H1149" i="12"/>
  <c r="Z1149" i="12"/>
  <c r="F1149" i="12"/>
  <c r="S1149" i="12"/>
  <c r="J1149" i="12"/>
  <c r="X1149" i="12"/>
  <c r="G1149" i="12"/>
  <c r="C1149" i="12"/>
  <c r="Y1149" i="12"/>
  <c r="K1148" i="12"/>
  <c r="O1148" i="12"/>
  <c r="B1150" i="12"/>
  <c r="E1150" i="12"/>
  <c r="B1152" i="3"/>
  <c r="A1151" i="3"/>
  <c r="D1151" i="12" l="1"/>
  <c r="O1149" i="12"/>
  <c r="K1149" i="12"/>
  <c r="W1150" i="12"/>
  <c r="Z1150" i="12"/>
  <c r="J1150" i="12"/>
  <c r="Q1150" i="12"/>
  <c r="X1150" i="12"/>
  <c r="V1150" i="12"/>
  <c r="U1150" i="12"/>
  <c r="T1150" i="12"/>
  <c r="R1150" i="12"/>
  <c r="H1150" i="12"/>
  <c r="Y1150" i="12"/>
  <c r="F1150" i="12"/>
  <c r="P1150" i="12"/>
  <c r="G1150" i="12"/>
  <c r="S1150" i="12"/>
  <c r="C1150" i="12"/>
  <c r="E1151" i="12"/>
  <c r="B1151" i="12"/>
  <c r="B1153" i="3"/>
  <c r="A1152" i="3"/>
  <c r="D1152" i="12" l="1"/>
  <c r="J1151" i="12"/>
  <c r="S1151" i="12"/>
  <c r="P1151" i="12"/>
  <c r="Y1151" i="12"/>
  <c r="F1151" i="12"/>
  <c r="W1151" i="12"/>
  <c r="Z1151" i="12"/>
  <c r="U1151" i="12"/>
  <c r="G1151" i="12"/>
  <c r="V1151" i="12"/>
  <c r="Q1151" i="12"/>
  <c r="T1151" i="12"/>
  <c r="X1151" i="12"/>
  <c r="C1151" i="12"/>
  <c r="R1151" i="12"/>
  <c r="H1151" i="12"/>
  <c r="E1152" i="12"/>
  <c r="B1152" i="12"/>
  <c r="B1154" i="3"/>
  <c r="A1153" i="3"/>
  <c r="O1150" i="12"/>
  <c r="K1150" i="12"/>
  <c r="D1153" i="12" l="1"/>
  <c r="B1153" i="12" s="1"/>
  <c r="B1155" i="3"/>
  <c r="A1154" i="3"/>
  <c r="W1152" i="12"/>
  <c r="P1152" i="12"/>
  <c r="V1152" i="12"/>
  <c r="R1152" i="12"/>
  <c r="X1152" i="12"/>
  <c r="U1152" i="12"/>
  <c r="Y1152" i="12"/>
  <c r="G1152" i="12"/>
  <c r="S1152" i="12"/>
  <c r="C1152" i="12"/>
  <c r="T1152" i="12"/>
  <c r="Z1152" i="12"/>
  <c r="J1152" i="12"/>
  <c r="H1152" i="12"/>
  <c r="Q1152" i="12"/>
  <c r="F1152" i="12"/>
  <c r="O1151" i="12"/>
  <c r="K1151" i="12"/>
  <c r="E1153" i="12" l="1"/>
  <c r="D1154" i="12"/>
  <c r="B1154" i="12" s="1"/>
  <c r="A1155" i="3"/>
  <c r="B1156" i="3"/>
  <c r="K1152" i="12"/>
  <c r="O1152" i="12"/>
  <c r="J1153" i="12"/>
  <c r="W1153" i="12"/>
  <c r="H1153" i="12"/>
  <c r="U1153" i="12"/>
  <c r="X1153" i="12"/>
  <c r="Y1153" i="12"/>
  <c r="R1153" i="12"/>
  <c r="C1153" i="12"/>
  <c r="Q1153" i="12"/>
  <c r="T1153" i="12"/>
  <c r="G1153" i="12"/>
  <c r="F1153" i="12"/>
  <c r="Z1153" i="12"/>
  <c r="P1153" i="12"/>
  <c r="V1153" i="12"/>
  <c r="S1153" i="12"/>
  <c r="E1154" i="12" l="1"/>
  <c r="D1155" i="12"/>
  <c r="B1155" i="12" s="1"/>
  <c r="B1157" i="3"/>
  <c r="A1156" i="3"/>
  <c r="K1153" i="12"/>
  <c r="O1153" i="12"/>
  <c r="E1155" i="12"/>
  <c r="G1154" i="12"/>
  <c r="P1154" i="12"/>
  <c r="T1154" i="12"/>
  <c r="W1154" i="12"/>
  <c r="X1154" i="12"/>
  <c r="S1154" i="12"/>
  <c r="R1154" i="12"/>
  <c r="F1154" i="12"/>
  <c r="H1154" i="12"/>
  <c r="Q1154" i="12"/>
  <c r="Z1154" i="12"/>
  <c r="V1154" i="12"/>
  <c r="Y1154" i="12"/>
  <c r="J1154" i="12"/>
  <c r="C1154" i="12"/>
  <c r="U1154" i="12"/>
  <c r="D1156" i="12" l="1"/>
  <c r="B1156" i="12" s="1"/>
  <c r="O1154" i="12"/>
  <c r="K1154" i="12"/>
  <c r="P1155" i="12"/>
  <c r="T1155" i="12"/>
  <c r="Z1155" i="12"/>
  <c r="Y1155" i="12"/>
  <c r="J1155" i="12"/>
  <c r="R1155" i="12"/>
  <c r="F1155" i="12"/>
  <c r="W1155" i="12"/>
  <c r="V1155" i="12"/>
  <c r="U1155" i="12"/>
  <c r="X1155" i="12"/>
  <c r="G1155" i="12"/>
  <c r="Q1155" i="12"/>
  <c r="S1155" i="12"/>
  <c r="H1155" i="12"/>
  <c r="C1155" i="12"/>
  <c r="B1158" i="3"/>
  <c r="A1157" i="3"/>
  <c r="E1156" i="12" l="1"/>
  <c r="D1157" i="12"/>
  <c r="A1158" i="3"/>
  <c r="B1159" i="3"/>
  <c r="B1157" i="12"/>
  <c r="E1157" i="12"/>
  <c r="K1155" i="12"/>
  <c r="O1155" i="12"/>
  <c r="G1156" i="12"/>
  <c r="S1156" i="12"/>
  <c r="Y1156" i="12"/>
  <c r="T1156" i="12"/>
  <c r="J1156" i="12"/>
  <c r="V1156" i="12"/>
  <c r="W1156" i="12"/>
  <c r="C1156" i="12"/>
  <c r="Z1156" i="12"/>
  <c r="X1156" i="12"/>
  <c r="H1156" i="12"/>
  <c r="P1156" i="12"/>
  <c r="R1156" i="12"/>
  <c r="U1156" i="12"/>
  <c r="Q1156" i="12"/>
  <c r="F1156" i="12"/>
  <c r="D1158" i="12" l="1"/>
  <c r="O1156" i="12"/>
  <c r="K1156" i="12"/>
  <c r="G1157" i="12"/>
  <c r="W1157" i="12"/>
  <c r="V1157" i="12"/>
  <c r="T1157" i="12"/>
  <c r="Q1157" i="12"/>
  <c r="U1157" i="12"/>
  <c r="C1157" i="12"/>
  <c r="X1157" i="12"/>
  <c r="P1157" i="12"/>
  <c r="Y1157" i="12"/>
  <c r="J1157" i="12"/>
  <c r="F1157" i="12"/>
  <c r="S1157" i="12"/>
  <c r="H1157" i="12"/>
  <c r="Z1157" i="12"/>
  <c r="R1157" i="12"/>
  <c r="A1159" i="3"/>
  <c r="B1160" i="3"/>
  <c r="B1158" i="12"/>
  <c r="E1158" i="12"/>
  <c r="D1159" i="12" l="1"/>
  <c r="B1161" i="3"/>
  <c r="A1160" i="3"/>
  <c r="E1159" i="12"/>
  <c r="B1159" i="12"/>
  <c r="J1158" i="12"/>
  <c r="W1158" i="12"/>
  <c r="T1158" i="12"/>
  <c r="Q1158" i="12"/>
  <c r="U1158" i="12"/>
  <c r="H1158" i="12"/>
  <c r="X1158" i="12"/>
  <c r="C1158" i="12"/>
  <c r="P1158" i="12"/>
  <c r="S1158" i="12"/>
  <c r="Y1158" i="12"/>
  <c r="F1158" i="12"/>
  <c r="R1158" i="12"/>
  <c r="G1158" i="12"/>
  <c r="Z1158" i="12"/>
  <c r="V1158" i="12"/>
  <c r="O1157" i="12"/>
  <c r="K1157" i="12"/>
  <c r="D1160" i="12" l="1"/>
  <c r="X1159" i="12"/>
  <c r="Z1159" i="12"/>
  <c r="Y1159" i="12"/>
  <c r="C1159" i="12"/>
  <c r="P1159" i="12"/>
  <c r="R1159" i="12"/>
  <c r="S1159" i="12"/>
  <c r="U1159" i="12"/>
  <c r="W1159" i="12"/>
  <c r="Q1159" i="12"/>
  <c r="T1159" i="12"/>
  <c r="H1159" i="12"/>
  <c r="J1159" i="12"/>
  <c r="G1159" i="12"/>
  <c r="F1159" i="12"/>
  <c r="V1159" i="12"/>
  <c r="E1160" i="12"/>
  <c r="B1160" i="12"/>
  <c r="K1158" i="12"/>
  <c r="O1158" i="12"/>
  <c r="B1162" i="3"/>
  <c r="A1161" i="3"/>
  <c r="D1161" i="12" l="1"/>
  <c r="E1161" i="12" s="1"/>
  <c r="W1160" i="12"/>
  <c r="Y1160" i="12"/>
  <c r="V1160" i="12"/>
  <c r="T1160" i="12"/>
  <c r="F1160" i="12"/>
  <c r="X1160" i="12"/>
  <c r="Q1160" i="12"/>
  <c r="Z1160" i="12"/>
  <c r="J1160" i="12"/>
  <c r="P1160" i="12"/>
  <c r="C1160" i="12"/>
  <c r="R1160" i="12"/>
  <c r="U1160" i="12"/>
  <c r="H1160" i="12"/>
  <c r="G1160" i="12"/>
  <c r="S1160" i="12"/>
  <c r="B1163" i="3"/>
  <c r="A1162" i="3"/>
  <c r="O1159" i="12"/>
  <c r="K1159" i="12"/>
  <c r="B1161" i="12" l="1"/>
  <c r="S1161" i="12" s="1"/>
  <c r="D1162" i="12"/>
  <c r="B1164" i="3"/>
  <c r="A1163" i="3"/>
  <c r="K1160" i="12"/>
  <c r="O1160" i="12"/>
  <c r="E1162" i="12"/>
  <c r="B1162" i="12"/>
  <c r="H1161" i="12" l="1"/>
  <c r="C1161" i="12"/>
  <c r="P1161" i="12"/>
  <c r="Q1161" i="12"/>
  <c r="J1161" i="12"/>
  <c r="Z1161" i="12"/>
  <c r="X1161" i="12"/>
  <c r="T1161" i="12"/>
  <c r="Y1161" i="12"/>
  <c r="W1161" i="12"/>
  <c r="U1161" i="12"/>
  <c r="G1161" i="12"/>
  <c r="R1161" i="12"/>
  <c r="F1161" i="12"/>
  <c r="V1161" i="12"/>
  <c r="D1163" i="12"/>
  <c r="E1163" i="12" s="1"/>
  <c r="P1162" i="12"/>
  <c r="F1162" i="12"/>
  <c r="U1162" i="12"/>
  <c r="V1162" i="12"/>
  <c r="T1162" i="12"/>
  <c r="C1162" i="12"/>
  <c r="S1162" i="12"/>
  <c r="Z1162" i="12"/>
  <c r="W1162" i="12"/>
  <c r="J1162" i="12"/>
  <c r="R1162" i="12"/>
  <c r="X1162" i="12"/>
  <c r="Q1162" i="12"/>
  <c r="Y1162" i="12"/>
  <c r="G1162" i="12"/>
  <c r="H1162" i="12"/>
  <c r="K1161" i="12"/>
  <c r="O1161" i="12"/>
  <c r="A1164" i="3"/>
  <c r="B1165" i="3"/>
  <c r="B1163" i="12" l="1"/>
  <c r="H1163" i="12" s="1"/>
  <c r="D1164" i="12"/>
  <c r="E1164" i="12" s="1"/>
  <c r="K1162" i="12"/>
  <c r="O1162" i="12"/>
  <c r="A1165" i="3"/>
  <c r="B1166" i="3"/>
  <c r="B1164" i="12" l="1"/>
  <c r="T1163" i="12"/>
  <c r="J1163" i="12"/>
  <c r="Z1163" i="12"/>
  <c r="Q1163" i="12"/>
  <c r="P1163" i="12"/>
  <c r="G1163" i="12"/>
  <c r="S1163" i="12"/>
  <c r="U1163" i="12"/>
  <c r="V1163" i="12"/>
  <c r="C1163" i="12"/>
  <c r="Y1163" i="12"/>
  <c r="X1163" i="12"/>
  <c r="W1163" i="12"/>
  <c r="F1163" i="12"/>
  <c r="R1163" i="12"/>
  <c r="D1165" i="12"/>
  <c r="A1166" i="3"/>
  <c r="B1167" i="3"/>
  <c r="O1163" i="12"/>
  <c r="K1163" i="12"/>
  <c r="B1165" i="12"/>
  <c r="E1165" i="12"/>
  <c r="Q1164" i="12"/>
  <c r="F1164" i="12"/>
  <c r="W1164" i="12"/>
  <c r="Z1164" i="12"/>
  <c r="C1164" i="12"/>
  <c r="P1164" i="12"/>
  <c r="T1164" i="12"/>
  <c r="V1164" i="12"/>
  <c r="U1164" i="12"/>
  <c r="J1164" i="12"/>
  <c r="S1164" i="12"/>
  <c r="R1164" i="12"/>
  <c r="Y1164" i="12"/>
  <c r="G1164" i="12"/>
  <c r="H1164" i="12"/>
  <c r="X1164" i="12"/>
  <c r="D1166" i="12" l="1"/>
  <c r="O1164" i="12"/>
  <c r="K1164" i="12"/>
  <c r="B1168" i="3"/>
  <c r="A1167" i="3"/>
  <c r="J1165" i="12"/>
  <c r="C1165" i="12"/>
  <c r="H1165" i="12"/>
  <c r="G1165" i="12"/>
  <c r="P1165" i="12"/>
  <c r="R1165" i="12"/>
  <c r="W1165" i="12"/>
  <c r="U1165" i="12"/>
  <c r="Y1165" i="12"/>
  <c r="S1165" i="12"/>
  <c r="Q1165" i="12"/>
  <c r="V1165" i="12"/>
  <c r="X1165" i="12"/>
  <c r="T1165" i="12"/>
  <c r="F1165" i="12"/>
  <c r="Z1165" i="12"/>
  <c r="E1166" i="12"/>
  <c r="B1166" i="12"/>
  <c r="D1167" i="12" l="1"/>
  <c r="E1167" i="12" s="1"/>
  <c r="B1169" i="3"/>
  <c r="A1168" i="3"/>
  <c r="W1166" i="12"/>
  <c r="T1166" i="12"/>
  <c r="Y1166" i="12"/>
  <c r="C1166" i="12"/>
  <c r="Z1166" i="12"/>
  <c r="R1166" i="12"/>
  <c r="Q1166" i="12"/>
  <c r="P1166" i="12"/>
  <c r="J1166" i="12"/>
  <c r="G1166" i="12"/>
  <c r="H1166" i="12"/>
  <c r="F1166" i="12"/>
  <c r="U1166" i="12"/>
  <c r="V1166" i="12"/>
  <c r="S1166" i="12"/>
  <c r="X1166" i="12"/>
  <c r="O1165" i="12"/>
  <c r="K1165" i="12"/>
  <c r="B1167" i="12" l="1"/>
  <c r="P1167" i="12" s="1"/>
  <c r="D1168" i="12"/>
  <c r="E1168" i="12" s="1"/>
  <c r="A1169" i="3"/>
  <c r="B1170" i="3"/>
  <c r="K1166" i="12"/>
  <c r="O1166" i="12"/>
  <c r="X1167" i="12" l="1"/>
  <c r="G1167" i="12"/>
  <c r="C1167" i="12"/>
  <c r="W1167" i="12"/>
  <c r="H1167" i="12"/>
  <c r="F1167" i="12"/>
  <c r="Q1167" i="12"/>
  <c r="Y1167" i="12"/>
  <c r="S1167" i="12"/>
  <c r="U1167" i="12"/>
  <c r="R1167" i="12"/>
  <c r="J1167" i="12"/>
  <c r="V1167" i="12"/>
  <c r="Z1167" i="12"/>
  <c r="T1167" i="12"/>
  <c r="B1168" i="12"/>
  <c r="D1169" i="12"/>
  <c r="K1167" i="12"/>
  <c r="O1167" i="12"/>
  <c r="B1171" i="3"/>
  <c r="A1170" i="3"/>
  <c r="B1169" i="12"/>
  <c r="E1169" i="12"/>
  <c r="Z1168" i="12"/>
  <c r="U1168" i="12"/>
  <c r="R1168" i="12"/>
  <c r="W1168" i="12"/>
  <c r="C1168" i="12"/>
  <c r="P1168" i="12"/>
  <c r="J1168" i="12"/>
  <c r="F1168" i="12"/>
  <c r="H1168" i="12"/>
  <c r="S1168" i="12"/>
  <c r="T1168" i="12"/>
  <c r="G1168" i="12"/>
  <c r="Y1168" i="12"/>
  <c r="X1168" i="12"/>
  <c r="Q1168" i="12"/>
  <c r="V1168" i="12"/>
  <c r="D1170" i="12" l="1"/>
  <c r="E1170" i="12" s="1"/>
  <c r="B1172" i="3"/>
  <c r="A1171" i="3"/>
  <c r="K1168" i="12"/>
  <c r="O1168" i="12"/>
  <c r="W1169" i="12"/>
  <c r="G1169" i="12"/>
  <c r="F1169" i="12"/>
  <c r="Z1169" i="12"/>
  <c r="H1169" i="12"/>
  <c r="V1169" i="12"/>
  <c r="U1169" i="12"/>
  <c r="T1169" i="12"/>
  <c r="X1169" i="12"/>
  <c r="Y1169" i="12"/>
  <c r="C1169" i="12"/>
  <c r="J1169" i="12"/>
  <c r="R1169" i="12"/>
  <c r="Q1169" i="12"/>
  <c r="S1169" i="12"/>
  <c r="P1169" i="12"/>
  <c r="B1170" i="12" l="1"/>
  <c r="C1170" i="12" s="1"/>
  <c r="D1171" i="12"/>
  <c r="B1171" i="12" s="1"/>
  <c r="B1173" i="3"/>
  <c r="A1172" i="3"/>
  <c r="O1169" i="12"/>
  <c r="K1169" i="12"/>
  <c r="E1171" i="12" l="1"/>
  <c r="H1170" i="12"/>
  <c r="S1170" i="12"/>
  <c r="G1170" i="12"/>
  <c r="R1170" i="12"/>
  <c r="U1170" i="12"/>
  <c r="W1170" i="12"/>
  <c r="T1170" i="12"/>
  <c r="V1170" i="12"/>
  <c r="Y1170" i="12"/>
  <c r="J1170" i="12"/>
  <c r="X1170" i="12"/>
  <c r="Z1170" i="12"/>
  <c r="Q1170" i="12"/>
  <c r="F1170" i="12"/>
  <c r="P1170" i="12"/>
  <c r="D1172" i="12"/>
  <c r="B1172" i="12" s="1"/>
  <c r="E1172" i="12"/>
  <c r="O1170" i="12"/>
  <c r="K1170" i="12"/>
  <c r="A1173" i="3"/>
  <c r="B1174" i="3"/>
  <c r="S1171" i="12"/>
  <c r="J1171" i="12"/>
  <c r="U1171" i="12"/>
  <c r="Z1171" i="12"/>
  <c r="H1171" i="12"/>
  <c r="Q1171" i="12"/>
  <c r="R1171" i="12"/>
  <c r="Y1171" i="12"/>
  <c r="W1171" i="12"/>
  <c r="X1171" i="12"/>
  <c r="P1171" i="12"/>
  <c r="T1171" i="12"/>
  <c r="C1171" i="12"/>
  <c r="G1171" i="12"/>
  <c r="F1171" i="12"/>
  <c r="V1171" i="12"/>
  <c r="D1173" i="12" l="1"/>
  <c r="O1171" i="12"/>
  <c r="K1171" i="12"/>
  <c r="B1175" i="3"/>
  <c r="A1174" i="3"/>
  <c r="F1172" i="12"/>
  <c r="S1172" i="12"/>
  <c r="P1172" i="12"/>
  <c r="W1172" i="12"/>
  <c r="U1172" i="12"/>
  <c r="T1172" i="12"/>
  <c r="X1172" i="12"/>
  <c r="C1172" i="12"/>
  <c r="H1172" i="12"/>
  <c r="Y1172" i="12"/>
  <c r="V1172" i="12"/>
  <c r="Q1172" i="12"/>
  <c r="R1172" i="12"/>
  <c r="J1172" i="12"/>
  <c r="Z1172" i="12"/>
  <c r="G1172" i="12"/>
  <c r="B1173" i="12"/>
  <c r="E1173" i="12"/>
  <c r="D1174" i="12" l="1"/>
  <c r="B1174" i="12" s="1"/>
  <c r="B1176" i="3"/>
  <c r="A1175" i="3"/>
  <c r="K1172" i="12"/>
  <c r="O1172" i="12"/>
  <c r="J1173" i="12"/>
  <c r="R1173" i="12"/>
  <c r="Y1173" i="12"/>
  <c r="V1173" i="12"/>
  <c r="H1173" i="12"/>
  <c r="T1173" i="12"/>
  <c r="Q1173" i="12"/>
  <c r="Z1173" i="12"/>
  <c r="W1173" i="12"/>
  <c r="X1173" i="12"/>
  <c r="U1173" i="12"/>
  <c r="C1173" i="12"/>
  <c r="P1173" i="12"/>
  <c r="G1173" i="12"/>
  <c r="F1173" i="12"/>
  <c r="S1173" i="12"/>
  <c r="E1174" i="12" l="1"/>
  <c r="D1175" i="12"/>
  <c r="B1175" i="12" s="1"/>
  <c r="K1173" i="12"/>
  <c r="O1173" i="12"/>
  <c r="B1177" i="3"/>
  <c r="A1176" i="3"/>
  <c r="J1174" i="12"/>
  <c r="S1174" i="12"/>
  <c r="U1174" i="12"/>
  <c r="X1174" i="12"/>
  <c r="Y1174" i="12"/>
  <c r="T1174" i="12"/>
  <c r="G1174" i="12"/>
  <c r="H1174" i="12"/>
  <c r="Q1174" i="12"/>
  <c r="V1174" i="12"/>
  <c r="R1174" i="12"/>
  <c r="C1174" i="12"/>
  <c r="Z1174" i="12"/>
  <c r="P1174" i="12"/>
  <c r="W1174" i="12"/>
  <c r="F1174" i="12"/>
  <c r="E1175" i="12" l="1"/>
  <c r="D1176" i="12"/>
  <c r="O1174" i="12"/>
  <c r="K1174" i="12"/>
  <c r="B1176" i="12"/>
  <c r="E1176" i="12"/>
  <c r="A1177" i="3"/>
  <c r="B1178" i="3"/>
  <c r="T1175" i="12"/>
  <c r="H1175" i="12"/>
  <c r="X1175" i="12"/>
  <c r="S1175" i="12"/>
  <c r="Q1175" i="12"/>
  <c r="W1175" i="12"/>
  <c r="P1175" i="12"/>
  <c r="V1175" i="12"/>
  <c r="J1175" i="12"/>
  <c r="C1175" i="12"/>
  <c r="Y1175" i="12"/>
  <c r="U1175" i="12"/>
  <c r="F1175" i="12"/>
  <c r="Z1175" i="12"/>
  <c r="G1175" i="12"/>
  <c r="R1175" i="12"/>
  <c r="D1177" i="12" l="1"/>
  <c r="O1175" i="12"/>
  <c r="K1175" i="12"/>
  <c r="C1176" i="12"/>
  <c r="S1176" i="12"/>
  <c r="Q1176" i="12"/>
  <c r="R1176" i="12"/>
  <c r="G1176" i="12"/>
  <c r="X1176" i="12"/>
  <c r="Z1176" i="12"/>
  <c r="H1176" i="12"/>
  <c r="J1176" i="12"/>
  <c r="W1176" i="12"/>
  <c r="P1176" i="12"/>
  <c r="Y1176" i="12"/>
  <c r="V1176" i="12"/>
  <c r="F1176" i="12"/>
  <c r="U1176" i="12"/>
  <c r="T1176" i="12"/>
  <c r="A1178" i="3"/>
  <c r="B1179" i="3"/>
  <c r="B1177" i="12"/>
  <c r="E1177" i="12"/>
  <c r="D1178" i="12" l="1"/>
  <c r="B1178" i="12" s="1"/>
  <c r="K1176" i="12"/>
  <c r="O1176" i="12"/>
  <c r="A1179" i="3"/>
  <c r="B1180" i="3"/>
  <c r="T1177" i="12"/>
  <c r="C1177" i="12"/>
  <c r="H1177" i="12"/>
  <c r="X1177" i="12"/>
  <c r="P1177" i="12"/>
  <c r="G1177" i="12"/>
  <c r="Z1177" i="12"/>
  <c r="W1177" i="12"/>
  <c r="V1177" i="12"/>
  <c r="R1177" i="12"/>
  <c r="S1177" i="12"/>
  <c r="J1177" i="12"/>
  <c r="U1177" i="12"/>
  <c r="F1177" i="12"/>
  <c r="Y1177" i="12"/>
  <c r="Q1177" i="12"/>
  <c r="E1178" i="12" l="1"/>
  <c r="D1179" i="12"/>
  <c r="K1177" i="12"/>
  <c r="O1177" i="12"/>
  <c r="A1180" i="3"/>
  <c r="B1181" i="3"/>
  <c r="E1179" i="12"/>
  <c r="B1179" i="12"/>
  <c r="R1178" i="12"/>
  <c r="W1178" i="12"/>
  <c r="G1178" i="12"/>
  <c r="X1178" i="12"/>
  <c r="U1178" i="12"/>
  <c r="Z1178" i="12"/>
  <c r="Y1178" i="12"/>
  <c r="T1178" i="12"/>
  <c r="Q1178" i="12"/>
  <c r="P1178" i="12"/>
  <c r="V1178" i="12"/>
  <c r="F1178" i="12"/>
  <c r="C1178" i="12"/>
  <c r="S1178" i="12"/>
  <c r="J1178" i="12"/>
  <c r="H1178" i="12"/>
  <c r="D1180" i="12" l="1"/>
  <c r="B1180" i="12" s="1"/>
  <c r="B1182" i="3"/>
  <c r="A1181" i="3"/>
  <c r="G1179" i="12"/>
  <c r="F1179" i="12"/>
  <c r="W1179" i="12"/>
  <c r="C1179" i="12"/>
  <c r="P1179" i="12"/>
  <c r="X1179" i="12"/>
  <c r="V1179" i="12"/>
  <c r="T1179" i="12"/>
  <c r="U1179" i="12"/>
  <c r="S1179" i="12"/>
  <c r="H1179" i="12"/>
  <c r="Z1179" i="12"/>
  <c r="Q1179" i="12"/>
  <c r="J1179" i="12"/>
  <c r="Y1179" i="12"/>
  <c r="R1179" i="12"/>
  <c r="K1178" i="12"/>
  <c r="O1178" i="12"/>
  <c r="E1180" i="12" l="1"/>
  <c r="D1181" i="12"/>
  <c r="T1180" i="12"/>
  <c r="Q1180" i="12"/>
  <c r="F1180" i="12"/>
  <c r="V1180" i="12"/>
  <c r="X1180" i="12"/>
  <c r="C1180" i="12"/>
  <c r="Y1180" i="12"/>
  <c r="J1180" i="12"/>
  <c r="H1180" i="12"/>
  <c r="U1180" i="12"/>
  <c r="G1180" i="12"/>
  <c r="R1180" i="12"/>
  <c r="Z1180" i="12"/>
  <c r="W1180" i="12"/>
  <c r="P1180" i="12"/>
  <c r="S1180" i="12"/>
  <c r="O1179" i="12"/>
  <c r="K1179" i="12"/>
  <c r="B1181" i="12"/>
  <c r="E1181" i="12"/>
  <c r="A1182" i="3"/>
  <c r="B1183" i="3"/>
  <c r="D1182" i="12" l="1"/>
  <c r="O1180" i="12"/>
  <c r="K1180" i="12"/>
  <c r="A1183" i="3"/>
  <c r="B1184" i="3"/>
  <c r="J1181" i="12"/>
  <c r="V1181" i="12"/>
  <c r="W1181" i="12"/>
  <c r="X1181" i="12"/>
  <c r="S1181" i="12"/>
  <c r="Q1181" i="12"/>
  <c r="Z1181" i="12"/>
  <c r="G1181" i="12"/>
  <c r="U1181" i="12"/>
  <c r="F1181" i="12"/>
  <c r="R1181" i="12"/>
  <c r="H1181" i="12"/>
  <c r="T1181" i="12"/>
  <c r="C1181" i="12"/>
  <c r="Y1181" i="12"/>
  <c r="P1181" i="12"/>
  <c r="B1182" i="12"/>
  <c r="E1182" i="12"/>
  <c r="D1183" i="12" l="1"/>
  <c r="B1185" i="3"/>
  <c r="A1184" i="3"/>
  <c r="H1182" i="12"/>
  <c r="U1182" i="12"/>
  <c r="J1182" i="12"/>
  <c r="F1182" i="12"/>
  <c r="Q1182" i="12"/>
  <c r="Y1182" i="12"/>
  <c r="C1182" i="12"/>
  <c r="X1182" i="12"/>
  <c r="W1182" i="12"/>
  <c r="G1182" i="12"/>
  <c r="Z1182" i="12"/>
  <c r="P1182" i="12"/>
  <c r="V1182" i="12"/>
  <c r="T1182" i="12"/>
  <c r="R1182" i="12"/>
  <c r="S1182" i="12"/>
  <c r="B1183" i="12"/>
  <c r="E1183" i="12"/>
  <c r="O1181" i="12"/>
  <c r="K1181" i="12"/>
  <c r="D1184" i="12" l="1"/>
  <c r="W1183" i="12"/>
  <c r="Q1183" i="12"/>
  <c r="Y1183" i="12"/>
  <c r="H1183" i="12"/>
  <c r="F1183" i="12"/>
  <c r="G1183" i="12"/>
  <c r="U1183" i="12"/>
  <c r="S1183" i="12"/>
  <c r="T1183" i="12"/>
  <c r="R1183" i="12"/>
  <c r="X1183" i="12"/>
  <c r="C1183" i="12"/>
  <c r="J1183" i="12"/>
  <c r="V1183" i="12"/>
  <c r="P1183" i="12"/>
  <c r="Z1183" i="12"/>
  <c r="E1184" i="12"/>
  <c r="B1184" i="12"/>
  <c r="K1182" i="12"/>
  <c r="O1182" i="12"/>
  <c r="A1185" i="3"/>
  <c r="B1186" i="3"/>
  <c r="D1185" i="12" l="1"/>
  <c r="B1187" i="3"/>
  <c r="A1186" i="3"/>
  <c r="J1184" i="12"/>
  <c r="F1184" i="12"/>
  <c r="R1184" i="12"/>
  <c r="X1184" i="12"/>
  <c r="G1184" i="12"/>
  <c r="Z1184" i="12"/>
  <c r="H1184" i="12"/>
  <c r="W1184" i="12"/>
  <c r="U1184" i="12"/>
  <c r="Q1184" i="12"/>
  <c r="P1184" i="12"/>
  <c r="V1184" i="12"/>
  <c r="C1184" i="12"/>
  <c r="T1184" i="12"/>
  <c r="S1184" i="12"/>
  <c r="Y1184" i="12"/>
  <c r="B1185" i="12"/>
  <c r="E1185" i="12"/>
  <c r="O1183" i="12"/>
  <c r="K1183" i="12"/>
  <c r="D1186" i="12" l="1"/>
  <c r="J1185" i="12"/>
  <c r="Y1185" i="12"/>
  <c r="Z1185" i="12"/>
  <c r="G1185" i="12"/>
  <c r="W1185" i="12"/>
  <c r="S1185" i="12"/>
  <c r="Q1185" i="12"/>
  <c r="H1185" i="12"/>
  <c r="F1185" i="12"/>
  <c r="C1185" i="12"/>
  <c r="T1185" i="12"/>
  <c r="R1185" i="12"/>
  <c r="V1185" i="12"/>
  <c r="U1185" i="12"/>
  <c r="X1185" i="12"/>
  <c r="P1185" i="12"/>
  <c r="O1184" i="12"/>
  <c r="K1184" i="12"/>
  <c r="B1186" i="12"/>
  <c r="E1186" i="12"/>
  <c r="B1188" i="3"/>
  <c r="A1187" i="3"/>
  <c r="D1187" i="12" l="1"/>
  <c r="U1186" i="12"/>
  <c r="T1186" i="12"/>
  <c r="Q1186" i="12"/>
  <c r="C1186" i="12"/>
  <c r="X1186" i="12"/>
  <c r="P1186" i="12"/>
  <c r="R1186" i="12"/>
  <c r="H1186" i="12"/>
  <c r="Y1186" i="12"/>
  <c r="J1186" i="12"/>
  <c r="V1186" i="12"/>
  <c r="F1186" i="12"/>
  <c r="S1186" i="12"/>
  <c r="Z1186" i="12"/>
  <c r="W1186" i="12"/>
  <c r="G1186" i="12"/>
  <c r="E1187" i="12"/>
  <c r="B1187" i="12"/>
  <c r="A1188" i="3"/>
  <c r="B1189" i="3"/>
  <c r="O1185" i="12"/>
  <c r="K1185" i="12"/>
  <c r="D1188" i="12" l="1"/>
  <c r="B1188" i="12" s="1"/>
  <c r="A1189" i="3"/>
  <c r="B1190" i="3"/>
  <c r="E1188" i="12"/>
  <c r="J1187" i="12"/>
  <c r="F1187" i="12"/>
  <c r="G1187" i="12"/>
  <c r="W1187" i="12"/>
  <c r="Q1187" i="12"/>
  <c r="C1187" i="12"/>
  <c r="X1187" i="12"/>
  <c r="V1187" i="12"/>
  <c r="R1187" i="12"/>
  <c r="U1187" i="12"/>
  <c r="Z1187" i="12"/>
  <c r="T1187" i="12"/>
  <c r="S1187" i="12"/>
  <c r="Y1187" i="12"/>
  <c r="H1187" i="12"/>
  <c r="P1187" i="12"/>
  <c r="O1186" i="12"/>
  <c r="K1186" i="12"/>
  <c r="D1189" i="12" l="1"/>
  <c r="C1188" i="12"/>
  <c r="U1188" i="12"/>
  <c r="V1188" i="12"/>
  <c r="G1188" i="12"/>
  <c r="W1188" i="12"/>
  <c r="R1188" i="12"/>
  <c r="S1188" i="12"/>
  <c r="F1188" i="12"/>
  <c r="J1188" i="12"/>
  <c r="Y1188" i="12"/>
  <c r="H1188" i="12"/>
  <c r="T1188" i="12"/>
  <c r="X1188" i="12"/>
  <c r="Q1188" i="12"/>
  <c r="P1188" i="12"/>
  <c r="Z1188" i="12"/>
  <c r="B1191" i="3"/>
  <c r="A1190" i="3"/>
  <c r="O1187" i="12"/>
  <c r="K1187" i="12"/>
  <c r="E1189" i="12"/>
  <c r="B1189" i="12"/>
  <c r="D1190" i="12" l="1"/>
  <c r="S1189" i="12"/>
  <c r="X1189" i="12"/>
  <c r="W1189" i="12"/>
  <c r="Y1189" i="12"/>
  <c r="Z1189" i="12"/>
  <c r="U1189" i="12"/>
  <c r="F1189" i="12"/>
  <c r="P1189" i="12"/>
  <c r="G1189" i="12"/>
  <c r="J1189" i="12"/>
  <c r="H1189" i="12"/>
  <c r="R1189" i="12"/>
  <c r="V1189" i="12"/>
  <c r="Q1189" i="12"/>
  <c r="C1189" i="12"/>
  <c r="T1189" i="12"/>
  <c r="E1190" i="12"/>
  <c r="B1190" i="12"/>
  <c r="A1191" i="3"/>
  <c r="B1192" i="3"/>
  <c r="O1188" i="12"/>
  <c r="K1188" i="12"/>
  <c r="D1191" i="12" l="1"/>
  <c r="B1191" i="12" s="1"/>
  <c r="Q1190" i="12"/>
  <c r="R1190" i="12"/>
  <c r="X1190" i="12"/>
  <c r="H1190" i="12"/>
  <c r="W1190" i="12"/>
  <c r="V1190" i="12"/>
  <c r="C1190" i="12"/>
  <c r="Z1190" i="12"/>
  <c r="G1190" i="12"/>
  <c r="S1190" i="12"/>
  <c r="P1190" i="12"/>
  <c r="Y1190" i="12"/>
  <c r="J1190" i="12"/>
  <c r="F1190" i="12"/>
  <c r="U1190" i="12"/>
  <c r="T1190" i="12"/>
  <c r="O1189" i="12"/>
  <c r="K1189" i="12"/>
  <c r="B1193" i="3"/>
  <c r="A1192" i="3"/>
  <c r="E1191" i="12" l="1"/>
  <c r="D1192" i="12"/>
  <c r="E1192" i="12" s="1"/>
  <c r="O1190" i="12"/>
  <c r="K1190" i="12"/>
  <c r="B1192" i="12"/>
  <c r="A1193" i="3"/>
  <c r="B1194" i="3"/>
  <c r="H1191" i="12"/>
  <c r="U1191" i="12"/>
  <c r="V1191" i="12"/>
  <c r="C1191" i="12"/>
  <c r="Z1191" i="12"/>
  <c r="Q1191" i="12"/>
  <c r="F1191" i="12"/>
  <c r="S1191" i="12"/>
  <c r="R1191" i="12"/>
  <c r="G1191" i="12"/>
  <c r="J1191" i="12"/>
  <c r="Y1191" i="12"/>
  <c r="X1191" i="12"/>
  <c r="W1191" i="12"/>
  <c r="P1191" i="12"/>
  <c r="T1191" i="12"/>
  <c r="D1193" i="12" l="1"/>
  <c r="V1192" i="12"/>
  <c r="X1192" i="12"/>
  <c r="W1192" i="12"/>
  <c r="C1192" i="12"/>
  <c r="Y1192" i="12"/>
  <c r="G1192" i="12"/>
  <c r="Q1192" i="12"/>
  <c r="R1192" i="12"/>
  <c r="P1192" i="12"/>
  <c r="Z1192" i="12"/>
  <c r="T1192" i="12"/>
  <c r="J1192" i="12"/>
  <c r="U1192" i="12"/>
  <c r="S1192" i="12"/>
  <c r="F1192" i="12"/>
  <c r="H1192" i="12"/>
  <c r="A1194" i="3"/>
  <c r="B1195" i="3"/>
  <c r="O1191" i="12"/>
  <c r="K1191" i="12"/>
  <c r="B1193" i="12"/>
  <c r="E1193" i="12"/>
  <c r="D1194" i="12" l="1"/>
  <c r="K1192" i="12"/>
  <c r="O1192" i="12"/>
  <c r="A1195" i="3"/>
  <c r="B1196" i="3"/>
  <c r="Y1193" i="12"/>
  <c r="U1193" i="12"/>
  <c r="S1193" i="12"/>
  <c r="R1193" i="12"/>
  <c r="Z1193" i="12"/>
  <c r="V1193" i="12"/>
  <c r="X1193" i="12"/>
  <c r="G1193" i="12"/>
  <c r="Q1193" i="12"/>
  <c r="H1193" i="12"/>
  <c r="F1193" i="12"/>
  <c r="T1193" i="12"/>
  <c r="P1193" i="12"/>
  <c r="C1193" i="12"/>
  <c r="J1193" i="12"/>
  <c r="W1193" i="12"/>
  <c r="E1194" i="12"/>
  <c r="B1194" i="12"/>
  <c r="D1195" i="12" l="1"/>
  <c r="B1197" i="3"/>
  <c r="A1196" i="3"/>
  <c r="O1193" i="12"/>
  <c r="K1193" i="12"/>
  <c r="E1195" i="12"/>
  <c r="B1195" i="12"/>
  <c r="C1194" i="12"/>
  <c r="V1194" i="12"/>
  <c r="H1194" i="12"/>
  <c r="Z1194" i="12"/>
  <c r="P1194" i="12"/>
  <c r="Q1194" i="12"/>
  <c r="S1194" i="12"/>
  <c r="U1194" i="12"/>
  <c r="W1194" i="12"/>
  <c r="T1194" i="12"/>
  <c r="F1194" i="12"/>
  <c r="G1194" i="12"/>
  <c r="J1194" i="12"/>
  <c r="X1194" i="12"/>
  <c r="R1194" i="12"/>
  <c r="Y1194" i="12"/>
  <c r="D1196" i="12" l="1"/>
  <c r="O1194" i="12"/>
  <c r="K1194" i="12"/>
  <c r="W1195" i="12"/>
  <c r="X1195" i="12"/>
  <c r="C1195" i="12"/>
  <c r="U1195" i="12"/>
  <c r="Z1195" i="12"/>
  <c r="G1195" i="12"/>
  <c r="T1195" i="12"/>
  <c r="V1195" i="12"/>
  <c r="J1195" i="12"/>
  <c r="H1195" i="12"/>
  <c r="R1195" i="12"/>
  <c r="Y1195" i="12"/>
  <c r="Q1195" i="12"/>
  <c r="S1195" i="12"/>
  <c r="P1195" i="12"/>
  <c r="F1195" i="12"/>
  <c r="B1196" i="12"/>
  <c r="E1196" i="12"/>
  <c r="A1197" i="3"/>
  <c r="B1198" i="3"/>
  <c r="D1197" i="12" l="1"/>
  <c r="B1199" i="3"/>
  <c r="A1198" i="3"/>
  <c r="S1196" i="12"/>
  <c r="Y1196" i="12"/>
  <c r="V1196" i="12"/>
  <c r="T1196" i="12"/>
  <c r="Q1196" i="12"/>
  <c r="W1196" i="12"/>
  <c r="U1196" i="12"/>
  <c r="R1196" i="12"/>
  <c r="H1196" i="12"/>
  <c r="P1196" i="12"/>
  <c r="X1196" i="12"/>
  <c r="F1196" i="12"/>
  <c r="G1196" i="12"/>
  <c r="J1196" i="12"/>
  <c r="Z1196" i="12"/>
  <c r="C1196" i="12"/>
  <c r="K1195" i="12"/>
  <c r="O1195" i="12"/>
  <c r="E1197" i="12"/>
  <c r="B1197" i="12"/>
  <c r="D1198" i="12" l="1"/>
  <c r="H1197" i="12"/>
  <c r="S1197" i="12"/>
  <c r="R1197" i="12"/>
  <c r="V1197" i="12"/>
  <c r="U1197" i="12"/>
  <c r="Y1197" i="12"/>
  <c r="P1197" i="12"/>
  <c r="F1197" i="12"/>
  <c r="W1197" i="12"/>
  <c r="T1197" i="12"/>
  <c r="X1197" i="12"/>
  <c r="Z1197" i="12"/>
  <c r="C1197" i="12"/>
  <c r="G1197" i="12"/>
  <c r="J1197" i="12"/>
  <c r="Q1197" i="12"/>
  <c r="K1196" i="12"/>
  <c r="O1196" i="12"/>
  <c r="B1198" i="12"/>
  <c r="E1198" i="12"/>
  <c r="B1200" i="3"/>
  <c r="A1199" i="3"/>
  <c r="D1199" i="12" l="1"/>
  <c r="A1200" i="3"/>
  <c r="B1201" i="3"/>
  <c r="X1198" i="12"/>
  <c r="T1198" i="12"/>
  <c r="Z1198" i="12"/>
  <c r="Y1198" i="12"/>
  <c r="R1198" i="12"/>
  <c r="G1198" i="12"/>
  <c r="H1198" i="12"/>
  <c r="F1198" i="12"/>
  <c r="C1198" i="12"/>
  <c r="S1198" i="12"/>
  <c r="Q1198" i="12"/>
  <c r="P1198" i="12"/>
  <c r="J1198" i="12"/>
  <c r="U1198" i="12"/>
  <c r="W1198" i="12"/>
  <c r="V1198" i="12"/>
  <c r="O1197" i="12"/>
  <c r="K1197" i="12"/>
  <c r="E1199" i="12"/>
  <c r="B1199" i="12"/>
  <c r="D1200" i="12" l="1"/>
  <c r="U1199" i="12"/>
  <c r="Q1199" i="12"/>
  <c r="F1199" i="12"/>
  <c r="V1199" i="12"/>
  <c r="Y1199" i="12"/>
  <c r="J1199" i="12"/>
  <c r="C1199" i="12"/>
  <c r="T1199" i="12"/>
  <c r="Z1199" i="12"/>
  <c r="W1199" i="12"/>
  <c r="P1199" i="12"/>
  <c r="G1199" i="12"/>
  <c r="H1199" i="12"/>
  <c r="X1199" i="12"/>
  <c r="R1199" i="12"/>
  <c r="S1199" i="12"/>
  <c r="O1198" i="12"/>
  <c r="K1198" i="12"/>
  <c r="A1201" i="3"/>
  <c r="B1202" i="3"/>
  <c r="B1200" i="12"/>
  <c r="E1200" i="12"/>
  <c r="B1203" i="3" l="1"/>
  <c r="A1202" i="3"/>
  <c r="K1199" i="12"/>
  <c r="O1199" i="12"/>
  <c r="C1200" i="12"/>
  <c r="X1200" i="12"/>
  <c r="J1200" i="12"/>
  <c r="J1" i="12" s="1"/>
  <c r="R1200" i="12"/>
  <c r="W1200" i="12"/>
  <c r="U1200" i="12"/>
  <c r="Q1200" i="12"/>
  <c r="H1200" i="12"/>
  <c r="V1200" i="12"/>
  <c r="Y1200" i="12"/>
  <c r="S1200" i="12"/>
  <c r="F1200" i="12"/>
  <c r="G1200" i="12"/>
  <c r="T1200" i="12"/>
  <c r="P1200" i="12"/>
  <c r="Z1200" i="12"/>
  <c r="O1200" i="12" l="1"/>
  <c r="K1200" i="12"/>
  <c r="K1" i="12" s="1"/>
  <c r="A1203" i="3"/>
  <c r="B1204" i="3"/>
  <c r="A1204" i="3" l="1"/>
  <c r="B1205" i="3"/>
  <c r="B1206" i="3" l="1"/>
  <c r="A1205" i="3"/>
  <c r="A1206" i="3" l="1"/>
  <c r="B1207" i="3"/>
  <c r="A1207" i="3" l="1"/>
  <c r="B1208" i="3"/>
  <c r="B1209" i="3" l="1"/>
  <c r="A1208" i="3"/>
  <c r="B1210" i="3" l="1"/>
  <c r="A1209" i="3"/>
  <c r="A1210" i="3" l="1"/>
  <c r="B1211" i="3"/>
  <c r="B1212" i="3" l="1"/>
  <c r="A1211" i="3"/>
  <c r="A1212" i="3" l="1"/>
  <c r="B1213" i="3"/>
  <c r="A1213" i="3" l="1"/>
  <c r="B1214" i="3"/>
  <c r="A1214" i="3" l="1"/>
  <c r="B1215" i="3"/>
  <c r="B1216" i="3" l="1"/>
  <c r="A1215" i="3"/>
  <c r="B1217" i="3" l="1"/>
  <c r="A1216" i="3"/>
  <c r="A1217" i="3" l="1"/>
  <c r="B1218" i="3"/>
  <c r="B1219" i="3" l="1"/>
  <c r="A1218" i="3"/>
  <c r="B1220" i="3" l="1"/>
  <c r="A1219" i="3"/>
  <c r="B1221" i="3" l="1"/>
  <c r="A1220" i="3"/>
  <c r="B1222" i="3" l="1"/>
  <c r="A1221" i="3"/>
  <c r="B1223" i="3" l="1"/>
  <c r="A1222" i="3"/>
  <c r="B1224" i="3" l="1"/>
  <c r="A1223" i="3"/>
  <c r="A1224" i="3" l="1"/>
  <c r="B1225" i="3"/>
  <c r="B1226" i="3" l="1"/>
  <c r="A1225" i="3"/>
  <c r="A1226" i="3" l="1"/>
  <c r="B1227" i="3"/>
  <c r="B1228" i="3" l="1"/>
  <c r="A1227" i="3"/>
  <c r="A1228" i="3" l="1"/>
  <c r="B1229" i="3"/>
  <c r="A1229" i="3" l="1"/>
  <c r="B1230" i="3"/>
  <c r="B1231" i="3" l="1"/>
  <c r="A1230" i="3"/>
  <c r="A1231" i="3" l="1"/>
  <c r="B1232" i="3"/>
  <c r="A1232" i="3" l="1"/>
  <c r="B1233" i="3"/>
  <c r="B1234" i="3" l="1"/>
  <c r="A1233" i="3"/>
  <c r="B1235" i="3" l="1"/>
  <c r="A1234" i="3"/>
  <c r="B1236" i="3" l="1"/>
  <c r="A1235" i="3"/>
  <c r="B1237" i="3" l="1"/>
  <c r="A1236" i="3"/>
  <c r="A1237" i="3" l="1"/>
  <c r="B1238" i="3"/>
  <c r="B1239" i="3" l="1"/>
  <c r="A1238" i="3"/>
  <c r="B1240" i="3" l="1"/>
  <c r="A1239" i="3"/>
  <c r="B1241" i="3" l="1"/>
  <c r="A1240" i="3"/>
  <c r="B1242" i="3" l="1"/>
  <c r="A1241" i="3"/>
  <c r="A1242" i="3" l="1"/>
  <c r="B1243" i="3"/>
  <c r="A1243" i="3" l="1"/>
  <c r="B1244" i="3"/>
  <c r="A1244" i="3" l="1"/>
  <c r="B1245" i="3"/>
  <c r="A1245" i="3" l="1"/>
  <c r="B1246" i="3"/>
  <c r="B1247" i="3" l="1"/>
  <c r="A1246" i="3"/>
  <c r="A1247" i="3" l="1"/>
  <c r="B1248" i="3"/>
  <c r="A1248" i="3" l="1"/>
  <c r="B1249" i="3"/>
  <c r="A1249" i="3" l="1"/>
  <c r="B1250" i="3"/>
  <c r="A1250" i="3" l="1"/>
  <c r="B1251" i="3"/>
  <c r="B1252" i="3" l="1"/>
  <c r="A1251" i="3"/>
  <c r="A1252" i="3" l="1"/>
  <c r="B1253" i="3"/>
  <c r="B1254" i="3" l="1"/>
  <c r="A1253" i="3"/>
  <c r="B1255" i="3" l="1"/>
  <c r="A1254" i="3"/>
  <c r="B1256" i="3" l="1"/>
  <c r="A1255" i="3"/>
  <c r="B1257" i="3" l="1"/>
  <c r="A1256" i="3"/>
  <c r="A1257" i="3" l="1"/>
  <c r="B1258" i="3"/>
  <c r="B1259" i="3" l="1"/>
  <c r="A1258" i="3"/>
  <c r="A1259" i="3" l="1"/>
  <c r="B1260" i="3"/>
  <c r="B1261" i="3" l="1"/>
  <c r="A1260" i="3"/>
  <c r="A1261" i="3" l="1"/>
  <c r="B1262" i="3"/>
  <c r="B1263" i="3" l="1"/>
  <c r="A1262" i="3"/>
  <c r="B1264" i="3" l="1"/>
  <c r="A1263" i="3"/>
  <c r="B1265" i="3" l="1"/>
  <c r="A1264" i="3"/>
  <c r="A1265" i="3" l="1"/>
  <c r="B1266" i="3"/>
  <c r="A1266" i="3" l="1"/>
  <c r="B1267" i="3"/>
  <c r="B1268" i="3" l="1"/>
  <c r="A1267" i="3"/>
  <c r="A1268" i="3" l="1"/>
  <c r="B1269" i="3"/>
  <c r="A1269" i="3" l="1"/>
  <c r="B1270" i="3"/>
  <c r="A1270" i="3" l="1"/>
  <c r="B1271" i="3"/>
  <c r="B1272" i="3" l="1"/>
  <c r="A1271" i="3"/>
  <c r="A1272" i="3" l="1"/>
  <c r="B1273" i="3"/>
  <c r="B1274" i="3" l="1"/>
  <c r="A1273" i="3"/>
  <c r="A1274" i="3" l="1"/>
  <c r="B1275" i="3"/>
  <c r="A1275" i="3" l="1"/>
  <c r="B1276" i="3"/>
  <c r="A1276" i="3" l="1"/>
  <c r="B1277" i="3"/>
  <c r="A1277" i="3" l="1"/>
  <c r="B1278" i="3"/>
  <c r="A1278" i="3" l="1"/>
  <c r="B1279" i="3"/>
  <c r="B1280" i="3" l="1"/>
  <c r="A1279" i="3"/>
  <c r="B1281" i="3" l="1"/>
  <c r="A1280" i="3"/>
  <c r="A1281" i="3" l="1"/>
  <c r="B1282" i="3"/>
  <c r="A1282" i="3" l="1"/>
  <c r="B1283" i="3"/>
  <c r="A1283" i="3" l="1"/>
  <c r="B1284" i="3"/>
  <c r="A1284" i="3" l="1"/>
  <c r="B1285" i="3"/>
  <c r="A1285" i="3" l="1"/>
  <c r="B1286" i="3"/>
  <c r="A1286" i="3" l="1"/>
  <c r="B1287" i="3"/>
  <c r="A1287" i="3" l="1"/>
  <c r="B1288" i="3"/>
  <c r="B1289" i="3" l="1"/>
  <c r="A1288" i="3"/>
  <c r="B1290" i="3" l="1"/>
  <c r="A1289" i="3"/>
  <c r="B1291" i="3" l="1"/>
  <c r="A1290" i="3"/>
  <c r="B1292" i="3" l="1"/>
  <c r="A1291" i="3"/>
  <c r="A1292" i="3" l="1"/>
  <c r="B1293" i="3"/>
  <c r="A1293" i="3" l="1"/>
  <c r="B1294" i="3"/>
  <c r="A1294" i="3" l="1"/>
  <c r="B1295" i="3"/>
  <c r="A1295" i="3" l="1"/>
  <c r="B1296" i="3"/>
  <c r="B1297" i="3" l="1"/>
  <c r="A1296" i="3"/>
  <c r="A1297" i="3" l="1"/>
  <c r="B1298" i="3"/>
  <c r="A1298" i="3" l="1"/>
  <c r="B1299" i="3"/>
  <c r="B1300" i="3" l="1"/>
  <c r="A1299" i="3"/>
  <c r="A1300" i="3" l="1"/>
  <c r="B1301" i="3"/>
  <c r="A1301" i="3" l="1"/>
  <c r="B1302" i="3"/>
  <c r="A1302" i="3" l="1"/>
  <c r="B1303" i="3"/>
  <c r="A1303" i="3" l="1"/>
  <c r="B1304" i="3"/>
  <c r="A1304" i="3" l="1"/>
  <c r="B1305" i="3"/>
  <c r="B1306" i="3" l="1"/>
  <c r="A1305" i="3"/>
  <c r="A1306" i="3" l="1"/>
  <c r="B1307" i="3"/>
  <c r="A1307" i="3" l="1"/>
  <c r="B1308" i="3"/>
  <c r="A1308" i="3" l="1"/>
  <c r="B1309" i="3"/>
  <c r="A1309" i="3" l="1"/>
  <c r="B1310" i="3"/>
  <c r="A1310" i="3" l="1"/>
  <c r="B1311" i="3"/>
  <c r="A1311" i="3" l="1"/>
  <c r="B1312" i="3"/>
  <c r="B1313" i="3" l="1"/>
  <c r="A1312" i="3"/>
  <c r="B1314" i="3" l="1"/>
  <c r="A1313" i="3"/>
  <c r="B1315" i="3" l="1"/>
  <c r="A1314" i="3"/>
  <c r="A1315" i="3" l="1"/>
  <c r="B1316" i="3"/>
  <c r="B1317" i="3" l="1"/>
  <c r="A1316" i="3"/>
  <c r="B1318" i="3" l="1"/>
  <c r="A1317" i="3"/>
  <c r="B1319" i="3" l="1"/>
  <c r="A1318" i="3"/>
  <c r="B1320" i="3" l="1"/>
  <c r="A1319" i="3"/>
  <c r="B1321" i="3" l="1"/>
  <c r="A1320" i="3"/>
  <c r="A1321" i="3" l="1"/>
  <c r="B1322" i="3"/>
  <c r="B1323" i="3" l="1"/>
  <c r="A1322" i="3"/>
  <c r="B1324" i="3" l="1"/>
  <c r="A1323" i="3"/>
  <c r="B1325" i="3" l="1"/>
  <c r="A1324" i="3"/>
  <c r="B1326" i="3" l="1"/>
  <c r="A1325" i="3"/>
  <c r="B1327" i="3" l="1"/>
  <c r="A1326" i="3"/>
  <c r="B1328" i="3" l="1"/>
  <c r="A1327" i="3"/>
  <c r="A1328" i="3" l="1"/>
  <c r="B1329" i="3"/>
  <c r="A1329" i="3" l="1"/>
  <c r="B1330" i="3"/>
  <c r="A1330" i="3" l="1"/>
  <c r="B1331" i="3"/>
  <c r="B1332" i="3" l="1"/>
  <c r="A1331" i="3"/>
  <c r="A1332" i="3" l="1"/>
  <c r="B1333" i="3"/>
  <c r="A1333" i="3" l="1"/>
  <c r="B1334" i="3"/>
  <c r="B1335" i="3" l="1"/>
  <c r="A1334" i="3"/>
  <c r="B1336" i="3" l="1"/>
  <c r="A1335" i="3"/>
  <c r="A1336" i="3" l="1"/>
  <c r="B1337" i="3"/>
  <c r="B1338" i="3" l="1"/>
  <c r="A1337" i="3"/>
  <c r="A1338" i="3" l="1"/>
  <c r="B1339" i="3"/>
  <c r="A1339" i="3" l="1"/>
  <c r="B1340" i="3"/>
  <c r="B1341" i="3" l="1"/>
  <c r="A1340" i="3"/>
  <c r="B1342" i="3" l="1"/>
  <c r="A1341" i="3"/>
  <c r="B1343" i="3" l="1"/>
  <c r="A1342" i="3"/>
  <c r="B1344" i="3" l="1"/>
  <c r="A1343" i="3"/>
  <c r="A1344" i="3" l="1"/>
  <c r="B1345" i="3"/>
  <c r="A1345" i="3" l="1"/>
  <c r="B1346" i="3"/>
  <c r="B1347" i="3" l="1"/>
  <c r="A1346" i="3"/>
  <c r="B1348" i="3" l="1"/>
  <c r="A1347" i="3"/>
  <c r="A1348" i="3" l="1"/>
  <c r="B1349" i="3"/>
  <c r="A1349" i="3" l="1"/>
  <c r="B1350" i="3"/>
  <c r="B1351" i="3" l="1"/>
  <c r="A1350" i="3"/>
  <c r="B1352" i="3" l="1"/>
  <c r="A1351" i="3"/>
  <c r="A1352" i="3" l="1"/>
  <c r="B1353" i="3"/>
  <c r="B1354" i="3" l="1"/>
  <c r="A1353" i="3"/>
  <c r="A1354" i="3" l="1"/>
  <c r="B1355" i="3"/>
  <c r="A1355" i="3" l="1"/>
  <c r="B1356" i="3"/>
  <c r="B1357" i="3" l="1"/>
  <c r="A1356" i="3"/>
  <c r="A1357" i="3" l="1"/>
  <c r="B1358" i="3"/>
  <c r="B1359" i="3" l="1"/>
  <c r="A1358" i="3"/>
  <c r="A1359" i="3" l="1"/>
  <c r="B1360" i="3"/>
  <c r="A1360" i="3" l="1"/>
  <c r="B1361" i="3"/>
  <c r="B1362" i="3" l="1"/>
  <c r="A1361" i="3"/>
  <c r="B1363" i="3" l="1"/>
  <c r="A1362" i="3"/>
  <c r="B1364" i="3" l="1"/>
  <c r="A1363" i="3"/>
  <c r="B1365" i="3" l="1"/>
  <c r="A1364" i="3"/>
  <c r="A1365" i="3" l="1"/>
  <c r="B1366" i="3"/>
  <c r="B1367" i="3" l="1"/>
  <c r="A1366" i="3"/>
  <c r="A1367" i="3" l="1"/>
  <c r="B1368" i="3"/>
  <c r="A1368" i="3" l="1"/>
  <c r="B1369" i="3"/>
  <c r="B1370" i="3" l="1"/>
  <c r="A1369" i="3"/>
  <c r="A1370" i="3" l="1"/>
  <c r="B1371" i="3"/>
  <c r="B1372" i="3" l="1"/>
  <c r="A1371" i="3"/>
  <c r="B1373" i="3" l="1"/>
  <c r="A1372" i="3"/>
  <c r="A1373" i="3" l="1"/>
  <c r="B1374" i="3"/>
  <c r="B1375" i="3" l="1"/>
  <c r="A1374" i="3"/>
  <c r="B1376" i="3" l="1"/>
  <c r="A1375" i="3"/>
  <c r="B1377" i="3" l="1"/>
  <c r="A1376" i="3"/>
  <c r="A1377" i="3" l="1"/>
  <c r="B1378" i="3"/>
  <c r="A1378" i="3" l="1"/>
  <c r="B1379" i="3"/>
  <c r="A1379" i="3" l="1"/>
  <c r="B1380" i="3"/>
  <c r="A1380" i="3" l="1"/>
  <c r="B1381" i="3"/>
  <c r="A1381" i="3" l="1"/>
  <c r="B1382" i="3"/>
  <c r="A1382" i="3" l="1"/>
  <c r="B1383" i="3"/>
  <c r="A1383" i="3" l="1"/>
  <c r="B1384" i="3"/>
  <c r="B1385" i="3" l="1"/>
  <c r="A1384" i="3"/>
  <c r="B1386" i="3" l="1"/>
  <c r="A1385" i="3"/>
  <c r="B1387" i="3" l="1"/>
  <c r="A1386" i="3"/>
  <c r="B1388" i="3" l="1"/>
  <c r="A1387" i="3"/>
  <c r="B1389" i="3" l="1"/>
  <c r="A1388" i="3"/>
  <c r="A1389" i="3" l="1"/>
  <c r="B1390" i="3"/>
  <c r="A1390" i="3" l="1"/>
  <c r="B1391" i="3"/>
  <c r="B1392" i="3" l="1"/>
  <c r="A1391" i="3"/>
  <c r="A1392" i="3" l="1"/>
  <c r="B1393" i="3"/>
  <c r="B1394" i="3" l="1"/>
  <c r="A1393" i="3"/>
  <c r="B1395" i="3" l="1"/>
  <c r="A1394" i="3"/>
  <c r="B1396" i="3" l="1"/>
  <c r="A1395" i="3"/>
  <c r="A1396" i="3" l="1"/>
  <c r="B1397" i="3"/>
  <c r="A1397" i="3" l="1"/>
  <c r="B1398" i="3"/>
  <c r="B1399" i="3" l="1"/>
  <c r="A1398" i="3"/>
  <c r="A1399" i="3" l="1"/>
  <c r="B1400" i="3"/>
  <c r="B1401" i="3" l="1"/>
  <c r="A1400" i="3"/>
  <c r="A1401" i="3" l="1"/>
  <c r="B1402" i="3"/>
  <c r="A1402" i="3" l="1"/>
  <c r="B1403" i="3"/>
  <c r="A1403" i="3" l="1"/>
  <c r="B1404" i="3"/>
  <c r="B1405" i="3" l="1"/>
  <c r="A1404" i="3"/>
  <c r="A1405" i="3" l="1"/>
  <c r="B1406" i="3"/>
  <c r="A1406" i="3" l="1"/>
  <c r="B1407" i="3"/>
  <c r="A1407" i="3" l="1"/>
  <c r="B1408" i="3"/>
  <c r="A1408" i="3" l="1"/>
  <c r="B1409" i="3"/>
  <c r="A1409" i="3" l="1"/>
  <c r="B1410" i="3"/>
  <c r="A1410" i="3" l="1"/>
  <c r="B1411" i="3"/>
  <c r="A1411" i="3" l="1"/>
  <c r="B1412" i="3"/>
  <c r="A1412" i="3" l="1"/>
  <c r="B1413" i="3"/>
  <c r="A1413" i="3" l="1"/>
  <c r="B1414" i="3"/>
  <c r="B1415" i="3" l="1"/>
  <c r="A1414" i="3"/>
  <c r="A1415" i="3" l="1"/>
  <c r="B1416" i="3"/>
  <c r="A1416" i="3" l="1"/>
  <c r="B1417" i="3"/>
  <c r="A1417" i="3" l="1"/>
  <c r="B1418" i="3"/>
  <c r="A1418" i="3" l="1"/>
  <c r="B1419" i="3"/>
  <c r="A1419" i="3" l="1"/>
  <c r="B1420" i="3"/>
  <c r="B1421" i="3" l="1"/>
  <c r="A1420" i="3"/>
  <c r="A1421" i="3" l="1"/>
  <c r="B1422" i="3"/>
  <c r="A1422" i="3" l="1"/>
  <c r="B1423" i="3"/>
  <c r="A1423" i="3" l="1"/>
  <c r="B1424" i="3"/>
  <c r="B1425" i="3" l="1"/>
  <c r="A1424" i="3"/>
  <c r="A1425" i="3" l="1"/>
  <c r="B1426" i="3"/>
  <c r="A1426" i="3" l="1"/>
  <c r="B1427" i="3"/>
  <c r="B1428" i="3" l="1"/>
  <c r="A1427" i="3"/>
  <c r="A1428" i="3" l="1"/>
  <c r="B1429" i="3"/>
  <c r="A1429" i="3" l="1"/>
  <c r="B1430" i="3"/>
  <c r="A1430" i="3" l="1"/>
  <c r="B1431" i="3"/>
  <c r="B1432" i="3" l="1"/>
  <c r="A1431" i="3"/>
  <c r="B1433" i="3" l="1"/>
  <c r="A1432" i="3"/>
  <c r="A1433" i="3" l="1"/>
  <c r="B1434" i="3"/>
  <c r="B1435" i="3" l="1"/>
  <c r="A1434" i="3"/>
  <c r="B1436" i="3" l="1"/>
  <c r="A1435" i="3"/>
  <c r="A1436" i="3" l="1"/>
  <c r="B1437" i="3"/>
  <c r="A1437" i="3" l="1"/>
  <c r="B1438" i="3"/>
  <c r="A1438" i="3" l="1"/>
  <c r="B1439" i="3"/>
  <c r="A1439" i="3" l="1"/>
  <c r="B1440" i="3"/>
  <c r="B1441" i="3" l="1"/>
  <c r="A1440" i="3"/>
  <c r="B1442" i="3" l="1"/>
  <c r="A1441" i="3"/>
  <c r="B1443" i="3" l="1"/>
  <c r="A1442" i="3"/>
  <c r="B1444" i="3" l="1"/>
  <c r="A1443" i="3"/>
  <c r="B1445" i="3" l="1"/>
  <c r="A1444" i="3"/>
  <c r="A1445" i="3" l="1"/>
  <c r="B1446" i="3"/>
  <c r="B1447" i="3" l="1"/>
  <c r="A1446" i="3"/>
  <c r="A1447" i="3" l="1"/>
  <c r="B1448" i="3"/>
  <c r="B1449" i="3" l="1"/>
  <c r="A1448" i="3"/>
  <c r="A1449" i="3" l="1"/>
  <c r="B1450" i="3"/>
  <c r="B1451" i="3" l="1"/>
  <c r="A1450" i="3"/>
  <c r="B1452" i="3" l="1"/>
  <c r="A1451" i="3"/>
  <c r="A1452" i="3" l="1"/>
  <c r="B1453" i="3"/>
  <c r="A1453" i="3" l="1"/>
  <c r="B1454" i="3"/>
  <c r="B1455" i="3" l="1"/>
  <c r="A1454" i="3"/>
  <c r="A1455" i="3" l="1"/>
  <c r="B1456" i="3"/>
  <c r="B1457" i="3" l="1"/>
  <c r="A1456" i="3"/>
  <c r="B1458" i="3" l="1"/>
  <c r="A1457" i="3"/>
  <c r="A1458" i="3" l="1"/>
  <c r="B1459" i="3"/>
  <c r="B1460" i="3" l="1"/>
  <c r="A1459" i="3"/>
  <c r="B1461" i="3" l="1"/>
  <c r="A1460" i="3"/>
  <c r="A1461" i="3" l="1"/>
  <c r="B1462" i="3"/>
  <c r="A1462" i="3" l="1"/>
  <c r="B1463" i="3"/>
  <c r="B1464" i="3" l="1"/>
  <c r="A1463" i="3"/>
  <c r="B1465" i="3" l="1"/>
  <c r="A1464" i="3"/>
  <c r="A1465" i="3" l="1"/>
  <c r="B1466" i="3"/>
  <c r="A1466" i="3" l="1"/>
  <c r="B1467" i="3"/>
  <c r="A1467" i="3" l="1"/>
  <c r="B1468" i="3"/>
  <c r="A1468" i="3" l="1"/>
  <c r="B1469" i="3"/>
  <c r="A1469" i="3" l="1"/>
  <c r="B1470" i="3"/>
  <c r="B1471" i="3" l="1"/>
  <c r="A1470" i="3"/>
  <c r="A1471" i="3" l="1"/>
  <c r="B1472" i="3"/>
  <c r="A1472" i="3" l="1"/>
  <c r="B1473" i="3"/>
  <c r="A1473" i="3" l="1"/>
  <c r="B1474" i="3"/>
  <c r="B1475" i="3" l="1"/>
  <c r="A1474" i="3"/>
  <c r="A1475" i="3" l="1"/>
  <c r="B1476" i="3"/>
  <c r="A1476" i="3" l="1"/>
  <c r="B1477" i="3"/>
  <c r="B1478" i="3" l="1"/>
  <c r="A1477" i="3"/>
  <c r="B1479" i="3" l="1"/>
  <c r="A1478" i="3"/>
  <c r="B1480" i="3" l="1"/>
  <c r="A1479" i="3"/>
  <c r="A1480" i="3" l="1"/>
  <c r="B1481" i="3"/>
  <c r="B1482" i="3" l="1"/>
  <c r="A1481" i="3"/>
  <c r="B1483" i="3" l="1"/>
  <c r="A1482" i="3"/>
  <c r="A1483" i="3" l="1"/>
  <c r="B1484" i="3"/>
  <c r="A1484" i="3" l="1"/>
  <c r="B1485" i="3"/>
  <c r="A1485" i="3" l="1"/>
  <c r="B1486" i="3"/>
  <c r="A1486" i="3" l="1"/>
  <c r="B1487" i="3"/>
  <c r="A1487" i="3" l="1"/>
  <c r="B1488" i="3"/>
  <c r="B1489" i="3" l="1"/>
  <c r="A1488" i="3"/>
  <c r="B1490" i="3" l="1"/>
  <c r="A1489" i="3"/>
  <c r="A1490" i="3" l="1"/>
  <c r="B1491" i="3"/>
  <c r="A1491" i="3" l="1"/>
  <c r="B1492" i="3"/>
  <c r="B1493" i="3" l="1"/>
  <c r="A1492" i="3"/>
  <c r="A1493" i="3" l="1"/>
  <c r="B1494" i="3"/>
  <c r="A1494" i="3" l="1"/>
  <c r="B1495" i="3"/>
  <c r="A1495" i="3" l="1"/>
  <c r="B1496" i="3"/>
  <c r="A1496" i="3" l="1"/>
  <c r="B1497" i="3"/>
  <c r="B1498" i="3" l="1"/>
  <c r="A1497" i="3"/>
  <c r="B1499" i="3" l="1"/>
  <c r="A1498" i="3"/>
  <c r="A1499" i="3" l="1"/>
  <c r="B1500" i="3"/>
  <c r="B1501" i="3" l="1"/>
  <c r="A1500" i="3"/>
  <c r="B1502" i="3" l="1"/>
  <c r="A1501" i="3"/>
  <c r="A1502" i="3" l="1"/>
  <c r="B1503" i="3"/>
  <c r="A1503" i="3" l="1"/>
  <c r="B1504" i="3"/>
  <c r="B1505" i="3" l="1"/>
  <c r="A1504" i="3"/>
  <c r="B1506" i="3" l="1"/>
  <c r="A1505" i="3"/>
  <c r="A1506" i="3" l="1"/>
  <c r="B1507" i="3"/>
  <c r="A1507" i="3" l="1"/>
  <c r="B1508" i="3"/>
  <c r="A1508" i="3" l="1"/>
  <c r="B1509" i="3"/>
  <c r="A1509" i="3" l="1"/>
  <c r="B1510" i="3"/>
  <c r="A1510" i="3" l="1"/>
  <c r="B1511" i="3"/>
  <c r="A1511" i="3" l="1"/>
  <c r="B1512" i="3"/>
  <c r="B1513" i="3" l="1"/>
  <c r="A1512" i="3"/>
  <c r="A1513" i="3" l="1"/>
  <c r="B1514" i="3"/>
  <c r="A1514" i="3" l="1"/>
  <c r="B1515" i="3"/>
  <c r="A1515" i="3" l="1"/>
  <c r="B1516" i="3"/>
  <c r="B1517" i="3" l="1"/>
  <c r="A1516" i="3"/>
  <c r="B1518" i="3" l="1"/>
  <c r="A1517" i="3"/>
  <c r="B1519" i="3" l="1"/>
  <c r="A1518" i="3"/>
  <c r="B1520" i="3" l="1"/>
  <c r="A1519" i="3"/>
  <c r="B1521" i="3" l="1"/>
  <c r="A1520" i="3"/>
  <c r="B1522" i="3" l="1"/>
  <c r="A1521" i="3"/>
  <c r="B1523" i="3" l="1"/>
  <c r="A1522" i="3"/>
  <c r="B1524" i="3" l="1"/>
  <c r="A1523" i="3"/>
  <c r="B1525" i="3" l="1"/>
  <c r="A1524" i="3"/>
  <c r="A1525" i="3" l="1"/>
  <c r="B1526" i="3"/>
  <c r="B1527" i="3" l="1"/>
  <c r="A1526" i="3"/>
  <c r="B1528" i="3" l="1"/>
  <c r="A1527" i="3"/>
  <c r="B1529" i="3" l="1"/>
  <c r="A1528" i="3"/>
  <c r="A1529" i="3" l="1"/>
  <c r="B1530" i="3"/>
  <c r="A1530" i="3" l="1"/>
  <c r="B1531" i="3"/>
  <c r="A1531" i="3" l="1"/>
  <c r="B1532" i="3"/>
  <c r="A1532" i="3" l="1"/>
  <c r="B1533" i="3"/>
  <c r="A1533" i="3" l="1"/>
  <c r="B1534" i="3"/>
  <c r="A1534" i="3" l="1"/>
  <c r="B1535" i="3"/>
  <c r="B1536" i="3" l="1"/>
  <c r="A1535" i="3"/>
  <c r="A1536" i="3" l="1"/>
  <c r="B1537" i="3"/>
  <c r="A1537" i="3" l="1"/>
  <c r="B1538" i="3"/>
  <c r="B1539" i="3" l="1"/>
  <c r="A1538" i="3"/>
  <c r="A1539" i="3" l="1"/>
  <c r="B1540" i="3"/>
  <c r="A1540" i="3" l="1"/>
  <c r="B1541" i="3"/>
  <c r="B1542" i="3" l="1"/>
  <c r="A1541" i="3"/>
  <c r="A1542" i="3" l="1"/>
  <c r="B1543" i="3"/>
  <c r="A1543" i="3" l="1"/>
  <c r="B1544" i="3"/>
  <c r="B1545" i="3" l="1"/>
  <c r="A1544" i="3"/>
  <c r="B1546" i="3" l="1"/>
  <c r="A1545" i="3"/>
  <c r="A1546" i="3" l="1"/>
  <c r="B1547" i="3"/>
  <c r="B1548" i="3" l="1"/>
  <c r="A1547" i="3"/>
  <c r="B1549" i="3" l="1"/>
  <c r="A1548" i="3"/>
  <c r="B1550" i="3" l="1"/>
  <c r="A1549" i="3"/>
  <c r="B1551" i="3" l="1"/>
  <c r="A1550" i="3"/>
  <c r="B1552" i="3" l="1"/>
  <c r="A1551" i="3"/>
  <c r="A1552" i="3" l="1"/>
  <c r="B1553" i="3"/>
  <c r="B1554" i="3" l="1"/>
  <c r="A1553" i="3"/>
  <c r="A1554" i="3" l="1"/>
  <c r="B1555" i="3"/>
  <c r="A1555" i="3" l="1"/>
  <c r="B1556" i="3"/>
  <c r="B1557" i="3" l="1"/>
  <c r="A1556" i="3"/>
  <c r="B1558" i="3" l="1"/>
  <c r="A1557" i="3"/>
  <c r="B1559" i="3" l="1"/>
  <c r="A1558" i="3"/>
  <c r="A1559" i="3" l="1"/>
  <c r="B1560" i="3"/>
  <c r="A1560" i="3" l="1"/>
  <c r="B1561" i="3"/>
  <c r="A1561" i="3" l="1"/>
  <c r="B1562" i="3"/>
  <c r="B1563" i="3" l="1"/>
  <c r="A1562" i="3"/>
  <c r="A1563" i="3" l="1"/>
  <c r="B1564" i="3"/>
  <c r="A1564" i="3" l="1"/>
  <c r="B1565" i="3"/>
  <c r="A1565" i="3" l="1"/>
  <c r="B1566" i="3"/>
  <c r="B1567" i="3" l="1"/>
  <c r="A1566" i="3"/>
  <c r="B1568" i="3" l="1"/>
  <c r="A1567" i="3"/>
  <c r="A1568" i="3" l="1"/>
  <c r="B1569" i="3"/>
  <c r="B1570" i="3" l="1"/>
  <c r="A1569" i="3"/>
  <c r="A1570" i="3" l="1"/>
  <c r="B1571" i="3"/>
  <c r="A1571" i="3" l="1"/>
  <c r="B1572" i="3"/>
  <c r="A1572" i="3" l="1"/>
  <c r="B1573" i="3"/>
  <c r="A1573" i="3" l="1"/>
  <c r="B1574" i="3"/>
  <c r="B1575" i="3" l="1"/>
  <c r="A1574" i="3"/>
  <c r="B1576" i="3" l="1"/>
  <c r="A1575" i="3"/>
  <c r="B1577" i="3" l="1"/>
  <c r="A1576" i="3"/>
  <c r="B1578" i="3" l="1"/>
  <c r="A1577" i="3"/>
  <c r="B1579" i="3" l="1"/>
  <c r="A1578" i="3"/>
  <c r="A1579" i="3" l="1"/>
  <c r="B1580" i="3"/>
  <c r="B1581" i="3" l="1"/>
  <c r="A1580" i="3"/>
  <c r="B1582" i="3" l="1"/>
  <c r="A1581" i="3"/>
  <c r="B1583" i="3" l="1"/>
  <c r="A1582" i="3"/>
  <c r="A1583" i="3" l="1"/>
  <c r="B1584" i="3"/>
  <c r="A1584" i="3" l="1"/>
  <c r="B1585" i="3"/>
  <c r="A1585" i="3" l="1"/>
  <c r="B1586" i="3"/>
  <c r="B1587" i="3" l="1"/>
  <c r="A1586" i="3"/>
  <c r="A1587" i="3" l="1"/>
  <c r="B1588" i="3"/>
  <c r="B1589" i="3" l="1"/>
  <c r="A1588" i="3"/>
  <c r="B1590" i="3" l="1"/>
  <c r="A1589" i="3"/>
  <c r="A1590" i="3" l="1"/>
  <c r="B1591" i="3"/>
  <c r="A1591" i="3" l="1"/>
  <c r="B1592" i="3"/>
  <c r="A1592" i="3" l="1"/>
  <c r="B1593" i="3"/>
  <c r="B1594" i="3" l="1"/>
  <c r="A1593" i="3"/>
  <c r="B1595" i="3" l="1"/>
  <c r="A1594" i="3"/>
  <c r="A1595" i="3" l="1"/>
  <c r="B1596" i="3"/>
  <c r="A1596" i="3" l="1"/>
  <c r="B1597" i="3"/>
  <c r="B1598" i="3" l="1"/>
  <c r="A1597" i="3"/>
  <c r="B1599" i="3" l="1"/>
  <c r="A1598" i="3"/>
  <c r="A1599" i="3" l="1"/>
  <c r="B1600" i="3"/>
  <c r="B1601" i="3" l="1"/>
  <c r="A1600" i="3"/>
  <c r="A1601" i="3" l="1"/>
  <c r="B1602" i="3"/>
  <c r="A1602" i="3" l="1"/>
  <c r="B1603" i="3"/>
  <c r="A1603" i="3" l="1"/>
  <c r="B1604" i="3"/>
  <c r="B1605" i="3" l="1"/>
  <c r="A1604" i="3"/>
  <c r="A1605" i="3" l="1"/>
  <c r="B1606" i="3"/>
  <c r="B1607" i="3" l="1"/>
  <c r="A1606" i="3"/>
  <c r="A1607" i="3" l="1"/>
  <c r="B1608" i="3"/>
  <c r="B1609" i="3" l="1"/>
  <c r="A1608" i="3"/>
  <c r="A1609" i="3" l="1"/>
  <c r="B1610" i="3"/>
  <c r="B1611" i="3" l="1"/>
  <c r="A1610" i="3"/>
  <c r="A1611" i="3" l="1"/>
  <c r="B1612" i="3"/>
  <c r="B1613" i="3" l="1"/>
  <c r="A1612" i="3"/>
  <c r="A1613" i="3" l="1"/>
  <c r="B1614" i="3"/>
  <c r="A1614" i="3" l="1"/>
  <c r="B1615" i="3"/>
  <c r="B1616" i="3" l="1"/>
  <c r="A1615" i="3"/>
  <c r="A1616" i="3" l="1"/>
  <c r="B1617" i="3"/>
  <c r="A1617" i="3" l="1"/>
  <c r="B1618" i="3"/>
  <c r="B1619" i="3" l="1"/>
  <c r="A1618" i="3"/>
  <c r="A1619" i="3" l="1"/>
  <c r="B1620" i="3"/>
  <c r="A1620" i="3" l="1"/>
  <c r="B1621" i="3"/>
  <c r="A1621" i="3" l="1"/>
  <c r="B1622" i="3"/>
  <c r="B1623" i="3" l="1"/>
  <c r="A1622" i="3"/>
  <c r="B1624" i="3" l="1"/>
  <c r="A1623" i="3"/>
  <c r="A1624" i="3" l="1"/>
  <c r="B1625" i="3"/>
  <c r="A1625" i="3" l="1"/>
  <c r="B1626" i="3"/>
  <c r="A1626" i="3" l="1"/>
  <c r="B1627" i="3"/>
  <c r="A1627" i="3" l="1"/>
  <c r="B1628" i="3"/>
  <c r="B1629" i="3" l="1"/>
  <c r="A1628" i="3"/>
  <c r="A1629" i="3" l="1"/>
  <c r="B1630" i="3"/>
  <c r="B1631" i="3" l="1"/>
  <c r="A1630" i="3"/>
  <c r="A1631" i="3" l="1"/>
  <c r="B1632" i="3"/>
  <c r="B1633" i="3" l="1"/>
  <c r="A1632" i="3"/>
  <c r="A1633" i="3" l="1"/>
  <c r="B1634" i="3"/>
  <c r="B1635" i="3" l="1"/>
  <c r="A1634" i="3"/>
  <c r="B1636" i="3" l="1"/>
  <c r="A1635" i="3"/>
  <c r="B1637" i="3" l="1"/>
  <c r="A1636" i="3"/>
  <c r="A1637" i="3" l="1"/>
  <c r="B1638" i="3"/>
  <c r="B1639" i="3" l="1"/>
  <c r="A1638" i="3"/>
  <c r="B1640" i="3" l="1"/>
  <c r="A1639" i="3"/>
  <c r="B1641" i="3" l="1"/>
  <c r="A1640" i="3"/>
  <c r="B1642" i="3" l="1"/>
  <c r="A1641" i="3"/>
  <c r="B1643" i="3" l="1"/>
  <c r="A1642" i="3"/>
  <c r="A1643" i="3" l="1"/>
  <c r="B1644" i="3"/>
  <c r="B1645" i="3" l="1"/>
  <c r="A1644" i="3"/>
  <c r="A1645" i="3" l="1"/>
  <c r="B1646" i="3"/>
  <c r="B1647" i="3" l="1"/>
  <c r="A1646" i="3"/>
  <c r="A1647" i="3" l="1"/>
  <c r="B1648" i="3"/>
  <c r="A1648" i="3" l="1"/>
  <c r="B1649" i="3"/>
  <c r="A1649" i="3" l="1"/>
  <c r="B1650" i="3"/>
  <c r="A1650" i="3" l="1"/>
  <c r="B1651" i="3"/>
  <c r="B1652" i="3" l="1"/>
  <c r="A1651" i="3"/>
  <c r="B1653" i="3" l="1"/>
  <c r="A1652" i="3"/>
  <c r="B1654" i="3" l="1"/>
  <c r="A1653" i="3"/>
  <c r="B1655" i="3" l="1"/>
  <c r="A1654" i="3"/>
  <c r="A1655" i="3" l="1"/>
  <c r="B1656" i="3"/>
  <c r="B1657" i="3" l="1"/>
  <c r="A1656" i="3"/>
  <c r="B1658" i="3" l="1"/>
  <c r="A1657" i="3"/>
  <c r="A1658" i="3" l="1"/>
  <c r="B1659" i="3"/>
  <c r="A1659" i="3" l="1"/>
  <c r="B1660" i="3"/>
  <c r="B1661" i="3" l="1"/>
  <c r="A1660" i="3"/>
  <c r="A1661" i="3" l="1"/>
  <c r="B1662" i="3"/>
  <c r="B1663" i="3" l="1"/>
  <c r="A1662" i="3"/>
  <c r="A1663" i="3" l="1"/>
  <c r="B1664" i="3"/>
  <c r="B1665" i="3" l="1"/>
  <c r="A1664" i="3"/>
  <c r="A1665" i="3" l="1"/>
  <c r="B1666" i="3"/>
  <c r="B1667" i="3" l="1"/>
  <c r="A1666" i="3"/>
  <c r="B1668" i="3" l="1"/>
  <c r="A1667" i="3"/>
  <c r="B1669" i="3" l="1"/>
  <c r="A1668" i="3"/>
  <c r="B1670" i="3" l="1"/>
  <c r="A1669" i="3"/>
  <c r="A1670" i="3" l="1"/>
  <c r="B1671" i="3"/>
  <c r="A1671" i="3" l="1"/>
  <c r="B1672" i="3"/>
  <c r="B1673" i="3" l="1"/>
  <c r="A1672" i="3"/>
  <c r="A1673" i="3" l="1"/>
  <c r="B1674" i="3"/>
  <c r="A1674" i="3" l="1"/>
  <c r="B1675" i="3"/>
  <c r="A1675" i="3" l="1"/>
  <c r="B1676" i="3"/>
  <c r="B1677" i="3" l="1"/>
  <c r="A1676" i="3"/>
  <c r="A1677" i="3" l="1"/>
  <c r="B1678" i="3"/>
  <c r="B1679" i="3" l="1"/>
  <c r="A1678" i="3"/>
  <c r="B1680" i="3" l="1"/>
  <c r="A1679" i="3"/>
  <c r="A1680" i="3" l="1"/>
  <c r="B1681" i="3"/>
  <c r="A1681" i="3" l="1"/>
  <c r="B1682" i="3"/>
  <c r="A1682" i="3" l="1"/>
  <c r="B1683" i="3"/>
  <c r="A1683" i="3" l="1"/>
  <c r="B1684" i="3"/>
  <c r="B1685" i="3" l="1"/>
  <c r="A1684" i="3"/>
  <c r="A1685" i="3" l="1"/>
  <c r="B1686" i="3"/>
  <c r="A1686" i="3" l="1"/>
  <c r="B1687" i="3"/>
  <c r="A1687" i="3" l="1"/>
  <c r="B1688" i="3"/>
  <c r="B1689" i="3" l="1"/>
  <c r="A1688" i="3"/>
  <c r="A1689" i="3" l="1"/>
  <c r="B1690" i="3"/>
  <c r="B1691" i="3" l="1"/>
  <c r="A1690" i="3"/>
  <c r="B1692" i="3" l="1"/>
  <c r="A1691" i="3"/>
  <c r="B1693" i="3" l="1"/>
  <c r="A1692" i="3"/>
  <c r="A1693" i="3" l="1"/>
  <c r="B1694" i="3"/>
  <c r="B1695" i="3" l="1"/>
  <c r="A1694" i="3"/>
  <c r="B1696" i="3" l="1"/>
  <c r="A1695" i="3"/>
  <c r="B1697" i="3" l="1"/>
  <c r="A1696" i="3"/>
  <c r="A1697" i="3" l="1"/>
  <c r="B1698" i="3"/>
  <c r="B1699" i="3" l="1"/>
  <c r="A1698" i="3"/>
  <c r="A1699" i="3" l="1"/>
  <c r="B1700" i="3"/>
  <c r="A1700" i="3" l="1"/>
  <c r="B1701" i="3"/>
  <c r="B1702" i="3" l="1"/>
  <c r="A1701" i="3"/>
  <c r="B1703" i="3" l="1"/>
  <c r="A1702" i="3"/>
  <c r="B1704" i="3" l="1"/>
  <c r="A1703" i="3"/>
  <c r="B1705" i="3" l="1"/>
  <c r="A1704" i="3"/>
  <c r="A1705" i="3" l="1"/>
  <c r="B1706" i="3"/>
  <c r="B1707" i="3" l="1"/>
  <c r="A1706" i="3"/>
  <c r="B1708" i="3" l="1"/>
  <c r="A1707" i="3"/>
  <c r="A1708" i="3" l="1"/>
  <c r="B1709" i="3"/>
  <c r="A1709" i="3" l="1"/>
  <c r="B1710" i="3"/>
  <c r="B1711" i="3" l="1"/>
  <c r="A1710" i="3"/>
  <c r="A1711" i="3" l="1"/>
  <c r="B1712" i="3"/>
  <c r="A1712" i="3" l="1"/>
  <c r="B1713" i="3"/>
  <c r="A1713" i="3" l="1"/>
  <c r="B1714" i="3"/>
  <c r="A1714" i="3" l="1"/>
  <c r="B1715" i="3"/>
  <c r="B1716" i="3" l="1"/>
  <c r="A1715" i="3"/>
  <c r="A1716" i="3" l="1"/>
  <c r="B1717" i="3"/>
  <c r="A1717" i="3" l="1"/>
  <c r="B1718" i="3"/>
  <c r="A1718" i="3" l="1"/>
  <c r="B1719" i="3"/>
  <c r="A1719" i="3" l="1"/>
  <c r="B1720" i="3"/>
  <c r="B1721" i="3" l="1"/>
  <c r="A1720" i="3"/>
  <c r="A1721" i="3" l="1"/>
  <c r="B1722" i="3"/>
  <c r="A1722" i="3" l="1"/>
  <c r="B1723" i="3"/>
  <c r="A1723" i="3" l="1"/>
  <c r="B1724" i="3"/>
  <c r="A1724" i="3" l="1"/>
  <c r="B1725" i="3"/>
  <c r="A1725" i="3" l="1"/>
  <c r="B1726" i="3"/>
  <c r="A1726" i="3" l="1"/>
  <c r="B1727" i="3"/>
  <c r="B1728" i="3" l="1"/>
  <c r="A1727" i="3"/>
  <c r="A1728" i="3" l="1"/>
  <c r="B1729" i="3"/>
  <c r="B1730" i="3" l="1"/>
  <c r="A1729" i="3"/>
  <c r="B1731" i="3" l="1"/>
  <c r="A1730" i="3"/>
  <c r="A1731" i="3" l="1"/>
  <c r="B1732" i="3"/>
  <c r="A1732" i="3" l="1"/>
  <c r="B1733" i="3"/>
  <c r="B1734" i="3" l="1"/>
  <c r="A1733" i="3"/>
  <c r="A1734" i="3" l="1"/>
  <c r="B1735" i="3"/>
  <c r="A1735" i="3" l="1"/>
  <c r="B1736" i="3"/>
  <c r="A1736" i="3" l="1"/>
  <c r="B1737" i="3"/>
  <c r="B1738" i="3" l="1"/>
  <c r="A1737" i="3"/>
  <c r="B1739" i="3" l="1"/>
  <c r="A1738" i="3"/>
  <c r="A1739" i="3" l="1"/>
  <c r="B1740" i="3"/>
  <c r="A1740" i="3" l="1"/>
  <c r="B1741" i="3"/>
  <c r="A1741" i="3" l="1"/>
  <c r="B1742" i="3"/>
  <c r="B1743" i="3" l="1"/>
  <c r="A1742" i="3"/>
  <c r="B1744" i="3" l="1"/>
  <c r="A1743" i="3"/>
  <c r="A1744" i="3" l="1"/>
  <c r="B1745" i="3"/>
  <c r="A1745" i="3" l="1"/>
  <c r="B1746" i="3"/>
  <c r="B1747" i="3" l="1"/>
  <c r="A1746" i="3"/>
  <c r="B1748" i="3" l="1"/>
  <c r="A1747" i="3"/>
  <c r="B1749" i="3" l="1"/>
  <c r="A1748" i="3"/>
  <c r="A1749" i="3" l="1"/>
  <c r="B1750" i="3"/>
  <c r="A1750" i="3" l="1"/>
  <c r="B1751" i="3"/>
  <c r="A1751" i="3" l="1"/>
  <c r="B1752" i="3"/>
  <c r="A1752" i="3" l="1"/>
  <c r="B1753" i="3"/>
  <c r="A1753" i="3" l="1"/>
  <c r="B1754" i="3"/>
  <c r="A1754" i="3" l="1"/>
  <c r="B1755" i="3"/>
  <c r="A1755" i="3" l="1"/>
  <c r="B1756" i="3"/>
  <c r="B1757" i="3" l="1"/>
  <c r="A1756" i="3"/>
  <c r="B1758" i="3" l="1"/>
  <c r="A1757" i="3"/>
  <c r="A1758" i="3" l="1"/>
  <c r="B1759" i="3"/>
  <c r="A1759" i="3" l="1"/>
  <c r="B1760" i="3"/>
  <c r="B1761" i="3" l="1"/>
  <c r="A1760" i="3"/>
  <c r="A1761" i="3" l="1"/>
  <c r="B1762" i="3"/>
  <c r="A1762" i="3" l="1"/>
  <c r="B1763" i="3"/>
  <c r="B1764" i="3" l="1"/>
  <c r="A1763" i="3"/>
  <c r="B1765" i="3" l="1"/>
  <c r="A1764" i="3"/>
  <c r="A1765" i="3" l="1"/>
  <c r="B1766" i="3"/>
  <c r="A1766" i="3" l="1"/>
  <c r="B1767" i="3"/>
  <c r="B1768" i="3" l="1"/>
  <c r="A1767" i="3"/>
  <c r="A1768" i="3" l="1"/>
  <c r="B1769" i="3"/>
  <c r="B1770" i="3" l="1"/>
  <c r="A1769" i="3"/>
  <c r="B1771" i="3" l="1"/>
  <c r="A1770" i="3"/>
  <c r="B1772" i="3" l="1"/>
  <c r="A1771" i="3"/>
  <c r="B1773" i="3" l="1"/>
  <c r="A1772" i="3"/>
  <c r="A1773" i="3" l="1"/>
  <c r="B1774" i="3"/>
  <c r="A1774" i="3" l="1"/>
  <c r="B1775" i="3"/>
  <c r="A1775" i="3" l="1"/>
  <c r="B1776" i="3"/>
  <c r="B1777" i="3" l="1"/>
  <c r="A1776" i="3"/>
  <c r="B1778" i="3" l="1"/>
  <c r="A1777" i="3"/>
  <c r="B1779" i="3" l="1"/>
  <c r="A1778" i="3"/>
  <c r="B1780" i="3" l="1"/>
  <c r="A1779" i="3"/>
  <c r="B1781" i="3" l="1"/>
  <c r="A1780" i="3"/>
  <c r="A1781" i="3" l="1"/>
  <c r="B1782" i="3"/>
  <c r="A1782" i="3" l="1"/>
  <c r="B1783" i="3"/>
  <c r="A1783" i="3" l="1"/>
  <c r="B1784" i="3"/>
  <c r="A1784" i="3" l="1"/>
  <c r="B1785" i="3"/>
  <c r="A1785" i="3" l="1"/>
  <c r="B1786" i="3"/>
  <c r="A1786" i="3" l="1"/>
  <c r="B1787" i="3"/>
  <c r="A1787" i="3" l="1"/>
  <c r="B1788" i="3"/>
  <c r="A1788" i="3" l="1"/>
  <c r="B1789" i="3"/>
  <c r="A1789" i="3" l="1"/>
  <c r="B1790" i="3"/>
  <c r="A1790" i="3" l="1"/>
  <c r="B1791" i="3"/>
  <c r="B1792" i="3" l="1"/>
  <c r="A1791" i="3"/>
  <c r="B1793" i="3" l="1"/>
  <c r="A1792" i="3"/>
  <c r="A1793" i="3" l="1"/>
  <c r="B1794" i="3"/>
  <c r="A1794" i="3" l="1"/>
  <c r="B1795" i="3"/>
  <c r="A1795" i="3" l="1"/>
  <c r="B1796" i="3"/>
  <c r="A1796" i="3" l="1"/>
  <c r="B1797" i="3"/>
  <c r="B1798" i="3" l="1"/>
  <c r="A1797" i="3"/>
  <c r="B1799" i="3" l="1"/>
  <c r="A1798" i="3"/>
  <c r="B1800" i="3" l="1"/>
  <c r="A1799" i="3"/>
  <c r="B1801" i="3" l="1"/>
  <c r="A1800" i="3"/>
  <c r="B1802" i="3" l="1"/>
  <c r="A1801" i="3"/>
  <c r="A1802" i="3" l="1"/>
  <c r="B1803" i="3"/>
  <c r="B1804" i="3" l="1"/>
  <c r="A1803" i="3"/>
  <c r="A1804" i="3" l="1"/>
  <c r="B1805" i="3"/>
  <c r="B1806" i="3" l="1"/>
  <c r="A1805" i="3"/>
  <c r="B1807" i="3" l="1"/>
  <c r="A1806" i="3"/>
  <c r="A1807" i="3" l="1"/>
  <c r="B1808" i="3"/>
  <c r="B1809" i="3" l="1"/>
  <c r="A1808" i="3"/>
  <c r="B1810" i="3" l="1"/>
  <c r="A1809" i="3"/>
  <c r="A1810" i="3" l="1"/>
  <c r="B1811" i="3"/>
  <c r="A1811" i="3" l="1"/>
  <c r="B1812" i="3"/>
  <c r="B1813" i="3" l="1"/>
  <c r="A1812" i="3"/>
  <c r="B1814" i="3" l="1"/>
  <c r="A1813" i="3"/>
  <c r="A1814" i="3" l="1"/>
  <c r="B1815" i="3"/>
  <c r="A1815" i="3" l="1"/>
  <c r="B1816" i="3"/>
  <c r="B1817" i="3" l="1"/>
  <c r="A1816" i="3"/>
  <c r="A1817" i="3" l="1"/>
  <c r="B1818" i="3"/>
  <c r="A1818" i="3" l="1"/>
  <c r="B1819" i="3"/>
  <c r="A1819" i="3" l="1"/>
  <c r="B1820" i="3"/>
  <c r="B1821" i="3" l="1"/>
  <c r="A1820" i="3"/>
  <c r="A1821" i="3" l="1"/>
  <c r="B1822" i="3"/>
  <c r="A1822" i="3" l="1"/>
  <c r="B1823" i="3"/>
  <c r="A1823" i="3" l="1"/>
  <c r="B1824" i="3"/>
  <c r="A1824" i="3" l="1"/>
  <c r="B1825" i="3"/>
  <c r="A1825" i="3" l="1"/>
  <c r="B1826" i="3"/>
  <c r="B1827" i="3" l="1"/>
  <c r="A1826" i="3"/>
  <c r="A1827" i="3" l="1"/>
  <c r="B1828" i="3"/>
  <c r="A1828" i="3" l="1"/>
  <c r="B1829" i="3"/>
  <c r="B1830" i="3" l="1"/>
  <c r="A1829" i="3"/>
  <c r="B1831" i="3" l="1"/>
  <c r="A1830" i="3"/>
  <c r="B1832" i="3" l="1"/>
  <c r="A1831" i="3"/>
  <c r="B1833" i="3" l="1"/>
  <c r="A1832" i="3"/>
  <c r="A1833" i="3" l="1"/>
  <c r="B1834" i="3"/>
  <c r="B1835" i="3" l="1"/>
  <c r="A1834" i="3"/>
  <c r="B1836" i="3" l="1"/>
  <c r="A1835" i="3"/>
  <c r="B1837" i="3" l="1"/>
  <c r="A1836" i="3"/>
  <c r="B1838" i="3" l="1"/>
  <c r="A1837" i="3"/>
  <c r="B1839" i="3" l="1"/>
  <c r="A1838" i="3"/>
  <c r="A1839" i="3" l="1"/>
  <c r="B1840" i="3"/>
  <c r="A1840" i="3" l="1"/>
  <c r="B1841" i="3"/>
  <c r="A1841" i="3" l="1"/>
  <c r="B1842" i="3"/>
  <c r="A1842" i="3" l="1"/>
  <c r="B1843" i="3"/>
  <c r="A1843" i="3" l="1"/>
  <c r="B1844" i="3"/>
  <c r="A1844" i="3" l="1"/>
  <c r="B1845" i="3"/>
  <c r="A1845" i="3" l="1"/>
  <c r="B1846" i="3"/>
  <c r="A1846" i="3" l="1"/>
  <c r="B1847" i="3"/>
  <c r="A1847" i="3" l="1"/>
  <c r="B1848" i="3"/>
  <c r="A1848" i="3" l="1"/>
  <c r="B1849" i="3"/>
  <c r="A1849" i="3" l="1"/>
  <c r="B1850" i="3"/>
  <c r="B1851" i="3" l="1"/>
  <c r="A1850" i="3"/>
  <c r="A1851" i="3" l="1"/>
  <c r="B1852" i="3"/>
  <c r="B1853" i="3" l="1"/>
  <c r="A1852" i="3"/>
  <c r="B1854" i="3" l="1"/>
  <c r="A1853" i="3"/>
  <c r="A1854" i="3" l="1"/>
  <c r="B1855" i="3"/>
  <c r="B1856" i="3" l="1"/>
  <c r="A1855" i="3"/>
  <c r="B1857" i="3" l="1"/>
  <c r="A1856" i="3"/>
  <c r="B1858" i="3" l="1"/>
  <c r="A1857" i="3"/>
  <c r="B1859" i="3" l="1"/>
  <c r="A1858" i="3"/>
  <c r="B1860" i="3" l="1"/>
  <c r="A1859" i="3"/>
  <c r="A1860" i="3" l="1"/>
  <c r="B1861" i="3"/>
  <c r="B1862" i="3" l="1"/>
  <c r="A1861" i="3"/>
  <c r="B1863" i="3" l="1"/>
  <c r="A1862" i="3"/>
  <c r="A1863" i="3" l="1"/>
  <c r="B1864" i="3"/>
  <c r="A1864" i="3" l="1"/>
  <c r="B1865" i="3"/>
  <c r="A1865" i="3" l="1"/>
  <c r="B1866" i="3"/>
  <c r="A1866" i="3" l="1"/>
  <c r="B1867" i="3"/>
  <c r="A1867" i="3" l="1"/>
  <c r="B1868" i="3"/>
  <c r="A1868" i="3" l="1"/>
  <c r="B1869" i="3"/>
  <c r="A1869" i="3" l="1"/>
  <c r="B1870" i="3"/>
  <c r="B1871" i="3" l="1"/>
  <c r="A1870" i="3"/>
  <c r="A1871" i="3" l="1"/>
  <c r="B1872" i="3"/>
  <c r="A1872" i="3" l="1"/>
  <c r="B1873" i="3"/>
  <c r="B1874" i="3" l="1"/>
  <c r="A1873" i="3"/>
  <c r="A1874" i="3" l="1"/>
  <c r="B1875" i="3"/>
  <c r="A1875" i="3" l="1"/>
  <c r="B1876" i="3"/>
  <c r="A1876" i="3" l="1"/>
  <c r="B1877" i="3"/>
  <c r="B1878" i="3" l="1"/>
  <c r="A1877" i="3"/>
  <c r="B1879" i="3" l="1"/>
  <c r="A1878" i="3"/>
  <c r="B1880" i="3" l="1"/>
  <c r="A1879" i="3"/>
  <c r="A1880" i="3" l="1"/>
  <c r="B1881" i="3"/>
  <c r="B1882" i="3" l="1"/>
  <c r="A1881" i="3"/>
  <c r="A1882" i="3" l="1"/>
  <c r="B1883" i="3"/>
  <c r="B1884" i="3" l="1"/>
  <c r="A1883" i="3"/>
  <c r="A1884" i="3" l="1"/>
  <c r="B1885" i="3"/>
  <c r="A1885" i="3" l="1"/>
  <c r="B1886" i="3"/>
  <c r="B1887" i="3" l="1"/>
  <c r="A1886" i="3"/>
  <c r="B1888" i="3" l="1"/>
  <c r="A1887" i="3"/>
  <c r="A1888" i="3" l="1"/>
  <c r="B1889" i="3"/>
  <c r="B1890" i="3" l="1"/>
  <c r="A1889" i="3"/>
  <c r="B1891" i="3" l="1"/>
  <c r="A1890" i="3"/>
  <c r="B1892" i="3" l="1"/>
  <c r="A1891" i="3"/>
  <c r="B1893" i="3" l="1"/>
  <c r="A1892" i="3"/>
  <c r="A1893" i="3" l="1"/>
  <c r="B1894" i="3"/>
  <c r="B1895" i="3" l="1"/>
  <c r="A1894" i="3"/>
  <c r="A1895" i="3" l="1"/>
  <c r="B1896" i="3"/>
  <c r="A1896" i="3" l="1"/>
  <c r="B1897" i="3"/>
  <c r="A1897" i="3" l="1"/>
  <c r="B1898" i="3"/>
  <c r="A1898" i="3" l="1"/>
  <c r="B1899" i="3"/>
  <c r="A1899" i="3" l="1"/>
  <c r="B1900" i="3"/>
  <c r="B1901" i="3" l="1"/>
  <c r="A1900" i="3"/>
  <c r="B1902" i="3" l="1"/>
  <c r="A1901" i="3"/>
  <c r="A1902" i="3" l="1"/>
  <c r="B1903" i="3"/>
  <c r="B1904" i="3" l="1"/>
  <c r="A1903" i="3"/>
  <c r="A1904" i="3" l="1"/>
  <c r="B1905" i="3"/>
  <c r="A1905" i="3" l="1"/>
  <c r="B1906" i="3"/>
  <c r="B1907" i="3" l="1"/>
  <c r="A1906" i="3"/>
  <c r="A1907" i="3" l="1"/>
  <c r="B1908" i="3"/>
  <c r="B1909" i="3" l="1"/>
  <c r="A1908" i="3"/>
  <c r="A1909" i="3" l="1"/>
  <c r="B1910" i="3"/>
  <c r="A1910" i="3" l="1"/>
  <c r="B1911" i="3"/>
  <c r="B1912" i="3" l="1"/>
  <c r="A1911" i="3"/>
  <c r="A1912" i="3" l="1"/>
  <c r="B1913" i="3"/>
  <c r="A1913" i="3" l="1"/>
  <c r="B1914" i="3"/>
  <c r="B1915" i="3" l="1"/>
  <c r="A1914" i="3"/>
  <c r="B1916" i="3" l="1"/>
  <c r="A1915" i="3"/>
  <c r="B1917" i="3" l="1"/>
  <c r="A1916" i="3"/>
  <c r="A1917" i="3" l="1"/>
  <c r="B1918" i="3"/>
  <c r="A1918" i="3" l="1"/>
  <c r="B1919" i="3"/>
  <c r="A1919" i="3" l="1"/>
  <c r="B1920" i="3"/>
  <c r="A1920" i="3" l="1"/>
  <c r="B1921" i="3"/>
  <c r="A1921" i="3" l="1"/>
  <c r="B1922" i="3"/>
  <c r="B1923" i="3" l="1"/>
  <c r="A1922" i="3"/>
  <c r="A1923" i="3" l="1"/>
  <c r="B1924" i="3"/>
  <c r="A1924" i="3" l="1"/>
  <c r="B1925" i="3"/>
  <c r="B1926" i="3" l="1"/>
  <c r="A1925" i="3"/>
  <c r="B1927" i="3" l="1"/>
  <c r="A1926" i="3"/>
  <c r="A1927" i="3" l="1"/>
  <c r="B1928" i="3"/>
  <c r="B1929" i="3" l="1"/>
  <c r="A1928" i="3"/>
  <c r="B1930" i="3" l="1"/>
  <c r="A1929" i="3"/>
  <c r="B1931" i="3" l="1"/>
  <c r="A1930" i="3"/>
  <c r="A1931" i="3" l="1"/>
  <c r="B1932" i="3"/>
  <c r="A1932" i="3" l="1"/>
  <c r="B1933" i="3"/>
  <c r="B1934" i="3" l="1"/>
  <c r="A1933" i="3"/>
  <c r="A1934" i="3" l="1"/>
  <c r="B1935" i="3"/>
  <c r="B1936" i="3" l="1"/>
  <c r="A1935" i="3"/>
  <c r="A1936" i="3" l="1"/>
  <c r="B1937" i="3"/>
  <c r="B1938" i="3" l="1"/>
  <c r="A1937" i="3"/>
  <c r="A1938" i="3" l="1"/>
  <c r="B1939" i="3"/>
  <c r="A1939" i="3" l="1"/>
  <c r="B1940" i="3"/>
  <c r="A1940" i="3" l="1"/>
  <c r="B1941" i="3"/>
  <c r="B1942" i="3" l="1"/>
  <c r="A1941" i="3"/>
  <c r="A1942" i="3" l="1"/>
  <c r="B1943" i="3"/>
  <c r="A1943" i="3" l="1"/>
  <c r="B1944" i="3"/>
  <c r="A1944" i="3" l="1"/>
  <c r="B1945" i="3"/>
  <c r="A1945" i="3" l="1"/>
  <c r="B1946" i="3"/>
  <c r="A1946" i="3" l="1"/>
  <c r="B1947" i="3"/>
  <c r="A1947" i="3" l="1"/>
  <c r="B1948" i="3"/>
  <c r="B1949" i="3" l="1"/>
  <c r="A1948" i="3"/>
  <c r="A1949" i="3" l="1"/>
  <c r="B1950" i="3"/>
  <c r="B1951" i="3" l="1"/>
  <c r="A1950" i="3"/>
  <c r="B1952" i="3" l="1"/>
  <c r="A1951" i="3"/>
  <c r="B1953" i="3" l="1"/>
  <c r="A1952" i="3"/>
  <c r="B1954" i="3" l="1"/>
  <c r="A1953" i="3"/>
  <c r="A1954" i="3" l="1"/>
  <c r="B1955" i="3"/>
  <c r="A1955" i="3" l="1"/>
  <c r="B1956" i="3"/>
  <c r="B1957" i="3" l="1"/>
  <c r="A1956" i="3"/>
  <c r="A1957" i="3" l="1"/>
  <c r="B1958" i="3"/>
  <c r="B1959" i="3" l="1"/>
  <c r="A1958" i="3"/>
  <c r="B1960" i="3" l="1"/>
  <c r="A1959" i="3"/>
  <c r="B1961" i="3" l="1"/>
  <c r="A1960" i="3"/>
  <c r="B1962" i="3" l="1"/>
  <c r="A1961" i="3"/>
  <c r="A1962" i="3" l="1"/>
  <c r="B1963" i="3"/>
  <c r="B1964" i="3" l="1"/>
  <c r="A1963" i="3"/>
  <c r="A1964" i="3" l="1"/>
  <c r="B1965" i="3"/>
  <c r="A1965" i="3" l="1"/>
  <c r="B1966" i="3"/>
  <c r="A1966" i="3" l="1"/>
  <c r="B1967" i="3"/>
  <c r="B1968" i="3" l="1"/>
  <c r="A1967" i="3"/>
  <c r="A1968" i="3" l="1"/>
  <c r="B1969" i="3"/>
  <c r="B1970" i="3" l="1"/>
  <c r="A1969" i="3"/>
  <c r="A1970" i="3" l="1"/>
  <c r="B1971" i="3"/>
  <c r="B1972" i="3" l="1"/>
  <c r="A1971" i="3"/>
  <c r="A1972" i="3" l="1"/>
  <c r="B1973" i="3"/>
  <c r="A1973" i="3" l="1"/>
  <c r="B1974" i="3"/>
  <c r="A1974" i="3" l="1"/>
  <c r="B1975" i="3"/>
  <c r="B1976" i="3" l="1"/>
  <c r="A1975" i="3"/>
  <c r="A1976" i="3" l="1"/>
  <c r="B1977" i="3"/>
  <c r="A1977" i="3" l="1"/>
  <c r="B1978" i="3"/>
  <c r="B1979" i="3" l="1"/>
  <c r="A1978" i="3"/>
  <c r="A1979" i="3" l="1"/>
  <c r="B1980" i="3"/>
  <c r="B1981" i="3" l="1"/>
  <c r="A1980" i="3"/>
  <c r="B1982" i="3" l="1"/>
  <c r="A1981" i="3"/>
  <c r="B1983" i="3" l="1"/>
  <c r="A1982" i="3"/>
  <c r="A1983" i="3" l="1"/>
  <c r="B1984" i="3"/>
  <c r="B1985" i="3" l="1"/>
  <c r="A1984" i="3"/>
  <c r="A1985" i="3" l="1"/>
  <c r="B1986" i="3"/>
  <c r="A1986" i="3" l="1"/>
  <c r="B1987" i="3"/>
  <c r="B1988" i="3" l="1"/>
  <c r="A1987" i="3"/>
  <c r="A1988" i="3" l="1"/>
  <c r="B1989" i="3"/>
  <c r="B1990" i="3" l="1"/>
  <c r="A1989" i="3"/>
  <c r="B1991" i="3" l="1"/>
  <c r="A1990" i="3"/>
  <c r="B1992" i="3" l="1"/>
  <c r="A1991" i="3"/>
  <c r="B1993" i="3" l="1"/>
  <c r="A1992" i="3"/>
  <c r="A1993" i="3" l="1"/>
  <c r="B1994" i="3"/>
  <c r="B1995" i="3" l="1"/>
  <c r="A1994" i="3"/>
  <c r="B1996" i="3" l="1"/>
  <c r="A1995" i="3"/>
  <c r="A1996" i="3" l="1"/>
  <c r="B1997" i="3"/>
  <c r="A1997" i="3" l="1"/>
  <c r="B1998" i="3"/>
  <c r="A1998" i="3" l="1"/>
  <c r="B1999" i="3"/>
  <c r="A1999" i="3" l="1"/>
  <c r="B2000" i="3"/>
  <c r="A2000" i="3" l="1"/>
  <c r="B2001" i="3"/>
  <c r="B2002" i="3" l="1"/>
  <c r="A2001" i="3"/>
  <c r="B2003" i="3" l="1"/>
  <c r="A2002" i="3"/>
  <c r="A2003" i="3" l="1"/>
  <c r="B2004" i="3"/>
  <c r="B2005" i="3" l="1"/>
  <c r="A2004" i="3"/>
  <c r="B2006" i="3" l="1"/>
  <c r="A2005" i="3"/>
  <c r="B2007" i="3" l="1"/>
  <c r="A2006" i="3"/>
  <c r="A2007" i="3" l="1"/>
  <c r="B2008" i="3"/>
  <c r="B2009" i="3" l="1"/>
  <c r="A2008" i="3"/>
  <c r="A2009" i="3" l="1"/>
  <c r="B2010" i="3"/>
  <c r="B2011" i="3" l="1"/>
  <c r="A2010" i="3"/>
  <c r="B2012" i="3" l="1"/>
  <c r="A2011" i="3"/>
  <c r="A2012" i="3" l="1"/>
  <c r="B2013" i="3"/>
  <c r="A2013" i="3" l="1"/>
  <c r="B2014" i="3"/>
  <c r="A2014" i="3" l="1"/>
  <c r="B2015" i="3"/>
  <c r="B2016" i="3" l="1"/>
  <c r="A2015" i="3"/>
  <c r="B2017" i="3" l="1"/>
  <c r="A2016" i="3"/>
  <c r="B2018" i="3" l="1"/>
  <c r="A2017" i="3"/>
  <c r="B2019" i="3" l="1"/>
  <c r="A2018" i="3"/>
  <c r="B2020" i="3" l="1"/>
  <c r="A2019" i="3"/>
  <c r="A2020" i="3" l="1"/>
  <c r="B2021" i="3"/>
  <c r="B2022" i="3" l="1"/>
  <c r="A2021" i="3"/>
  <c r="A2022" i="3" l="1"/>
  <c r="B2023" i="3"/>
  <c r="A2023" i="3" l="1"/>
  <c r="B2024" i="3"/>
  <c r="A2024" i="3" l="1"/>
  <c r="B2025" i="3"/>
  <c r="A2025" i="3" l="1"/>
  <c r="B2026" i="3"/>
  <c r="B2027" i="3" l="1"/>
  <c r="A2026" i="3"/>
  <c r="A2027" i="3" l="1"/>
  <c r="B2028" i="3"/>
  <c r="B2029" i="3" l="1"/>
  <c r="A2028" i="3"/>
  <c r="B2030" i="3" l="1"/>
  <c r="A2029" i="3"/>
  <c r="A2030" i="3" l="1"/>
  <c r="B2031" i="3"/>
  <c r="A2031" i="3" l="1"/>
  <c r="B2032" i="3"/>
  <c r="B2033" i="3" l="1"/>
  <c r="A2032" i="3"/>
  <c r="A2033" i="3" l="1"/>
  <c r="B2034" i="3"/>
  <c r="A2034" i="3" l="1"/>
  <c r="B2035" i="3"/>
  <c r="B2036" i="3" l="1"/>
  <c r="A2035" i="3"/>
  <c r="A2036" i="3" l="1"/>
  <c r="B2037" i="3"/>
  <c r="A2037" i="3" l="1"/>
  <c r="B2038" i="3"/>
  <c r="B2039" i="3" l="1"/>
  <c r="A2038" i="3"/>
  <c r="B2040" i="3" l="1"/>
  <c r="A2039" i="3"/>
  <c r="A2040" i="3" l="1"/>
  <c r="B2041" i="3"/>
  <c r="A2041" i="3" l="1"/>
  <c r="B2042" i="3"/>
  <c r="A2042" i="3" l="1"/>
  <c r="B2043" i="3"/>
  <c r="B2044" i="3" l="1"/>
  <c r="A2043" i="3"/>
  <c r="A2044" i="3" l="1"/>
  <c r="B2045" i="3"/>
  <c r="A2045" i="3" l="1"/>
  <c r="B2046" i="3"/>
  <c r="A2046" i="3" l="1"/>
  <c r="B2047" i="3"/>
  <c r="B2048" i="3" l="1"/>
  <c r="A2047" i="3"/>
  <c r="A2048" i="3" l="1"/>
  <c r="B2049" i="3"/>
  <c r="B2050" i="3" l="1"/>
  <c r="A2049" i="3"/>
  <c r="B2051" i="3" l="1"/>
  <c r="A2050" i="3"/>
  <c r="A2051" i="3" l="1"/>
  <c r="B2052" i="3"/>
  <c r="A2052" i="3" l="1"/>
  <c r="B2053" i="3"/>
  <c r="A2053" i="3" l="1"/>
  <c r="B2054" i="3"/>
  <c r="B2055" i="3" l="1"/>
  <c r="A2054" i="3"/>
  <c r="A2055" i="3" l="1"/>
  <c r="B2056" i="3"/>
  <c r="B2057" i="3" l="1"/>
  <c r="A2056" i="3"/>
  <c r="A2057" i="3" l="1"/>
  <c r="B2058" i="3"/>
  <c r="A2058" i="3" l="1"/>
  <c r="B2059" i="3"/>
  <c r="A2059" i="3" l="1"/>
  <c r="B2060" i="3"/>
  <c r="A2060" i="3" l="1"/>
  <c r="B2061" i="3"/>
  <c r="A2061" i="3" l="1"/>
  <c r="B2062" i="3"/>
  <c r="A2062" i="3" l="1"/>
  <c r="B2063" i="3"/>
  <c r="B2064" i="3" l="1"/>
  <c r="A2063" i="3"/>
  <c r="B2065" i="3" l="1"/>
  <c r="A2064" i="3"/>
  <c r="B2066" i="3" l="1"/>
  <c r="A2065" i="3"/>
  <c r="B2067" i="3" l="1"/>
  <c r="A2066" i="3"/>
  <c r="B2068" i="3" l="1"/>
  <c r="A2067" i="3"/>
  <c r="B2069" i="3" l="1"/>
  <c r="A2068" i="3"/>
  <c r="B2070" i="3" l="1"/>
  <c r="A2069" i="3"/>
  <c r="A2070" i="3" l="1"/>
  <c r="B2071" i="3"/>
  <c r="A2071" i="3" l="1"/>
  <c r="B2072" i="3"/>
  <c r="B2073" i="3" l="1"/>
  <c r="A2072" i="3"/>
  <c r="A2073" i="3" l="1"/>
  <c r="B2074" i="3"/>
  <c r="A2074" i="3" l="1"/>
  <c r="B2075" i="3"/>
  <c r="B2076" i="3" l="1"/>
  <c r="A2075" i="3"/>
  <c r="B2077" i="3" l="1"/>
  <c r="A2076" i="3"/>
  <c r="A2077" i="3" l="1"/>
  <c r="B2078" i="3"/>
  <c r="A2078" i="3" l="1"/>
  <c r="B2079" i="3"/>
  <c r="B2080" i="3" l="1"/>
  <c r="A2079" i="3"/>
  <c r="B2081" i="3" l="1"/>
  <c r="A2080" i="3"/>
  <c r="B2082" i="3" l="1"/>
  <c r="A2081" i="3"/>
  <c r="A2082" i="3" l="1"/>
  <c r="B2083" i="3"/>
  <c r="A2083" i="3" l="1"/>
  <c r="B2084" i="3"/>
  <c r="B2085" i="3" l="1"/>
  <c r="A2084" i="3"/>
  <c r="B2086" i="3" l="1"/>
  <c r="A2085" i="3"/>
  <c r="A2086" i="3" l="1"/>
  <c r="B2087" i="3"/>
  <c r="B2088" i="3" l="1"/>
  <c r="A2087" i="3"/>
  <c r="A2088" i="3" l="1"/>
  <c r="B2089" i="3"/>
  <c r="B2090" i="3" l="1"/>
  <c r="A2089" i="3"/>
  <c r="B2091" i="3" l="1"/>
  <c r="A2090" i="3"/>
  <c r="A2091" i="3" l="1"/>
  <c r="B2092" i="3"/>
  <c r="A2092" i="3" l="1"/>
  <c r="B2093" i="3"/>
  <c r="A2093" i="3" l="1"/>
  <c r="B2094" i="3"/>
  <c r="B2095" i="3" l="1"/>
  <c r="A2094" i="3"/>
  <c r="B2096" i="3" l="1"/>
  <c r="A2095" i="3"/>
  <c r="B2097" i="3" l="1"/>
  <c r="A2096" i="3"/>
  <c r="A2097" i="3" l="1"/>
  <c r="B2098" i="3"/>
  <c r="A2098" i="3" l="1"/>
  <c r="B2099" i="3"/>
  <c r="A2099" i="3" l="1"/>
  <c r="B2100" i="3"/>
  <c r="A2100" i="3" l="1"/>
  <c r="B2101" i="3"/>
  <c r="A2101" i="3" l="1"/>
  <c r="B2102" i="3"/>
  <c r="B2103" i="3" l="1"/>
  <c r="A2102" i="3"/>
  <c r="A2103" i="3" l="1"/>
  <c r="B2104" i="3"/>
  <c r="B2105" i="3" l="1"/>
  <c r="A2104" i="3"/>
  <c r="A2105" i="3" l="1"/>
  <c r="B2106" i="3"/>
  <c r="A2106" i="3" l="1"/>
  <c r="B2107" i="3"/>
  <c r="B2108" i="3" l="1"/>
  <c r="A2107" i="3"/>
  <c r="B2109" i="3" l="1"/>
  <c r="A2108" i="3"/>
  <c r="B2110" i="3" l="1"/>
  <c r="A2109" i="3"/>
  <c r="A2110" i="3" l="1"/>
  <c r="B2111" i="3"/>
  <c r="A2111" i="3" l="1"/>
  <c r="B2112" i="3"/>
  <c r="A2112" i="3" l="1"/>
  <c r="B2113" i="3"/>
  <c r="B2114" i="3" l="1"/>
  <c r="A2113" i="3"/>
  <c r="B2115" i="3" l="1"/>
  <c r="A2114" i="3"/>
  <c r="B2116" i="3" l="1"/>
  <c r="A2115" i="3"/>
  <c r="B2117" i="3" l="1"/>
  <c r="A2116" i="3"/>
  <c r="B2118" i="3" l="1"/>
  <c r="A2117" i="3"/>
  <c r="A2118" i="3" l="1"/>
  <c r="B2119" i="3"/>
  <c r="A2119" i="3" l="1"/>
  <c r="B2120" i="3"/>
  <c r="B2121" i="3" l="1"/>
  <c r="A2120" i="3"/>
  <c r="A2121" i="3" l="1"/>
  <c r="B2122" i="3"/>
  <c r="B2123" i="3" l="1"/>
  <c r="A2122" i="3"/>
  <c r="B2124" i="3" l="1"/>
  <c r="A2123" i="3"/>
  <c r="B2125" i="3" l="1"/>
  <c r="A2124" i="3"/>
  <c r="A2125" i="3" l="1"/>
  <c r="B2126" i="3"/>
  <c r="A2126" i="3" l="1"/>
  <c r="B2127" i="3"/>
  <c r="B2128" i="3" l="1"/>
  <c r="A2127" i="3"/>
  <c r="B2129" i="3" l="1"/>
  <c r="A2128" i="3"/>
  <c r="B2130" i="3" l="1"/>
  <c r="A2129" i="3"/>
  <c r="A2130" i="3" l="1"/>
  <c r="B2131" i="3"/>
  <c r="A2131" i="3" l="1"/>
  <c r="B2132" i="3"/>
  <c r="B2133" i="3" l="1"/>
  <c r="A2132" i="3"/>
  <c r="A2133" i="3" l="1"/>
  <c r="B2134" i="3"/>
  <c r="B2135" i="3" l="1"/>
  <c r="A2134" i="3"/>
  <c r="B2136" i="3" l="1"/>
  <c r="A2135" i="3"/>
  <c r="A2136" i="3" l="1"/>
  <c r="B2137" i="3"/>
  <c r="A2137" i="3" l="1"/>
  <c r="B2138" i="3"/>
  <c r="B2139" i="3" l="1"/>
  <c r="A2138" i="3"/>
  <c r="B2140" i="3" l="1"/>
  <c r="A2139" i="3"/>
  <c r="B2141" i="3" l="1"/>
  <c r="A2140" i="3"/>
  <c r="B2142" i="3" l="1"/>
  <c r="A2141" i="3"/>
  <c r="B2143" i="3" l="1"/>
  <c r="A2142" i="3"/>
  <c r="B2144" i="3" l="1"/>
  <c r="A2143" i="3"/>
  <c r="B2145" i="3" l="1"/>
  <c r="A2144" i="3"/>
  <c r="B2146" i="3" l="1"/>
  <c r="A2145" i="3"/>
  <c r="B2147" i="3" l="1"/>
  <c r="A2146" i="3"/>
  <c r="A2147" i="3" l="1"/>
  <c r="B2148" i="3"/>
  <c r="A2148" i="3" l="1"/>
  <c r="B2149" i="3"/>
  <c r="A2149" i="3" l="1"/>
  <c r="B2150" i="3"/>
  <c r="B2151" i="3" l="1"/>
  <c r="A2150" i="3"/>
  <c r="A2151" i="3" l="1"/>
  <c r="B2152" i="3"/>
  <c r="B2153" i="3" l="1"/>
  <c r="A2152" i="3"/>
  <c r="A2153" i="3" l="1"/>
  <c r="B2154" i="3"/>
  <c r="B2155" i="3" l="1"/>
  <c r="A2154" i="3"/>
  <c r="B2156" i="3" l="1"/>
  <c r="A2155" i="3"/>
  <c r="B2157" i="3" l="1"/>
  <c r="A2156" i="3"/>
  <c r="A2157" i="3" l="1"/>
  <c r="B2158" i="3"/>
  <c r="B2159" i="3" l="1"/>
  <c r="A2158" i="3"/>
  <c r="B2160" i="3" l="1"/>
  <c r="A2159" i="3"/>
  <c r="A2160" i="3" l="1"/>
  <c r="B2161" i="3"/>
  <c r="B2162" i="3" l="1"/>
  <c r="A2161" i="3"/>
  <c r="A2162" i="3" l="1"/>
  <c r="B2163" i="3"/>
  <c r="B2164" i="3" l="1"/>
  <c r="A2163" i="3"/>
  <c r="B2165" i="3" l="1"/>
  <c r="A2164" i="3"/>
  <c r="A2165" i="3" l="1"/>
  <c r="B2166" i="3"/>
  <c r="B2167" i="3" l="1"/>
  <c r="A2166" i="3"/>
  <c r="A2167" i="3" l="1"/>
  <c r="B2168" i="3"/>
  <c r="B2169" i="3" l="1"/>
  <c r="A2168" i="3"/>
  <c r="A2169" i="3" l="1"/>
  <c r="B2170" i="3"/>
  <c r="A2170" i="3" l="1"/>
  <c r="B2171" i="3"/>
  <c r="A2171" i="3" l="1"/>
  <c r="B2172" i="3"/>
  <c r="A2172" i="3" l="1"/>
  <c r="B2173" i="3"/>
  <c r="B2174" i="3" l="1"/>
  <c r="A2173" i="3"/>
  <c r="B2175" i="3" l="1"/>
  <c r="A2174" i="3"/>
  <c r="B2176" i="3" l="1"/>
  <c r="A2175" i="3"/>
  <c r="A2176" i="3" l="1"/>
  <c r="B2177" i="3"/>
  <c r="B2178" i="3" l="1"/>
  <c r="A2177" i="3"/>
  <c r="A2178" i="3" l="1"/>
  <c r="B2179" i="3"/>
  <c r="A2179" i="3" l="1"/>
  <c r="B2180" i="3"/>
  <c r="B2181" i="3" l="1"/>
  <c r="A2180" i="3"/>
  <c r="A2181" i="3" l="1"/>
  <c r="B2182" i="3"/>
  <c r="A2182" i="3" l="1"/>
  <c r="B2183" i="3"/>
  <c r="B2184" i="3" l="1"/>
  <c r="A2183" i="3"/>
  <c r="B2185" i="3" l="1"/>
  <c r="A2184" i="3"/>
  <c r="B2186" i="3" l="1"/>
  <c r="A2185" i="3"/>
  <c r="A2186" i="3" l="1"/>
  <c r="B2187" i="3"/>
  <c r="B2188" i="3" l="1"/>
  <c r="A2187" i="3"/>
  <c r="B2189" i="3" l="1"/>
  <c r="A2188" i="3"/>
  <c r="B2190" i="3" l="1"/>
  <c r="A2189" i="3"/>
  <c r="A2190" i="3" l="1"/>
  <c r="B2191" i="3"/>
  <c r="B2192" i="3" l="1"/>
  <c r="A2191" i="3"/>
  <c r="A2192" i="3" l="1"/>
  <c r="B2193" i="3"/>
  <c r="A2193" i="3" l="1"/>
  <c r="B2194" i="3"/>
  <c r="B2195" i="3" l="1"/>
  <c r="A2194" i="3"/>
  <c r="B2196" i="3" l="1"/>
  <c r="A2195" i="3"/>
  <c r="A2196" i="3" l="1"/>
  <c r="B2197" i="3"/>
  <c r="B2198" i="3" l="1"/>
  <c r="A2197" i="3"/>
  <c r="A2198" i="3" l="1"/>
  <c r="B2199" i="3"/>
  <c r="B2200" i="3" l="1"/>
  <c r="A2199" i="3"/>
  <c r="B2201" i="3" l="1"/>
  <c r="A2200" i="3"/>
  <c r="A2201" i="3" l="1"/>
  <c r="B2202" i="3"/>
  <c r="B2203" i="3" l="1"/>
  <c r="A2202" i="3"/>
  <c r="B2204" i="3" l="1"/>
  <c r="A2203" i="3"/>
  <c r="B2205" i="3" l="1"/>
  <c r="A2204" i="3"/>
  <c r="A2205" i="3" l="1"/>
  <c r="B2206" i="3"/>
  <c r="B2207" i="3" l="1"/>
  <c r="A2206" i="3"/>
  <c r="B2208" i="3" l="1"/>
  <c r="A2207" i="3"/>
  <c r="B2209" i="3" l="1"/>
  <c r="A2208" i="3"/>
  <c r="B2210" i="3" l="1"/>
  <c r="A2209" i="3"/>
  <c r="A2210" i="3" l="1"/>
  <c r="B2211" i="3"/>
  <c r="A2211" i="3" l="1"/>
  <c r="B2212" i="3"/>
  <c r="A2212" i="3" l="1"/>
  <c r="B2213" i="3"/>
  <c r="A2213" i="3" l="1"/>
  <c r="B2214" i="3"/>
  <c r="B2215" i="3" l="1"/>
  <c r="A2214" i="3"/>
  <c r="B2216" i="3" l="1"/>
  <c r="A2215" i="3"/>
  <c r="A2216" i="3" l="1"/>
  <c r="B2217" i="3"/>
  <c r="A2217" i="3" l="1"/>
  <c r="B2218" i="3"/>
  <c r="A2218" i="3" l="1"/>
  <c r="B2219" i="3"/>
  <c r="A2219" i="3" l="1"/>
  <c r="B2220" i="3"/>
  <c r="A2220" i="3" l="1"/>
  <c r="B2221" i="3"/>
  <c r="A2221" i="3" l="1"/>
  <c r="B2222" i="3"/>
  <c r="B2223" i="3" l="1"/>
  <c r="A2222" i="3"/>
  <c r="A2223" i="3" l="1"/>
  <c r="B2224" i="3"/>
  <c r="A2224" i="3" l="1"/>
  <c r="B2225" i="3"/>
  <c r="B2226" i="3" l="1"/>
  <c r="A2225" i="3"/>
  <c r="A2226" i="3" l="1"/>
  <c r="B2227" i="3"/>
  <c r="A2227" i="3" l="1"/>
  <c r="B2228" i="3"/>
  <c r="B2229" i="3" l="1"/>
  <c r="A2228" i="3"/>
  <c r="B2230" i="3" l="1"/>
  <c r="A2229" i="3"/>
  <c r="B2231" i="3" l="1"/>
  <c r="A2230" i="3"/>
  <c r="A2231" i="3" l="1"/>
  <c r="B2232" i="3"/>
  <c r="B2233" i="3" l="1"/>
  <c r="A2232" i="3"/>
  <c r="A2233" i="3" l="1"/>
  <c r="B2234" i="3"/>
  <c r="A2234" i="3" l="1"/>
  <c r="B2235" i="3"/>
  <c r="A2235" i="3" l="1"/>
  <c r="B2236" i="3"/>
  <c r="B2237" i="3" l="1"/>
  <c r="A2236" i="3"/>
  <c r="B2238" i="3" l="1"/>
  <c r="A2237" i="3"/>
  <c r="A2238" i="3" l="1"/>
  <c r="B2239" i="3"/>
  <c r="B2240" i="3" l="1"/>
  <c r="A2239" i="3"/>
  <c r="B2241" i="3" l="1"/>
  <c r="A2240" i="3"/>
  <c r="B2242" i="3" l="1"/>
  <c r="A2241" i="3"/>
  <c r="A2242" i="3" l="1"/>
  <c r="B2243" i="3"/>
  <c r="A2243" i="3" l="1"/>
  <c r="B2244" i="3"/>
  <c r="B2245" i="3" l="1"/>
  <c r="A2244" i="3"/>
  <c r="B2246" i="3" l="1"/>
  <c r="A2245" i="3"/>
  <c r="A2246" i="3" l="1"/>
  <c r="B2247" i="3"/>
  <c r="A2247" i="3" l="1"/>
  <c r="B2248" i="3"/>
  <c r="A2248" i="3" l="1"/>
  <c r="B2249" i="3"/>
  <c r="B2250" i="3" l="1"/>
  <c r="A2249" i="3"/>
  <c r="A2250" i="3" l="1"/>
  <c r="B2251" i="3"/>
  <c r="A2251" i="3" l="1"/>
  <c r="B2252" i="3"/>
  <c r="B2253" i="3" l="1"/>
  <c r="A2252" i="3"/>
  <c r="A2253" i="3" l="1"/>
  <c r="B2254" i="3"/>
  <c r="B2255" i="3" l="1"/>
  <c r="A2254" i="3"/>
  <c r="A2255" i="3" l="1"/>
  <c r="B2256" i="3"/>
  <c r="B2257" i="3" l="1"/>
  <c r="A2256" i="3"/>
  <c r="B2258" i="3" l="1"/>
  <c r="A2257" i="3"/>
  <c r="A2258" i="3" l="1"/>
  <c r="B2259" i="3"/>
  <c r="B2260" i="3" l="1"/>
  <c r="A2259" i="3"/>
  <c r="A2260" i="3" l="1"/>
  <c r="B2261" i="3"/>
  <c r="B2262" i="3" l="1"/>
  <c r="A2261" i="3"/>
  <c r="B2263" i="3" l="1"/>
  <c r="A2262" i="3"/>
  <c r="A2263" i="3" l="1"/>
  <c r="B2264" i="3"/>
  <c r="A2264" i="3" l="1"/>
  <c r="B2265" i="3"/>
  <c r="B2266" i="3" l="1"/>
  <c r="A2265" i="3"/>
  <c r="A2266" i="3" l="1"/>
  <c r="B2267" i="3"/>
  <c r="A2267" i="3" l="1"/>
  <c r="B2268" i="3"/>
  <c r="B2269" i="3" l="1"/>
  <c r="A2268" i="3"/>
  <c r="B2270" i="3" l="1"/>
  <c r="A2269" i="3"/>
  <c r="A2270" i="3" l="1"/>
  <c r="B2271" i="3"/>
  <c r="B2272" i="3" l="1"/>
  <c r="A2271" i="3"/>
  <c r="A2272" i="3" l="1"/>
  <c r="B2273" i="3"/>
  <c r="A2273" i="3" l="1"/>
  <c r="B2274" i="3"/>
  <c r="B2275" i="3" l="1"/>
  <c r="A2274" i="3"/>
  <c r="B2276" i="3" l="1"/>
  <c r="A2275" i="3"/>
  <c r="B2277" i="3" l="1"/>
  <c r="A2276" i="3"/>
  <c r="B2278" i="3" l="1"/>
  <c r="A2277" i="3"/>
  <c r="B2279" i="3" l="1"/>
  <c r="A2278" i="3"/>
  <c r="A2279" i="3" l="1"/>
  <c r="B2280" i="3"/>
  <c r="B2281" i="3" l="1"/>
  <c r="A2280" i="3"/>
  <c r="B2282" i="3" l="1"/>
  <c r="A2281" i="3"/>
  <c r="B2283" i="3" l="1"/>
  <c r="A2282" i="3"/>
  <c r="B2284" i="3" l="1"/>
  <c r="A2283" i="3"/>
  <c r="A2284" i="3" l="1"/>
  <c r="B2285" i="3"/>
  <c r="A2285" i="3" l="1"/>
  <c r="B2286" i="3"/>
  <c r="B2287" i="3" l="1"/>
  <c r="A2286" i="3"/>
  <c r="A2287" i="3" l="1"/>
  <c r="B2288" i="3"/>
  <c r="A2288" i="3" l="1"/>
  <c r="B2289" i="3"/>
  <c r="B2290" i="3" l="1"/>
  <c r="A2289" i="3"/>
  <c r="A2290" i="3" l="1"/>
  <c r="B2291" i="3"/>
  <c r="A2291" i="3" l="1"/>
  <c r="B2292" i="3"/>
  <c r="A2292" i="3" l="1"/>
  <c r="B2293" i="3"/>
  <c r="B2294" i="3" l="1"/>
  <c r="A2293" i="3"/>
  <c r="B2295" i="3" l="1"/>
  <c r="A2294" i="3"/>
  <c r="A2295" i="3" l="1"/>
  <c r="B2296" i="3"/>
  <c r="B2297" i="3" l="1"/>
  <c r="A2296" i="3"/>
  <c r="B2298" i="3" l="1"/>
  <c r="A2297" i="3"/>
  <c r="B2299" i="3" l="1"/>
  <c r="A2298" i="3"/>
  <c r="B2300" i="3" l="1"/>
  <c r="A2299" i="3"/>
  <c r="A2300" i="3" l="1"/>
  <c r="B2301" i="3"/>
  <c r="B2302" i="3" l="1"/>
  <c r="A2301" i="3"/>
  <c r="A2302" i="3" l="1"/>
  <c r="B2303" i="3"/>
  <c r="A2303" i="3" l="1"/>
  <c r="B2304" i="3"/>
  <c r="B2305" i="3" l="1"/>
  <c r="A2304" i="3"/>
  <c r="A2305" i="3" l="1"/>
  <c r="B2306" i="3"/>
  <c r="A2306" i="3" l="1"/>
  <c r="B2307" i="3"/>
  <c r="A2307" i="3" l="1"/>
  <c r="B2308" i="3"/>
  <c r="B2309" i="3" l="1"/>
  <c r="A2308" i="3"/>
  <c r="B2310" i="3" l="1"/>
  <c r="A2309" i="3"/>
  <c r="A2310" i="3" l="1"/>
  <c r="B2311" i="3"/>
  <c r="B2312" i="3" l="1"/>
  <c r="A2311" i="3"/>
  <c r="A2312" i="3" l="1"/>
  <c r="B2313" i="3"/>
  <c r="A2313" i="3" l="1"/>
  <c r="B2314" i="3"/>
  <c r="A2314" i="3" l="1"/>
  <c r="B2315" i="3"/>
  <c r="A2315" i="3" l="1"/>
  <c r="B2316" i="3"/>
  <c r="A2316" i="3" l="1"/>
  <c r="B2317" i="3"/>
  <c r="B2318" i="3" l="1"/>
  <c r="A2317" i="3"/>
  <c r="A2318" i="3" l="1"/>
  <c r="B2319" i="3"/>
  <c r="A2319" i="3" l="1"/>
  <c r="B2320" i="3"/>
  <c r="A2320" i="3" l="1"/>
  <c r="B2321" i="3"/>
  <c r="A2321" i="3" l="1"/>
  <c r="B2322" i="3"/>
  <c r="A2322" i="3" l="1"/>
  <c r="B2323" i="3"/>
  <c r="A2323" i="3" l="1"/>
  <c r="B2324" i="3"/>
  <c r="A2324" i="3" l="1"/>
  <c r="B2325" i="3"/>
  <c r="A2325" i="3" l="1"/>
  <c r="B2326" i="3"/>
  <c r="B2327" i="3" l="1"/>
  <c r="A2326" i="3"/>
  <c r="A2327" i="3" l="1"/>
  <c r="B2328" i="3"/>
  <c r="A2328" i="3" l="1"/>
  <c r="B2329" i="3"/>
  <c r="A2329" i="3" l="1"/>
  <c r="B2330" i="3"/>
  <c r="A2330" i="3" l="1"/>
  <c r="B2331" i="3"/>
  <c r="A2331" i="3" l="1"/>
  <c r="B2332" i="3"/>
  <c r="B2333" i="3" l="1"/>
  <c r="A2332" i="3"/>
  <c r="B2334" i="3" l="1"/>
  <c r="A2333" i="3"/>
  <c r="A2334" i="3" l="1"/>
  <c r="B2335" i="3"/>
  <c r="A2335" i="3" l="1"/>
  <c r="B2336" i="3"/>
  <c r="A2336" i="3" l="1"/>
  <c r="B2337" i="3"/>
  <c r="B2338" i="3" l="1"/>
  <c r="A2337" i="3"/>
  <c r="A2338" i="3" l="1"/>
  <c r="B2339" i="3"/>
  <c r="A2339" i="3" l="1"/>
  <c r="B2340" i="3"/>
  <c r="A2340" i="3" l="1"/>
  <c r="B2341" i="3"/>
  <c r="A2341" i="3" l="1"/>
  <c r="B2342" i="3"/>
  <c r="A2342" i="3" l="1"/>
  <c r="B2343" i="3"/>
  <c r="B2344" i="3" l="1"/>
  <c r="A2343" i="3"/>
  <c r="A2344" i="3" l="1"/>
  <c r="B2345" i="3"/>
  <c r="A2345" i="3" l="1"/>
  <c r="B2346" i="3"/>
  <c r="B2347" i="3" l="1"/>
  <c r="A2346" i="3"/>
  <c r="B2348" i="3" l="1"/>
  <c r="A2347" i="3"/>
  <c r="A2348" i="3" l="1"/>
  <c r="B2349" i="3"/>
  <c r="B2350" i="3" l="1"/>
  <c r="A2349" i="3"/>
  <c r="A2350" i="3" l="1"/>
  <c r="B2351" i="3"/>
  <c r="B2352" i="3" l="1"/>
  <c r="A2351" i="3"/>
  <c r="A2352" i="3" l="1"/>
  <c r="B2353" i="3"/>
  <c r="A2353" i="3" l="1"/>
  <c r="B2354" i="3"/>
  <c r="B2355" i="3" l="1"/>
  <c r="A2354" i="3"/>
  <c r="A2355" i="3" l="1"/>
  <c r="B2356" i="3"/>
  <c r="B2357" i="3" l="1"/>
  <c r="A2356" i="3"/>
  <c r="A2357" i="3" l="1"/>
  <c r="B2358" i="3"/>
  <c r="A2358" i="3" l="1"/>
  <c r="B2359" i="3"/>
  <c r="A2359" i="3" l="1"/>
  <c r="B2360" i="3"/>
  <c r="B2361" i="3" l="1"/>
  <c r="A2360" i="3"/>
  <c r="A2361" i="3" l="1"/>
  <c r="B2362" i="3"/>
  <c r="B2363" i="3" l="1"/>
  <c r="A2362" i="3"/>
  <c r="A2363" i="3" l="1"/>
  <c r="B2364" i="3"/>
  <c r="A2364" i="3" l="1"/>
  <c r="B2365" i="3"/>
  <c r="A2365" i="3" l="1"/>
  <c r="B2366" i="3"/>
  <c r="A2366" i="3" l="1"/>
  <c r="B2367" i="3"/>
  <c r="A2367" i="3" l="1"/>
  <c r="B2368" i="3"/>
  <c r="A2368" i="3" l="1"/>
  <c r="B2369" i="3"/>
  <c r="A2369" i="3" l="1"/>
  <c r="B2370" i="3"/>
  <c r="A2370" i="3" l="1"/>
  <c r="B2371" i="3"/>
  <c r="A2371" i="3" l="1"/>
  <c r="B2372" i="3"/>
  <c r="B2373" i="3" l="1"/>
  <c r="A2372" i="3"/>
  <c r="A2373" i="3" l="1"/>
  <c r="B2374" i="3"/>
  <c r="B2375" i="3" l="1"/>
  <c r="A2374" i="3"/>
  <c r="B2376" i="3" l="1"/>
  <c r="A2375" i="3"/>
  <c r="B2377" i="3" l="1"/>
  <c r="A2376" i="3"/>
  <c r="A2377" i="3" l="1"/>
  <c r="B2378" i="3"/>
  <c r="B2379" i="3" l="1"/>
  <c r="A2378" i="3"/>
  <c r="B2380" i="3" l="1"/>
  <c r="A2379" i="3"/>
  <c r="B2381" i="3" l="1"/>
  <c r="A2380" i="3"/>
  <c r="B2382" i="3" l="1"/>
  <c r="A2381" i="3"/>
  <c r="A2382" i="3" l="1"/>
  <c r="B2383" i="3"/>
  <c r="B2384" i="3" l="1"/>
  <c r="A2383" i="3"/>
  <c r="A2384" i="3" l="1"/>
  <c r="B2385" i="3"/>
  <c r="A2385" i="3" l="1"/>
  <c r="B2386" i="3"/>
  <c r="A2386" i="3" l="1"/>
  <c r="B2387" i="3"/>
  <c r="B2388" i="3" l="1"/>
  <c r="A2387" i="3"/>
  <c r="B2389" i="3" l="1"/>
  <c r="A2388" i="3"/>
  <c r="B2390" i="3" l="1"/>
  <c r="A2389" i="3"/>
  <c r="A2390" i="3" l="1"/>
  <c r="B2391" i="3"/>
  <c r="B2392" i="3" l="1"/>
  <c r="A2391" i="3"/>
  <c r="B2393" i="3" l="1"/>
  <c r="A2392" i="3"/>
  <c r="B2394" i="3" l="1"/>
  <c r="A2393" i="3"/>
  <c r="B2395" i="3" l="1"/>
  <c r="A2394" i="3"/>
  <c r="A2395" i="3" l="1"/>
  <c r="B2396" i="3"/>
  <c r="B2397" i="3" l="1"/>
  <c r="A2396" i="3"/>
  <c r="A2397" i="3" l="1"/>
  <c r="B2398" i="3"/>
  <c r="B2399" i="3" l="1"/>
  <c r="A2398" i="3"/>
  <c r="A2399" i="3" l="1"/>
  <c r="B2400" i="3"/>
  <c r="A2400" i="3" l="1"/>
  <c r="B2401" i="3"/>
  <c r="A2401" i="3" l="1"/>
  <c r="B2402" i="3"/>
  <c r="A2402" i="3" l="1"/>
  <c r="B2403" i="3"/>
  <c r="A2403" i="3" l="1"/>
  <c r="B2404" i="3"/>
  <c r="A2404" i="3" l="1"/>
  <c r="B2405" i="3"/>
  <c r="A2405" i="3" l="1"/>
  <c r="B2406" i="3"/>
  <c r="A2406" i="3" l="1"/>
  <c r="B2407" i="3"/>
  <c r="A2407" i="3" l="1"/>
  <c r="B2408" i="3"/>
  <c r="A2408" i="3" l="1"/>
  <c r="B2409" i="3"/>
  <c r="A2409" i="3" l="1"/>
  <c r="B2410" i="3"/>
  <c r="A2410" i="3" l="1"/>
  <c r="B2411" i="3"/>
  <c r="B2412" i="3" l="1"/>
  <c r="A2411" i="3"/>
  <c r="A2412" i="3" l="1"/>
  <c r="B2413" i="3"/>
  <c r="A2413" i="3" l="1"/>
  <c r="B2414" i="3"/>
  <c r="B2415" i="3" l="1"/>
  <c r="A2414" i="3"/>
  <c r="B2416" i="3" l="1"/>
  <c r="A2415" i="3"/>
  <c r="B2417" i="3" l="1"/>
  <c r="A2416" i="3"/>
  <c r="A2417" i="3" l="1"/>
  <c r="B2418" i="3"/>
  <c r="A2418" i="3" l="1"/>
  <c r="B2419" i="3"/>
  <c r="A2419" i="3" l="1"/>
  <c r="B2420" i="3"/>
  <c r="A2420" i="3" l="1"/>
  <c r="B2421" i="3"/>
  <c r="B2422" i="3" l="1"/>
  <c r="A2421" i="3"/>
  <c r="A2422" i="3" l="1"/>
  <c r="B2423" i="3"/>
  <c r="A2423" i="3" l="1"/>
  <c r="B2424" i="3"/>
  <c r="A2424" i="3" l="1"/>
  <c r="B2425" i="3"/>
  <c r="B2426" i="3" l="1"/>
  <c r="A2425" i="3"/>
  <c r="B2427" i="3" l="1"/>
  <c r="A2426" i="3"/>
  <c r="B2428" i="3" l="1"/>
  <c r="A2427" i="3"/>
  <c r="B2429" i="3" l="1"/>
  <c r="A2428" i="3"/>
  <c r="A2429" i="3" l="1"/>
  <c r="B2430" i="3"/>
  <c r="B2431" i="3" l="1"/>
  <c r="A2430" i="3"/>
  <c r="A2431" i="3" l="1"/>
  <c r="B2432" i="3"/>
  <c r="A2432" i="3" l="1"/>
  <c r="B2433" i="3"/>
  <c r="A2433" i="3" l="1"/>
  <c r="B2434" i="3"/>
  <c r="A2434" i="3" l="1"/>
  <c r="B2435" i="3"/>
  <c r="B2436" i="3" l="1"/>
  <c r="A2435" i="3"/>
  <c r="B2437" i="3" l="1"/>
  <c r="A2436" i="3"/>
  <c r="A2437" i="3" l="1"/>
  <c r="B2438" i="3"/>
  <c r="B2439" i="3" l="1"/>
  <c r="A2438" i="3"/>
  <c r="B2440" i="3" l="1"/>
  <c r="A2439" i="3"/>
  <c r="B2441" i="3" l="1"/>
  <c r="A2440" i="3"/>
  <c r="B2442" i="3" l="1"/>
  <c r="A2441" i="3"/>
  <c r="B2443" i="3" l="1"/>
  <c r="A2442" i="3"/>
  <c r="B2444" i="3" l="1"/>
  <c r="A2443" i="3"/>
  <c r="A2444" i="3" l="1"/>
  <c r="B2445" i="3"/>
  <c r="A2445" i="3" l="1"/>
  <c r="B2446" i="3"/>
  <c r="B2447" i="3" l="1"/>
  <c r="A2446" i="3"/>
  <c r="A2447" i="3" l="1"/>
  <c r="B2448" i="3"/>
  <c r="B2449" i="3" l="1"/>
  <c r="A2448" i="3"/>
  <c r="A2449" i="3" l="1"/>
  <c r="B2450" i="3"/>
  <c r="A2450" i="3" l="1"/>
  <c r="B2451" i="3"/>
  <c r="A2451" i="3" l="1"/>
  <c r="B2452" i="3"/>
  <c r="B2453" i="3" l="1"/>
  <c r="A2452" i="3"/>
  <c r="B2454" i="3" l="1"/>
  <c r="A2453" i="3"/>
  <c r="A2454" i="3" l="1"/>
  <c r="B2455" i="3"/>
  <c r="A2455" i="3" l="1"/>
  <c r="B2456" i="3"/>
  <c r="B2457" i="3" l="1"/>
  <c r="A2456" i="3"/>
  <c r="B2458" i="3" l="1"/>
  <c r="A2457" i="3"/>
  <c r="B2459" i="3" l="1"/>
  <c r="A2458" i="3"/>
  <c r="B2460" i="3" l="1"/>
  <c r="A2459" i="3"/>
  <c r="A2460" i="3" l="1"/>
  <c r="B2461" i="3"/>
  <c r="B2462" i="3" l="1"/>
  <c r="A2461" i="3"/>
  <c r="A2462" i="3" l="1"/>
  <c r="B2463" i="3"/>
  <c r="B2464" i="3" l="1"/>
  <c r="A2463" i="3"/>
  <c r="A2464" i="3" l="1"/>
  <c r="B2465" i="3"/>
  <c r="A2465" i="3" l="1"/>
  <c r="B2466" i="3"/>
  <c r="B2467" i="3" l="1"/>
  <c r="A2466" i="3"/>
  <c r="B2468" i="3" l="1"/>
  <c r="A2467" i="3"/>
  <c r="A2468" i="3" l="1"/>
  <c r="B2469" i="3"/>
  <c r="B2470" i="3" l="1"/>
  <c r="A2469" i="3"/>
  <c r="B2471" i="3" l="1"/>
  <c r="A2470" i="3"/>
  <c r="B2472" i="3" l="1"/>
  <c r="A2471" i="3"/>
  <c r="A2472" i="3" l="1"/>
  <c r="B2473" i="3"/>
  <c r="B2474" i="3" l="1"/>
  <c r="A2473" i="3"/>
  <c r="B2475" i="3" l="1"/>
  <c r="A2474" i="3"/>
  <c r="B2476" i="3" l="1"/>
  <c r="A2475" i="3"/>
  <c r="B2477" i="3" l="1"/>
  <c r="A2476" i="3"/>
  <c r="A2477" i="3" l="1"/>
  <c r="B2478" i="3"/>
  <c r="A2478" i="3" l="1"/>
  <c r="B2479" i="3"/>
  <c r="B2480" i="3" l="1"/>
  <c r="A2479" i="3"/>
  <c r="B2481" i="3" l="1"/>
  <c r="A2480" i="3"/>
  <c r="B2482" i="3" l="1"/>
  <c r="A2481" i="3"/>
  <c r="B2483" i="3" l="1"/>
  <c r="A2482" i="3"/>
  <c r="B2484" i="3" l="1"/>
  <c r="A2483" i="3"/>
  <c r="A2484" i="3" l="1"/>
  <c r="B2485" i="3"/>
  <c r="B2486" i="3" l="1"/>
  <c r="A2485" i="3"/>
  <c r="A2486" i="3" l="1"/>
  <c r="B2487" i="3"/>
  <c r="A2487" i="3" l="1"/>
  <c r="B2488" i="3"/>
  <c r="A2488" i="3" l="1"/>
  <c r="B2489" i="3"/>
  <c r="A2489" i="3" l="1"/>
  <c r="B2490" i="3"/>
  <c r="A2490" i="3" l="1"/>
  <c r="B2491" i="3"/>
  <c r="B2492" i="3" l="1"/>
  <c r="A2491" i="3"/>
  <c r="B2493" i="3" l="1"/>
  <c r="A2492" i="3"/>
  <c r="A2493" i="3" l="1"/>
  <c r="B2494" i="3"/>
  <c r="B2495" i="3" l="1"/>
  <c r="A2494" i="3"/>
  <c r="B2496" i="3" l="1"/>
  <c r="A2495" i="3"/>
  <c r="A2496" i="3" l="1"/>
  <c r="B2497" i="3"/>
  <c r="B2498" i="3" l="1"/>
  <c r="A2497" i="3"/>
  <c r="A2498" i="3" l="1"/>
  <c r="B2499" i="3"/>
  <c r="A2499" i="3" l="1"/>
  <c r="B2500" i="3"/>
  <c r="A2500" i="3" s="1"/>
</calcChain>
</file>

<file path=xl/connections.xml><?xml version="1.0" encoding="utf-8"?>
<connections xmlns="http://schemas.openxmlformats.org/spreadsheetml/2006/main">
  <connection id="1" name="my_data" type="6" refreshedVersion="6" background="1" saveData="1">
    <textPr sourceFile="/Users/thomas/Desktop/my_data.csv" decimal="," thousands=" " comma="1">
      <textFields count="30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<sst xmlns="http://schemas.openxmlformats.org/spreadsheetml/2006/main" count="12057" uniqueCount="1512">
  <si>
    <t>Véhicule</t>
  </si>
  <si>
    <t>Concatener</t>
  </si>
  <si>
    <t>Modèle</t>
  </si>
  <si>
    <t>N° Place</t>
  </si>
  <si>
    <t>CV abs</t>
  </si>
  <si>
    <t>CV exp.</t>
  </si>
  <si>
    <t>Responsable</t>
  </si>
  <si>
    <t>CG abs</t>
  </si>
  <si>
    <t>Cr'A abs</t>
  </si>
  <si>
    <t>Anomalie</t>
  </si>
  <si>
    <t>Gjau. Abs</t>
  </si>
  <si>
    <t>parking</t>
  </si>
  <si>
    <t>parking_places</t>
  </si>
  <si>
    <t>parking_affected_vehicles</t>
  </si>
  <si>
    <t>vehicle</t>
  </si>
  <si>
    <t>model</t>
  </si>
  <si>
    <t>status</t>
  </si>
  <si>
    <t>is_reachable</t>
  </si>
  <si>
    <t>battery_status</t>
  </si>
  <si>
    <t>usage_status</t>
  </si>
  <si>
    <t>in_on_parking</t>
  </si>
  <si>
    <t>equipment_problem</t>
  </si>
  <si>
    <t>car_registration_document_missing</t>
  </si>
  <si>
    <t>crit_air_document_missing</t>
  </si>
  <si>
    <t>green_card_missing</t>
  </si>
  <si>
    <t xml:space="preserve"> green_card_expired </t>
  </si>
  <si>
    <t xml:space="preserve"> yellow_vest_missing </t>
  </si>
  <si>
    <t xml:space="preserve"> warning_triangle_missing </t>
  </si>
  <si>
    <t>spare_tire_missing</t>
  </si>
  <si>
    <t xml:space="preserve"> responsible </t>
  </si>
  <si>
    <t xml:space="preserve">booking_id </t>
  </si>
  <si>
    <t xml:space="preserve">intervention_id </t>
  </si>
  <si>
    <t xml:space="preserve">start_time </t>
  </si>
  <si>
    <t>end_time</t>
  </si>
  <si>
    <t xml:space="preserve"> unavailability_start_date</t>
  </si>
  <si>
    <t xml:space="preserve"> unavailability_end_date </t>
  </si>
  <si>
    <t xml:space="preserve">fuel_card_missing </t>
  </si>
  <si>
    <t>fuel_card_number</t>
  </si>
  <si>
    <t>badge_parking</t>
  </si>
  <si>
    <t xml:space="preserve"> parking_badge_missing</t>
  </si>
  <si>
    <t>damage_report_date</t>
  </si>
  <si>
    <t>Arcueil - La Vache Noire</t>
  </si>
  <si>
    <t>FA-008-RV</t>
  </si>
  <si>
    <t>MEGANE</t>
  </si>
  <si>
    <t>abnormal</t>
  </si>
  <si>
    <t>true</t>
  </si>
  <si>
    <t>normal</t>
  </si>
  <si>
    <t>available</t>
  </si>
  <si>
    <t>false</t>
  </si>
  <si>
    <t>Stephen Girault</t>
  </si>
  <si>
    <t>null</t>
  </si>
  <si>
    <t>2019-02-09 09:22:28+01</t>
  </si>
  <si>
    <t>Q3S00067488</t>
  </si>
  <si>
    <t>ES-088-VS</t>
  </si>
  <si>
    <t>TWINGO</t>
  </si>
  <si>
    <t>Q3s00067487</t>
  </si>
  <si>
    <t>2018-05-28 10:10:53.688227+02</t>
  </si>
  <si>
    <t>EL-818-YQ</t>
  </si>
  <si>
    <t>dangerous</t>
  </si>
  <si>
    <t>Q3S00067469</t>
  </si>
  <si>
    <t>2018-11-30 15:30:46.013471+01</t>
  </si>
  <si>
    <t>Asnieres sur Seine - Dervaux</t>
  </si>
  <si>
    <t>FB-701-TM</t>
  </si>
  <si>
    <t>FB-313-TL</t>
  </si>
  <si>
    <t>reservation</t>
  </si>
  <si>
    <t>FB-353-TL</t>
  </si>
  <si>
    <t>FB-334-TL</t>
  </si>
  <si>
    <t>FB-316-TL</t>
  </si>
  <si>
    <t>Asnieres sur Seine - Hotel de Ville</t>
  </si>
  <si>
    <t>EW-096-KN</t>
  </si>
  <si>
    <t>2018-11-30 15:47:59.400143+01</t>
  </si>
  <si>
    <t>EL-683-ZF</t>
  </si>
  <si>
    <t>Golf 7</t>
  </si>
  <si>
    <t>2018-12-12 13:32:53+01</t>
  </si>
  <si>
    <t>2018-11-30 16:13:43.615064+01</t>
  </si>
  <si>
    <t>Boulogne - Cours de l'Ile Seguin</t>
  </si>
  <si>
    <t>EN-561-GB</t>
  </si>
  <si>
    <t>2018-04-24 15:51:23.144986+02</t>
  </si>
  <si>
    <t>FA-005-JB</t>
  </si>
  <si>
    <t>2018-10-07 12:15:33+02</t>
  </si>
  <si>
    <t>EP-014-EK</t>
  </si>
  <si>
    <t>Touran</t>
  </si>
  <si>
    <t>2018-11-30 17:19:10.063291+01</t>
  </si>
  <si>
    <t>EW-266-KN</t>
  </si>
  <si>
    <t>2019-01-03 15:12:25+01</t>
  </si>
  <si>
    <t>2019-02-09 17:54:44+01</t>
  </si>
  <si>
    <t>2018-07-31 18:02:30.055457+02</t>
  </si>
  <si>
    <t>Boulogne - Hotel de Ville</t>
  </si>
  <si>
    <t>FA-020-RS</t>
  </si>
  <si>
    <t>intervention</t>
  </si>
  <si>
    <t>QP00002389</t>
  </si>
  <si>
    <t>2018-12-15 12:45:58+01</t>
  </si>
  <si>
    <t xml:space="preserve">EY-957-NL </t>
  </si>
  <si>
    <t>2019-02-09 18:08:58+01</t>
  </si>
  <si>
    <t>2018-10-08 09:39:32.272345+02</t>
  </si>
  <si>
    <t>FA-143-RS</t>
  </si>
  <si>
    <t>2019-01-24 14:29:37+01</t>
  </si>
  <si>
    <t>QP00002390</t>
  </si>
  <si>
    <t>EJ-346-SA</t>
  </si>
  <si>
    <t>2019-01-23 20:01:00+01</t>
  </si>
  <si>
    <t>2018-09-12 18:37:30+02</t>
  </si>
  <si>
    <t>2018-05-02 17:59:31.142458+02</t>
  </si>
  <si>
    <t>Boulogne - Marche</t>
  </si>
  <si>
    <t>EP-850-EJ</t>
  </si>
  <si>
    <t>critical</t>
  </si>
  <si>
    <t>unavailable</t>
  </si>
  <si>
    <t>2019-02-06 00:00:00+01</t>
  </si>
  <si>
    <t>2019-03-06 00:00:00+01</t>
  </si>
  <si>
    <t>2018-05-24 16:13:01.246043+02</t>
  </si>
  <si>
    <t>EP-648-MR</t>
  </si>
  <si>
    <t>2019-01-23 14:27:41+01</t>
  </si>
  <si>
    <t>2018-04-25 17:03:24.920211+02</t>
  </si>
  <si>
    <t>FA-032-JB</t>
  </si>
  <si>
    <t>Courbevoie - Auditorium Carpeaux</t>
  </si>
  <si>
    <t>EV-883-SN</t>
  </si>
  <si>
    <t>2019-02-07 16:46:26+01</t>
  </si>
  <si>
    <t>2019-02-21 18:00:00+01</t>
  </si>
  <si>
    <t>2019-01-30 00:00:00+01</t>
  </si>
  <si>
    <t>2019-02-27 15:00:00+01</t>
  </si>
  <si>
    <t>2018-09-19 16:08:43.192074+02</t>
  </si>
  <si>
    <t>EW-746-KM</t>
  </si>
  <si>
    <t>2018-10-26 13:11:49+02</t>
  </si>
  <si>
    <t>2018-11-05 15:16:15+01</t>
  </si>
  <si>
    <t>2018-09-19 15:56:58.603914+02</t>
  </si>
  <si>
    <t>Courbevoie - Jacques Cartier</t>
  </si>
  <si>
    <t>FA-579-HB</t>
  </si>
  <si>
    <t>2019-02-12 00:00:00+01</t>
  </si>
  <si>
    <t>2019-03-13 16:00:00+01</t>
  </si>
  <si>
    <t>2019-01-18 13:16:27+01</t>
  </si>
  <si>
    <t>2019-01-11 17:08:13.156617+01</t>
  </si>
  <si>
    <t>EQ-663-EH</t>
  </si>
  <si>
    <t>2019-02-02 15:05:25+01</t>
  </si>
  <si>
    <t>2018-09-19 16:50:55.950617+02</t>
  </si>
  <si>
    <t>EK-157-GX</t>
  </si>
  <si>
    <t>2018-09-19 17:09:08.646072+02</t>
  </si>
  <si>
    <t>Courbevoie - Marceau</t>
  </si>
  <si>
    <t>EV-393-SP</t>
  </si>
  <si>
    <t>2018-10-24 12:23:34+02</t>
  </si>
  <si>
    <t>2018-09-21 16:53:23.704222+02</t>
  </si>
  <si>
    <t>FC-763-NM</t>
  </si>
  <si>
    <t>2019-01-17 18:00:56.634429+01</t>
  </si>
  <si>
    <t>EV-183-SP</t>
  </si>
  <si>
    <t>2018-04-24 16:02:33.274733+02</t>
  </si>
  <si>
    <t>Courbevoie - Renardieres</t>
  </si>
  <si>
    <t>EV-245-SN</t>
  </si>
  <si>
    <t>2018-10-07 20:21:22+02</t>
  </si>
  <si>
    <t>2018-09-24 13:59:06.622069+02</t>
  </si>
  <si>
    <t>FC-927-MD</t>
  </si>
  <si>
    <t>2019-01-17 18:17:11.693971+01</t>
  </si>
  <si>
    <t>EV-113-SN</t>
  </si>
  <si>
    <t>2018-11-24 16:34:49+01</t>
  </si>
  <si>
    <t>2018-09-27 11:15:36.749533+02</t>
  </si>
  <si>
    <t>Gentilly - Eglise</t>
  </si>
  <si>
    <t>ES-633-GN</t>
  </si>
  <si>
    <t>2019-02-02 00:00:00+01</t>
  </si>
  <si>
    <t>2019-02-27 16:00:00+01</t>
  </si>
  <si>
    <t>2018-12-28 13:49:41+01</t>
  </si>
  <si>
    <t>2018-09-20 16:57:45.563548+02</t>
  </si>
  <si>
    <t>FA-645-RV</t>
  </si>
  <si>
    <t>2019-02-07 12:57:16+01</t>
  </si>
  <si>
    <t>2019-01-29 00:00:00+01</t>
  </si>
  <si>
    <t>2019-01-26 12:18:24+01</t>
  </si>
  <si>
    <t>2019-02-13 11:23:12.373011+01</t>
  </si>
  <si>
    <t>FA-279-RR</t>
  </si>
  <si>
    <t>2019-01-11 17:11:46.628033+01</t>
  </si>
  <si>
    <t>EL-426-ZA</t>
  </si>
  <si>
    <t>2019-01-26 12:15:48+01</t>
  </si>
  <si>
    <t>2019-02-02 16:16:09+01</t>
  </si>
  <si>
    <t>2018-04-18 11:59:27.61151+02</t>
  </si>
  <si>
    <t>Issy - Corentin Celton</t>
  </si>
  <si>
    <t>ER-569-PF</t>
  </si>
  <si>
    <t>2019-01-08 16:25:09+01</t>
  </si>
  <si>
    <t>2018-09-23 15:11:25+02</t>
  </si>
  <si>
    <t>2018-06-13 15:48:52.837642+02</t>
  </si>
  <si>
    <t>EW-358-KM</t>
  </si>
  <si>
    <t>2018-04-24 16:32:02.525729+02</t>
  </si>
  <si>
    <t>EL-186-YP</t>
  </si>
  <si>
    <t>2019-02-02 13:54:10+01</t>
  </si>
  <si>
    <t>2019-01-13 13:29:04+01</t>
  </si>
  <si>
    <t>2018-07-26 12:19:04.112047+02</t>
  </si>
  <si>
    <t>FA-123-WF</t>
  </si>
  <si>
    <t>2019-02-06 15:01:37+01</t>
  </si>
  <si>
    <t>2019-01-25 14:39:57.22551+01</t>
  </si>
  <si>
    <t>FC-806-MD</t>
  </si>
  <si>
    <t>2019-01-17 17:58:16.110255+01</t>
  </si>
  <si>
    <t>FC-655-SL</t>
  </si>
  <si>
    <t>2019-02-07 16:27:37+01</t>
  </si>
  <si>
    <t>2019-01-17 18:32:11.008152+01</t>
  </si>
  <si>
    <t>Issy - Val-de-Seine</t>
  </si>
  <si>
    <t>EL-419-FN</t>
  </si>
  <si>
    <t>2019-01-12 14:21:04+01</t>
  </si>
  <si>
    <t>2018-05-02 17:46:41.772781+02</t>
  </si>
  <si>
    <t>EL-306-SA</t>
  </si>
  <si>
    <t>2018-12-10 09:55:25+01</t>
  </si>
  <si>
    <t>2018-04-25 17:14:29.601926+02</t>
  </si>
  <si>
    <t>Kremlin Bicetre - Porte d'Italie</t>
  </si>
  <si>
    <t>FC-140-SL</t>
  </si>
  <si>
    <t>2019-01-18 18:00:09.854355+01</t>
  </si>
  <si>
    <t>FC-933-SK</t>
  </si>
  <si>
    <t>2019-01-18 18:06:43.296947+01</t>
  </si>
  <si>
    <t>FC-283-SL</t>
  </si>
  <si>
    <t>2019-01-18 17:55:31.809876+01</t>
  </si>
  <si>
    <t>FC-585-SK</t>
  </si>
  <si>
    <t>2019-01-18 17:51:49.65607+01</t>
  </si>
  <si>
    <t>La Defense - Centre Grande Arche</t>
  </si>
  <si>
    <t>EW-665-KM</t>
  </si>
  <si>
    <t>2018-12-14 17:30:00+01</t>
  </si>
  <si>
    <t>2018-09-27 11:54:43.613663+02</t>
  </si>
  <si>
    <t>EW-654-KM</t>
  </si>
  <si>
    <t>2018-09-27 12:06:19.165496+02</t>
  </si>
  <si>
    <t>EJ-268-SA</t>
  </si>
  <si>
    <t>2019-03-07 16:00:00+01</t>
  </si>
  <si>
    <t>2018-09-27 12:35:26.849251+02</t>
  </si>
  <si>
    <t>EP-944-EL</t>
  </si>
  <si>
    <t>2019-02-07 15:10:00+01</t>
  </si>
  <si>
    <t>2019-02-28 16:00:00+01</t>
  </si>
  <si>
    <t>2018-04-18 16:39:19.260845+02</t>
  </si>
  <si>
    <t>EV-334-SP</t>
  </si>
  <si>
    <t>2018-09-27 12:24:44.434733+02</t>
  </si>
  <si>
    <t>FC-280-SL</t>
  </si>
  <si>
    <t>2019-01-17 18:36:07.163555+01</t>
  </si>
  <si>
    <t xml:space="preserve">Levallois - Jules Verne </t>
  </si>
  <si>
    <t>EV-233-SN</t>
  </si>
  <si>
    <t>2018-09-07 13:54:32+02</t>
  </si>
  <si>
    <t>2019-01-09 18:15:34+01</t>
  </si>
  <si>
    <t>2018-04-24 15:57:23.251534+02</t>
  </si>
  <si>
    <t>EW-351-KM</t>
  </si>
  <si>
    <t>2018-12-08 10:41:15+01</t>
  </si>
  <si>
    <t>2018-08-08 10:47:57.002948+02</t>
  </si>
  <si>
    <t>Malakoff - Plateau de Vanves</t>
  </si>
  <si>
    <t>EM-769-EL</t>
  </si>
  <si>
    <t>2019-02-12 16:31:48+01</t>
  </si>
  <si>
    <t>2018-08-02 19:09:06+02</t>
  </si>
  <si>
    <t>2018-11-14 18:22:08.262455+01</t>
  </si>
  <si>
    <t>EQ-796-EH</t>
  </si>
  <si>
    <t>2019-01-30 13:51:10+01</t>
  </si>
  <si>
    <t>2018-12-05 11:59:15+01</t>
  </si>
  <si>
    <t>2018-09-21 10:58:12.607291+02</t>
  </si>
  <si>
    <t>Neuilly - Avenue de Madrid</t>
  </si>
  <si>
    <t>EL-296-FP</t>
  </si>
  <si>
    <t>2018-12-29 20:45:00+01</t>
  </si>
  <si>
    <t>2019-02-27 20:00:00+01</t>
  </si>
  <si>
    <t>2018-09-27 14:13:40.096173+02</t>
  </si>
  <si>
    <t>EW-706-KM</t>
  </si>
  <si>
    <t>2018-09-27 13:58:02.219117+02</t>
  </si>
  <si>
    <t>FC-694-WD</t>
  </si>
  <si>
    <t>2019-02-06 16:42:35.097057+01</t>
  </si>
  <si>
    <t>FC-929-SK</t>
  </si>
  <si>
    <t>2019-02-09 11:00:00+01</t>
  </si>
  <si>
    <t>2019-02-15 12:00:00+01</t>
  </si>
  <si>
    <t>2019-01-17 18:52:19.957842+01</t>
  </si>
  <si>
    <t>Neuilly - Avenue du Roule</t>
  </si>
  <si>
    <t>EL-551-ZB</t>
  </si>
  <si>
    <t>intervention-late</t>
  </si>
  <si>
    <t>2018-09-27 15:10:38.421386+02</t>
  </si>
  <si>
    <t>EW-487-KM</t>
  </si>
  <si>
    <t>2019-01-12 11:51:09+01</t>
  </si>
  <si>
    <t>2018-11-13 16:18:22.102376+01</t>
  </si>
  <si>
    <t>EL-186-SA</t>
  </si>
  <si>
    <t>2019-02-02 15:55:28+01</t>
  </si>
  <si>
    <t>2018-11-25 13:43:35+01</t>
  </si>
  <si>
    <t>2018-08-08 11:52:50.63872+02</t>
  </si>
  <si>
    <t>FC-558-NM</t>
  </si>
  <si>
    <t>2019-01-17 17:55:52.455549+01</t>
  </si>
  <si>
    <t>Neuilly - Saint Jean-Baptiste (CDG)</t>
  </si>
  <si>
    <t>EP-836-YQ</t>
  </si>
  <si>
    <t>2018-09-27 15:41:40.399126+02</t>
  </si>
  <si>
    <t>EV-302-SN</t>
  </si>
  <si>
    <t>2018-04-26 11:27:36.208799+02</t>
  </si>
  <si>
    <t>EW-271-KM</t>
  </si>
  <si>
    <t>2018-11-06 20:57:20+01</t>
  </si>
  <si>
    <t>2018-09-27 15:36:44.072081+02</t>
  </si>
  <si>
    <t>EQ-673-FQ</t>
  </si>
  <si>
    <t>2018-09-27 15:51:58.952014+02</t>
  </si>
  <si>
    <t>Paris 01 - Carrousel du Louvre</t>
  </si>
  <si>
    <t>EQ-660-CE</t>
  </si>
  <si>
    <t>Azize Aouzal</t>
  </si>
  <si>
    <t>2019-02-11 18:00:26+01</t>
  </si>
  <si>
    <t>2019-01-25 16:34:09+01</t>
  </si>
  <si>
    <t>2018-12-05 18:01:16.524278+01</t>
  </si>
  <si>
    <t>Paris 01 - Les Halles Saint Eustache</t>
  </si>
  <si>
    <t>EZ-352-GF</t>
  </si>
  <si>
    <t>Yaris</t>
  </si>
  <si>
    <t>2019-01-12 10:00:00+01</t>
  </si>
  <si>
    <t>2019-02-27 14:00:00+01</t>
  </si>
  <si>
    <t>EQ-099-CF</t>
  </si>
  <si>
    <t>2018-12-05 18:09:38.310594+01</t>
  </si>
  <si>
    <t>EQ-010-HS</t>
  </si>
  <si>
    <t>2018-12-05 18:18:29.949689+01</t>
  </si>
  <si>
    <t>FC-724-WD</t>
  </si>
  <si>
    <t>2019-01-17 18:20:01.690581+01</t>
  </si>
  <si>
    <t>FC-505-MD</t>
  </si>
  <si>
    <t>FC-092-SL</t>
  </si>
  <si>
    <t>2019-02-06 17:23:27.839795+01</t>
  </si>
  <si>
    <t>EK-331-GX</t>
  </si>
  <si>
    <t>2018-12-04 10:09:56.261233+01</t>
  </si>
  <si>
    <t>Paris 01 - Rivoli Pont-Neuf</t>
  </si>
  <si>
    <t>EQ-083-FR</t>
  </si>
  <si>
    <t>2019-01-11 20:48:51+01</t>
  </si>
  <si>
    <t>2018-12-05 16:59:00.02713+01</t>
  </si>
  <si>
    <t>EP-834-YQ</t>
  </si>
  <si>
    <t>2018-12-16 18:17:19+01</t>
  </si>
  <si>
    <t>2018-12-05 17:31:11.002716+01</t>
  </si>
  <si>
    <t>EW-789-KM</t>
  </si>
  <si>
    <t>2019-02-10 20:38:00+01</t>
  </si>
  <si>
    <t>2018-12-05 17:41:31.085901+01</t>
  </si>
  <si>
    <t>Paris 03 - Rue Caffarelli</t>
  </si>
  <si>
    <t>FA 469 FF</t>
  </si>
  <si>
    <t xml:space="preserve">Transporter </t>
  </si>
  <si>
    <t>2019-01-25 12:45:00+01</t>
  </si>
  <si>
    <t>2019-01-21 19:48:55+01</t>
  </si>
  <si>
    <t>701001187236046402 KO</t>
  </si>
  <si>
    <t>voirie</t>
  </si>
  <si>
    <t>EV-968-SN</t>
  </si>
  <si>
    <t>2018-12-05 16:42:31.258119+01</t>
  </si>
  <si>
    <t>Paris 03 - Rue du Temple</t>
  </si>
  <si>
    <t>EQ-974-HR</t>
  </si>
  <si>
    <t>2018-12-24 15:30:03+01</t>
  </si>
  <si>
    <t>2018-12-22 10:47:43+01</t>
  </si>
  <si>
    <t>2018-12-05 16:27:18.360944+01</t>
  </si>
  <si>
    <t>EZ-165-XF</t>
  </si>
  <si>
    <t>C-HR</t>
  </si>
  <si>
    <t>2019-01-26 08:45:00+01</t>
  </si>
  <si>
    <t>2019-02-27 08:15:00+01</t>
  </si>
  <si>
    <t>2019-01-13 14:05:35+01</t>
  </si>
  <si>
    <t>EL-386-SA</t>
  </si>
  <si>
    <t>2018-12-05 15:08:25.402269+01</t>
  </si>
  <si>
    <t>EN-268-GC</t>
  </si>
  <si>
    <t>2019-01-29 16:39:06+01</t>
  </si>
  <si>
    <t>2018-04-17 16:34:27.009857+02</t>
  </si>
  <si>
    <t>FC-153-MD</t>
  </si>
  <si>
    <t>2019-01-22 00:00:00+01</t>
  </si>
  <si>
    <t>2019-02-27 00:00:00+01</t>
  </si>
  <si>
    <t>2019-01-17 18:22:24.18846+01</t>
  </si>
  <si>
    <t>FB-522-TM</t>
  </si>
  <si>
    <t>Paris 04 - Henri IV</t>
  </si>
  <si>
    <t>EP-843-YQ</t>
  </si>
  <si>
    <t>2019-02-11 00:00:00+01</t>
  </si>
  <si>
    <t>2019-03-11 16:00:00+01</t>
  </si>
  <si>
    <t>2018-12-26 14:29:40+01</t>
  </si>
  <si>
    <t>2018-12-05 15:38:33.6943+01</t>
  </si>
  <si>
    <t>EZ-078-XF</t>
  </si>
  <si>
    <t>Paris 04 - Pont Marie</t>
  </si>
  <si>
    <t>FC-103-WD</t>
  </si>
  <si>
    <t>2019-02-10 17:57:14+01</t>
  </si>
  <si>
    <t>2019-02-06 16:39:43.360036+01</t>
  </si>
  <si>
    <t>ER-755-PG</t>
  </si>
  <si>
    <t>2018-12-05 14:49:44.6883+01</t>
  </si>
  <si>
    <t>EZ-277-GF</t>
  </si>
  <si>
    <t>2018-12-02 11:23:27+01</t>
  </si>
  <si>
    <t>2018-12-05 14:56:25.035559+01</t>
  </si>
  <si>
    <t>FC-449-SK</t>
  </si>
  <si>
    <t>2019-01-18 17:47:45.082916+01</t>
  </si>
  <si>
    <t>FA-177-WF</t>
  </si>
  <si>
    <t>2019-01-12 10:57:50+01</t>
  </si>
  <si>
    <t>2019-01-21 17:40:25+01</t>
  </si>
  <si>
    <t>Paris 04 - Sully Morland</t>
  </si>
  <si>
    <t>EK-678-GW</t>
  </si>
  <si>
    <t>2019-02-15 09:00:00+01</t>
  </si>
  <si>
    <t>2018-12-05 14:34:25.656373+01</t>
  </si>
  <si>
    <t>EL-499-FP</t>
  </si>
  <si>
    <t>2018-12-05 14:23:48.519496+01</t>
  </si>
  <si>
    <t>ES-615-FR</t>
  </si>
  <si>
    <t>2019-02-07 11:35:50+01</t>
  </si>
  <si>
    <t>2018-04-25 10:32:05.061984+02</t>
  </si>
  <si>
    <t xml:space="preserve">Paris 05 - Jardin des plantes </t>
  </si>
  <si>
    <t>EX-118-EX</t>
  </si>
  <si>
    <t>2018-12-04 17:48:30+01</t>
  </si>
  <si>
    <t>2018-07-03 11:05:58.694554+02</t>
  </si>
  <si>
    <t>EL-710-FN</t>
  </si>
  <si>
    <t>2019-01-15 15:30:00+01</t>
  </si>
  <si>
    <t>2019-02-27 14:15:00+01</t>
  </si>
  <si>
    <t>2018-12-23 13:34:33+01</t>
  </si>
  <si>
    <t>2018-04-18 09:42:38.43943+02</t>
  </si>
  <si>
    <t>Paris 05 - Lagrange-Maubert</t>
  </si>
  <si>
    <t>EQ-143-EJ</t>
  </si>
  <si>
    <t>2019-01-01 13:38:59+01</t>
  </si>
  <si>
    <t>2019-01-01 18:12:49+01</t>
  </si>
  <si>
    <t>2018-09-27 16:16:49.634517+02</t>
  </si>
  <si>
    <t>EP-578-EM</t>
  </si>
  <si>
    <t>2019-01-26 11:45:00+01</t>
  </si>
  <si>
    <t>701001187236041908 KO</t>
  </si>
  <si>
    <t>2018-12-04 17:43:05.215486+01</t>
  </si>
  <si>
    <t>ES-595-VS</t>
  </si>
  <si>
    <t>2019-01-14 10:58:27+01</t>
  </si>
  <si>
    <t>2018-12-05 13:56:36.654911+01</t>
  </si>
  <si>
    <t>ES-477-VT</t>
  </si>
  <si>
    <t>2019-02-06 13:19:16+01</t>
  </si>
  <si>
    <t>ES-369-VT</t>
  </si>
  <si>
    <t>2018-12-25 18:59:56+01</t>
  </si>
  <si>
    <t>2018-12-05 14:10:54.26511+01</t>
  </si>
  <si>
    <t>Paris 05 - Soufflot Pantheon</t>
  </si>
  <si>
    <t>EW-564-KM</t>
  </si>
  <si>
    <t>2019-02-10 18:25:06+01</t>
  </si>
  <si>
    <t>2019-02-10 18:26:12+01</t>
  </si>
  <si>
    <t>2018-12-04 17:31:29.298845+01</t>
  </si>
  <si>
    <t>FC-881-MR</t>
  </si>
  <si>
    <t>2019-02-06 09:09:15+01</t>
  </si>
  <si>
    <t>2019-01-17 18:26:06.384032+01</t>
  </si>
  <si>
    <t>EZ-551-GF</t>
  </si>
  <si>
    <t>2019-02-12 21:29:10+01</t>
  </si>
  <si>
    <t>2018-12-30 12:46:48+01</t>
  </si>
  <si>
    <t>2018-12-04 17:22:55.474586+01</t>
  </si>
  <si>
    <t>Paris 06 - Ecole de Medecine</t>
  </si>
  <si>
    <t>EB-531-YC</t>
  </si>
  <si>
    <t>EK-544-XF</t>
  </si>
  <si>
    <t>2018-12-28 00:00:00+01</t>
  </si>
  <si>
    <t>2019-02-27 13:00:00+01</t>
  </si>
  <si>
    <t>701001187236049919 KO</t>
  </si>
  <si>
    <t>2018-10-11 14:49:09.048019+02</t>
  </si>
  <si>
    <t>Paris 06 - Rennes Montparnasse</t>
  </si>
  <si>
    <t>EL-404-SA</t>
  </si>
  <si>
    <t>2019-02-03 19:14:25+01</t>
  </si>
  <si>
    <t>2019-01-07 18:23:44+01</t>
  </si>
  <si>
    <t>2018-12-04 15:04:54.157738+01</t>
  </si>
  <si>
    <t>ES-265-GN</t>
  </si>
  <si>
    <t>2019-02-02 18:17:37+01</t>
  </si>
  <si>
    <t>2018-10-11 15:05:10.349568+02</t>
  </si>
  <si>
    <t>Paris 07 - Avenue de Suffren</t>
  </si>
  <si>
    <t>FA-676-HB</t>
  </si>
  <si>
    <t>FA 532 FF</t>
  </si>
  <si>
    <t>Paris 07 - Invalides</t>
  </si>
  <si>
    <t>EP-066-EM</t>
  </si>
  <si>
    <t>2018-12-04 14:26:12.703543+01</t>
  </si>
  <si>
    <t>EQ-270-HS</t>
  </si>
  <si>
    <t>2018-12-04 14:33:54.786649+01</t>
  </si>
  <si>
    <t>Paris 07 - Rue du Bac</t>
  </si>
  <si>
    <t>EL-475-ZB</t>
  </si>
  <si>
    <t>2019-02-11 07:57:39+01</t>
  </si>
  <si>
    <t>2019-02-15 21:00:00+01</t>
  </si>
  <si>
    <t>2018-08-19 17:06:48+02</t>
  </si>
  <si>
    <t>2018-12-04 11:45:40.439724+01</t>
  </si>
  <si>
    <t>EK-145-WK</t>
  </si>
  <si>
    <t>Auris</t>
  </si>
  <si>
    <t>2019-01-28 16:33:20.262741+01</t>
  </si>
  <si>
    <t>Paris 07 - Saxe</t>
  </si>
  <si>
    <t>EW-600-KM</t>
  </si>
  <si>
    <t>2019-02-07 16:00:38+01</t>
  </si>
  <si>
    <t>2018-12-04 11:40:09.064232+01</t>
  </si>
  <si>
    <t>Paris 08 - Haussmann Berri</t>
  </si>
  <si>
    <t>FA-929-RT</t>
  </si>
  <si>
    <t>Simon Coulange</t>
  </si>
  <si>
    <t>2019-02-02 14:26:13+01</t>
  </si>
  <si>
    <t>FA-657-RW</t>
  </si>
  <si>
    <t>2019-02-05 13:52:32+01</t>
  </si>
  <si>
    <t>2019-01-19 09:10:16+01</t>
  </si>
  <si>
    <t>FA-148-RT</t>
  </si>
  <si>
    <t>2019-02-06 11:51:55+01</t>
  </si>
  <si>
    <t>FA-740-RV</t>
  </si>
  <si>
    <t>2019-02-02 14:06:18+01</t>
  </si>
  <si>
    <t>2019-01-28 11:49:51.640902+01</t>
  </si>
  <si>
    <t>EW-236-KN</t>
  </si>
  <si>
    <t>2019-01-23 10:07:10.647926+01</t>
  </si>
  <si>
    <t>EK-818-GX</t>
  </si>
  <si>
    <t>2019-01-10 09:51:53+01</t>
  </si>
  <si>
    <t>2018-09-28 16:18:22.318397+02</t>
  </si>
  <si>
    <t>Paris 08 - Madeleine Tronchet</t>
  </si>
  <si>
    <t>FC-327-SL</t>
  </si>
  <si>
    <t>EP-564-EJ</t>
  </si>
  <si>
    <t>2018-09-28 16:23:23.028991+02</t>
  </si>
  <si>
    <t>EK-311-ZX</t>
  </si>
  <si>
    <t>2019-01-23 17:04:17+01</t>
  </si>
  <si>
    <t>2018-09-27 17:12:39.835282+02</t>
  </si>
  <si>
    <t>EV-099-SP</t>
  </si>
  <si>
    <t>2019-01-10 10:06:17+01</t>
  </si>
  <si>
    <t>2018-04-24 15:59:01.845276+02</t>
  </si>
  <si>
    <t>FC-329-SL</t>
  </si>
  <si>
    <t>2019-01-18 17:39:50.734382+01</t>
  </si>
  <si>
    <t>Paris 09 - Anvers</t>
  </si>
  <si>
    <t>EQ-189-EJ</t>
  </si>
  <si>
    <t>2019-01-26 12:00:00+01</t>
  </si>
  <si>
    <t>2019-02-27 13:45:00+01</t>
  </si>
  <si>
    <t>2019-01-08 17:01:40+01</t>
  </si>
  <si>
    <t>2018-12-31 14:03:45+01</t>
  </si>
  <si>
    <t>2018-04-25 09:29:48.907841+02</t>
  </si>
  <si>
    <t>EL-259-SA</t>
  </si>
  <si>
    <t>2019-02-14 00:00:00+01</t>
  </si>
  <si>
    <t>2019-03-13 15:00:00+01</t>
  </si>
  <si>
    <t>2019-01-18 08:32:43+01</t>
  </si>
  <si>
    <t>2018-12-04 11:07:30.738205+01</t>
  </si>
  <si>
    <t>FA-687-HB</t>
  </si>
  <si>
    <t>ES-416-VT</t>
  </si>
  <si>
    <t>2018-09-06 08:31:20+02</t>
  </si>
  <si>
    <t>2018-12-04 11:17:45.125661+01</t>
  </si>
  <si>
    <t>EL-818-FM</t>
  </si>
  <si>
    <t>2018-12-23 00:00:00+01</t>
  </si>
  <si>
    <t>2018-12-04 10:33:35.327962+01</t>
  </si>
  <si>
    <t>Paris 09 - Chateaudun</t>
  </si>
  <si>
    <t>EQ-572-FQ</t>
  </si>
  <si>
    <t>2018-09-28 16:40:23.453065+02</t>
  </si>
  <si>
    <t>FA-544-RR</t>
  </si>
  <si>
    <t>Paris 09 - Chauchat Drouot</t>
  </si>
  <si>
    <t>FA-584-WE</t>
  </si>
  <si>
    <t>FC-522-DK</t>
  </si>
  <si>
    <t>2019-02-11 18:26:22+01</t>
  </si>
  <si>
    <t>2019-02-18 09:15:00+01</t>
  </si>
  <si>
    <t>2018-12-12 16:58:04.071359+01</t>
  </si>
  <si>
    <t>EY-949-BN</t>
  </si>
  <si>
    <t>GRAND SCENIC</t>
  </si>
  <si>
    <t>2018-10-18 10:49:24.612868+02</t>
  </si>
  <si>
    <t>EZ-181-GF</t>
  </si>
  <si>
    <t>ER-276-MY</t>
  </si>
  <si>
    <t>701001187236026701 KO</t>
  </si>
  <si>
    <t>2019-01-29 10:23:32+01</t>
  </si>
  <si>
    <t>2018-10-12 12:09:22.842135+02</t>
  </si>
  <si>
    <t>EL-248-FM</t>
  </si>
  <si>
    <t>2019-02-04 09:31:35+01</t>
  </si>
  <si>
    <t>2018-07-12 09:50:36.31257+02</t>
  </si>
  <si>
    <t>EL-151-SA</t>
  </si>
  <si>
    <t>2018-11-16 11:23:39.609338+01</t>
  </si>
  <si>
    <t>FA-678-WE</t>
  </si>
  <si>
    <t>Paris 09 - Gare Saint-Lazare</t>
  </si>
  <si>
    <t>EW-236-KM</t>
  </si>
  <si>
    <t>2018-10-04 12:16:44+02</t>
  </si>
  <si>
    <t>2018-09-28 16:51:51.588777+02</t>
  </si>
  <si>
    <t>ES-159-VS</t>
  </si>
  <si>
    <t>2019-02-11 18:05:00+01</t>
  </si>
  <si>
    <t>2019-02-15 20:55:00+01</t>
  </si>
  <si>
    <t>2018-10-12 10:28:43.464518+02</t>
  </si>
  <si>
    <t>EV-270-EZ</t>
  </si>
  <si>
    <t>2018-10-03 11:28:00.537633+02</t>
  </si>
  <si>
    <t>FC-049-NF</t>
  </si>
  <si>
    <t>2019-01-17 18:08:07.853443+01</t>
  </si>
  <si>
    <t>FC-814-MR</t>
  </si>
  <si>
    <t>2019-01-17 18:04:11.036+01</t>
  </si>
  <si>
    <t>EL-334-ZB</t>
  </si>
  <si>
    <t>2018-10-12 11:08:45.76661+02</t>
  </si>
  <si>
    <t>EV-441-SN</t>
  </si>
  <si>
    <t>2018-10-13 11:17:36+02</t>
  </si>
  <si>
    <t>2018-10-09 10:05:20.457973+02</t>
  </si>
  <si>
    <t>FC-421-ME</t>
  </si>
  <si>
    <t>FC-543-WD</t>
  </si>
  <si>
    <t>2019-02-06 17:20:43.774876+01</t>
  </si>
  <si>
    <t xml:space="preserve">Paris 09 - Haussmann Galeries Lafayette </t>
  </si>
  <si>
    <t>ES-332-VS</t>
  </si>
  <si>
    <t>2018-04-04 09:58:39+02</t>
  </si>
  <si>
    <t>EX-460-YT</t>
  </si>
  <si>
    <t>2019-02-11 13:09:50+01</t>
  </si>
  <si>
    <t xml:space="preserve">701001187236039902 KO </t>
  </si>
  <si>
    <t>2018-12-09 11:44:11+01</t>
  </si>
  <si>
    <t>2018-12-05 16:49:27.086639+01</t>
  </si>
  <si>
    <t>FA-582-JA</t>
  </si>
  <si>
    <t>2018-10-18 16:32:10+02</t>
  </si>
  <si>
    <t>EY-016-BL</t>
  </si>
  <si>
    <t>ES-028-VT</t>
  </si>
  <si>
    <t>2019-02-02 15:34:32+01</t>
  </si>
  <si>
    <t>Paris 09 - Trinite-d'Estienne d'Orves</t>
  </si>
  <si>
    <t>EX-639-EW</t>
  </si>
  <si>
    <t>2019-01-25 00:00:00+01</t>
  </si>
  <si>
    <t>2019-03-21 15:00:00+01</t>
  </si>
  <si>
    <t>EY-236-BM</t>
  </si>
  <si>
    <t>FA-497-RS</t>
  </si>
  <si>
    <t>EN-148-GB</t>
  </si>
  <si>
    <t>2018-04-20 16:41:54.247102+02</t>
  </si>
  <si>
    <t>FA-561-RV</t>
  </si>
  <si>
    <t>EL-121-SA</t>
  </si>
  <si>
    <t>2018-10-12 11:56:26.011591+02</t>
  </si>
  <si>
    <t>Paris 10 - Faubourg St Martin</t>
  </si>
  <si>
    <t>EY-115-NM</t>
  </si>
  <si>
    <t>2018-11-28 16:40:28.368611+01</t>
  </si>
  <si>
    <t>EZ-478-XE</t>
  </si>
  <si>
    <t>Paris 10 - Indigo Gare du Nord Lariboisiere</t>
  </si>
  <si>
    <t>EQ-377-CE</t>
  </si>
  <si>
    <t>2019-02-12 10:58:19+01</t>
  </si>
  <si>
    <t>2018-10-12 13:50:58.599797+02</t>
  </si>
  <si>
    <t>FB-377-TM</t>
  </si>
  <si>
    <t>EN-675-GB</t>
  </si>
  <si>
    <t>2018-12-13 00:00:00+01</t>
  </si>
  <si>
    <t>2018-10-15 16:52:43.2948+02</t>
  </si>
  <si>
    <t>EW-326-KN</t>
  </si>
  <si>
    <t>2019-02-03 12:51:55+01</t>
  </si>
  <si>
    <t>2018-10-12 12:30:48.631366+02</t>
  </si>
  <si>
    <t>EY-758-BN</t>
  </si>
  <si>
    <t>2019-01-02 15:26:34+01</t>
  </si>
  <si>
    <t>FB-403-TM</t>
  </si>
  <si>
    <t>2019-01-25 18:52:06+01</t>
  </si>
  <si>
    <t>EQ-981-HR</t>
  </si>
  <si>
    <t>2019-02-05 20:32:16+01</t>
  </si>
  <si>
    <t>2018-06-12 15:04:19.530135+02</t>
  </si>
  <si>
    <t>FB-489-TM</t>
  </si>
  <si>
    <t>2018-12-12 15:57:43.4074+01</t>
  </si>
  <si>
    <t>FB-866-TL</t>
  </si>
  <si>
    <t>2019-01-01 17:52:27+01</t>
  </si>
  <si>
    <t>FB-851-TL</t>
  </si>
  <si>
    <t>2019-01-31 13:53:36+01</t>
  </si>
  <si>
    <t>Paris 10 - Rex Atrium</t>
  </si>
  <si>
    <t>FC-471-DK</t>
  </si>
  <si>
    <t>2018-12-12 17:11:07.023459+01</t>
  </si>
  <si>
    <t>FC-549-DK</t>
  </si>
  <si>
    <t>2018-12-12 17:05:23.89686+01</t>
  </si>
  <si>
    <t>FC-476-DK</t>
  </si>
  <si>
    <t>2018-12-12 17:14:50.036353+01</t>
  </si>
  <si>
    <t>EL-577-BS</t>
  </si>
  <si>
    <t>2019-02-04 20:14:49+01</t>
  </si>
  <si>
    <t>2019-02-16 16:00:00+01</t>
  </si>
  <si>
    <t>2018-10-16 09:37:16.057081+02</t>
  </si>
  <si>
    <t>ES-079-NM</t>
  </si>
  <si>
    <t>2019-01-25 10:00:24+01</t>
  </si>
  <si>
    <t>2018-11-13 16:05:56.807089+01</t>
  </si>
  <si>
    <t>FC-503-DK</t>
  </si>
  <si>
    <t>2018-12-12 17:13:00.495209+01</t>
  </si>
  <si>
    <t>ES-247-GP</t>
  </si>
  <si>
    <t>2018-10-16 09:14:27.977263+02</t>
  </si>
  <si>
    <t>FC-462-DK</t>
  </si>
  <si>
    <t>2019-02-12 02:38:02+01</t>
  </si>
  <si>
    <t>2018-12-12 17:09:39.60011+01</t>
  </si>
  <si>
    <t>FA-037-WF</t>
  </si>
  <si>
    <t>2018-12-31 14:32:19.743626+01</t>
  </si>
  <si>
    <t>FC-552-DK</t>
  </si>
  <si>
    <t>2019-02-11 10:22:35+01</t>
  </si>
  <si>
    <t>2018-12-12 17:07:44.203333+01</t>
  </si>
  <si>
    <t>Paris 11 - Alhambra</t>
  </si>
  <si>
    <t>FB-003-TM</t>
  </si>
  <si>
    <t>2019-02-04 14:41:51+01</t>
  </si>
  <si>
    <t>EL-374-SA</t>
  </si>
  <si>
    <t>2019-01-20 13:41:16+01</t>
  </si>
  <si>
    <t>2018-05-17 18:27:53.994956+02</t>
  </si>
  <si>
    <t>EX-358-YV</t>
  </si>
  <si>
    <t>2019-02-10 15:58:28+01</t>
  </si>
  <si>
    <t>701001187236040306 KO</t>
  </si>
  <si>
    <t>2018-10-16 10:07:38.891477+02</t>
  </si>
  <si>
    <t>EQ-761-FQ</t>
  </si>
  <si>
    <t>2019-01-08 18:38:12+01</t>
  </si>
  <si>
    <t>2018-10-18 10:38:51.656108+02</t>
  </si>
  <si>
    <t>EZ-673-GF</t>
  </si>
  <si>
    <t>2019-02-04 16:48:24+01</t>
  </si>
  <si>
    <t>2018-11-21 13:25:25+01</t>
  </si>
  <si>
    <t>2018-10-18 10:28:21.37603+02</t>
  </si>
  <si>
    <t>FB-576-TL</t>
  </si>
  <si>
    <t>EQ-057-EJ</t>
  </si>
  <si>
    <t>2019-02-12 12:19:00+01</t>
  </si>
  <si>
    <t>2019-02-26 14:20:00+01</t>
  </si>
  <si>
    <t>2019-02-07 09:30:00+01</t>
  </si>
  <si>
    <t>2019-02-28 17:00:00+01</t>
  </si>
  <si>
    <t>FB-643-TL</t>
  </si>
  <si>
    <t>Paris 11 - Ledru-Rollin</t>
  </si>
  <si>
    <t>ER-459-MZ</t>
  </si>
  <si>
    <t>2019-01-29 11:00:00+01</t>
  </si>
  <si>
    <t>2019-01-18 19:21:49+01</t>
  </si>
  <si>
    <t>2018-10-18 11:14:47.170081+02</t>
  </si>
  <si>
    <t>EL-830-FL</t>
  </si>
  <si>
    <t>2019-02-06 11:30:06+01</t>
  </si>
  <si>
    <t>2018-10-18 13:41:18.609044+02</t>
  </si>
  <si>
    <t>FA-955-WE</t>
  </si>
  <si>
    <t>EK-563-GW</t>
  </si>
  <si>
    <t>2018-10-18 12:16:58.478675+02</t>
  </si>
  <si>
    <t>FA-584-RT</t>
  </si>
  <si>
    <t>FA-812-RS</t>
  </si>
  <si>
    <t>2019-02-05 16:11:15+01</t>
  </si>
  <si>
    <t>FA-618-RS</t>
  </si>
  <si>
    <t>2019-01-18 12:37:05+01</t>
  </si>
  <si>
    <t>Paris 12 - Bercy Saint-Emilion</t>
  </si>
  <si>
    <t>FA-094-JB</t>
  </si>
  <si>
    <t>ES-831-FS</t>
  </si>
  <si>
    <t>2019-02-04 10:34:55+01</t>
  </si>
  <si>
    <t>EY-375-NM</t>
  </si>
  <si>
    <t>2018-12-26 18:30:00+01</t>
  </si>
  <si>
    <t>EX-638-YT</t>
  </si>
  <si>
    <t>2019-02-13 19:46:22+01</t>
  </si>
  <si>
    <t>2018-09-29 13:29:54+02</t>
  </si>
  <si>
    <t>Paris 12 - Blvd Diderot</t>
  </si>
  <si>
    <t>EJ-394-RY</t>
  </si>
  <si>
    <t>2019-02-09 18:35:05+01</t>
  </si>
  <si>
    <t>2018-04-18 13:27:22.678442+02</t>
  </si>
  <si>
    <t>ES-542-VS</t>
  </si>
  <si>
    <t>2018-04-18 14:58:08.317156+02</t>
  </si>
  <si>
    <t>Paris 12 - Gare de Lyon</t>
  </si>
  <si>
    <t>ES-015-VT</t>
  </si>
  <si>
    <t>2018-04-26 11:52:04.432611+02</t>
  </si>
  <si>
    <t>EN-023-GC</t>
  </si>
  <si>
    <t>2018-05-02 16:16:18.47007+02</t>
  </si>
  <si>
    <t>EV-932-CC</t>
  </si>
  <si>
    <t>2019-01-30 12:43:26+01</t>
  </si>
  <si>
    <t>2018-04-24 11:34:47.018989+02</t>
  </si>
  <si>
    <t>ES-079-VS</t>
  </si>
  <si>
    <t>2019-02-04 19:08:37+01</t>
  </si>
  <si>
    <t>2018-04-10 11:07:28.803662+02</t>
  </si>
  <si>
    <t>ES-323-FS</t>
  </si>
  <si>
    <t>2019-01-08 18:09:16+01</t>
  </si>
  <si>
    <t>2018-04-24 11:32:43.879675+02</t>
  </si>
  <si>
    <t>Paris 12 - Picpus Nation</t>
  </si>
  <si>
    <t>EW-303-KN</t>
  </si>
  <si>
    <t>2019-02-02 20:10:53+01</t>
  </si>
  <si>
    <t>2018-10-16 09:57:54.573112+02</t>
  </si>
  <si>
    <t>FC-815-SK</t>
  </si>
  <si>
    <t>2019-02-13 13:22:11+01</t>
  </si>
  <si>
    <t>2019-01-18 17:42:20.675636+01</t>
  </si>
  <si>
    <t>EQ-871-EH</t>
  </si>
  <si>
    <t>2019-02-03 20:45:00+01</t>
  </si>
  <si>
    <t>2019-02-27 13:15:00+01</t>
  </si>
  <si>
    <t>2019-01-19 13:20:09+01</t>
  </si>
  <si>
    <t>2018-12-09 11:26:55+01</t>
  </si>
  <si>
    <t>2018-05-24 17:54:00.53701+02</t>
  </si>
  <si>
    <t>FC-649-SK</t>
  </si>
  <si>
    <t>2019-02-06 17:01:56.221673+01</t>
  </si>
  <si>
    <t>EL-406-ZB</t>
  </si>
  <si>
    <t>2019-01-06 13:00:00+01</t>
  </si>
  <si>
    <t>2019-02-27 18:00:00+01</t>
  </si>
  <si>
    <t>2018-03-27 10:29:14.331799+02</t>
  </si>
  <si>
    <t>EX-773-YT</t>
  </si>
  <si>
    <t>EQ-638-CE</t>
  </si>
  <si>
    <t>2018-12-18 00:00:00+01</t>
  </si>
  <si>
    <t>2019-02-21 00:00:00+01</t>
  </si>
  <si>
    <t>2018-12-01 09:54:34+01</t>
  </si>
  <si>
    <t>2018-12-04 10:28:54.648954+01</t>
  </si>
  <si>
    <t>FA-275-RR</t>
  </si>
  <si>
    <t>Paris 13 - Auguste Blanqui</t>
  </si>
  <si>
    <t>FC-823-WD</t>
  </si>
  <si>
    <t>2019-01-17 18:24:58.279933+01</t>
  </si>
  <si>
    <t>Paris 13 - Bords de Seine - Freyssinet</t>
  </si>
  <si>
    <t>EP-443-EM</t>
  </si>
  <si>
    <t>2018-12-26 11:20:47+01</t>
  </si>
  <si>
    <t>2018-11-23 18:21:07+01</t>
  </si>
  <si>
    <t>2018-10-26 13:43:44.731723+02</t>
  </si>
  <si>
    <t>EL-634-BR</t>
  </si>
  <si>
    <t>2018-10-12 08:08:21+02</t>
  </si>
  <si>
    <t>2018-10-04 11:33:38+02</t>
  </si>
  <si>
    <t>2018-10-26 13:32:20.17107+02</t>
  </si>
  <si>
    <t>FC-206-AQ</t>
  </si>
  <si>
    <t>EV-076-CB</t>
  </si>
  <si>
    <t>2019-01-19 00:00:00+01</t>
  </si>
  <si>
    <t>2018-04-24 10:56:52.607334+02</t>
  </si>
  <si>
    <t>Paris 13 - Boulevard de l'Hopital</t>
  </si>
  <si>
    <t>EL-282-FN</t>
  </si>
  <si>
    <t>2019-01-26 10:48:36+01</t>
  </si>
  <si>
    <t>2019-01-19 09:18:27+01</t>
  </si>
  <si>
    <t>2018-04-17 14:42:27.273839+02</t>
  </si>
  <si>
    <t>EX-379-EW</t>
  </si>
  <si>
    <t>2018-07-03 11:27:03.69655+02</t>
  </si>
  <si>
    <t>Paris 13 - Cite de la Mode - Gare d'Austerlitz</t>
  </si>
  <si>
    <t>FA-609-HB</t>
  </si>
  <si>
    <t>2018-12-23 13:02:28+01</t>
  </si>
  <si>
    <t>FA-597-HB</t>
  </si>
  <si>
    <t>FA-652-HB</t>
  </si>
  <si>
    <t>FA-140-JB</t>
  </si>
  <si>
    <t>2019-01-31 21:00:07+01</t>
  </si>
  <si>
    <t>Paris 13 - Tolbiac</t>
  </si>
  <si>
    <t>EP-037-YR</t>
  </si>
  <si>
    <t>2019-01-20 19:16:17+01</t>
  </si>
  <si>
    <t>2018-12-01 10:19:54+01</t>
  </si>
  <si>
    <t>2018-04-26 12:41:15.880865+02</t>
  </si>
  <si>
    <t>EW-149-KM</t>
  </si>
  <si>
    <t>2019-02-09 10:43:19+01</t>
  </si>
  <si>
    <t>2018-09-21 19:22:10+02</t>
  </si>
  <si>
    <t>2018-04-24 16:31:11.738254+02</t>
  </si>
  <si>
    <t>FA-448-WE</t>
  </si>
  <si>
    <t>Paris 14 - Alesia</t>
  </si>
  <si>
    <t>EL-656-KG</t>
  </si>
  <si>
    <t>2019-01-29 08:14:25+01</t>
  </si>
  <si>
    <t>2018-04-25 11:40:04.392969+02</t>
  </si>
  <si>
    <t>FA-588-HB</t>
  </si>
  <si>
    <t>2019-02-10 14:15:12+01</t>
  </si>
  <si>
    <t>2018-12-27 08:36:51+01</t>
  </si>
  <si>
    <t>EP-310-EM</t>
  </si>
  <si>
    <t>2018-09-10 17:20:56+02</t>
  </si>
  <si>
    <t>2018-05-02 15:56:26.248126+02</t>
  </si>
  <si>
    <t>FA-595-JA</t>
  </si>
  <si>
    <t>2018-11-10 11:00:46+01</t>
  </si>
  <si>
    <t>EL-189-SA</t>
  </si>
  <si>
    <t>2018-12-25 14:47:10+01</t>
  </si>
  <si>
    <t>2018-04-20 12:04:42.74712+02</t>
  </si>
  <si>
    <t>Paris 14 - Arago</t>
  </si>
  <si>
    <t>ES-124-VS</t>
  </si>
  <si>
    <t>2019-02-02 12:54:49+01</t>
  </si>
  <si>
    <t>2018-04-26 11:45:03.386796+02</t>
  </si>
  <si>
    <t>EZ-140-GF</t>
  </si>
  <si>
    <t>2019-01-05 16:11:13+01</t>
  </si>
  <si>
    <t>Paris 14 - Edgar Quinet</t>
  </si>
  <si>
    <t>EL-214-SA</t>
  </si>
  <si>
    <t>2018-12-04 09:54:25.750965+01</t>
  </si>
  <si>
    <t>EK-944-GX</t>
  </si>
  <si>
    <t>2019-02-21 18:30:00+01</t>
  </si>
  <si>
    <t>2019-02-02 12:00:00+01</t>
  </si>
  <si>
    <t>2019-02-27 15:30:00+01</t>
  </si>
  <si>
    <t>2018-10-24 16:40:05.479995+02</t>
  </si>
  <si>
    <t>Paris 14 - Judo</t>
  </si>
  <si>
    <t>EQ-661-EH</t>
  </si>
  <si>
    <t>2018-12-03 18:00:00.701347+01</t>
  </si>
  <si>
    <t>EK-122-ZX</t>
  </si>
  <si>
    <t>2018-10-18 11:12:42+02</t>
  </si>
  <si>
    <t>2018-12-03 16:15:15.149433+01</t>
  </si>
  <si>
    <t>Paris 14 - Montparnasse Raspail</t>
  </si>
  <si>
    <t>FA-601-HB</t>
  </si>
  <si>
    <t>2019-02-10 17:32:36+01</t>
  </si>
  <si>
    <t>EP-143-EK</t>
  </si>
  <si>
    <t>2019-02-02 08:41:45+01</t>
  </si>
  <si>
    <t>2018-04-23 16:47:19.166374+02</t>
  </si>
  <si>
    <t>FA-604-HB</t>
  </si>
  <si>
    <t>2019-02-11 18:28:00+01</t>
  </si>
  <si>
    <t>Paris 14 - Porte d'Orleans</t>
  </si>
  <si>
    <t>EL-676-BS</t>
  </si>
  <si>
    <t>2019-02-03 16:07:08+01</t>
  </si>
  <si>
    <t>2018-12-03 15:45:31.317494+01</t>
  </si>
  <si>
    <t>EW-127-KN</t>
  </si>
  <si>
    <t>2018-05-28 09:59:52.390834+02</t>
  </si>
  <si>
    <t>Paris 14 - Reille</t>
  </si>
  <si>
    <t>FA 630 FF</t>
  </si>
  <si>
    <t>EJ-192-RZ</t>
  </si>
  <si>
    <t>2019-02-11 12:24:32+01</t>
  </si>
  <si>
    <t>Paris 14 - Rene Coty</t>
  </si>
  <si>
    <t>EZ-279-XF</t>
  </si>
  <si>
    <t>2019-01-27 12:53:14+01</t>
  </si>
  <si>
    <t>EV-643-EY</t>
  </si>
  <si>
    <t>2019-02-06 13:56:05+01</t>
  </si>
  <si>
    <t>2018-10-17 16:10:51.85321+02</t>
  </si>
  <si>
    <t>Paris 14 - Saint Jacques 2</t>
  </si>
  <si>
    <t>ES-189-GN</t>
  </si>
  <si>
    <t>2019-01-29 11:30:00+01</t>
  </si>
  <si>
    <t>2019-02-27 12:00:00+01</t>
  </si>
  <si>
    <t>2018-12-03 15:05:15.880995+01</t>
  </si>
  <si>
    <t>EP-508-EM</t>
  </si>
  <si>
    <t>2019-02-15 07:00:00+01</t>
  </si>
  <si>
    <t>2019-01-27 13:24:36+01</t>
  </si>
  <si>
    <t>2018-10-28 19:43:39+01</t>
  </si>
  <si>
    <t>2018-12-03 13:55:44.945923+01</t>
  </si>
  <si>
    <t>Paris 15 - Beaugrenelle</t>
  </si>
  <si>
    <t>EV-816-SM</t>
  </si>
  <si>
    <t>2019-02-02 12:41:40+01</t>
  </si>
  <si>
    <t>2018-04-26 10:23:32.665645+02</t>
  </si>
  <si>
    <t>EK-328-JE</t>
  </si>
  <si>
    <t>2019-02-14 07:00:06+01</t>
  </si>
  <si>
    <t>2019-02-16 17:00:00+01</t>
  </si>
  <si>
    <t>2018-04-23 10:26:19.330571+02</t>
  </si>
  <si>
    <t>ER-040-PG</t>
  </si>
  <si>
    <t>2019-01-10 12:00:00+01</t>
  </si>
  <si>
    <t>2019-02-27 16:15:00+01</t>
  </si>
  <si>
    <t>2018-04-25 16:09:37.102459+02</t>
  </si>
  <si>
    <t>Paris 15 - Blvd Grenelle</t>
  </si>
  <si>
    <t>EQ-200-CF</t>
  </si>
  <si>
    <t>2019-02-11 09:19:57+01</t>
  </si>
  <si>
    <t>2019-02-15 18:00:00+01</t>
  </si>
  <si>
    <t>2018-05-29 12:36:11.46889+02</t>
  </si>
  <si>
    <t>EL-162-SA</t>
  </si>
  <si>
    <t>2019-02-14 10:00:00+01</t>
  </si>
  <si>
    <t>2019-02-12 12:30:53+01</t>
  </si>
  <si>
    <t>2018-04-18 10:44:21.800089+02</t>
  </si>
  <si>
    <t>Paris 15 - Cambronne</t>
  </si>
  <si>
    <t>ER-523-PG</t>
  </si>
  <si>
    <t>2018-11-30 15:47:05.211092+01</t>
  </si>
  <si>
    <t>EL-140-FN</t>
  </si>
  <si>
    <t>2018-11-30 15:24:06.439487+01</t>
  </si>
  <si>
    <t>FC-541-DK</t>
  </si>
  <si>
    <t>2018-12-12 16:55:33.004785+01</t>
  </si>
  <si>
    <t>FA-764-WE</t>
  </si>
  <si>
    <t>2019-02-02 08:30:00+01</t>
  </si>
  <si>
    <t>2019-02-27 11:45:00+01</t>
  </si>
  <si>
    <t>EQ-258-CF</t>
  </si>
  <si>
    <t>2019-02-05 18:22:07+01</t>
  </si>
  <si>
    <t>2018-11-30 16:32:21.867613+01</t>
  </si>
  <si>
    <t>EK-853-GX</t>
  </si>
  <si>
    <t>2018-12-22 11:21:42+01</t>
  </si>
  <si>
    <t>2018-11-30 16:25:57.066163+01</t>
  </si>
  <si>
    <t>Paris 15 - Convention</t>
  </si>
  <si>
    <t>ES-763-VS</t>
  </si>
  <si>
    <t>2018-09-21 11:52:38.872024+02</t>
  </si>
  <si>
    <t xml:space="preserve">EV-749-SN </t>
  </si>
  <si>
    <t>2018-07-09 16:11:17+02</t>
  </si>
  <si>
    <t>2018-11-17 16:12:52+01</t>
  </si>
  <si>
    <t>2018-07-03 10:59:09.332803+02</t>
  </si>
  <si>
    <t>FC-536-DK</t>
  </si>
  <si>
    <t>2018-12-12 18:12:05.267801+01</t>
  </si>
  <si>
    <t>EL-015-FM</t>
  </si>
  <si>
    <t>2018-04-18 15:36:09.054505+02</t>
  </si>
  <si>
    <t>FC-457-DK</t>
  </si>
  <si>
    <t>2018-12-12 18:18:18.851066+01</t>
  </si>
  <si>
    <t>EW-043-KN</t>
  </si>
  <si>
    <t>2019-02-13 17:00:00+01</t>
  </si>
  <si>
    <t>2019-02-20 15:00:00+01</t>
  </si>
  <si>
    <t>2019-02-09 16:08:12+01</t>
  </si>
  <si>
    <t>2018-04-24 16:20:57.231443+02</t>
  </si>
  <si>
    <t>Paris 15 - Etienne Pernet</t>
  </si>
  <si>
    <t>EJ-857-RY</t>
  </si>
  <si>
    <t>2018-04-23 12:09:06.736798+02</t>
  </si>
  <si>
    <t>EZ-888-XE</t>
  </si>
  <si>
    <t>2019-02-02 12:33:56+01</t>
  </si>
  <si>
    <t>Paris 15 - Grenelle 2</t>
  </si>
  <si>
    <t>ES-853-GN</t>
  </si>
  <si>
    <t>2019-02-02 15:21:14+01</t>
  </si>
  <si>
    <t>2018-04-26 11:57:17.145011+02</t>
  </si>
  <si>
    <t>EP-722-EJ</t>
  </si>
  <si>
    <t>2019-01-20 09:30:00+01</t>
  </si>
  <si>
    <t>2018-04-23 10:15:49.760398+02</t>
  </si>
  <si>
    <t>EK-829-XF</t>
  </si>
  <si>
    <t>2019-02-11 15:23:11+01</t>
  </si>
  <si>
    <t>2018-05-02 17:50:12.108303+02</t>
  </si>
  <si>
    <t>EP-257-EM</t>
  </si>
  <si>
    <t>2019-02-10 12:30:17+01</t>
  </si>
  <si>
    <t>2018-07-27 16:53:05.165197+02</t>
  </si>
  <si>
    <t>FA 678 FF</t>
  </si>
  <si>
    <t>Paris 15 - Lecourbe</t>
  </si>
  <si>
    <t>EQ-268-CF</t>
  </si>
  <si>
    <t>2018-09-21 12:12:19.413127+02</t>
  </si>
  <si>
    <t>FC-341-ME</t>
  </si>
  <si>
    <t>2019-01-17 17:54:45.682896+01</t>
  </si>
  <si>
    <t>EL-008-ZB</t>
  </si>
  <si>
    <t>2018-05-02 17:05:42.646745+02</t>
  </si>
  <si>
    <t>Paris 15 - Mairie du XVe</t>
  </si>
  <si>
    <t>ES-720-VS</t>
  </si>
  <si>
    <t>2018-04-25 17:05:58.721197+02</t>
  </si>
  <si>
    <t>EL-521-ZB</t>
  </si>
  <si>
    <t>2019-01-14 14:21:21+01</t>
  </si>
  <si>
    <t>2018-05-02 16:31:56.514809+02</t>
  </si>
  <si>
    <t>ES-225-VS</t>
  </si>
  <si>
    <t>2018-11-26 19:42:22+01</t>
  </si>
  <si>
    <t>2018-04-25 15:31:42.892772+02</t>
  </si>
  <si>
    <t>Paris 15 - Pasteur exterieur</t>
  </si>
  <si>
    <t>EM-058-EM</t>
  </si>
  <si>
    <t>2019-02-03 16:43:39+01</t>
  </si>
  <si>
    <t>2018-11-30 11:05:07.823777+01</t>
  </si>
  <si>
    <t>ES-061-NM</t>
  </si>
  <si>
    <t>2018-11-30 15:16:22.768584+01</t>
  </si>
  <si>
    <t>Paris 15 - Pasteur Montparnasse</t>
  </si>
  <si>
    <t>ES-055-LA</t>
  </si>
  <si>
    <t>2019-02-10 13:54:57+01</t>
  </si>
  <si>
    <t>2018-11-30 11:01:28.317391+01</t>
  </si>
  <si>
    <t>ES-470-VT</t>
  </si>
  <si>
    <t>2019-01-02 17:07:43+01</t>
  </si>
  <si>
    <t>2018-11-30 10:48:56.158089+01</t>
  </si>
  <si>
    <t>EL-013-FP</t>
  </si>
  <si>
    <t>2018-04-17 13:57:29.65954+02</t>
  </si>
  <si>
    <t>FA-753-JA</t>
  </si>
  <si>
    <t>Paris 15 - Pasteur Rue Mizon</t>
  </si>
  <si>
    <t>FA-966-WE</t>
  </si>
  <si>
    <t>2019-01-13 19:05:10+01</t>
  </si>
  <si>
    <t>2018-11-26 09:20:36+01</t>
  </si>
  <si>
    <t>EY-064-BM</t>
  </si>
  <si>
    <t>2018-11-29 15:00:02.756518+01</t>
  </si>
  <si>
    <t>EW-767-KM</t>
  </si>
  <si>
    <t>2018-04-24 16:30:29.197891+02</t>
  </si>
  <si>
    <t>EV-051-SP</t>
  </si>
  <si>
    <t>2018-11-28 16:48:10.660242+01</t>
  </si>
  <si>
    <t>FA-574-HB</t>
  </si>
  <si>
    <t>Paris 15 - Porte de Versailles</t>
  </si>
  <si>
    <t>EJ-614-RY</t>
  </si>
  <si>
    <t>2019-01-31 00:00:00+01</t>
  </si>
  <si>
    <t>2018-11-23 13:17:49+01</t>
  </si>
  <si>
    <t>2018-04-17 16:48:49.571134+02</t>
  </si>
  <si>
    <t>FA-705-RW</t>
  </si>
  <si>
    <t>2018-12-15 18:12:03+01</t>
  </si>
  <si>
    <t>EV-351-SP</t>
  </si>
  <si>
    <t>2018-09-22 13:37:23+02</t>
  </si>
  <si>
    <t>2018-04-26 10:25:28.440763+02</t>
  </si>
  <si>
    <t>EQ-022-EJ</t>
  </si>
  <si>
    <t>2019-01-09 12:08:12+01</t>
  </si>
  <si>
    <t>2018-04-24 10:54:38.489985+02</t>
  </si>
  <si>
    <t>FA-365-RV</t>
  </si>
  <si>
    <t>2019-02-09 13:21:50+01</t>
  </si>
  <si>
    <t>Paris 16 - Avenue Foch</t>
  </si>
  <si>
    <t>EL-452-FM</t>
  </si>
  <si>
    <t>2019-02-05 20:00:00+01</t>
  </si>
  <si>
    <t>2018-12-14 10:50:01.070584+01</t>
  </si>
  <si>
    <t>EK-660-XE</t>
  </si>
  <si>
    <t>2018-07-08 12:24:18+02</t>
  </si>
  <si>
    <t>2018-11-23 18:09:29+01</t>
  </si>
  <si>
    <t>2018-11-28 16:09:28.498646+01</t>
  </si>
  <si>
    <t>Paris 16 - Georges Mandel</t>
  </si>
  <si>
    <t>EV-460-CC</t>
  </si>
  <si>
    <t>2018-12-01 13:20:36+01</t>
  </si>
  <si>
    <t>2018-11-28 15:09:56.421846+01</t>
  </si>
  <si>
    <t>EX-381-EX</t>
  </si>
  <si>
    <t>2018-11-28 15:20:03.115667+01</t>
  </si>
  <si>
    <t>Paris 16 - Kleber Trocadero</t>
  </si>
  <si>
    <t>EQ-717-CE</t>
  </si>
  <si>
    <t>2018-11-28 14:59:17.786074+01</t>
  </si>
  <si>
    <t>EQ-512-CE</t>
  </si>
  <si>
    <t>2018-11-28 14:30:24.698783+01</t>
  </si>
  <si>
    <t>Paris 16 - Parc des Princes</t>
  </si>
  <si>
    <t>EQ-656-CE</t>
  </si>
  <si>
    <t>2018-07-25 16:34:40.950217+02</t>
  </si>
  <si>
    <t>Paris 16 - Passy</t>
  </si>
  <si>
    <t>EV-419-CB</t>
  </si>
  <si>
    <t>2018-11-28 11:42:59.540192+01</t>
  </si>
  <si>
    <t>EX-363-EW</t>
  </si>
  <si>
    <t>2019-01-07 18:01:32+01</t>
  </si>
  <si>
    <t>2018-11-28 11:52:23.983402+01</t>
  </si>
  <si>
    <t>EX-239-EX</t>
  </si>
  <si>
    <t>2019-02-08 16:30:00+01</t>
  </si>
  <si>
    <t>2019-02-19 18:30:00+01</t>
  </si>
  <si>
    <t>2019-01-07 08:15:00+01</t>
  </si>
  <si>
    <t>2019-02-27 11:00:00+01</t>
  </si>
  <si>
    <t>2018-11-28 14:05:55.886742+01</t>
  </si>
  <si>
    <t>EX-865-EW</t>
  </si>
  <si>
    <t>2018-11-28 12:08:05.233197+01</t>
  </si>
  <si>
    <t>Paris 16 - SAEMES Mandel 2</t>
  </si>
  <si>
    <t>FC-468-DK</t>
  </si>
  <si>
    <t>2019-02-11 17:09:50+01</t>
  </si>
  <si>
    <t>2018-12-12 18:09:25.420695+01</t>
  </si>
  <si>
    <t>Paris 16 - Versailles Reynaud</t>
  </si>
  <si>
    <t>EK-563-XF</t>
  </si>
  <si>
    <t>2018-04-17 14:01:10.217049+02</t>
  </si>
  <si>
    <t>FC-598-SL</t>
  </si>
  <si>
    <t>2019-02-09 17:09:58+01</t>
  </si>
  <si>
    <t>2019-01-18 17:44:41.035425+01</t>
  </si>
  <si>
    <t>EW-347-KM</t>
  </si>
  <si>
    <t>2019-02-09 19:18:54+01</t>
  </si>
  <si>
    <t>Paris 16 - Victor Hugo Pompe</t>
  </si>
  <si>
    <t>EL-018-ZG</t>
  </si>
  <si>
    <t>2018-12-24 09:37:47+01</t>
  </si>
  <si>
    <t>2018-11-28 10:16:46.00625+01</t>
  </si>
  <si>
    <t>FC-239-ME</t>
  </si>
  <si>
    <t>2019-01-17 18:32:17.944108+01</t>
  </si>
  <si>
    <t xml:space="preserve">EL-168-YP </t>
  </si>
  <si>
    <t>2019-01-20 16:00:00+01</t>
  </si>
  <si>
    <t>2018-11-11 11:46:49+01</t>
  </si>
  <si>
    <t>2018-11-28 10:56:10.498146+01</t>
  </si>
  <si>
    <t>EQ-813-EH</t>
  </si>
  <si>
    <t>2019-01-19 14:30:00+01</t>
  </si>
  <si>
    <t>2018-08-07 11:35:16.074682+02</t>
  </si>
  <si>
    <t>EP-150-EM</t>
  </si>
  <si>
    <t>2018-12-22 15:56:42+01</t>
  </si>
  <si>
    <t>2018-09-09 15:13:56+02</t>
  </si>
  <si>
    <t>2018-11-28 09:58:29.752293+01</t>
  </si>
  <si>
    <t>FA-844-JA</t>
  </si>
  <si>
    <t>Paris 17 - Courcelles-Champerret</t>
  </si>
  <si>
    <t>EK-613-XE</t>
  </si>
  <si>
    <t>2019-02-02 09:04:45+01</t>
  </si>
  <si>
    <t>2018-12-25 19:59:24+01</t>
  </si>
  <si>
    <t>2018-04-18 11:14:12.939738+02</t>
  </si>
  <si>
    <t>EL-151-ZB</t>
  </si>
  <si>
    <t>2019-01-21 08:22:56+01</t>
  </si>
  <si>
    <t>2018-12-04 14:46:23.017212+01</t>
  </si>
  <si>
    <t>EP-244-EK</t>
  </si>
  <si>
    <t>2018-10-10 15:38:30+02</t>
  </si>
  <si>
    <t>2018-05-03 15:04:23.351427+02</t>
  </si>
  <si>
    <t>ES-991-GM</t>
  </si>
  <si>
    <t>2019-02-11 19:26:25+01</t>
  </si>
  <si>
    <t>2019-02-01 17:55:17+01</t>
  </si>
  <si>
    <t>2018-04-18 11:22:54.942226+02</t>
  </si>
  <si>
    <t>EN-408-GB</t>
  </si>
  <si>
    <t>2018-04-18 11:42:03.472451+02</t>
  </si>
  <si>
    <t>FC-719-MD</t>
  </si>
  <si>
    <t>2019-01-17 18:24:15.97387+01</t>
  </si>
  <si>
    <t>EV-277-CC</t>
  </si>
  <si>
    <t>2019-01-29 08:47:34+01</t>
  </si>
  <si>
    <t>2018-04-24 11:37:24.209006+02</t>
  </si>
  <si>
    <t>EL-577-FN</t>
  </si>
  <si>
    <t>2018-04-18 11:54:38.18145+02</t>
  </si>
  <si>
    <t>Paris 17 - La Fourche</t>
  </si>
  <si>
    <t>EL-213-ZG</t>
  </si>
  <si>
    <t>2018-10-18 15:17:01.605449+02</t>
  </si>
  <si>
    <t>EV-805-SN</t>
  </si>
  <si>
    <t>2018-08-07 13:18:03+02</t>
  </si>
  <si>
    <t>2018-10-18 14:50:59.825971+02</t>
  </si>
  <si>
    <t>EZ-998-XE</t>
  </si>
  <si>
    <t>2019-02-13 20:37:12+01</t>
  </si>
  <si>
    <t>2019-02-15 19:30:00+01</t>
  </si>
  <si>
    <t>2019-01-29 08:30:35+01</t>
  </si>
  <si>
    <t>EX-594-YT</t>
  </si>
  <si>
    <t>2018-10-18 13:55:12.628758+02</t>
  </si>
  <si>
    <t>Paris 17 - La Fourche Nollet</t>
  </si>
  <si>
    <t>EQ-057-CF</t>
  </si>
  <si>
    <t>2018-04-18 10:37:22.838117+02</t>
  </si>
  <si>
    <t>EL-470-BR</t>
  </si>
  <si>
    <t>2019-02-02 14:08:53+01</t>
  </si>
  <si>
    <t xml:space="preserve">701001187236020902 KO </t>
  </si>
  <si>
    <t>2018-10-18 16:07:12.578844+02</t>
  </si>
  <si>
    <t>EV-143-CC</t>
  </si>
  <si>
    <t>2018-12-03 15:31:06.472071+01</t>
  </si>
  <si>
    <t>FA-628-HB</t>
  </si>
  <si>
    <t>EM-488-EM</t>
  </si>
  <si>
    <t>2018-10-18 16:37:13.71483+02</t>
  </si>
  <si>
    <t>EV-008-EZ</t>
  </si>
  <si>
    <t>2018-10-18 15:28:49.299543+02</t>
  </si>
  <si>
    <t>Paris 17 - Porte de Champerret</t>
  </si>
  <si>
    <t>ES-330-GN</t>
  </si>
  <si>
    <t>2018-10-19 11:02:51.192001+02</t>
  </si>
  <si>
    <t>EN-800-GB</t>
  </si>
  <si>
    <t>2018-10-19 12:13:58.6979+02</t>
  </si>
  <si>
    <t>EV-542-EY</t>
  </si>
  <si>
    <t>Paris 17 - Rome Batignolles</t>
  </si>
  <si>
    <t>EV-125-CC</t>
  </si>
  <si>
    <t>2018-11-16 10:55:48.273005+01</t>
  </si>
  <si>
    <t>EL-633-ZA</t>
  </si>
  <si>
    <t>2019-01-06 02:45:00+01</t>
  </si>
  <si>
    <t>2019-02-27 10:00:00+01</t>
  </si>
  <si>
    <t>2018-11-16 12:40:27.870472+01</t>
  </si>
  <si>
    <t xml:space="preserve">EY-130-BN </t>
  </si>
  <si>
    <t>EW-475-KM</t>
  </si>
  <si>
    <t>2018-10-19 14:24:24.00526+02</t>
  </si>
  <si>
    <t>Paris 17 - Ternes</t>
  </si>
  <si>
    <t>EK-728-XE</t>
  </si>
  <si>
    <t>2018-12-27 17:24:25+01</t>
  </si>
  <si>
    <t>2018-10-11 09:51:42.49216+02</t>
  </si>
  <si>
    <t>EL-194-ZF</t>
  </si>
  <si>
    <t>2019-02-12 13:09:17+01</t>
  </si>
  <si>
    <t>2018-11-16 15:48:44.912231+01</t>
  </si>
  <si>
    <t>EQ-960-HR</t>
  </si>
  <si>
    <t>2019-02-14 12:00:00+01</t>
  </si>
  <si>
    <t>2019-01-20 20:12:05+01</t>
  </si>
  <si>
    <t>2018-11-16 14:44:45.623751+01</t>
  </si>
  <si>
    <t>Paris 17 - Villiers</t>
  </si>
  <si>
    <t>EX-243-YV</t>
  </si>
  <si>
    <t>2018-11-16 17:24:11.820189+01</t>
  </si>
  <si>
    <t>FA 589 FF</t>
  </si>
  <si>
    <t>Paris 17 - Wagram Arc de Triomphe</t>
  </si>
  <si>
    <t>EL-966-YQ</t>
  </si>
  <si>
    <t>2018-07-24 10:36:01.003102+02</t>
  </si>
  <si>
    <t>ES-868-NL</t>
  </si>
  <si>
    <t>2018-12-28 16:35:47+01</t>
  </si>
  <si>
    <t>2018-04-24 15:04:22.484201+02</t>
  </si>
  <si>
    <t>ER-158-MY</t>
  </si>
  <si>
    <t>2018-07-03 11:32:15.307625+02</t>
  </si>
  <si>
    <t>EN-128-GC</t>
  </si>
  <si>
    <t>2018-04-26 16:56:24.02084+02</t>
  </si>
  <si>
    <t>FA-730-RV</t>
  </si>
  <si>
    <t>2019-02-11 17:03:44+01</t>
  </si>
  <si>
    <t>EQ-132-HS</t>
  </si>
  <si>
    <t>2019-01-26 14:30:42+01</t>
  </si>
  <si>
    <t>2019-02-08 12:46:52+01</t>
  </si>
  <si>
    <t>2018-10-26 13:26:19.499767+02</t>
  </si>
  <si>
    <t>Paris 17 - Wagram Courcelles</t>
  </si>
  <si>
    <t>EV-819-CC</t>
  </si>
  <si>
    <t>2018-10-03 09:18:49+02</t>
  </si>
  <si>
    <t>EX-104-EX</t>
  </si>
  <si>
    <t>2019-01-11 11:59:18+01</t>
  </si>
  <si>
    <t>2018-07-03 11:11:44.160423+02</t>
  </si>
  <si>
    <t>EM-289-FG</t>
  </si>
  <si>
    <t>2018-12-29 19:10:44+01</t>
  </si>
  <si>
    <t>2018-04-17 15:49:14.666393+02</t>
  </si>
  <si>
    <t>EY-021-BL</t>
  </si>
  <si>
    <t>2018-08-14 10:27:55+02</t>
  </si>
  <si>
    <t>Paris 18 - Chateau Rouge</t>
  </si>
  <si>
    <t>ER-062-MZ</t>
  </si>
  <si>
    <t>2018-08-09 11:37:00.079061+02</t>
  </si>
  <si>
    <t>EV-613-CC</t>
  </si>
  <si>
    <t>2019-02-13 19:44:04+01</t>
  </si>
  <si>
    <t>2018-06-12 12:06:27.980885+02</t>
  </si>
  <si>
    <t>EY-126-BL</t>
  </si>
  <si>
    <t>Paris 18 - Clichy Montmartre</t>
  </si>
  <si>
    <t>EX-795-EW</t>
  </si>
  <si>
    <t>2018-10-07 18:02:39+02</t>
  </si>
  <si>
    <t>2018-07-03 11:31:04.306892+02</t>
  </si>
  <si>
    <t>FA-612-HB</t>
  </si>
  <si>
    <t>FA-605-HB</t>
  </si>
  <si>
    <t>FA-595-HB</t>
  </si>
  <si>
    <t>FA-620-HB</t>
  </si>
  <si>
    <t>2019-02-10 14:43:18+01</t>
  </si>
  <si>
    <t>2019-02-03 12:41:04+01</t>
  </si>
  <si>
    <t>EL-994-FM</t>
  </si>
  <si>
    <t>2019-01-28 15:50:38.55657+01</t>
  </si>
  <si>
    <t>EQ-013-EJ</t>
  </si>
  <si>
    <t>2019-02-06 14:17:34+01</t>
  </si>
  <si>
    <t>2019-02-20 17:00:00+01</t>
  </si>
  <si>
    <t>2019-01-01 12:00:00+01</t>
  </si>
  <si>
    <t>2018-12-03 16:01:49.8961+01</t>
  </si>
  <si>
    <t xml:space="preserve">EZ-930-SE </t>
  </si>
  <si>
    <t>2019-02-14 10:45:00+01</t>
  </si>
  <si>
    <t>2019-02-12 12:23:46+01</t>
  </si>
  <si>
    <t>Paris 18 - Lamarck</t>
  </si>
  <si>
    <t>EY-938-BM</t>
  </si>
  <si>
    <t>EL-864-FN</t>
  </si>
  <si>
    <t>2018-10-18 17:00:13.181702+02</t>
  </si>
  <si>
    <t>EP-809-YQ</t>
  </si>
  <si>
    <t>2018-04-26 12:43:52.639146+02</t>
  </si>
  <si>
    <t>EV-100-SN</t>
  </si>
  <si>
    <t>2018-12-04 18:36:51+01</t>
  </si>
  <si>
    <t>2018-04-24 15:49:33.153655+02</t>
  </si>
  <si>
    <t>EV-194-SN</t>
  </si>
  <si>
    <t>2019-01-26 10:11:53+01</t>
  </si>
  <si>
    <t>2018-04-26 10:27:10.764676+02</t>
  </si>
  <si>
    <t>Paris 19 - Avenue Mathurin Moreau</t>
  </si>
  <si>
    <t>EL-192-SA</t>
  </si>
  <si>
    <t>2019-02-11 14:02:35+01</t>
  </si>
  <si>
    <t>Voirie</t>
  </si>
  <si>
    <t>2018-04-19 16:36:58.636231+02</t>
  </si>
  <si>
    <t>EZ-764-XE</t>
  </si>
  <si>
    <t>Paris 19 - Cite des Sciences</t>
  </si>
  <si>
    <t>EQ-748-CE</t>
  </si>
  <si>
    <t>2018-10-29 11:49:04+01</t>
  </si>
  <si>
    <t>2018-08-15 09:54:38+02</t>
  </si>
  <si>
    <t>2018-05-24 18:28:45.344293+02</t>
  </si>
  <si>
    <t>ES-803-YB</t>
  </si>
  <si>
    <t>2018-12-14 17:45:58.100175+01</t>
  </si>
  <si>
    <t>EN-272-GB</t>
  </si>
  <si>
    <t>2019-02-11 16:28:06+01</t>
  </si>
  <si>
    <t>2018-10-25 10:07:44+02</t>
  </si>
  <si>
    <t>2018-04-19 16:03:44.85058+02</t>
  </si>
  <si>
    <t>EW-904-KM</t>
  </si>
  <si>
    <t>2019-02-14 07:12:09+01</t>
  </si>
  <si>
    <t>2019-02-16 07:00:00+01</t>
  </si>
  <si>
    <t>2018-05-02 11:57:59+02</t>
  </si>
  <si>
    <t>2019-02-02 13:54:26+01</t>
  </si>
  <si>
    <t>2019-02-13 12:49:42.69603+01</t>
  </si>
  <si>
    <t>FA-944-JA</t>
  </si>
  <si>
    <t>2019-02-10 20:32:26+01</t>
  </si>
  <si>
    <t>2018-10-09 17:23:02+02</t>
  </si>
  <si>
    <t>2019-02-13 12:39:36.52765+01</t>
  </si>
  <si>
    <t>EX-698-YT</t>
  </si>
  <si>
    <t>Paris 19 - Place des fetes</t>
  </si>
  <si>
    <t>ER-418-MZ</t>
  </si>
  <si>
    <t>2019-01-12 10:31:16+01</t>
  </si>
  <si>
    <t>2018-08-08 10:47:26.926473+02</t>
  </si>
  <si>
    <t>ES-669-VS</t>
  </si>
  <si>
    <t>2019-02-07 19:29:02+01</t>
  </si>
  <si>
    <t>2018-11-27 14:59:40.03912+01</t>
  </si>
  <si>
    <t>FA-101-RS</t>
  </si>
  <si>
    <t>2019-01-22 16:13:19+01</t>
  </si>
  <si>
    <t>EL-682-YP</t>
  </si>
  <si>
    <t>2019-02-03 18:01:37+01</t>
  </si>
  <si>
    <t>2018-04-19 14:30:26.746136+02</t>
  </si>
  <si>
    <t>EV-906-CB</t>
  </si>
  <si>
    <t>2018-09-20 16:19:57.797898+02</t>
  </si>
  <si>
    <t>Paris 19 - Riquet</t>
  </si>
  <si>
    <t>FA-505-RR</t>
  </si>
  <si>
    <t>2019-02-04 13:25:30+01</t>
  </si>
  <si>
    <t>2019-02-20 16:00:00+01</t>
  </si>
  <si>
    <t>2019-02-04 00:00:00+01</t>
  </si>
  <si>
    <t>2019-02-02 19:27:27+01</t>
  </si>
  <si>
    <t>EX-348-YV</t>
  </si>
  <si>
    <t>EK-142-WK</t>
  </si>
  <si>
    <t>2019-01-19 13:53:54+01</t>
  </si>
  <si>
    <t>2018-11-24 14:33:26+01</t>
  </si>
  <si>
    <t>2018-04-23 10:56:11.491046+02</t>
  </si>
  <si>
    <t>FC-487-SL</t>
  </si>
  <si>
    <t>2019-01-17 18:26:56.443172+01</t>
  </si>
  <si>
    <t>EP-382-EM</t>
  </si>
  <si>
    <t>2018-04-20 11:56:08.709932+02</t>
  </si>
  <si>
    <t>FA-943-WE</t>
  </si>
  <si>
    <t>2019-02-10 19:58:18+01</t>
  </si>
  <si>
    <t>Paris 20 - Gambetta</t>
  </si>
  <si>
    <t>EL-515-SA</t>
  </si>
  <si>
    <t>2019-02-02 14:13:27+01</t>
  </si>
  <si>
    <t>2018-05-02 17:20:13.282951+02</t>
  </si>
  <si>
    <t>EQ-781-EH</t>
  </si>
  <si>
    <t>2018-08-21 14:17:55.717081+02</t>
  </si>
  <si>
    <t>FA-607-HB</t>
  </si>
  <si>
    <t>FA-581-HB</t>
  </si>
  <si>
    <t>Paris 20 - Pere-Lachaise</t>
  </si>
  <si>
    <t>EP-832-YQ</t>
  </si>
  <si>
    <t>2019-02-03 15:41:11+01</t>
  </si>
  <si>
    <t>2018-11-27 15:15:59.530756+01</t>
  </si>
  <si>
    <t>EV-610-SN</t>
  </si>
  <si>
    <t>2018-05-22 09:17:22.343855+02</t>
  </si>
  <si>
    <t>Paris 20 - Pyrenees Duclos</t>
  </si>
  <si>
    <t>FA-507-RS</t>
  </si>
  <si>
    <t>FC-267-MD</t>
  </si>
  <si>
    <t>EL-629-FM</t>
  </si>
  <si>
    <t>2019-01-23 15:24:31+01</t>
  </si>
  <si>
    <t>2018-05-29 12:23:53.504022+02</t>
  </si>
  <si>
    <t>FA-317-RT</t>
  </si>
  <si>
    <t>2019-01-24 13:15:00+01</t>
  </si>
  <si>
    <t>2019-01-19 15:13:35+01</t>
  </si>
  <si>
    <t>Saint-Cloud - Colline</t>
  </si>
  <si>
    <t>ES-338-FR</t>
  </si>
  <si>
    <t>2018-04-20 17:04:17.50863+02</t>
  </si>
  <si>
    <t>EY-809-BM</t>
  </si>
  <si>
    <t>2018-12-23 10:20:07+01</t>
  </si>
  <si>
    <t>Saint Mande - Charles Digeon</t>
  </si>
  <si>
    <t>FA-803-RT</t>
  </si>
  <si>
    <t>2019-02-10 12:55:50+01</t>
  </si>
  <si>
    <t>ER-165-MZ</t>
  </si>
  <si>
    <t>2019-02-01 11:56:06+01</t>
  </si>
  <si>
    <t>2018-06-19 15:39:29.284515+02</t>
  </si>
  <si>
    <t>EX-715-YT</t>
  </si>
  <si>
    <t>EL-156-SA</t>
  </si>
  <si>
    <t>2019-02-02 14:32:14+01</t>
  </si>
  <si>
    <t>2019-01-30 14:21:44+01</t>
  </si>
  <si>
    <t>2018-08-13 17:11:43.870554+02</t>
  </si>
  <si>
    <t>Suresnes - Belvedere</t>
  </si>
  <si>
    <t>FC-512-DK</t>
  </si>
  <si>
    <t>2019-02-02 13:13:02+01</t>
  </si>
  <si>
    <t>2019-02-28 20:00:00+01</t>
  </si>
  <si>
    <t>2018-12-12 15:59:01.693697+01</t>
  </si>
  <si>
    <t>FC-519-DK</t>
  </si>
  <si>
    <t>2018-12-12 18:05:54.255902+01</t>
  </si>
  <si>
    <t>FC-509-DK</t>
  </si>
  <si>
    <t>2018-12-12 18:04:17.526272+01</t>
  </si>
  <si>
    <t>FC-489-DK</t>
  </si>
  <si>
    <t>2018-12-12 18:00:24.868853+01</t>
  </si>
  <si>
    <t>Suresnes - Franklin Roosevelt</t>
  </si>
  <si>
    <t>FC-524-DK</t>
  </si>
  <si>
    <t>FC-546-DK</t>
  </si>
  <si>
    <t>2018-12-12 17:16:23.88786+01</t>
  </si>
  <si>
    <t>FC-527-DK</t>
  </si>
  <si>
    <t>2019-02-12 12:40:18+01</t>
  </si>
  <si>
    <t>2018-12-12 17:59:10.859699+01</t>
  </si>
  <si>
    <t>Suresnes - Marche Caron</t>
  </si>
  <si>
    <t>EW-034-KN</t>
  </si>
  <si>
    <t>2019-01-10 20:28:01+01</t>
  </si>
  <si>
    <t>701001187236032501 KO</t>
  </si>
  <si>
    <t>2018-10-02 17:02:31.213314+02</t>
  </si>
  <si>
    <t>EY-227-NM</t>
  </si>
  <si>
    <t>2019-02-07 16:06:41+01</t>
  </si>
  <si>
    <t>2018-12-31 18:37:34+01</t>
  </si>
  <si>
    <t>2018-08-24 10:50:29+02</t>
  </si>
  <si>
    <t>ES-309-KY</t>
  </si>
  <si>
    <t>2019-02-09 10:50:08+01</t>
  </si>
  <si>
    <t>2019-01-22 14:10:23+01</t>
  </si>
  <si>
    <t>2018-05-23 14:31:54.05515+02</t>
  </si>
  <si>
    <t xml:space="preserve">EL-254-YQ </t>
  </si>
  <si>
    <t>2019-02-09 13:09:10+01</t>
  </si>
  <si>
    <t>2018-04-23 17:02:01.472801+02</t>
  </si>
  <si>
    <t>Vincennes - Marigny Chateau</t>
  </si>
  <si>
    <t>FA-556-HB</t>
  </si>
  <si>
    <t>2019-02-08 12:53:03+01</t>
  </si>
  <si>
    <t>2018-11-08 15:57:10+01</t>
  </si>
  <si>
    <t>ES-754-FS</t>
  </si>
  <si>
    <t>2019-01-31 15:53:33+01</t>
  </si>
  <si>
    <t>2018-12-14 17:30:20.094397+01</t>
  </si>
  <si>
    <t>ER-997-MY</t>
  </si>
  <si>
    <t>2019-02-02 15:17:25+01</t>
  </si>
  <si>
    <t>2018-04-24 10:59:31.029788+02</t>
  </si>
  <si>
    <t>EV-938-CC</t>
  </si>
  <si>
    <t>2018-09-01 19:17:06+02</t>
  </si>
  <si>
    <t>2018-12-24 15:36:17+01</t>
  </si>
  <si>
    <t>2018-04-26 11:41:31.652745+02</t>
  </si>
  <si>
    <t>Z - Garage - Livraison</t>
  </si>
  <si>
    <t>FC-702-NM</t>
  </si>
  <si>
    <t>Caroline Megnath</t>
  </si>
  <si>
    <t>Golf 18</t>
  </si>
  <si>
    <t>Golf 19</t>
  </si>
  <si>
    <t>FC-623-MD</t>
  </si>
  <si>
    <t>FC-630-NM</t>
  </si>
  <si>
    <t>Z - Garage Street - Azize</t>
  </si>
  <si>
    <t>EQ-792-EH</t>
  </si>
  <si>
    <t>2018-10-01 13:30:00+02</t>
  </si>
  <si>
    <t>Z - Garage Street - Simon</t>
  </si>
  <si>
    <t>EQ-480-CE</t>
  </si>
  <si>
    <t>2019-02-12 15:20:00+01</t>
  </si>
  <si>
    <t>2019-02-15 17:20:00+01</t>
  </si>
  <si>
    <t>2018-10-24 12:00:00+02</t>
  </si>
  <si>
    <t>2019-02-27 17:00:00+01</t>
  </si>
  <si>
    <t>2018-09-24 09:39:55+02</t>
  </si>
  <si>
    <t>2018-12-04 17:17:03.547462+01</t>
  </si>
  <si>
    <t>FA-895-JA</t>
  </si>
  <si>
    <t>2018-11-10 08:00:00+01</t>
  </si>
  <si>
    <t>2019-02-28 08:00:00+01</t>
  </si>
  <si>
    <t>2018-10-14 13:48:44+02</t>
  </si>
  <si>
    <t>2018-10-28 17:57:25+01</t>
  </si>
  <si>
    <t>EL-998-BR</t>
  </si>
  <si>
    <t>2018-10-25 10:00:00+02</t>
  </si>
  <si>
    <t>2018-04-19 11:48:08.61894+02</t>
  </si>
  <si>
    <t>EZ-516-XF</t>
  </si>
  <si>
    <t>2018-11-28 11:00:00+01</t>
  </si>
  <si>
    <t>EV-365-SP</t>
  </si>
  <si>
    <t>2018-12-19 15:20:00+01</t>
  </si>
  <si>
    <t>2019-04-27 17:20:00+02</t>
  </si>
  <si>
    <t>2018-07-02 13:02:44.990137+02</t>
  </si>
  <si>
    <t>Z - Garage Street - Stephen</t>
  </si>
  <si>
    <t>EL-425-SA</t>
  </si>
  <si>
    <t>2019-02-13 14:30:00+01</t>
  </si>
  <si>
    <t>2019-02-27 16:30:00+01</t>
  </si>
  <si>
    <t>2019-01-08 14:30:00+01</t>
  </si>
  <si>
    <t>2018-04-24 11:47:14.418929+02</t>
  </si>
  <si>
    <t>ES-084-VS</t>
  </si>
  <si>
    <t>2019-01-28 19:45:00+01</t>
  </si>
  <si>
    <t>2019-02-27 12:30:00+01</t>
  </si>
  <si>
    <t>2019-01-27 15:30:16+01</t>
  </si>
  <si>
    <t>2018-06-19 16:05:36.006767+02</t>
  </si>
  <si>
    <t>FC-550-DK</t>
  </si>
  <si>
    <t>2019-01-08 11:45:00+01</t>
  </si>
  <si>
    <t>2019-02-28 13:00:00+01</t>
  </si>
  <si>
    <t>2018-12-12 17:18:12.789585+01</t>
  </si>
  <si>
    <t>EX-326-EW</t>
  </si>
  <si>
    <t>2018-07-20 18:24:59+02</t>
  </si>
  <si>
    <t>2018-07-03 11:25:42.929854+02</t>
  </si>
  <si>
    <t>EL-187-SA</t>
  </si>
  <si>
    <t>2018-04-23 12:32:39.768515+02</t>
  </si>
  <si>
    <t>ER-721-PF</t>
  </si>
  <si>
    <t>2018-04-26 12:35:19.837005+02</t>
  </si>
  <si>
    <t>EQ-239-HS</t>
  </si>
  <si>
    <t>2018-04-26 12:54:55.929979+02</t>
  </si>
  <si>
    <t>FA-693-HB</t>
  </si>
  <si>
    <t>2018-12-05 09:30:00+01</t>
  </si>
  <si>
    <t>2019-03-21 09:30:00+01</t>
  </si>
  <si>
    <t>2018-12-02 12:17:43+01</t>
  </si>
  <si>
    <t>EL-376-SA</t>
  </si>
  <si>
    <t>2019-02-06 12:45:59+01</t>
  </si>
  <si>
    <t>2019-02-27 14:40:00+01</t>
  </si>
  <si>
    <t>2019-01-12 14:00:00+01</t>
  </si>
  <si>
    <t>2018-10-13 19:27:58+02</t>
  </si>
  <si>
    <t>2018-04-23 12:41:52.348645+02</t>
  </si>
  <si>
    <t>FA-844-RT</t>
  </si>
  <si>
    <t>2018-12-19 00:00:00+01</t>
  </si>
  <si>
    <t>EQ-036-FR</t>
  </si>
  <si>
    <t>2019-01-31 10:40:00+01</t>
  </si>
  <si>
    <t>2019-02-15 16:00:00+01</t>
  </si>
  <si>
    <t>2018-10-28 12:00:00+01</t>
  </si>
  <si>
    <t>2019-02-27 14:45:00+01</t>
  </si>
  <si>
    <t>2018-04-23 09:40:33.47613+02</t>
  </si>
  <si>
    <t>ES-527-VS</t>
  </si>
  <si>
    <t>2018-05-30 12:03:27.92566+02</t>
  </si>
  <si>
    <t>FA-613-HB</t>
  </si>
  <si>
    <t>2019-02-12 16:50:00+01</t>
  </si>
  <si>
    <t>2019-02-19 18:20:00+01</t>
  </si>
  <si>
    <t># Badge Parking</t>
  </si>
  <si>
    <t>Dmg Report</t>
  </si>
  <si>
    <t># Carte Carburant</t>
  </si>
  <si>
    <t>Trgl.  Abs</t>
  </si>
  <si>
    <t xml:space="preserve">Parking / Affectation </t>
  </si>
  <si>
    <t>2019-02-14 19:08:07+01</t>
  </si>
  <si>
    <t>2019-02-15 09:05:00+01</t>
  </si>
  <si>
    <t>2019-02-15 19:05:00+01</t>
  </si>
  <si>
    <t>2019-02-15 07:10:49+01</t>
  </si>
  <si>
    <t>2019-02-15 17:10:00+01</t>
  </si>
  <si>
    <t>2019-02-15 09:04:35+01</t>
  </si>
  <si>
    <t>2019-02-15 15:40:00+01</t>
  </si>
  <si>
    <t>2019-02-14 13:11:13+01</t>
  </si>
  <si>
    <t>2019-02-15 12:15:00+01</t>
  </si>
  <si>
    <t>2019-02-15 08:29:45+01</t>
  </si>
  <si>
    <t>2019-02-15 20:00:00+01</t>
  </si>
  <si>
    <t>2019-02-17 15:00:00+01</t>
  </si>
  <si>
    <t>2019-02-14 17:36:34+01</t>
  </si>
  <si>
    <t>2019-02-14 18:40:55+01</t>
  </si>
  <si>
    <t>2019-02-15 09:40:00+01</t>
  </si>
  <si>
    <t>2019-02-15 17:00:00+01</t>
  </si>
  <si>
    <t>2019-02-15 08:14:50+01</t>
  </si>
  <si>
    <t>2019-02-15 13:05:00+01</t>
  </si>
  <si>
    <t>2019-02-14 12:20:00+01</t>
  </si>
  <si>
    <t>2019-02-15 06:00:00+01</t>
  </si>
  <si>
    <t>2019-02-15 15:00:00+01</t>
  </si>
  <si>
    <t>2019-02-14 10:28:48.392376+01</t>
  </si>
  <si>
    <t>2019-02-14 09:30:01+01</t>
  </si>
  <si>
    <t>2019-02-15 23:50:00+01</t>
  </si>
  <si>
    <t>2019-02-19 15:40:00+01</t>
  </si>
  <si>
    <t>2019-02-14 14:10:00+01</t>
  </si>
  <si>
    <t>2019-02-15 23:00:00+01</t>
  </si>
  <si>
    <t>2019-02-18 12:30:00+01</t>
  </si>
  <si>
    <t>2019-02-14 12:40:00+01</t>
  </si>
  <si>
    <t>2019-02-15 07:49:09+01</t>
  </si>
  <si>
    <t>2019-02-15 09:45:00+01</t>
  </si>
  <si>
    <t>2019-02-15 09:10:00+01</t>
  </si>
  <si>
    <t>2019-02-15 19:40:00+01</t>
  </si>
  <si>
    <t>2019-02-15 14:30:00+01</t>
  </si>
  <si>
    <t>2019-02-15 09:21:08+01</t>
  </si>
  <si>
    <t>2019-02-15 11:35:00+01</t>
  </si>
  <si>
    <t>2019-02-15 11:30:00+01</t>
  </si>
  <si>
    <t>2019-02-15 06:07:44+01</t>
  </si>
  <si>
    <t>2019-02-18 06:00:00+01</t>
  </si>
  <si>
    <t>2019-02-14 11:41:21+01</t>
  </si>
  <si>
    <t>2019-02-14 11:50:00+01</t>
  </si>
  <si>
    <t>2019-02-19 16:00:00+01</t>
  </si>
  <si>
    <t>2019-02-15 08:37:22+01</t>
  </si>
  <si>
    <t>2019-02-15 21:23:00+01</t>
  </si>
  <si>
    <t>2019-02-15 22:30:00+01</t>
  </si>
  <si>
    <t>2019-02-15 07:02:58+01</t>
  </si>
  <si>
    <t>2019-02-15 09:30:00+01</t>
  </si>
  <si>
    <t>2019-02-15 08:34:36+01</t>
  </si>
  <si>
    <t>2019-02-15 15:30:00+01</t>
  </si>
  <si>
    <t>2019-02-14 15:24:04+01</t>
  </si>
  <si>
    <t>2019-02-15 14:44:00+01</t>
  </si>
  <si>
    <t>2019-02-17 20:00:00+01</t>
  </si>
  <si>
    <t>2019-02-14 10:53:40+01</t>
  </si>
  <si>
    <t>2019-02-15 10:48:00+01</t>
  </si>
  <si>
    <t>2019-02-17 20:25:00+01</t>
  </si>
  <si>
    <t>2019-02-15 08:12:36+01</t>
  </si>
  <si>
    <t>2019-02-15 14:00:00+01</t>
  </si>
  <si>
    <t>reservation-late</t>
  </si>
  <si>
    <t>2019-02-14 09:12:12+01</t>
  </si>
  <si>
    <t>2019-02-15 08:07:28+01</t>
  </si>
  <si>
    <t>2019-02-15 09:10:29+01</t>
  </si>
  <si>
    <t>2019-02-16 09:10:00+01</t>
  </si>
  <si>
    <t>2019-02-15 08:29:58+01</t>
  </si>
  <si>
    <t>2019-02-15 06:45:43+01</t>
  </si>
  <si>
    <t>2019-02-15 16:40:00+01</t>
  </si>
  <si>
    <t>2019-02-14 16:22:08+01</t>
  </si>
  <si>
    <t>2019-02-14 12:20:03+01</t>
  </si>
  <si>
    <t>2019-02-19 14:20:00+01</t>
  </si>
  <si>
    <t>2019-02-15 17:50:00+01</t>
  </si>
  <si>
    <t>2019-02-15 06:45:00+01</t>
  </si>
  <si>
    <t>2019-02-17 06:45:00+01</t>
  </si>
  <si>
    <t>2019-02-19 17:00:00+01</t>
  </si>
  <si>
    <t>2019-02-14 20:46:16+01</t>
  </si>
  <si>
    <t>2019-02-15 20:45:00+01</t>
  </si>
  <si>
    <t>2019-02-14 12:17:24+01</t>
  </si>
  <si>
    <t>2019-02-14 22:21:57+01</t>
  </si>
  <si>
    <t>2019-02-16 23:00:00+01</t>
  </si>
  <si>
    <t>2019-02-14 21:44:46+01</t>
  </si>
  <si>
    <t>2019-02-15 17:25:00+01</t>
  </si>
  <si>
    <t>DY-195-NP</t>
  </si>
  <si>
    <t>2019-02-14 17:50:00+01</t>
  </si>
  <si>
    <t>2019-12-28 18:20:00+01</t>
  </si>
  <si>
    <t>2019-02-15 09:23:58+01</t>
  </si>
  <si>
    <t>2019-02-15 13:30:00+01</t>
  </si>
  <si>
    <t>2019-02-14 10:00:29+01</t>
  </si>
  <si>
    <t>2019-02-15 09:11:06+01</t>
  </si>
  <si>
    <t>2019-02-14 12:46:09+01</t>
  </si>
  <si>
    <t>2019-02-14 10:42:06.243662+01</t>
  </si>
  <si>
    <t>2019-02-15 10:00:00+01</t>
  </si>
  <si>
    <t>2019-02-14 11:11:34.399717+01</t>
  </si>
  <si>
    <t>2019-02-14 21:38:51+01</t>
  </si>
  <si>
    <t>2019-02-15 15:15:00+01</t>
  </si>
  <si>
    <t>2019-02-15 09:20:13+01</t>
  </si>
  <si>
    <t>2019-02-16 09:00:00+01</t>
  </si>
  <si>
    <t>2019-02-14 20:24:41+01</t>
  </si>
  <si>
    <t>2019-02-16 19:40:00+01</t>
  </si>
  <si>
    <t>2019-02-21 14:50:00+01</t>
  </si>
  <si>
    <t>2019-02-15 08:45:29+01</t>
  </si>
  <si>
    <t>2019-02-15 02:51:16+01</t>
  </si>
  <si>
    <t>2019-02-16 03:05:00+01</t>
  </si>
  <si>
    <t>2019-02-14 12:43:14+01</t>
  </si>
  <si>
    <t>START</t>
  </si>
  <si>
    <t>END</t>
  </si>
  <si>
    <t>Jours rest.</t>
  </si>
  <si>
    <t>TUTORIEL D'UTILISATION DU DASHBOARD</t>
  </si>
  <si>
    <t>Pré-requis : Etre Super-Admin (si ce n'est pas le cas, demander à un titulaire)</t>
  </si>
  <si>
    <t>Si besoin, réinitialiser les filtres en cliquant sur "Clear filters".</t>
  </si>
  <si>
    <t>Etape 2 : Ajout de l'import CSV</t>
  </si>
  <si>
    <t>NB : Si le CSV ne se convertit pas automatiquement, procéder à une mise en forme avec séparations "virgules"</t>
  </si>
  <si>
    <t>Etape 3 : Enjoy !</t>
  </si>
  <si>
    <t>&gt; Une vue d'ensemble est disponible dans l'onglet "DASHBOARD"</t>
  </si>
  <si>
    <t>&gt; Des vues spécifiques aux sous-zones dans les onglets correspondants (Alpha, Beta, etc)</t>
  </si>
  <si>
    <t>&gt; Un résumé des statistiques globales dans l'onglet "RESUME"</t>
  </si>
  <si>
    <t>**Cette feuille est verrouillée par précaution. Si une modification est nécessaire, le code est : "Ubeeqo2019"**</t>
  </si>
  <si>
    <r>
      <t>a) Depuis le Back Office, onglet "Back Office" (tout en bas à gauche),              cliquer sur "</t>
    </r>
    <r>
      <rPr>
        <i/>
        <sz val="16"/>
        <color theme="1"/>
        <rFont val="Calibri"/>
        <family val="2"/>
        <scheme val="minor"/>
      </rPr>
      <t>B2C Vehicle Overview</t>
    </r>
    <r>
      <rPr>
        <sz val="16"/>
        <color theme="1"/>
        <rFont val="Calibri"/>
        <family val="2"/>
        <scheme val="minor"/>
      </rPr>
      <t>" (tout en bas également)</t>
    </r>
  </si>
  <si>
    <t>b) Puis cliquer sur le bouton "Export" (en haut à gauche). Un fichier CSV va se générer. ATTENTION : Veiller à ce qu'aucun filtre ne soit activé dans l'overview.</t>
  </si>
  <si>
    <t xml:space="preserve">a) Réinitialiser l'import existant en appuyant sur le bouton ci-contre : </t>
  </si>
  <si>
    <t>b) Sélectionner la cellule C1 de la feuille "IMPORT" (Important)</t>
  </si>
  <si>
    <t>c) Une fois la cellule sélectionnée, Ruban onglet "Données", cliquer sur "Actualiser tout"               puis sélectionner le fichier CSV généré par le Back Office</t>
  </si>
  <si>
    <t>Etape 1 : Export du B2C Vehicle Overview</t>
  </si>
  <si>
    <t>CC abs</t>
  </si>
  <si>
    <t>BP abs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</si>
</sst>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/m;@"/>
    <numFmt numFmtId="165" formatCode="[$-40C]d\-mmm;@"/>
  </numFmts>
  <fonts count="14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8.5"/>
      <color theme="1"/>
      <name val="Arial"/>
      <family val="2"/>
    </font>
    <font>
      <b/>
      <sz val="8.5"/>
      <color theme="0"/>
      <name val="Arial"/>
      <family val="2"/>
    </font>
    <font>
      <sz val="16"/>
      <color theme="1"/>
      <name val="Calibri"/>
      <family val="2"/>
      <scheme val="minor"/>
    </font>
    <font>
      <b/>
      <sz val="28"/>
      <color theme="1"/>
      <name val="Calibri (Corps)"/>
    </font>
    <font>
      <sz val="28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i/>
      <sz val="16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u/>
      <sz val="16"/>
      <color theme="1"/>
      <name val="Calibri (Corps)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00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2" fillId="2" borderId="0" xfId="0" applyFont="1" applyFill="1" applyBorder="1" applyAlignment="1">
      <alignment horizontal="center"/>
    </xf>
    <xf numFmtId="0" fontId="0" fillId="0" borderId="0" xfId="0" applyFont="1"/>
    <xf numFmtId="0" fontId="0" fillId="0" borderId="0" xfId="0" applyNumberFormat="1" applyFont="1"/>
    <xf numFmtId="1" fontId="0" fillId="0" borderId="0" xfId="0" applyNumberFormat="1" applyFont="1"/>
    <xf numFmtId="0" fontId="0" fillId="3" borderId="0" xfId="0" applyFont="1" applyFill="1" applyAlignment="1">
      <alignment horizontal="center"/>
    </xf>
    <xf numFmtId="0" fontId="0" fillId="3" borderId="0" xfId="0" applyFont="1" applyFill="1"/>
    <xf numFmtId="3" fontId="0" fillId="0" borderId="0" xfId="0" applyNumberFormat="1"/>
    <xf numFmtId="0" fontId="2" fillId="2" borderId="0" xfId="0" applyFont="1" applyFill="1" applyBorder="1" applyAlignment="1">
      <alignment horizontal="left"/>
    </xf>
    <xf numFmtId="0" fontId="4" fillId="2" borderId="0" xfId="0" applyFont="1" applyFill="1" applyBorder="1" applyAlignment="1">
      <alignment horizontal="center" vertical="center" wrapText="1" readingOrder="1"/>
    </xf>
    <xf numFmtId="0" fontId="2" fillId="2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 readingOrder="1"/>
    </xf>
    <xf numFmtId="164" fontId="2" fillId="2" borderId="3" xfId="0" applyNumberFormat="1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 vertical="center" wrapText="1" readingOrder="1"/>
    </xf>
    <xf numFmtId="164" fontId="2" fillId="2" borderId="4" xfId="0" applyNumberFormat="1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 vertical="center" wrapText="1" readingOrder="1"/>
    </xf>
    <xf numFmtId="164" fontId="2" fillId="2" borderId="7" xfId="0" applyNumberFormat="1" applyFont="1" applyFill="1" applyBorder="1" applyAlignment="1">
      <alignment horizontal="center"/>
    </xf>
    <xf numFmtId="0" fontId="5" fillId="0" borderId="6" xfId="0" applyFont="1" applyFill="1" applyBorder="1" applyAlignment="1">
      <alignment horizontal="center" vertical="center" wrapText="1" readingOrder="1"/>
    </xf>
    <xf numFmtId="0" fontId="2" fillId="2" borderId="7" xfId="0" applyFont="1" applyFill="1" applyBorder="1" applyAlignment="1">
      <alignment horizontal="center"/>
    </xf>
    <xf numFmtId="0" fontId="5" fillId="4" borderId="6" xfId="0" applyFont="1" applyFill="1" applyBorder="1" applyAlignment="1">
      <alignment horizontal="center" vertical="center" wrapText="1" readingOrder="1"/>
    </xf>
    <xf numFmtId="165" fontId="2" fillId="2" borderId="7" xfId="0" applyNumberFormat="1" applyFont="1" applyFill="1" applyBorder="1" applyAlignment="1">
      <alignment horizontal="center"/>
    </xf>
    <xf numFmtId="1" fontId="2" fillId="2" borderId="7" xfId="0" applyNumberFormat="1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6" fillId="2" borderId="0" xfId="0" applyFont="1" applyFill="1"/>
    <xf numFmtId="0" fontId="10" fillId="2" borderId="0" xfId="0" applyFont="1" applyFill="1"/>
    <xf numFmtId="0" fontId="12" fillId="2" borderId="0" xfId="0" applyFont="1" applyFill="1"/>
    <xf numFmtId="0" fontId="13" fillId="2" borderId="0" xfId="0" applyFont="1" applyFill="1"/>
    <xf numFmtId="0" fontId="9" fillId="0" borderId="0" xfId="0" applyFont="1" applyFill="1"/>
    <xf numFmtId="0" fontId="11" fillId="2" borderId="0" xfId="0" applyFont="1" applyFill="1"/>
    <xf numFmtId="0" fontId="7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4" fillId="2" borderId="8" xfId="0" applyFont="1" applyFill="1" applyBorder="1" applyAlignment="1">
      <alignment horizontal="center" vertical="center" wrapText="1" readingOrder="1"/>
    </xf>
    <xf numFmtId="0" fontId="4" fillId="2" borderId="9" xfId="0" applyFont="1" applyFill="1" applyBorder="1" applyAlignment="1">
      <alignment horizontal="center" vertical="center" wrapText="1" readingOrder="1"/>
    </xf>
    <xf numFmtId="0" fontId="4" fillId="2" borderId="10" xfId="0" applyFont="1" applyFill="1" applyBorder="1" applyAlignment="1">
      <alignment horizontal="center" vertical="center" wrapText="1" readingOrder="1"/>
    </xf>
  </cellXfs>
  <cellStyles count="2">
    <cellStyle name="Normal" xfId="0" builtinId="0"/>
    <cellStyle name="Normal 2" xfId="1"/>
  </cellStyles>
  <dxfs count="12">
    <dxf>
      <font>
        <b/>
        <i val="0"/>
        <color theme="0"/>
      </font>
      <fill>
        <patternFill patternType="gray125">
          <fgColor theme="1"/>
          <bgColor rgb="FFC00000"/>
        </patternFill>
      </fill>
    </dxf>
    <dxf>
      <font>
        <b/>
        <i val="0"/>
        <color theme="0"/>
      </font>
      <fill>
        <patternFill>
          <bgColor theme="1" tint="0.24994659260841701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 patternType="gray125"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28575</xdr:colOff>
          <xdr:row>15</xdr:row>
          <xdr:rowOff>190500</xdr:rowOff>
        </xdr:from>
        <xdr:to>
          <xdr:col>9</xdr:col>
          <xdr:colOff>609600</xdr:colOff>
          <xdr:row>17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Réinitialiser CSV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8</xdr:col>
      <xdr:colOff>38100</xdr:colOff>
      <xdr:row>8</xdr:row>
      <xdr:rowOff>165100</xdr:rowOff>
    </xdr:from>
    <xdr:to>
      <xdr:col>8</xdr:col>
      <xdr:colOff>596900</xdr:colOff>
      <xdr:row>10</xdr:row>
      <xdr:rowOff>177800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24F6402E-F1EF-F743-B16A-0D55D317F8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2200" y="2298700"/>
          <a:ext cx="558800" cy="546100"/>
        </a:xfrm>
        <a:prstGeom prst="rect">
          <a:avLst/>
        </a:prstGeom>
      </xdr:spPr>
    </xdr:pic>
    <xdr:clientData/>
  </xdr:twoCellAnchor>
  <xdr:twoCellAnchor editAs="oneCell">
    <xdr:from>
      <xdr:col>7</xdr:col>
      <xdr:colOff>368300</xdr:colOff>
      <xdr:row>12</xdr:row>
      <xdr:rowOff>63500</xdr:rowOff>
    </xdr:from>
    <xdr:to>
      <xdr:col>9</xdr:col>
      <xdr:colOff>736600</xdr:colOff>
      <xdr:row>13</xdr:row>
      <xdr:rowOff>228600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xmlns="" id="{E8672401-1D07-9E42-BD5F-4F8EB8E62C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76900" y="3263900"/>
          <a:ext cx="2019300" cy="431800"/>
        </a:xfrm>
        <a:prstGeom prst="rect">
          <a:avLst/>
        </a:prstGeom>
      </xdr:spPr>
    </xdr:pic>
    <xdr:clientData/>
  </xdr:twoCellAnchor>
  <xdr:twoCellAnchor editAs="oneCell">
    <xdr:from>
      <xdr:col>9</xdr:col>
      <xdr:colOff>723900</xdr:colOff>
      <xdr:row>18</xdr:row>
      <xdr:rowOff>241300</xdr:rowOff>
    </xdr:from>
    <xdr:to>
      <xdr:col>10</xdr:col>
      <xdr:colOff>570315</xdr:colOff>
      <xdr:row>21</xdr:row>
      <xdr:rowOff>254000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xmlns="" id="{208FB8E6-16D1-FB43-AE59-482F88A092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83500" y="5041900"/>
          <a:ext cx="671915" cy="812800"/>
        </a:xfrm>
        <a:prstGeom prst="rect">
          <a:avLst/>
        </a:prstGeom>
      </xdr:spPr>
    </xdr:pic>
    <xdr:clientData/>
  </xdr:twoCellAnchor>
  <xdr:twoCellAnchor editAs="oneCell">
    <xdr:from>
      <xdr:col>14</xdr:col>
      <xdr:colOff>711200</xdr:colOff>
      <xdr:row>6</xdr:row>
      <xdr:rowOff>38100</xdr:rowOff>
    </xdr:from>
    <xdr:to>
      <xdr:col>17</xdr:col>
      <xdr:colOff>50800</xdr:colOff>
      <xdr:row>10</xdr:row>
      <xdr:rowOff>184577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xmlns="" id="{D9BEFB0D-E24B-DB47-B4E8-7EBAEF5A30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98300" y="1638300"/>
          <a:ext cx="1816100" cy="1213277"/>
        </a:xfrm>
        <a:prstGeom prst="rect">
          <a:avLst/>
        </a:prstGeom>
      </xdr:spPr>
    </xdr:pic>
    <xdr:clientData/>
  </xdr:twoCellAnchor>
</xdr:wsDr>
</file>

<file path=xl/queryTables/queryTable1.xml><?xml version="1.0" encoding="utf-8"?>
<queryTable xmlns="http://schemas.openxmlformats.org/spreadsheetml/2006/main" name="my_data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2:I31"/>
  <sheetViews>
    <sheetView zoomScaleNormal="100" workbookViewId="0">
      <selection activeCell="E18" sqref="E18"/>
    </sheetView>
  </sheetViews>
  <sheetFormatPr baseColWidth="10" defaultColWidth="10.85546875" defaultRowHeight="21"/>
  <cols>
    <col min="1" max="1" width="4.7109375" style="24" customWidth="1"/>
    <col min="2" max="16384" width="10.85546875" style="24"/>
  </cols>
  <sheetData>
    <row r="2" spans="2:9">
      <c r="B2" s="30" t="s">
        <v>1494</v>
      </c>
      <c r="C2" s="31"/>
      <c r="D2" s="31"/>
      <c r="E2" s="31"/>
      <c r="F2" s="31"/>
      <c r="G2" s="31"/>
      <c r="H2" s="31"/>
      <c r="I2" s="31"/>
    </row>
    <row r="3" spans="2:9">
      <c r="B3" s="31"/>
      <c r="C3" s="31"/>
      <c r="D3" s="31"/>
      <c r="E3" s="31"/>
      <c r="F3" s="31"/>
      <c r="G3" s="31"/>
      <c r="H3" s="31"/>
      <c r="I3" s="31"/>
    </row>
    <row r="5" spans="2:9">
      <c r="B5" s="24" t="s">
        <v>1503</v>
      </c>
    </row>
    <row r="6" spans="2:9">
      <c r="B6" s="25"/>
    </row>
    <row r="7" spans="2:9">
      <c r="B7" s="27" t="s">
        <v>1509</v>
      </c>
    </row>
    <row r="8" spans="2:9">
      <c r="B8" s="28" t="s">
        <v>1495</v>
      </c>
    </row>
    <row r="10" spans="2:9">
      <c r="B10" s="24" t="s">
        <v>1504</v>
      </c>
    </row>
    <row r="12" spans="2:9">
      <c r="B12" s="24" t="s">
        <v>1505</v>
      </c>
    </row>
    <row r="13" spans="2:9">
      <c r="B13" s="24" t="s">
        <v>1496</v>
      </c>
    </row>
    <row r="15" spans="2:9">
      <c r="B15" s="27" t="s">
        <v>1497</v>
      </c>
    </row>
    <row r="17" spans="2:2">
      <c r="B17" s="24" t="s">
        <v>1506</v>
      </c>
    </row>
    <row r="19" spans="2:2">
      <c r="B19" s="28" t="s">
        <v>1507</v>
      </c>
    </row>
    <row r="21" spans="2:2">
      <c r="B21" s="24" t="s">
        <v>1508</v>
      </c>
    </row>
    <row r="23" spans="2:2">
      <c r="B23" s="29" t="s">
        <v>1498</v>
      </c>
    </row>
    <row r="25" spans="2:2">
      <c r="B25" s="26" t="s">
        <v>1499</v>
      </c>
    </row>
    <row r="27" spans="2:2">
      <c r="B27" s="24" t="s">
        <v>1500</v>
      </c>
    </row>
    <row r="28" spans="2:2">
      <c r="B28" s="24" t="s">
        <v>1501</v>
      </c>
    </row>
    <row r="29" spans="2:2">
      <c r="B29" s="24" t="s">
        <v>1502</v>
      </c>
    </row>
    <row r="31" spans="2:2">
      <c r="B31" s="29"/>
    </row>
  </sheetData>
  <sheetProtection algorithmName="SHA-512" hashValue="H0bcPf3aIQMX31yvHSX42dN8YaTD8Qt/zHK31kP9tH10L9iALXxhiJjev9Uk0Bg5jmRSTvOdiK64FPwe2pKqkg==" saltValue="SFq416W/DShXEJD0RtqGAg==" spinCount="100000" sheet="1" objects="1" scenarios="1"/>
  <mergeCells count="1">
    <mergeCell ref="B2:I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Clearcells" altText="Réinitialiser">
                <anchor moveWithCells="1" sizeWithCells="1">
                  <from>
                    <xdr:col>8</xdr:col>
                    <xdr:colOff>28575</xdr:colOff>
                    <xdr:row>15</xdr:row>
                    <xdr:rowOff>190500</xdr:rowOff>
                  </from>
                  <to>
                    <xdr:col>9</xdr:col>
                    <xdr:colOff>609600</xdr:colOff>
                    <xdr:row>17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F3001"/>
  <sheetViews>
    <sheetView tabSelected="1" workbookViewId="0">
      <pane ySplit="1" topLeftCell="A2" activePane="bottomLeft" state="frozen"/>
      <selection activeCell="D11" sqref="D11"/>
      <selection pane="bottomLeft" activeCell="A3" sqref="A3"/>
    </sheetView>
  </sheetViews>
  <sheetFormatPr baseColWidth="10" defaultColWidth="10.85546875" defaultRowHeight="15"/>
  <cols>
    <col min="1" max="1" width="28.7109375" style="6" customWidth="1"/>
    <col min="2" max="2" width="11.42578125" style="6" customWidth="1"/>
    <col min="3" max="3" width="34" style="2" bestFit="1" customWidth="1"/>
    <col min="4" max="4" width="12.28515625" style="2" bestFit="1" customWidth="1"/>
    <col min="5" max="5" width="20.7109375" style="2" bestFit="1" customWidth="1"/>
    <col min="6" max="6" width="10.140625" style="2" bestFit="1" customWidth="1"/>
    <col min="7" max="7" width="12.28515625" style="2" bestFit="1" customWidth="1"/>
    <col min="8" max="8" width="8.42578125" style="2" bestFit="1" customWidth="1"/>
    <col min="9" max="9" width="10.42578125" style="2" bestFit="1" customWidth="1"/>
    <col min="10" max="10" width="12" style="2" bestFit="1" customWidth="1"/>
    <col min="11" max="11" width="14" style="2" bestFit="1" customWidth="1"/>
    <col min="12" max="12" width="12" style="2" bestFit="1" customWidth="1"/>
    <col min="13" max="13" width="17" style="2" bestFit="1" customWidth="1"/>
    <col min="14" max="14" width="28.85546875" style="2" bestFit="1" customWidth="1"/>
    <col min="15" max="15" width="22.140625" style="2" bestFit="1" customWidth="1"/>
    <col min="16" max="16" width="16" style="2" bestFit="1" customWidth="1"/>
    <col min="17" max="17" width="16.85546875" style="2" bestFit="1" customWidth="1"/>
    <col min="18" max="18" width="17.28515625" style="2" bestFit="1" customWidth="1"/>
    <col min="19" max="19" width="21.42578125" style="2" bestFit="1" customWidth="1"/>
    <col min="20" max="20" width="15.140625" style="2" bestFit="1" customWidth="1"/>
    <col min="21" max="21" width="14.42578125" style="2" bestFit="1" customWidth="1"/>
    <col min="22" max="22" width="10" style="2" bestFit="1" customWidth="1"/>
    <col min="23" max="23" width="13.28515625" style="2" bestFit="1" customWidth="1"/>
    <col min="24" max="28" width="20.42578125" style="2" bestFit="1" customWidth="1"/>
    <col min="29" max="29" width="22.28515625" style="3" bestFit="1" customWidth="1"/>
    <col min="30" max="30" width="13.140625" style="4" bestFit="1" customWidth="1"/>
    <col min="31" max="31" width="20.42578125" style="2" bestFit="1" customWidth="1"/>
    <col min="32" max="32" width="27.28515625" style="2" bestFit="1" customWidth="1"/>
    <col min="33" max="16384" width="10.85546875" style="2"/>
  </cols>
  <sheetData>
    <row r="1" spans="1:32">
      <c r="A1" s="5" t="s">
        <v>1</v>
      </c>
      <c r="B1" s="5" t="s">
        <v>3</v>
      </c>
      <c r="C1" t="s">
        <v>11</v>
      </c>
      <c r="D1" t="s">
        <v>12</v>
      </c>
      <c r="E1" t="s">
        <v>13</v>
      </c>
      <c r="F1" t="s">
        <v>14</v>
      </c>
      <c r="G1" t="s">
        <v>15</v>
      </c>
      <c r="H1" t="s">
        <v>16</v>
      </c>
      <c r="I1" t="s">
        <v>17</v>
      </c>
      <c r="J1" t="s">
        <v>18</v>
      </c>
      <c r="K1" t="s">
        <v>19</v>
      </c>
      <c r="L1" t="s">
        <v>20</v>
      </c>
      <c r="M1" t="s">
        <v>21</v>
      </c>
      <c r="N1" t="s">
        <v>22</v>
      </c>
      <c r="O1" t="s">
        <v>23</v>
      </c>
      <c r="P1" t="s">
        <v>24</v>
      </c>
      <c r="Q1" t="s">
        <v>25</v>
      </c>
      <c r="R1" t="s">
        <v>26</v>
      </c>
      <c r="S1" t="s">
        <v>27</v>
      </c>
      <c r="T1" t="s">
        <v>28</v>
      </c>
      <c r="U1" t="s">
        <v>29</v>
      </c>
      <c r="V1" t="s">
        <v>30</v>
      </c>
      <c r="W1" t="s">
        <v>31</v>
      </c>
      <c r="X1" t="s">
        <v>32</v>
      </c>
      <c r="Y1" t="s">
        <v>33</v>
      </c>
      <c r="Z1" t="s">
        <v>34</v>
      </c>
      <c r="AA1" t="s">
        <v>35</v>
      </c>
      <c r="AB1" t="s">
        <v>36</v>
      </c>
      <c r="AC1" t="s">
        <v>37</v>
      </c>
      <c r="AD1" t="s">
        <v>38</v>
      </c>
      <c r="AE1" t="s">
        <v>39</v>
      </c>
      <c r="AF1" t="s">
        <v>40</v>
      </c>
    </row>
    <row r="2" spans="1:32">
      <c r="A2" s="6" t="str">
        <f>IFERROR(CONCATENATE(C2,B2),"")</f>
        <v>Arcueil - La Vache Noire1</v>
      </c>
      <c r="B2" s="6">
        <f>IFERROR(IF(C2=C1,B1+1,IF(C2="","",1)),"")</f>
        <v>1</v>
      </c>
      <c r="C2" t="s">
        <v>41</v>
      </c>
      <c r="D2">
        <v>3</v>
      </c>
      <c r="E2">
        <v>3</v>
      </c>
      <c r="F2" t="s">
        <v>42</v>
      </c>
      <c r="G2" t="s">
        <v>43</v>
      </c>
      <c r="H2" t="s">
        <v>44</v>
      </c>
      <c r="I2" t="s">
        <v>45</v>
      </c>
      <c r="J2" t="s">
        <v>46</v>
      </c>
      <c r="K2" t="s">
        <v>47</v>
      </c>
      <c r="L2" t="s">
        <v>48</v>
      </c>
      <c r="M2" t="s">
        <v>48</v>
      </c>
      <c r="N2" t="s">
        <v>48</v>
      </c>
      <c r="O2" t="s">
        <v>48</v>
      </c>
      <c r="P2" t="s">
        <v>48</v>
      </c>
      <c r="Q2" t="s">
        <v>48</v>
      </c>
      <c r="R2" t="s">
        <v>48</v>
      </c>
      <c r="S2" t="s">
        <v>48</v>
      </c>
      <c r="T2" t="s">
        <v>48</v>
      </c>
      <c r="U2" t="s">
        <v>49</v>
      </c>
      <c r="V2" t="s">
        <v>50</v>
      </c>
      <c r="W2" t="s">
        <v>50</v>
      </c>
      <c r="X2" t="s">
        <v>50</v>
      </c>
      <c r="Y2" t="s">
        <v>50</v>
      </c>
      <c r="Z2" t="s">
        <v>50</v>
      </c>
      <c r="AA2" t="s">
        <v>50</v>
      </c>
      <c r="AB2" t="s">
        <v>51</v>
      </c>
      <c r="AC2">
        <v>7.0100118723602202E+17</v>
      </c>
      <c r="AD2" t="s">
        <v>52</v>
      </c>
      <c r="AE2" t="s">
        <v>50</v>
      </c>
      <c r="AF2" t="s">
        <v>50</v>
      </c>
    </row>
    <row r="3" spans="1:32">
      <c r="A3" s="6" t="str">
        <f t="shared" ref="A3:A66" si="0">IFERROR(CONCATENATE(C3,B3),"")</f>
        <v>Arcueil - La Vache Noire2</v>
      </c>
      <c r="B3" s="6">
        <f t="shared" ref="B3:B66" si="1">IFERROR(IF(C3=C2,B2+1,IF(C3="","",1)),"")</f>
        <v>2</v>
      </c>
      <c r="C3" t="s">
        <v>41</v>
      </c>
      <c r="D3">
        <v>3</v>
      </c>
      <c r="E3">
        <v>3</v>
      </c>
      <c r="F3" t="s">
        <v>53</v>
      </c>
      <c r="G3" t="s">
        <v>54</v>
      </c>
      <c r="H3" t="s">
        <v>46</v>
      </c>
      <c r="I3" t="s">
        <v>45</v>
      </c>
      <c r="J3" t="s">
        <v>46</v>
      </c>
      <c r="K3" t="s">
        <v>47</v>
      </c>
      <c r="L3" t="s">
        <v>45</v>
      </c>
      <c r="M3" t="s">
        <v>50</v>
      </c>
      <c r="N3" t="s">
        <v>50</v>
      </c>
      <c r="O3" t="s">
        <v>50</v>
      </c>
      <c r="P3" t="s">
        <v>50</v>
      </c>
      <c r="Q3" t="s">
        <v>50</v>
      </c>
      <c r="R3" t="s">
        <v>50</v>
      </c>
      <c r="S3" t="s">
        <v>50</v>
      </c>
      <c r="T3" t="s">
        <v>50</v>
      </c>
      <c r="U3" t="s">
        <v>49</v>
      </c>
      <c r="V3" t="s">
        <v>50</v>
      </c>
      <c r="W3" t="s">
        <v>50</v>
      </c>
      <c r="X3" t="s">
        <v>50</v>
      </c>
      <c r="Y3" t="s">
        <v>50</v>
      </c>
      <c r="Z3" t="s">
        <v>50</v>
      </c>
      <c r="AA3" t="s">
        <v>50</v>
      </c>
      <c r="AB3" t="s">
        <v>50</v>
      </c>
      <c r="AC3">
        <v>7.0100118723602906E+17</v>
      </c>
      <c r="AD3" t="s">
        <v>55</v>
      </c>
      <c r="AE3" t="s">
        <v>50</v>
      </c>
      <c r="AF3" t="s">
        <v>56</v>
      </c>
    </row>
    <row r="4" spans="1:32">
      <c r="A4" s="6" t="str">
        <f t="shared" si="0"/>
        <v>Arcueil - La Vache Noire3</v>
      </c>
      <c r="B4" s="6">
        <f t="shared" si="1"/>
        <v>3</v>
      </c>
      <c r="C4" t="s">
        <v>41</v>
      </c>
      <c r="D4">
        <v>3</v>
      </c>
      <c r="E4">
        <v>3</v>
      </c>
      <c r="F4" t="s">
        <v>57</v>
      </c>
      <c r="G4" t="s">
        <v>54</v>
      </c>
      <c r="H4" t="s">
        <v>46</v>
      </c>
      <c r="I4" t="s">
        <v>45</v>
      </c>
      <c r="J4" t="s">
        <v>46</v>
      </c>
      <c r="K4" t="s">
        <v>47</v>
      </c>
      <c r="L4" t="s">
        <v>45</v>
      </c>
      <c r="M4" t="s">
        <v>50</v>
      </c>
      <c r="N4" t="s">
        <v>50</v>
      </c>
      <c r="O4" t="s">
        <v>50</v>
      </c>
      <c r="P4" t="s">
        <v>50</v>
      </c>
      <c r="Q4" t="s">
        <v>50</v>
      </c>
      <c r="R4" t="s">
        <v>50</v>
      </c>
      <c r="S4" t="s">
        <v>50</v>
      </c>
      <c r="T4" t="s">
        <v>50</v>
      </c>
      <c r="U4" t="s">
        <v>49</v>
      </c>
      <c r="V4" t="s">
        <v>50</v>
      </c>
      <c r="W4" t="s">
        <v>50</v>
      </c>
      <c r="X4" t="s">
        <v>50</v>
      </c>
      <c r="Y4" t="s">
        <v>50</v>
      </c>
      <c r="Z4" t="s">
        <v>50</v>
      </c>
      <c r="AA4" t="s">
        <v>50</v>
      </c>
      <c r="AB4" t="s">
        <v>50</v>
      </c>
      <c r="AC4">
        <v>7.0100118723605504E+17</v>
      </c>
      <c r="AD4" t="s">
        <v>59</v>
      </c>
      <c r="AE4" t="s">
        <v>1390</v>
      </c>
      <c r="AF4" t="s">
        <v>60</v>
      </c>
    </row>
    <row r="5" spans="1:32">
      <c r="A5" s="6" t="str">
        <f t="shared" si="0"/>
        <v>Asnieres sur Seine - Dervaux1</v>
      </c>
      <c r="B5" s="6">
        <f t="shared" si="1"/>
        <v>1</v>
      </c>
      <c r="C5" t="s">
        <v>61</v>
      </c>
      <c r="D5">
        <v>5</v>
      </c>
      <c r="E5">
        <v>5</v>
      </c>
      <c r="F5" t="s">
        <v>63</v>
      </c>
      <c r="G5">
        <v>500</v>
      </c>
      <c r="H5" t="s">
        <v>46</v>
      </c>
      <c r="I5" t="s">
        <v>45</v>
      </c>
      <c r="J5" t="s">
        <v>46</v>
      </c>
      <c r="K5" t="s">
        <v>47</v>
      </c>
      <c r="L5" t="s">
        <v>45</v>
      </c>
      <c r="M5" t="s">
        <v>50</v>
      </c>
      <c r="N5" t="s">
        <v>50</v>
      </c>
      <c r="O5" t="s">
        <v>50</v>
      </c>
      <c r="P5" t="s">
        <v>50</v>
      </c>
      <c r="Q5" t="s">
        <v>50</v>
      </c>
      <c r="R5" t="s">
        <v>50</v>
      </c>
      <c r="S5" t="s">
        <v>50</v>
      </c>
      <c r="T5" t="s">
        <v>50</v>
      </c>
      <c r="U5" t="s">
        <v>49</v>
      </c>
      <c r="V5" t="s">
        <v>50</v>
      </c>
      <c r="W5" t="s">
        <v>50</v>
      </c>
      <c r="X5" t="s">
        <v>50</v>
      </c>
      <c r="Y5" t="s">
        <v>50</v>
      </c>
      <c r="Z5" t="s">
        <v>50</v>
      </c>
      <c r="AA5" t="s">
        <v>50</v>
      </c>
      <c r="AB5" t="s">
        <v>50</v>
      </c>
      <c r="AC5">
        <v>7.0100118723606797E+17</v>
      </c>
      <c r="AD5" t="s">
        <v>50</v>
      </c>
      <c r="AE5" t="s">
        <v>50</v>
      </c>
      <c r="AF5" t="s">
        <v>50</v>
      </c>
    </row>
    <row r="6" spans="1:32">
      <c r="A6" s="6" t="str">
        <f t="shared" si="0"/>
        <v>Asnieres sur Seine - Dervaux2</v>
      </c>
      <c r="B6" s="6">
        <f t="shared" si="1"/>
        <v>2</v>
      </c>
      <c r="C6" t="s">
        <v>61</v>
      </c>
      <c r="D6">
        <v>5</v>
      </c>
      <c r="E6">
        <v>5</v>
      </c>
      <c r="F6" t="s">
        <v>62</v>
      </c>
      <c r="G6">
        <v>500</v>
      </c>
      <c r="H6" t="s">
        <v>46</v>
      </c>
      <c r="I6" t="s">
        <v>45</v>
      </c>
      <c r="J6" t="s">
        <v>46</v>
      </c>
      <c r="K6" t="s">
        <v>47</v>
      </c>
      <c r="L6" t="s">
        <v>45</v>
      </c>
      <c r="M6" t="s">
        <v>50</v>
      </c>
      <c r="N6" t="s">
        <v>50</v>
      </c>
      <c r="O6" t="s">
        <v>50</v>
      </c>
      <c r="P6" t="s">
        <v>50</v>
      </c>
      <c r="Q6" t="s">
        <v>50</v>
      </c>
      <c r="R6" t="s">
        <v>50</v>
      </c>
      <c r="S6" t="s">
        <v>50</v>
      </c>
      <c r="T6" t="s">
        <v>50</v>
      </c>
      <c r="U6" t="s">
        <v>49</v>
      </c>
      <c r="V6" t="s">
        <v>50</v>
      </c>
      <c r="W6" t="s">
        <v>50</v>
      </c>
      <c r="X6" t="s">
        <v>50</v>
      </c>
      <c r="Y6" t="s">
        <v>50</v>
      </c>
      <c r="Z6" t="s">
        <v>50</v>
      </c>
      <c r="AA6" t="s">
        <v>50</v>
      </c>
      <c r="AB6" t="s">
        <v>50</v>
      </c>
      <c r="AC6">
        <v>7.0100118723606797E+17</v>
      </c>
      <c r="AD6" t="s">
        <v>50</v>
      </c>
      <c r="AE6" t="s">
        <v>50</v>
      </c>
      <c r="AF6" t="s">
        <v>50</v>
      </c>
    </row>
    <row r="7" spans="1:32">
      <c r="A7" s="6" t="str">
        <f t="shared" si="0"/>
        <v>Asnieres sur Seine - Dervaux3</v>
      </c>
      <c r="B7" s="6">
        <f t="shared" si="1"/>
        <v>3</v>
      </c>
      <c r="C7" t="s">
        <v>61</v>
      </c>
      <c r="D7">
        <v>5</v>
      </c>
      <c r="E7">
        <v>5</v>
      </c>
      <c r="F7" t="s">
        <v>66</v>
      </c>
      <c r="G7">
        <v>500</v>
      </c>
      <c r="H7" t="s">
        <v>46</v>
      </c>
      <c r="I7" t="s">
        <v>45</v>
      </c>
      <c r="J7" t="s">
        <v>46</v>
      </c>
      <c r="K7" t="s">
        <v>47</v>
      </c>
      <c r="L7" t="s">
        <v>45</v>
      </c>
      <c r="M7" t="s">
        <v>50</v>
      </c>
      <c r="N7" t="s">
        <v>50</v>
      </c>
      <c r="O7" t="s">
        <v>50</v>
      </c>
      <c r="P7" t="s">
        <v>50</v>
      </c>
      <c r="Q7" t="s">
        <v>50</v>
      </c>
      <c r="R7" t="s">
        <v>50</v>
      </c>
      <c r="S7" t="s">
        <v>50</v>
      </c>
      <c r="T7" t="s">
        <v>50</v>
      </c>
      <c r="U7" t="s">
        <v>49</v>
      </c>
      <c r="V7" t="s">
        <v>50</v>
      </c>
      <c r="W7" t="s">
        <v>50</v>
      </c>
      <c r="X7" t="s">
        <v>50</v>
      </c>
      <c r="Y7" t="s">
        <v>50</v>
      </c>
      <c r="Z7" t="s">
        <v>50</v>
      </c>
      <c r="AA7" t="s">
        <v>50</v>
      </c>
      <c r="AB7" t="s">
        <v>50</v>
      </c>
      <c r="AC7">
        <v>7.0100118723606797E+17</v>
      </c>
      <c r="AD7" t="s">
        <v>50</v>
      </c>
      <c r="AE7" t="s">
        <v>50</v>
      </c>
      <c r="AF7" t="s">
        <v>50</v>
      </c>
    </row>
    <row r="8" spans="1:32">
      <c r="A8" s="6" t="str">
        <f t="shared" si="0"/>
        <v>Asnieres sur Seine - Dervaux4</v>
      </c>
      <c r="B8" s="6">
        <f t="shared" si="1"/>
        <v>4</v>
      </c>
      <c r="C8" t="s">
        <v>61</v>
      </c>
      <c r="D8">
        <v>5</v>
      </c>
      <c r="E8">
        <v>5</v>
      </c>
      <c r="F8" t="s">
        <v>67</v>
      </c>
      <c r="G8">
        <v>500</v>
      </c>
      <c r="H8" t="s">
        <v>46</v>
      </c>
      <c r="I8" t="s">
        <v>45</v>
      </c>
      <c r="J8" t="s">
        <v>46</v>
      </c>
      <c r="K8" t="s">
        <v>47</v>
      </c>
      <c r="L8" t="s">
        <v>45</v>
      </c>
      <c r="M8" t="s">
        <v>50</v>
      </c>
      <c r="N8" t="s">
        <v>50</v>
      </c>
      <c r="O8" t="s">
        <v>50</v>
      </c>
      <c r="P8" t="s">
        <v>50</v>
      </c>
      <c r="Q8" t="s">
        <v>50</v>
      </c>
      <c r="R8" t="s">
        <v>50</v>
      </c>
      <c r="S8" t="s">
        <v>50</v>
      </c>
      <c r="T8" t="s">
        <v>50</v>
      </c>
      <c r="U8" t="s">
        <v>49</v>
      </c>
      <c r="V8" t="s">
        <v>50</v>
      </c>
      <c r="W8" t="s">
        <v>50</v>
      </c>
      <c r="X8" t="s">
        <v>50</v>
      </c>
      <c r="Y8" t="s">
        <v>50</v>
      </c>
      <c r="Z8" t="s">
        <v>50</v>
      </c>
      <c r="AA8" t="s">
        <v>50</v>
      </c>
      <c r="AB8" t="s">
        <v>50</v>
      </c>
      <c r="AC8">
        <v>7.0100118723606797E+17</v>
      </c>
      <c r="AD8" t="s">
        <v>50</v>
      </c>
      <c r="AE8" t="s">
        <v>50</v>
      </c>
      <c r="AF8" t="s">
        <v>50</v>
      </c>
    </row>
    <row r="9" spans="1:32">
      <c r="A9" s="6" t="str">
        <f t="shared" si="0"/>
        <v>Asnieres sur Seine - Dervaux5</v>
      </c>
      <c r="B9" s="6">
        <f t="shared" si="1"/>
        <v>5</v>
      </c>
      <c r="C9" t="s">
        <v>61</v>
      </c>
      <c r="D9">
        <v>5</v>
      </c>
      <c r="E9">
        <v>5</v>
      </c>
      <c r="F9" t="s">
        <v>65</v>
      </c>
      <c r="G9">
        <v>500</v>
      </c>
      <c r="H9" t="s">
        <v>46</v>
      </c>
      <c r="I9" t="s">
        <v>45</v>
      </c>
      <c r="J9" t="s">
        <v>46</v>
      </c>
      <c r="K9" t="s">
        <v>47</v>
      </c>
      <c r="L9" t="s">
        <v>45</v>
      </c>
      <c r="M9" t="s">
        <v>50</v>
      </c>
      <c r="N9" t="s">
        <v>50</v>
      </c>
      <c r="O9" t="s">
        <v>50</v>
      </c>
      <c r="P9" t="s">
        <v>50</v>
      </c>
      <c r="Q9" t="s">
        <v>50</v>
      </c>
      <c r="R9" t="s">
        <v>50</v>
      </c>
      <c r="S9" t="s">
        <v>50</v>
      </c>
      <c r="T9" t="s">
        <v>50</v>
      </c>
      <c r="U9" t="s">
        <v>49</v>
      </c>
      <c r="V9" t="s">
        <v>50</v>
      </c>
      <c r="W9" t="s">
        <v>50</v>
      </c>
      <c r="X9" t="s">
        <v>50</v>
      </c>
      <c r="Y9" t="s">
        <v>50</v>
      </c>
      <c r="Z9" t="s">
        <v>50</v>
      </c>
      <c r="AA9" t="s">
        <v>50</v>
      </c>
      <c r="AB9" t="s">
        <v>50</v>
      </c>
      <c r="AC9">
        <v>7.0100118723606797E+17</v>
      </c>
      <c r="AD9" t="s">
        <v>50</v>
      </c>
      <c r="AE9" t="s">
        <v>50</v>
      </c>
      <c r="AF9" t="s">
        <v>50</v>
      </c>
    </row>
    <row r="10" spans="1:32">
      <c r="A10" s="6" t="str">
        <f t="shared" si="0"/>
        <v>Asnieres sur Seine - Hotel de Ville1</v>
      </c>
      <c r="B10" s="6">
        <f t="shared" si="1"/>
        <v>1</v>
      </c>
      <c r="C10" t="s">
        <v>68</v>
      </c>
      <c r="D10">
        <v>2</v>
      </c>
      <c r="E10">
        <v>2</v>
      </c>
      <c r="F10" t="s">
        <v>71</v>
      </c>
      <c r="G10" t="s">
        <v>72</v>
      </c>
      <c r="H10" t="s">
        <v>46</v>
      </c>
      <c r="I10" t="s">
        <v>45</v>
      </c>
      <c r="J10" t="s">
        <v>46</v>
      </c>
      <c r="K10" t="s">
        <v>47</v>
      </c>
      <c r="L10" t="s">
        <v>45</v>
      </c>
      <c r="M10" t="s">
        <v>50</v>
      </c>
      <c r="N10" t="s">
        <v>50</v>
      </c>
      <c r="O10" t="s">
        <v>50</v>
      </c>
      <c r="P10" t="s">
        <v>50</v>
      </c>
      <c r="Q10" t="s">
        <v>50</v>
      </c>
      <c r="R10" t="s">
        <v>50</v>
      </c>
      <c r="S10" t="s">
        <v>50</v>
      </c>
      <c r="T10" t="s">
        <v>50</v>
      </c>
      <c r="U10" t="s">
        <v>49</v>
      </c>
      <c r="V10">
        <v>1246719</v>
      </c>
      <c r="W10" t="s">
        <v>50</v>
      </c>
      <c r="X10" t="s">
        <v>1391</v>
      </c>
      <c r="Y10" t="s">
        <v>1392</v>
      </c>
      <c r="Z10" t="s">
        <v>50</v>
      </c>
      <c r="AA10" t="s">
        <v>50</v>
      </c>
      <c r="AB10" t="s">
        <v>50</v>
      </c>
      <c r="AC10">
        <v>7.0100118723605402E+17</v>
      </c>
      <c r="AD10">
        <v>700700912</v>
      </c>
      <c r="AE10" t="s">
        <v>73</v>
      </c>
      <c r="AF10" t="s">
        <v>74</v>
      </c>
    </row>
    <row r="11" spans="1:32">
      <c r="A11" s="6" t="str">
        <f t="shared" si="0"/>
        <v>Asnieres sur Seine - Hotel de Ville2</v>
      </c>
      <c r="B11" s="6">
        <f t="shared" si="1"/>
        <v>2</v>
      </c>
      <c r="C11" t="s">
        <v>68</v>
      </c>
      <c r="D11">
        <v>2</v>
      </c>
      <c r="E11">
        <v>2</v>
      </c>
      <c r="F11" t="s">
        <v>69</v>
      </c>
      <c r="G11">
        <v>500</v>
      </c>
      <c r="H11" t="s">
        <v>46</v>
      </c>
      <c r="I11" t="s">
        <v>45</v>
      </c>
      <c r="J11" t="s">
        <v>46</v>
      </c>
      <c r="K11" t="s">
        <v>64</v>
      </c>
      <c r="L11" t="s">
        <v>45</v>
      </c>
      <c r="M11" t="s">
        <v>50</v>
      </c>
      <c r="N11" t="s">
        <v>50</v>
      </c>
      <c r="O11" t="s">
        <v>50</v>
      </c>
      <c r="P11" t="s">
        <v>50</v>
      </c>
      <c r="Q11" t="s">
        <v>50</v>
      </c>
      <c r="R11" t="s">
        <v>50</v>
      </c>
      <c r="S11" t="s">
        <v>50</v>
      </c>
      <c r="T11" t="s">
        <v>50</v>
      </c>
      <c r="U11" t="s">
        <v>49</v>
      </c>
      <c r="V11">
        <v>1245177</v>
      </c>
      <c r="W11" t="s">
        <v>50</v>
      </c>
      <c r="X11" t="s">
        <v>1393</v>
      </c>
      <c r="Y11" t="s">
        <v>1394</v>
      </c>
      <c r="Z11" t="s">
        <v>50</v>
      </c>
      <c r="AA11" t="s">
        <v>50</v>
      </c>
      <c r="AB11" t="s">
        <v>50</v>
      </c>
      <c r="AC11">
        <v>7.0100118723603405E+17</v>
      </c>
      <c r="AD11">
        <v>700700899</v>
      </c>
      <c r="AE11" t="s">
        <v>50</v>
      </c>
      <c r="AF11" t="s">
        <v>70</v>
      </c>
    </row>
    <row r="12" spans="1:32">
      <c r="A12" s="6" t="str">
        <f t="shared" si="0"/>
        <v>Boulogne - Cours de l'Ile Seguin1</v>
      </c>
      <c r="B12" s="6">
        <f t="shared" si="1"/>
        <v>1</v>
      </c>
      <c r="C12" t="s">
        <v>75</v>
      </c>
      <c r="D12">
        <v>4</v>
      </c>
      <c r="E12">
        <v>4</v>
      </c>
      <c r="F12" t="s">
        <v>80</v>
      </c>
      <c r="G12" t="s">
        <v>81</v>
      </c>
      <c r="H12" t="s">
        <v>46</v>
      </c>
      <c r="I12" t="s">
        <v>45</v>
      </c>
      <c r="J12" t="s">
        <v>46</v>
      </c>
      <c r="K12" t="s">
        <v>47</v>
      </c>
      <c r="L12" t="s">
        <v>45</v>
      </c>
      <c r="M12" t="s">
        <v>50</v>
      </c>
      <c r="N12" t="s">
        <v>50</v>
      </c>
      <c r="O12" t="s">
        <v>50</v>
      </c>
      <c r="P12" t="s">
        <v>50</v>
      </c>
      <c r="Q12" t="s">
        <v>50</v>
      </c>
      <c r="R12" t="s">
        <v>50</v>
      </c>
      <c r="S12" t="s">
        <v>50</v>
      </c>
      <c r="T12" t="s">
        <v>50</v>
      </c>
      <c r="U12" t="s">
        <v>49</v>
      </c>
      <c r="V12" t="s">
        <v>50</v>
      </c>
      <c r="W12" t="s">
        <v>50</v>
      </c>
      <c r="X12" t="s">
        <v>50</v>
      </c>
      <c r="Y12" t="s">
        <v>50</v>
      </c>
      <c r="Z12" t="s">
        <v>50</v>
      </c>
      <c r="AA12" t="s">
        <v>50</v>
      </c>
      <c r="AB12" t="s">
        <v>50</v>
      </c>
      <c r="AC12">
        <v>7.0100118723605402E+17</v>
      </c>
      <c r="AD12" t="s">
        <v>50</v>
      </c>
      <c r="AE12" t="s">
        <v>50</v>
      </c>
      <c r="AF12" t="s">
        <v>82</v>
      </c>
    </row>
    <row r="13" spans="1:32">
      <c r="A13" s="6" t="str">
        <f t="shared" si="0"/>
        <v>Boulogne - Cours de l'Ile Seguin2</v>
      </c>
      <c r="B13" s="6">
        <f t="shared" si="1"/>
        <v>2</v>
      </c>
      <c r="C13" t="s">
        <v>75</v>
      </c>
      <c r="D13">
        <v>4</v>
      </c>
      <c r="E13">
        <v>4</v>
      </c>
      <c r="F13" t="s">
        <v>83</v>
      </c>
      <c r="G13">
        <v>500</v>
      </c>
      <c r="H13" t="s">
        <v>46</v>
      </c>
      <c r="I13" t="s">
        <v>45</v>
      </c>
      <c r="J13" t="s">
        <v>46</v>
      </c>
      <c r="K13" t="s">
        <v>47</v>
      </c>
      <c r="L13" t="s">
        <v>45</v>
      </c>
      <c r="M13" t="s">
        <v>50</v>
      </c>
      <c r="N13" t="s">
        <v>50</v>
      </c>
      <c r="O13" t="s">
        <v>50</v>
      </c>
      <c r="P13" t="s">
        <v>50</v>
      </c>
      <c r="Q13" t="s">
        <v>50</v>
      </c>
      <c r="R13" t="s">
        <v>50</v>
      </c>
      <c r="S13" t="s">
        <v>50</v>
      </c>
      <c r="T13" t="s">
        <v>50</v>
      </c>
      <c r="U13" t="s">
        <v>49</v>
      </c>
      <c r="V13" t="s">
        <v>50</v>
      </c>
      <c r="W13" t="s">
        <v>50</v>
      </c>
      <c r="X13" t="s">
        <v>50</v>
      </c>
      <c r="Y13" t="s">
        <v>50</v>
      </c>
      <c r="Z13" t="s">
        <v>50</v>
      </c>
      <c r="AA13" t="s">
        <v>50</v>
      </c>
      <c r="AB13" t="s">
        <v>84</v>
      </c>
      <c r="AC13">
        <v>7.0100118723605402E+17</v>
      </c>
      <c r="AD13">
        <v>978</v>
      </c>
      <c r="AE13" t="s">
        <v>85</v>
      </c>
      <c r="AF13" t="s">
        <v>86</v>
      </c>
    </row>
    <row r="14" spans="1:32">
      <c r="A14" s="6" t="str">
        <f t="shared" si="0"/>
        <v>Boulogne - Cours de l'Ile Seguin3</v>
      </c>
      <c r="B14" s="6">
        <f t="shared" si="1"/>
        <v>3</v>
      </c>
      <c r="C14" t="s">
        <v>75</v>
      </c>
      <c r="D14">
        <v>4</v>
      </c>
      <c r="E14">
        <v>4</v>
      </c>
      <c r="F14" t="s">
        <v>76</v>
      </c>
      <c r="G14" t="s">
        <v>72</v>
      </c>
      <c r="H14" t="s">
        <v>46</v>
      </c>
      <c r="I14" t="s">
        <v>45</v>
      </c>
      <c r="J14" t="s">
        <v>46</v>
      </c>
      <c r="K14" t="s">
        <v>47</v>
      </c>
      <c r="L14" t="s">
        <v>45</v>
      </c>
      <c r="M14" t="s">
        <v>45</v>
      </c>
      <c r="N14" t="s">
        <v>48</v>
      </c>
      <c r="O14" t="s">
        <v>45</v>
      </c>
      <c r="P14" t="s">
        <v>48</v>
      </c>
      <c r="Q14" t="s">
        <v>48</v>
      </c>
      <c r="R14" t="s">
        <v>48</v>
      </c>
      <c r="S14" t="s">
        <v>48</v>
      </c>
      <c r="T14" t="s">
        <v>48</v>
      </c>
      <c r="U14" t="s">
        <v>49</v>
      </c>
      <c r="V14" t="s">
        <v>50</v>
      </c>
      <c r="W14" t="s">
        <v>50</v>
      </c>
      <c r="X14" t="s">
        <v>50</v>
      </c>
      <c r="Y14" t="s">
        <v>50</v>
      </c>
      <c r="Z14" t="s">
        <v>50</v>
      </c>
      <c r="AA14" t="s">
        <v>50</v>
      </c>
      <c r="AB14" t="s">
        <v>50</v>
      </c>
      <c r="AC14">
        <v>7.0100118723606195E+17</v>
      </c>
      <c r="AD14">
        <v>1176</v>
      </c>
      <c r="AE14" t="s">
        <v>50</v>
      </c>
      <c r="AF14" t="s">
        <v>77</v>
      </c>
    </row>
    <row r="15" spans="1:32">
      <c r="A15" s="6" t="str">
        <f t="shared" si="0"/>
        <v>Boulogne - Cours de l'Ile Seguin4</v>
      </c>
      <c r="B15" s="6">
        <f t="shared" si="1"/>
        <v>4</v>
      </c>
      <c r="C15" t="s">
        <v>75</v>
      </c>
      <c r="D15">
        <v>4</v>
      </c>
      <c r="E15">
        <v>4</v>
      </c>
      <c r="F15" t="s">
        <v>78</v>
      </c>
      <c r="G15" t="s">
        <v>43</v>
      </c>
      <c r="H15" t="s">
        <v>46</v>
      </c>
      <c r="I15" t="s">
        <v>45</v>
      </c>
      <c r="J15" t="s">
        <v>46</v>
      </c>
      <c r="K15" t="s">
        <v>47</v>
      </c>
      <c r="L15" t="s">
        <v>45</v>
      </c>
      <c r="M15" t="s">
        <v>50</v>
      </c>
      <c r="N15" t="s">
        <v>50</v>
      </c>
      <c r="O15" t="s">
        <v>50</v>
      </c>
      <c r="P15" t="s">
        <v>50</v>
      </c>
      <c r="Q15" t="s">
        <v>50</v>
      </c>
      <c r="R15" t="s">
        <v>50</v>
      </c>
      <c r="S15" t="s">
        <v>50</v>
      </c>
      <c r="T15" t="s">
        <v>50</v>
      </c>
      <c r="U15" t="s">
        <v>49</v>
      </c>
      <c r="V15" t="s">
        <v>50</v>
      </c>
      <c r="W15" t="s">
        <v>50</v>
      </c>
      <c r="X15" t="s">
        <v>50</v>
      </c>
      <c r="Y15" t="s">
        <v>50</v>
      </c>
      <c r="Z15" t="s">
        <v>50</v>
      </c>
      <c r="AA15" t="s">
        <v>50</v>
      </c>
      <c r="AB15" t="s">
        <v>50</v>
      </c>
      <c r="AC15">
        <v>7.0100118723608499E+17</v>
      </c>
      <c r="AD15" t="s">
        <v>50</v>
      </c>
      <c r="AE15" t="s">
        <v>79</v>
      </c>
      <c r="AF15" t="s">
        <v>50</v>
      </c>
    </row>
    <row r="16" spans="1:32">
      <c r="A16" s="6" t="str">
        <f t="shared" si="0"/>
        <v>Boulogne - Hotel de Ville1</v>
      </c>
      <c r="B16" s="6">
        <f t="shared" si="1"/>
        <v>1</v>
      </c>
      <c r="C16" t="s">
        <v>87</v>
      </c>
      <c r="D16">
        <v>4</v>
      </c>
      <c r="E16">
        <v>4</v>
      </c>
      <c r="F16" t="s">
        <v>95</v>
      </c>
      <c r="G16" t="s">
        <v>43</v>
      </c>
      <c r="H16" t="s">
        <v>46</v>
      </c>
      <c r="I16" t="s">
        <v>45</v>
      </c>
      <c r="J16" t="s">
        <v>46</v>
      </c>
      <c r="K16" t="s">
        <v>47</v>
      </c>
      <c r="L16" t="s">
        <v>45</v>
      </c>
      <c r="M16" t="s">
        <v>50</v>
      </c>
      <c r="N16" t="s">
        <v>50</v>
      </c>
      <c r="O16" t="s">
        <v>50</v>
      </c>
      <c r="P16" t="s">
        <v>50</v>
      </c>
      <c r="Q16" t="s">
        <v>50</v>
      </c>
      <c r="R16" t="s">
        <v>50</v>
      </c>
      <c r="S16" t="s">
        <v>50</v>
      </c>
      <c r="T16" t="s">
        <v>50</v>
      </c>
      <c r="U16" t="s">
        <v>49</v>
      </c>
      <c r="V16" t="s">
        <v>50</v>
      </c>
      <c r="W16" t="s">
        <v>50</v>
      </c>
      <c r="X16" t="s">
        <v>50</v>
      </c>
      <c r="Y16" t="s">
        <v>50</v>
      </c>
      <c r="Z16" t="s">
        <v>50</v>
      </c>
      <c r="AA16" t="s">
        <v>50</v>
      </c>
      <c r="AB16" t="s">
        <v>96</v>
      </c>
      <c r="AC16">
        <v>7.0100118723608397E+17</v>
      </c>
      <c r="AD16" t="s">
        <v>97</v>
      </c>
      <c r="AE16" t="s">
        <v>50</v>
      </c>
      <c r="AF16" t="s">
        <v>50</v>
      </c>
    </row>
    <row r="17" spans="1:32">
      <c r="A17" s="6" t="str">
        <f t="shared" si="0"/>
        <v>Boulogne - Hotel de Ville2</v>
      </c>
      <c r="B17" s="6">
        <f t="shared" si="1"/>
        <v>2</v>
      </c>
      <c r="C17" t="s">
        <v>87</v>
      </c>
      <c r="D17">
        <v>4</v>
      </c>
      <c r="E17">
        <v>4</v>
      </c>
      <c r="F17" t="s">
        <v>98</v>
      </c>
      <c r="G17" t="s">
        <v>54</v>
      </c>
      <c r="H17" t="s">
        <v>46</v>
      </c>
      <c r="I17" t="s">
        <v>45</v>
      </c>
      <c r="J17" t="s">
        <v>46</v>
      </c>
      <c r="K17" t="s">
        <v>47</v>
      </c>
      <c r="L17" t="s">
        <v>45</v>
      </c>
      <c r="M17" t="s">
        <v>50</v>
      </c>
      <c r="N17" t="s">
        <v>50</v>
      </c>
      <c r="O17" t="s">
        <v>50</v>
      </c>
      <c r="P17" t="s">
        <v>50</v>
      </c>
      <c r="Q17" t="s">
        <v>50</v>
      </c>
      <c r="R17" t="s">
        <v>50</v>
      </c>
      <c r="S17" t="s">
        <v>50</v>
      </c>
      <c r="T17" t="s">
        <v>50</v>
      </c>
      <c r="U17" t="s">
        <v>49</v>
      </c>
      <c r="V17" t="s">
        <v>50</v>
      </c>
      <c r="W17" t="s">
        <v>50</v>
      </c>
      <c r="X17" t="s">
        <v>50</v>
      </c>
      <c r="Y17" t="s">
        <v>50</v>
      </c>
      <c r="Z17" t="s">
        <v>50</v>
      </c>
      <c r="AA17" t="s">
        <v>50</v>
      </c>
      <c r="AB17" t="s">
        <v>99</v>
      </c>
      <c r="AC17">
        <v>7.01001872360876E+16</v>
      </c>
      <c r="AD17" t="s">
        <v>50</v>
      </c>
      <c r="AE17" t="s">
        <v>100</v>
      </c>
      <c r="AF17" t="s">
        <v>101</v>
      </c>
    </row>
    <row r="18" spans="1:32">
      <c r="A18" s="6" t="str">
        <f t="shared" si="0"/>
        <v>Boulogne - Hotel de Ville3</v>
      </c>
      <c r="B18" s="6">
        <f t="shared" si="1"/>
        <v>3</v>
      </c>
      <c r="C18" t="s">
        <v>87</v>
      </c>
      <c r="D18">
        <v>4</v>
      </c>
      <c r="E18">
        <v>4</v>
      </c>
      <c r="F18" t="s">
        <v>92</v>
      </c>
      <c r="G18" t="s">
        <v>72</v>
      </c>
      <c r="H18" t="s">
        <v>46</v>
      </c>
      <c r="I18" t="s">
        <v>45</v>
      </c>
      <c r="J18" t="s">
        <v>46</v>
      </c>
      <c r="K18" t="s">
        <v>89</v>
      </c>
      <c r="L18" t="s">
        <v>48</v>
      </c>
      <c r="M18" t="s">
        <v>50</v>
      </c>
      <c r="N18" t="s">
        <v>50</v>
      </c>
      <c r="O18" t="s">
        <v>50</v>
      </c>
      <c r="P18" t="s">
        <v>50</v>
      </c>
      <c r="Q18" t="s">
        <v>50</v>
      </c>
      <c r="R18" t="s">
        <v>50</v>
      </c>
      <c r="S18" t="s">
        <v>50</v>
      </c>
      <c r="T18" t="s">
        <v>50</v>
      </c>
      <c r="U18" t="s">
        <v>49</v>
      </c>
      <c r="V18" t="s">
        <v>50</v>
      </c>
      <c r="W18">
        <v>1247109</v>
      </c>
      <c r="X18" t="s">
        <v>1395</v>
      </c>
      <c r="Y18" t="s">
        <v>1396</v>
      </c>
      <c r="Z18" t="s">
        <v>50</v>
      </c>
      <c r="AA18" t="s">
        <v>50</v>
      </c>
      <c r="AB18" t="s">
        <v>93</v>
      </c>
      <c r="AC18">
        <v>7.0100118723608397E+17</v>
      </c>
      <c r="AD18" t="s">
        <v>50</v>
      </c>
      <c r="AE18" t="s">
        <v>50</v>
      </c>
      <c r="AF18" t="s">
        <v>94</v>
      </c>
    </row>
    <row r="19" spans="1:32">
      <c r="A19" s="6" t="str">
        <f t="shared" si="0"/>
        <v>Boulogne - Hotel de Ville4</v>
      </c>
      <c r="B19" s="6">
        <f t="shared" si="1"/>
        <v>4</v>
      </c>
      <c r="C19" t="s">
        <v>87</v>
      </c>
      <c r="D19">
        <v>4</v>
      </c>
      <c r="E19">
        <v>4</v>
      </c>
      <c r="F19" t="s">
        <v>88</v>
      </c>
      <c r="G19" t="s">
        <v>43</v>
      </c>
      <c r="H19" t="s">
        <v>46</v>
      </c>
      <c r="I19" t="s">
        <v>45</v>
      </c>
      <c r="J19" t="s">
        <v>46</v>
      </c>
      <c r="K19" t="s">
        <v>47</v>
      </c>
      <c r="L19" t="s">
        <v>45</v>
      </c>
      <c r="M19" t="s">
        <v>50</v>
      </c>
      <c r="N19" t="s">
        <v>50</v>
      </c>
      <c r="O19" t="s">
        <v>50</v>
      </c>
      <c r="P19" t="s">
        <v>50</v>
      </c>
      <c r="Q19" t="s">
        <v>50</v>
      </c>
      <c r="R19" t="s">
        <v>50</v>
      </c>
      <c r="S19" t="s">
        <v>50</v>
      </c>
      <c r="T19" t="s">
        <v>50</v>
      </c>
      <c r="U19" t="s">
        <v>49</v>
      </c>
      <c r="V19" t="s">
        <v>50</v>
      </c>
      <c r="W19" t="s">
        <v>50</v>
      </c>
      <c r="X19" t="s">
        <v>50</v>
      </c>
      <c r="Y19" t="s">
        <v>50</v>
      </c>
      <c r="Z19" t="s">
        <v>50</v>
      </c>
      <c r="AA19" t="s">
        <v>50</v>
      </c>
      <c r="AB19" t="s">
        <v>50</v>
      </c>
      <c r="AC19">
        <v>7.0100118723608397E+17</v>
      </c>
      <c r="AD19" t="s">
        <v>90</v>
      </c>
      <c r="AE19" t="s">
        <v>91</v>
      </c>
      <c r="AF19" t="s">
        <v>50</v>
      </c>
    </row>
    <row r="20" spans="1:32">
      <c r="A20" s="6" t="str">
        <f t="shared" si="0"/>
        <v>Boulogne - Marche1</v>
      </c>
      <c r="B20" s="6">
        <f t="shared" si="1"/>
        <v>1</v>
      </c>
      <c r="C20" t="s">
        <v>102</v>
      </c>
      <c r="D20">
        <v>3</v>
      </c>
      <c r="E20">
        <v>3</v>
      </c>
      <c r="F20" t="s">
        <v>109</v>
      </c>
      <c r="G20" t="s">
        <v>54</v>
      </c>
      <c r="H20" t="s">
        <v>46</v>
      </c>
      <c r="I20" t="s">
        <v>45</v>
      </c>
      <c r="J20" t="s">
        <v>46</v>
      </c>
      <c r="K20" t="s">
        <v>47</v>
      </c>
      <c r="L20" t="s">
        <v>45</v>
      </c>
      <c r="M20" t="s">
        <v>50</v>
      </c>
      <c r="N20" t="s">
        <v>50</v>
      </c>
      <c r="O20" t="s">
        <v>50</v>
      </c>
      <c r="P20" t="s">
        <v>50</v>
      </c>
      <c r="Q20" t="s">
        <v>50</v>
      </c>
      <c r="R20" t="s">
        <v>50</v>
      </c>
      <c r="S20" t="s">
        <v>50</v>
      </c>
      <c r="T20" t="s">
        <v>50</v>
      </c>
      <c r="U20" t="s">
        <v>49</v>
      </c>
      <c r="V20" t="s">
        <v>50</v>
      </c>
      <c r="W20" t="s">
        <v>50</v>
      </c>
      <c r="X20" t="s">
        <v>50</v>
      </c>
      <c r="Y20" t="s">
        <v>50</v>
      </c>
      <c r="Z20" t="s">
        <v>50</v>
      </c>
      <c r="AA20" t="s">
        <v>50</v>
      </c>
      <c r="AB20" t="s">
        <v>50</v>
      </c>
      <c r="AC20">
        <v>7.0100118723605402E+17</v>
      </c>
      <c r="AD20" t="s">
        <v>50</v>
      </c>
      <c r="AE20" t="s">
        <v>110</v>
      </c>
      <c r="AF20" t="s">
        <v>111</v>
      </c>
    </row>
    <row r="21" spans="1:32">
      <c r="A21" s="6" t="str">
        <f t="shared" si="0"/>
        <v>Boulogne - Marche2</v>
      </c>
      <c r="B21" s="6">
        <f t="shared" si="1"/>
        <v>2</v>
      </c>
      <c r="C21" t="s">
        <v>102</v>
      </c>
      <c r="D21">
        <v>3</v>
      </c>
      <c r="E21">
        <v>3</v>
      </c>
      <c r="F21" t="s">
        <v>112</v>
      </c>
      <c r="G21" t="s">
        <v>43</v>
      </c>
      <c r="H21" t="s">
        <v>46</v>
      </c>
      <c r="I21" t="s">
        <v>45</v>
      </c>
      <c r="J21" t="s">
        <v>46</v>
      </c>
      <c r="K21" t="s">
        <v>47</v>
      </c>
      <c r="L21" t="s">
        <v>45</v>
      </c>
      <c r="M21" t="s">
        <v>50</v>
      </c>
      <c r="N21" t="s">
        <v>50</v>
      </c>
      <c r="O21" t="s">
        <v>50</v>
      </c>
      <c r="P21" t="s">
        <v>50</v>
      </c>
      <c r="Q21" t="s">
        <v>50</v>
      </c>
      <c r="R21" t="s">
        <v>50</v>
      </c>
      <c r="S21" t="s">
        <v>50</v>
      </c>
      <c r="T21" t="s">
        <v>50</v>
      </c>
      <c r="U21" t="s">
        <v>49</v>
      </c>
      <c r="V21" t="s">
        <v>50</v>
      </c>
      <c r="W21" t="s">
        <v>50</v>
      </c>
      <c r="X21" t="s">
        <v>50</v>
      </c>
      <c r="Y21" t="s">
        <v>50</v>
      </c>
      <c r="Z21" t="s">
        <v>50</v>
      </c>
      <c r="AA21" t="s">
        <v>50</v>
      </c>
      <c r="AB21" t="s">
        <v>50</v>
      </c>
      <c r="AC21">
        <v>7.0100118723606694E+17</v>
      </c>
      <c r="AD21" t="s">
        <v>50</v>
      </c>
      <c r="AE21" t="s">
        <v>50</v>
      </c>
      <c r="AF21" t="s">
        <v>50</v>
      </c>
    </row>
    <row r="22" spans="1:32">
      <c r="A22" s="6" t="str">
        <f t="shared" si="0"/>
        <v>Boulogne - Marche3</v>
      </c>
      <c r="B22" s="6">
        <f t="shared" si="1"/>
        <v>3</v>
      </c>
      <c r="C22" t="s">
        <v>102</v>
      </c>
      <c r="D22">
        <v>3</v>
      </c>
      <c r="E22">
        <v>3</v>
      </c>
      <c r="F22" t="s">
        <v>103</v>
      </c>
      <c r="G22" t="s">
        <v>81</v>
      </c>
      <c r="H22" t="s">
        <v>46</v>
      </c>
      <c r="I22" t="s">
        <v>45</v>
      </c>
      <c r="J22" t="s">
        <v>104</v>
      </c>
      <c r="K22" t="s">
        <v>105</v>
      </c>
      <c r="L22" t="s">
        <v>45</v>
      </c>
      <c r="M22" t="s">
        <v>48</v>
      </c>
      <c r="N22" t="s">
        <v>48</v>
      </c>
      <c r="O22" t="s">
        <v>48</v>
      </c>
      <c r="P22" t="s">
        <v>48</v>
      </c>
      <c r="Q22" t="s">
        <v>48</v>
      </c>
      <c r="R22" t="s">
        <v>48</v>
      </c>
      <c r="S22" t="s">
        <v>48</v>
      </c>
      <c r="T22" t="s">
        <v>48</v>
      </c>
      <c r="U22" t="s">
        <v>49</v>
      </c>
      <c r="V22" t="s">
        <v>50</v>
      </c>
      <c r="W22" t="s">
        <v>50</v>
      </c>
      <c r="X22" t="s">
        <v>50</v>
      </c>
      <c r="Y22" t="s">
        <v>50</v>
      </c>
      <c r="Z22" t="s">
        <v>106</v>
      </c>
      <c r="AA22" t="s">
        <v>107</v>
      </c>
      <c r="AB22" t="s">
        <v>50</v>
      </c>
      <c r="AC22">
        <v>7.0100118723605402E+17</v>
      </c>
      <c r="AD22" t="s">
        <v>50</v>
      </c>
      <c r="AE22" t="s">
        <v>50</v>
      </c>
      <c r="AF22" t="s">
        <v>108</v>
      </c>
    </row>
    <row r="23" spans="1:32">
      <c r="A23" s="6" t="str">
        <f t="shared" si="0"/>
        <v>Courbevoie - Auditorium Carpeaux1</v>
      </c>
      <c r="B23" s="6">
        <f t="shared" si="1"/>
        <v>1</v>
      </c>
      <c r="C23" t="s">
        <v>113</v>
      </c>
      <c r="D23">
        <v>2</v>
      </c>
      <c r="E23">
        <v>2</v>
      </c>
      <c r="F23" t="s">
        <v>120</v>
      </c>
      <c r="G23">
        <v>500</v>
      </c>
      <c r="H23" t="s">
        <v>46</v>
      </c>
      <c r="I23" t="s">
        <v>45</v>
      </c>
      <c r="J23" t="s">
        <v>46</v>
      </c>
      <c r="K23" t="s">
        <v>47</v>
      </c>
      <c r="L23" t="s">
        <v>45</v>
      </c>
      <c r="M23" t="s">
        <v>50</v>
      </c>
      <c r="N23" t="s">
        <v>50</v>
      </c>
      <c r="O23" t="s">
        <v>50</v>
      </c>
      <c r="P23" t="s">
        <v>50</v>
      </c>
      <c r="Q23" t="s">
        <v>50</v>
      </c>
      <c r="R23" t="s">
        <v>50</v>
      </c>
      <c r="S23" t="s">
        <v>50</v>
      </c>
      <c r="T23" t="s">
        <v>50</v>
      </c>
      <c r="U23" t="s">
        <v>49</v>
      </c>
      <c r="V23" t="s">
        <v>50</v>
      </c>
      <c r="W23" t="s">
        <v>50</v>
      </c>
      <c r="X23" t="s">
        <v>50</v>
      </c>
      <c r="Y23" t="s">
        <v>50</v>
      </c>
      <c r="Z23" t="s">
        <v>50</v>
      </c>
      <c r="AA23" t="s">
        <v>50</v>
      </c>
      <c r="AB23" t="s">
        <v>121</v>
      </c>
      <c r="AC23">
        <v>7.0100118723603302E+17</v>
      </c>
      <c r="AD23" t="s">
        <v>50</v>
      </c>
      <c r="AE23" t="s">
        <v>122</v>
      </c>
      <c r="AF23" t="s">
        <v>123</v>
      </c>
    </row>
    <row r="24" spans="1:32">
      <c r="A24" s="6" t="str">
        <f t="shared" si="0"/>
        <v>Courbevoie - Auditorium Carpeaux2</v>
      </c>
      <c r="B24" s="6">
        <f t="shared" si="1"/>
        <v>2</v>
      </c>
      <c r="C24" t="s">
        <v>113</v>
      </c>
      <c r="D24">
        <v>2</v>
      </c>
      <c r="E24">
        <v>2</v>
      </c>
      <c r="F24" t="s">
        <v>114</v>
      </c>
      <c r="G24" t="s">
        <v>43</v>
      </c>
      <c r="H24" t="s">
        <v>46</v>
      </c>
      <c r="I24" t="s">
        <v>45</v>
      </c>
      <c r="J24" t="s">
        <v>46</v>
      </c>
      <c r="K24" t="s">
        <v>89</v>
      </c>
      <c r="L24" t="s">
        <v>48</v>
      </c>
      <c r="M24" t="s">
        <v>50</v>
      </c>
      <c r="N24" t="s">
        <v>50</v>
      </c>
      <c r="O24" t="s">
        <v>50</v>
      </c>
      <c r="P24" t="s">
        <v>50</v>
      </c>
      <c r="Q24" t="s">
        <v>50</v>
      </c>
      <c r="R24" t="s">
        <v>50</v>
      </c>
      <c r="S24" t="s">
        <v>50</v>
      </c>
      <c r="T24" t="s">
        <v>50</v>
      </c>
      <c r="U24" t="s">
        <v>49</v>
      </c>
      <c r="V24" t="s">
        <v>50</v>
      </c>
      <c r="W24">
        <v>1237591</v>
      </c>
      <c r="X24" t="s">
        <v>115</v>
      </c>
      <c r="Y24" t="s">
        <v>116</v>
      </c>
      <c r="Z24" t="s">
        <v>117</v>
      </c>
      <c r="AA24" t="s">
        <v>118</v>
      </c>
      <c r="AB24" t="s">
        <v>50</v>
      </c>
      <c r="AC24">
        <v>7.0100118723603699E+17</v>
      </c>
      <c r="AD24" t="s">
        <v>50</v>
      </c>
      <c r="AE24" t="s">
        <v>50</v>
      </c>
      <c r="AF24" t="s">
        <v>119</v>
      </c>
    </row>
    <row r="25" spans="1:32">
      <c r="A25" s="6" t="str">
        <f t="shared" si="0"/>
        <v>Courbevoie - Jacques Cartier1</v>
      </c>
      <c r="B25" s="6">
        <f t="shared" si="1"/>
        <v>1</v>
      </c>
      <c r="C25" t="s">
        <v>124</v>
      </c>
      <c r="D25">
        <v>3</v>
      </c>
      <c r="E25">
        <v>3</v>
      </c>
      <c r="F25" t="s">
        <v>130</v>
      </c>
      <c r="G25" t="s">
        <v>43</v>
      </c>
      <c r="H25" t="s">
        <v>46</v>
      </c>
      <c r="I25" t="s">
        <v>45</v>
      </c>
      <c r="J25" t="s">
        <v>46</v>
      </c>
      <c r="K25" t="s">
        <v>47</v>
      </c>
      <c r="L25" t="s">
        <v>45</v>
      </c>
      <c r="M25" t="s">
        <v>50</v>
      </c>
      <c r="N25" t="s">
        <v>50</v>
      </c>
      <c r="O25" t="s">
        <v>50</v>
      </c>
      <c r="P25" t="s">
        <v>50</v>
      </c>
      <c r="Q25" t="s">
        <v>50</v>
      </c>
      <c r="R25" t="s">
        <v>50</v>
      </c>
      <c r="S25" t="s">
        <v>50</v>
      </c>
      <c r="T25" t="s">
        <v>50</v>
      </c>
      <c r="U25" t="s">
        <v>49</v>
      </c>
      <c r="V25" t="s">
        <v>50</v>
      </c>
      <c r="W25" t="s">
        <v>50</v>
      </c>
      <c r="X25" t="s">
        <v>50</v>
      </c>
      <c r="Y25" t="s">
        <v>50</v>
      </c>
      <c r="Z25" t="s">
        <v>50</v>
      </c>
      <c r="AA25" t="s">
        <v>50</v>
      </c>
      <c r="AB25" t="s">
        <v>131</v>
      </c>
      <c r="AC25">
        <v>7.0100118723600998E+17</v>
      </c>
      <c r="AD25" t="s">
        <v>50</v>
      </c>
      <c r="AE25" t="s">
        <v>50</v>
      </c>
      <c r="AF25" t="s">
        <v>132</v>
      </c>
    </row>
    <row r="26" spans="1:32">
      <c r="A26" s="6" t="str">
        <f t="shared" si="0"/>
        <v>Courbevoie - Jacques Cartier2</v>
      </c>
      <c r="B26" s="6">
        <f t="shared" si="1"/>
        <v>2</v>
      </c>
      <c r="C26" t="s">
        <v>124</v>
      </c>
      <c r="D26">
        <v>3</v>
      </c>
      <c r="E26">
        <v>3</v>
      </c>
      <c r="F26" t="s">
        <v>133</v>
      </c>
      <c r="G26" t="s">
        <v>54</v>
      </c>
      <c r="H26" t="s">
        <v>46</v>
      </c>
      <c r="I26" t="s">
        <v>45</v>
      </c>
      <c r="J26" t="s">
        <v>46</v>
      </c>
      <c r="K26" t="s">
        <v>47</v>
      </c>
      <c r="L26" t="s">
        <v>45</v>
      </c>
      <c r="M26" t="s">
        <v>50</v>
      </c>
      <c r="N26" t="s">
        <v>50</v>
      </c>
      <c r="O26" t="s">
        <v>50</v>
      </c>
      <c r="P26" t="s">
        <v>50</v>
      </c>
      <c r="Q26" t="s">
        <v>50</v>
      </c>
      <c r="R26" t="s">
        <v>50</v>
      </c>
      <c r="S26" t="s">
        <v>50</v>
      </c>
      <c r="T26" t="s">
        <v>50</v>
      </c>
      <c r="U26" t="s">
        <v>49</v>
      </c>
      <c r="V26" t="s">
        <v>50</v>
      </c>
      <c r="W26" t="s">
        <v>50</v>
      </c>
      <c r="X26" t="s">
        <v>50</v>
      </c>
      <c r="Y26" t="s">
        <v>50</v>
      </c>
      <c r="Z26" t="s">
        <v>50</v>
      </c>
      <c r="AA26" t="s">
        <v>50</v>
      </c>
      <c r="AB26" t="s">
        <v>50</v>
      </c>
      <c r="AC26">
        <v>7.0100118723605005E+17</v>
      </c>
      <c r="AD26" t="s">
        <v>50</v>
      </c>
      <c r="AE26" t="s">
        <v>50</v>
      </c>
      <c r="AF26" t="s">
        <v>134</v>
      </c>
    </row>
    <row r="27" spans="1:32">
      <c r="A27" s="6" t="str">
        <f t="shared" si="0"/>
        <v>Courbevoie - Jacques Cartier3</v>
      </c>
      <c r="B27" s="6">
        <f t="shared" si="1"/>
        <v>3</v>
      </c>
      <c r="C27" t="s">
        <v>124</v>
      </c>
      <c r="D27">
        <v>3</v>
      </c>
      <c r="E27">
        <v>3</v>
      </c>
      <c r="F27" t="s">
        <v>125</v>
      </c>
      <c r="G27">
        <v>500</v>
      </c>
      <c r="H27" t="s">
        <v>46</v>
      </c>
      <c r="I27" t="s">
        <v>45</v>
      </c>
      <c r="J27" t="s">
        <v>46</v>
      </c>
      <c r="K27" t="s">
        <v>105</v>
      </c>
      <c r="L27" t="s">
        <v>45</v>
      </c>
      <c r="M27" t="s">
        <v>48</v>
      </c>
      <c r="N27" t="s">
        <v>48</v>
      </c>
      <c r="O27" t="s">
        <v>48</v>
      </c>
      <c r="P27" t="s">
        <v>48</v>
      </c>
      <c r="Q27" t="s">
        <v>48</v>
      </c>
      <c r="R27" t="s">
        <v>48</v>
      </c>
      <c r="S27" t="s">
        <v>48</v>
      </c>
      <c r="T27" t="s">
        <v>48</v>
      </c>
      <c r="U27" t="s">
        <v>49</v>
      </c>
      <c r="V27" t="s">
        <v>50</v>
      </c>
      <c r="W27" t="s">
        <v>50</v>
      </c>
      <c r="X27" t="s">
        <v>50</v>
      </c>
      <c r="Y27" t="s">
        <v>50</v>
      </c>
      <c r="Z27" t="s">
        <v>126</v>
      </c>
      <c r="AA27" t="s">
        <v>127</v>
      </c>
      <c r="AB27" t="s">
        <v>128</v>
      </c>
      <c r="AC27">
        <v>7.0100118723606106E+17</v>
      </c>
      <c r="AD27" t="s">
        <v>50</v>
      </c>
      <c r="AE27" t="s">
        <v>50</v>
      </c>
      <c r="AF27" t="s">
        <v>129</v>
      </c>
    </row>
    <row r="28" spans="1:32">
      <c r="A28" s="6" t="str">
        <f t="shared" si="0"/>
        <v>Courbevoie - Marceau1</v>
      </c>
      <c r="B28" s="6">
        <f t="shared" si="1"/>
        <v>1</v>
      </c>
      <c r="C28" t="s">
        <v>135</v>
      </c>
      <c r="D28">
        <v>3</v>
      </c>
      <c r="E28">
        <v>3</v>
      </c>
      <c r="F28" t="s">
        <v>141</v>
      </c>
      <c r="G28" t="s">
        <v>43</v>
      </c>
      <c r="H28" t="s">
        <v>46</v>
      </c>
      <c r="I28" t="s">
        <v>45</v>
      </c>
      <c r="J28" t="s">
        <v>46</v>
      </c>
      <c r="K28" t="s">
        <v>47</v>
      </c>
      <c r="L28" t="s">
        <v>45</v>
      </c>
      <c r="M28" t="s">
        <v>50</v>
      </c>
      <c r="N28" t="s">
        <v>50</v>
      </c>
      <c r="O28" t="s">
        <v>50</v>
      </c>
      <c r="P28" t="s">
        <v>50</v>
      </c>
      <c r="Q28" t="s">
        <v>50</v>
      </c>
      <c r="R28" t="s">
        <v>50</v>
      </c>
      <c r="S28" t="s">
        <v>50</v>
      </c>
      <c r="T28" t="s">
        <v>50</v>
      </c>
      <c r="U28" t="s">
        <v>49</v>
      </c>
      <c r="V28" t="s">
        <v>50</v>
      </c>
      <c r="W28" t="s">
        <v>50</v>
      </c>
      <c r="X28" t="s">
        <v>50</v>
      </c>
      <c r="Y28" t="s">
        <v>50</v>
      </c>
      <c r="Z28" t="s">
        <v>50</v>
      </c>
      <c r="AA28" t="s">
        <v>50</v>
      </c>
      <c r="AB28" t="s">
        <v>50</v>
      </c>
      <c r="AC28">
        <v>7.0100118723603802E+17</v>
      </c>
      <c r="AD28" t="s">
        <v>50</v>
      </c>
      <c r="AE28" t="s">
        <v>50</v>
      </c>
      <c r="AF28" t="s">
        <v>142</v>
      </c>
    </row>
    <row r="29" spans="1:32">
      <c r="A29" s="6" t="str">
        <f t="shared" si="0"/>
        <v>Courbevoie - Marceau2</v>
      </c>
      <c r="B29" s="6">
        <f t="shared" si="1"/>
        <v>2</v>
      </c>
      <c r="C29" t="s">
        <v>135</v>
      </c>
      <c r="D29">
        <v>3</v>
      </c>
      <c r="E29">
        <v>3</v>
      </c>
      <c r="F29" t="s">
        <v>136</v>
      </c>
      <c r="G29" t="s">
        <v>43</v>
      </c>
      <c r="H29" t="s">
        <v>46</v>
      </c>
      <c r="I29" t="s">
        <v>45</v>
      </c>
      <c r="J29" t="s">
        <v>46</v>
      </c>
      <c r="K29" t="s">
        <v>47</v>
      </c>
      <c r="L29" t="s">
        <v>45</v>
      </c>
      <c r="M29" t="s">
        <v>50</v>
      </c>
      <c r="N29" t="s">
        <v>50</v>
      </c>
      <c r="O29" t="s">
        <v>50</v>
      </c>
      <c r="P29" t="s">
        <v>50</v>
      </c>
      <c r="Q29" t="s">
        <v>50</v>
      </c>
      <c r="R29" t="s">
        <v>50</v>
      </c>
      <c r="S29" t="s">
        <v>50</v>
      </c>
      <c r="T29" t="s">
        <v>50</v>
      </c>
      <c r="U29" t="s">
        <v>49</v>
      </c>
      <c r="V29" t="s">
        <v>50</v>
      </c>
      <c r="W29" t="s">
        <v>50</v>
      </c>
      <c r="X29" t="s">
        <v>50</v>
      </c>
      <c r="Y29" t="s">
        <v>50</v>
      </c>
      <c r="Z29" t="s">
        <v>50</v>
      </c>
      <c r="AA29" t="s">
        <v>50</v>
      </c>
      <c r="AB29" t="s">
        <v>50</v>
      </c>
      <c r="AC29">
        <v>7.0100118723603699E+17</v>
      </c>
      <c r="AD29" t="s">
        <v>50</v>
      </c>
      <c r="AE29" t="s">
        <v>137</v>
      </c>
      <c r="AF29" t="s">
        <v>138</v>
      </c>
    </row>
    <row r="30" spans="1:32">
      <c r="A30" s="6" t="str">
        <f t="shared" si="0"/>
        <v>Courbevoie - Marceau3</v>
      </c>
      <c r="B30" s="6">
        <f t="shared" si="1"/>
        <v>3</v>
      </c>
      <c r="C30" t="s">
        <v>135</v>
      </c>
      <c r="D30">
        <v>3</v>
      </c>
      <c r="E30">
        <v>3</v>
      </c>
      <c r="F30" t="s">
        <v>139</v>
      </c>
      <c r="G30" t="s">
        <v>72</v>
      </c>
      <c r="H30" t="s">
        <v>46</v>
      </c>
      <c r="I30" t="s">
        <v>45</v>
      </c>
      <c r="J30" t="s">
        <v>46</v>
      </c>
      <c r="K30" t="s">
        <v>64</v>
      </c>
      <c r="L30" t="s">
        <v>48</v>
      </c>
      <c r="M30" t="s">
        <v>50</v>
      </c>
      <c r="N30" t="s">
        <v>50</v>
      </c>
      <c r="O30" t="s">
        <v>50</v>
      </c>
      <c r="P30" t="s">
        <v>50</v>
      </c>
      <c r="Q30" t="s">
        <v>50</v>
      </c>
      <c r="R30" t="s">
        <v>50</v>
      </c>
      <c r="S30" t="s">
        <v>50</v>
      </c>
      <c r="T30" t="s">
        <v>50</v>
      </c>
      <c r="U30" t="s">
        <v>49</v>
      </c>
      <c r="V30">
        <v>1239693</v>
      </c>
      <c r="W30" t="s">
        <v>50</v>
      </c>
      <c r="X30" t="s">
        <v>1397</v>
      </c>
      <c r="Y30" t="s">
        <v>1398</v>
      </c>
      <c r="Z30" t="s">
        <v>50</v>
      </c>
      <c r="AA30" t="s">
        <v>50</v>
      </c>
      <c r="AB30" t="s">
        <v>50</v>
      </c>
      <c r="AC30">
        <v>7.0100118723605094E+17</v>
      </c>
      <c r="AD30">
        <v>4774</v>
      </c>
      <c r="AE30" t="s">
        <v>50</v>
      </c>
      <c r="AF30" t="s">
        <v>140</v>
      </c>
    </row>
    <row r="31" spans="1:32">
      <c r="A31" s="6" t="str">
        <f t="shared" si="0"/>
        <v>Courbevoie - Renardieres1</v>
      </c>
      <c r="B31" s="6">
        <f t="shared" si="1"/>
        <v>1</v>
      </c>
      <c r="C31" t="s">
        <v>143</v>
      </c>
      <c r="D31">
        <v>3</v>
      </c>
      <c r="E31">
        <v>3</v>
      </c>
      <c r="F31" t="s">
        <v>147</v>
      </c>
      <c r="G31" t="s">
        <v>72</v>
      </c>
      <c r="H31" t="s">
        <v>46</v>
      </c>
      <c r="I31" t="s">
        <v>45</v>
      </c>
      <c r="J31" t="s">
        <v>46</v>
      </c>
      <c r="K31" t="s">
        <v>47</v>
      </c>
      <c r="L31" t="s">
        <v>45</v>
      </c>
      <c r="M31" t="s">
        <v>50</v>
      </c>
      <c r="N31" t="s">
        <v>50</v>
      </c>
      <c r="O31" t="s">
        <v>50</v>
      </c>
      <c r="P31" t="s">
        <v>50</v>
      </c>
      <c r="Q31" t="s">
        <v>50</v>
      </c>
      <c r="R31" t="s">
        <v>50</v>
      </c>
      <c r="S31" t="s">
        <v>50</v>
      </c>
      <c r="T31" t="s">
        <v>50</v>
      </c>
      <c r="U31" t="s">
        <v>49</v>
      </c>
      <c r="V31" t="s">
        <v>50</v>
      </c>
      <c r="W31" t="s">
        <v>50</v>
      </c>
      <c r="X31" t="s">
        <v>50</v>
      </c>
      <c r="Y31" t="s">
        <v>50</v>
      </c>
      <c r="Z31" t="s">
        <v>50</v>
      </c>
      <c r="AA31" t="s">
        <v>50</v>
      </c>
      <c r="AB31" t="s">
        <v>50</v>
      </c>
      <c r="AC31">
        <v>7.0100118723605094E+17</v>
      </c>
      <c r="AD31">
        <v>4775</v>
      </c>
      <c r="AE31" t="s">
        <v>50</v>
      </c>
      <c r="AF31" t="s">
        <v>148</v>
      </c>
    </row>
    <row r="32" spans="1:32">
      <c r="A32" s="6" t="str">
        <f t="shared" si="0"/>
        <v>Courbevoie - Renardieres2</v>
      </c>
      <c r="B32" s="6">
        <f t="shared" si="1"/>
        <v>2</v>
      </c>
      <c r="C32" t="s">
        <v>143</v>
      </c>
      <c r="D32">
        <v>3</v>
      </c>
      <c r="E32">
        <v>3</v>
      </c>
      <c r="F32" t="s">
        <v>149</v>
      </c>
      <c r="G32" t="s">
        <v>43</v>
      </c>
      <c r="H32" t="s">
        <v>46</v>
      </c>
      <c r="I32" t="s">
        <v>45</v>
      </c>
      <c r="J32" t="s">
        <v>46</v>
      </c>
      <c r="K32" t="s">
        <v>47</v>
      </c>
      <c r="L32" t="s">
        <v>45</v>
      </c>
      <c r="M32" t="s">
        <v>50</v>
      </c>
      <c r="N32" t="s">
        <v>50</v>
      </c>
      <c r="O32" t="s">
        <v>50</v>
      </c>
      <c r="P32" t="s">
        <v>50</v>
      </c>
      <c r="Q32" t="s">
        <v>50</v>
      </c>
      <c r="R32" t="s">
        <v>50</v>
      </c>
      <c r="S32" t="s">
        <v>50</v>
      </c>
      <c r="T32" t="s">
        <v>50</v>
      </c>
      <c r="U32" t="s">
        <v>49</v>
      </c>
      <c r="V32" t="s">
        <v>50</v>
      </c>
      <c r="W32" t="s">
        <v>50</v>
      </c>
      <c r="X32" t="s">
        <v>50</v>
      </c>
      <c r="Y32" t="s">
        <v>50</v>
      </c>
      <c r="Z32" t="s">
        <v>50</v>
      </c>
      <c r="AA32" t="s">
        <v>50</v>
      </c>
      <c r="AB32" t="s">
        <v>50</v>
      </c>
      <c r="AC32">
        <v>7.0100118723603802E+17</v>
      </c>
      <c r="AD32" t="s">
        <v>50</v>
      </c>
      <c r="AE32" t="s">
        <v>150</v>
      </c>
      <c r="AF32" t="s">
        <v>151</v>
      </c>
    </row>
    <row r="33" spans="1:32">
      <c r="A33" s="6" t="str">
        <f t="shared" si="0"/>
        <v>Courbevoie - Renardieres3</v>
      </c>
      <c r="B33" s="6">
        <f t="shared" si="1"/>
        <v>3</v>
      </c>
      <c r="C33" t="s">
        <v>143</v>
      </c>
      <c r="D33">
        <v>3</v>
      </c>
      <c r="E33">
        <v>3</v>
      </c>
      <c r="F33" t="s">
        <v>144</v>
      </c>
      <c r="G33" t="s">
        <v>43</v>
      </c>
      <c r="H33" t="s">
        <v>46</v>
      </c>
      <c r="I33" t="s">
        <v>45</v>
      </c>
      <c r="J33" t="s">
        <v>46</v>
      </c>
      <c r="K33" t="s">
        <v>47</v>
      </c>
      <c r="L33" t="s">
        <v>45</v>
      </c>
      <c r="M33" t="s">
        <v>50</v>
      </c>
      <c r="N33" t="s">
        <v>50</v>
      </c>
      <c r="O33" t="s">
        <v>50</v>
      </c>
      <c r="P33" t="s">
        <v>50</v>
      </c>
      <c r="Q33" t="s">
        <v>50</v>
      </c>
      <c r="R33" t="s">
        <v>50</v>
      </c>
      <c r="S33" t="s">
        <v>50</v>
      </c>
      <c r="T33" t="s">
        <v>50</v>
      </c>
      <c r="U33" t="s">
        <v>49</v>
      </c>
      <c r="V33" t="s">
        <v>50</v>
      </c>
      <c r="W33" t="s">
        <v>50</v>
      </c>
      <c r="X33" t="s">
        <v>50</v>
      </c>
      <c r="Y33" t="s">
        <v>50</v>
      </c>
      <c r="Z33" t="s">
        <v>50</v>
      </c>
      <c r="AA33" t="s">
        <v>50</v>
      </c>
      <c r="AB33" t="s">
        <v>50</v>
      </c>
      <c r="AC33">
        <v>7.0100118723603802E+17</v>
      </c>
      <c r="AD33" t="s">
        <v>50</v>
      </c>
      <c r="AE33" t="s">
        <v>145</v>
      </c>
      <c r="AF33" t="s">
        <v>146</v>
      </c>
    </row>
    <row r="34" spans="1:32">
      <c r="A34" s="6" t="str">
        <f t="shared" si="0"/>
        <v>Gentilly - Eglise1</v>
      </c>
      <c r="B34" s="6">
        <f t="shared" si="1"/>
        <v>1</v>
      </c>
      <c r="C34" t="s">
        <v>152</v>
      </c>
      <c r="D34">
        <v>4</v>
      </c>
      <c r="E34">
        <v>4</v>
      </c>
      <c r="F34" t="s">
        <v>163</v>
      </c>
      <c r="G34" t="s">
        <v>43</v>
      </c>
      <c r="H34" t="s">
        <v>46</v>
      </c>
      <c r="I34" t="s">
        <v>45</v>
      </c>
      <c r="J34" t="s">
        <v>46</v>
      </c>
      <c r="K34" t="s">
        <v>47</v>
      </c>
      <c r="L34" t="s">
        <v>45</v>
      </c>
      <c r="M34" t="s">
        <v>50</v>
      </c>
      <c r="N34" t="s">
        <v>50</v>
      </c>
      <c r="O34" t="s">
        <v>50</v>
      </c>
      <c r="P34" t="s">
        <v>50</v>
      </c>
      <c r="Q34" t="s">
        <v>50</v>
      </c>
      <c r="R34" t="s">
        <v>50</v>
      </c>
      <c r="S34" t="s">
        <v>50</v>
      </c>
      <c r="T34" t="s">
        <v>50</v>
      </c>
      <c r="U34" t="s">
        <v>49</v>
      </c>
      <c r="V34" t="s">
        <v>50</v>
      </c>
      <c r="W34" t="s">
        <v>50</v>
      </c>
      <c r="X34" t="s">
        <v>50</v>
      </c>
      <c r="Y34" t="s">
        <v>50</v>
      </c>
      <c r="Z34" t="s">
        <v>50</v>
      </c>
      <c r="AA34" t="s">
        <v>50</v>
      </c>
      <c r="AB34" t="s">
        <v>50</v>
      </c>
      <c r="AC34">
        <v>7.0100118723606694E+17</v>
      </c>
      <c r="AD34">
        <v>15178</v>
      </c>
      <c r="AE34" t="s">
        <v>50</v>
      </c>
      <c r="AF34" t="s">
        <v>164</v>
      </c>
    </row>
    <row r="35" spans="1:32">
      <c r="A35" s="6" t="str">
        <f t="shared" si="0"/>
        <v>Gentilly - Eglise2</v>
      </c>
      <c r="B35" s="6">
        <f t="shared" si="1"/>
        <v>2</v>
      </c>
      <c r="C35" t="s">
        <v>152</v>
      </c>
      <c r="D35">
        <v>4</v>
      </c>
      <c r="E35">
        <v>4</v>
      </c>
      <c r="F35" t="s">
        <v>165</v>
      </c>
      <c r="G35" t="s">
        <v>72</v>
      </c>
      <c r="H35" t="s">
        <v>46</v>
      </c>
      <c r="I35" t="s">
        <v>45</v>
      </c>
      <c r="J35" t="s">
        <v>46</v>
      </c>
      <c r="K35" t="s">
        <v>47</v>
      </c>
      <c r="L35" t="s">
        <v>45</v>
      </c>
      <c r="M35" t="s">
        <v>50</v>
      </c>
      <c r="N35" t="s">
        <v>50</v>
      </c>
      <c r="O35" t="s">
        <v>50</v>
      </c>
      <c r="P35" t="s">
        <v>50</v>
      </c>
      <c r="Q35" t="s">
        <v>50</v>
      </c>
      <c r="R35" t="s">
        <v>50</v>
      </c>
      <c r="S35" t="s">
        <v>50</v>
      </c>
      <c r="T35" t="s">
        <v>50</v>
      </c>
      <c r="U35" t="s">
        <v>49</v>
      </c>
      <c r="V35" t="s">
        <v>50</v>
      </c>
      <c r="W35" t="s">
        <v>50</v>
      </c>
      <c r="X35" t="s">
        <v>50</v>
      </c>
      <c r="Y35" t="s">
        <v>50</v>
      </c>
      <c r="Z35" t="s">
        <v>50</v>
      </c>
      <c r="AA35" t="s">
        <v>50</v>
      </c>
      <c r="AB35" t="s">
        <v>166</v>
      </c>
      <c r="AC35">
        <v>7.0100118723608896E+17</v>
      </c>
      <c r="AD35" t="s">
        <v>50</v>
      </c>
      <c r="AE35" t="s">
        <v>167</v>
      </c>
      <c r="AF35" t="s">
        <v>168</v>
      </c>
    </row>
    <row r="36" spans="1:32">
      <c r="A36" s="6" t="str">
        <f t="shared" si="0"/>
        <v>Gentilly - Eglise3</v>
      </c>
      <c r="B36" s="6">
        <f t="shared" si="1"/>
        <v>3</v>
      </c>
      <c r="C36" t="s">
        <v>152</v>
      </c>
      <c r="D36">
        <v>4</v>
      </c>
      <c r="E36">
        <v>4</v>
      </c>
      <c r="F36" t="s">
        <v>158</v>
      </c>
      <c r="G36" t="s">
        <v>43</v>
      </c>
      <c r="H36" t="s">
        <v>46</v>
      </c>
      <c r="I36" t="s">
        <v>45</v>
      </c>
      <c r="J36" t="s">
        <v>46</v>
      </c>
      <c r="K36" t="s">
        <v>89</v>
      </c>
      <c r="L36" t="s">
        <v>45</v>
      </c>
      <c r="M36" t="s">
        <v>50</v>
      </c>
      <c r="N36" t="s">
        <v>50</v>
      </c>
      <c r="O36" t="s">
        <v>50</v>
      </c>
      <c r="P36" t="s">
        <v>50</v>
      </c>
      <c r="Q36" t="s">
        <v>50</v>
      </c>
      <c r="R36" t="s">
        <v>50</v>
      </c>
      <c r="S36" t="s">
        <v>50</v>
      </c>
      <c r="T36" t="s">
        <v>50</v>
      </c>
      <c r="U36" t="s">
        <v>49</v>
      </c>
      <c r="V36" t="s">
        <v>50</v>
      </c>
      <c r="W36">
        <v>1237074</v>
      </c>
      <c r="X36" t="s">
        <v>159</v>
      </c>
      <c r="Y36" t="s">
        <v>118</v>
      </c>
      <c r="Z36" t="s">
        <v>160</v>
      </c>
      <c r="AA36" t="s">
        <v>118</v>
      </c>
      <c r="AB36" t="s">
        <v>161</v>
      </c>
      <c r="AC36">
        <v>7.0100118723601997E+17</v>
      </c>
      <c r="AD36">
        <v>15177</v>
      </c>
      <c r="AE36" t="s">
        <v>50</v>
      </c>
      <c r="AF36" t="s">
        <v>162</v>
      </c>
    </row>
    <row r="37" spans="1:32">
      <c r="A37" s="6" t="str">
        <f t="shared" si="0"/>
        <v>Gentilly - Eglise4</v>
      </c>
      <c r="B37" s="6">
        <f t="shared" si="1"/>
        <v>4</v>
      </c>
      <c r="C37" t="s">
        <v>152</v>
      </c>
      <c r="D37">
        <v>4</v>
      </c>
      <c r="E37">
        <v>4</v>
      </c>
      <c r="F37" t="s">
        <v>153</v>
      </c>
      <c r="G37" t="s">
        <v>54</v>
      </c>
      <c r="H37" t="s">
        <v>46</v>
      </c>
      <c r="I37" t="s">
        <v>45</v>
      </c>
      <c r="J37" t="s">
        <v>46</v>
      </c>
      <c r="K37" t="s">
        <v>105</v>
      </c>
      <c r="L37" t="s">
        <v>45</v>
      </c>
      <c r="M37" t="s">
        <v>50</v>
      </c>
      <c r="N37" t="s">
        <v>50</v>
      </c>
      <c r="O37" t="s">
        <v>50</v>
      </c>
      <c r="P37" t="s">
        <v>50</v>
      </c>
      <c r="Q37" t="s">
        <v>50</v>
      </c>
      <c r="R37" t="s">
        <v>50</v>
      </c>
      <c r="S37" t="s">
        <v>50</v>
      </c>
      <c r="T37" t="s">
        <v>50</v>
      </c>
      <c r="U37" t="s">
        <v>49</v>
      </c>
      <c r="V37" t="s">
        <v>50</v>
      </c>
      <c r="W37" t="s">
        <v>50</v>
      </c>
      <c r="X37" t="s">
        <v>50</v>
      </c>
      <c r="Y37" t="s">
        <v>50</v>
      </c>
      <c r="Z37" t="s">
        <v>154</v>
      </c>
      <c r="AA37" t="s">
        <v>155</v>
      </c>
      <c r="AB37" t="s">
        <v>50</v>
      </c>
      <c r="AC37">
        <v>7.0100118723603405E+17</v>
      </c>
      <c r="AD37" t="s">
        <v>50</v>
      </c>
      <c r="AE37" t="s">
        <v>156</v>
      </c>
      <c r="AF37" t="s">
        <v>157</v>
      </c>
    </row>
    <row r="38" spans="1:32">
      <c r="A38" s="6" t="str">
        <f t="shared" si="0"/>
        <v>Issy - Corentin Celton1</v>
      </c>
      <c r="B38" s="6">
        <f t="shared" si="1"/>
        <v>1</v>
      </c>
      <c r="C38" t="s">
        <v>169</v>
      </c>
      <c r="D38">
        <v>6</v>
      </c>
      <c r="E38">
        <v>6</v>
      </c>
      <c r="F38" t="s">
        <v>174</v>
      </c>
      <c r="G38">
        <v>500</v>
      </c>
      <c r="H38" t="s">
        <v>46</v>
      </c>
      <c r="I38" t="s">
        <v>45</v>
      </c>
      <c r="J38" t="s">
        <v>46</v>
      </c>
      <c r="K38" t="s">
        <v>47</v>
      </c>
      <c r="L38" t="s">
        <v>45</v>
      </c>
      <c r="M38" t="s">
        <v>50</v>
      </c>
      <c r="N38" t="s">
        <v>50</v>
      </c>
      <c r="O38" t="s">
        <v>50</v>
      </c>
      <c r="P38" t="s">
        <v>50</v>
      </c>
      <c r="Q38" t="s">
        <v>50</v>
      </c>
      <c r="R38" t="s">
        <v>50</v>
      </c>
      <c r="S38" t="s">
        <v>50</v>
      </c>
      <c r="T38" t="s">
        <v>50</v>
      </c>
      <c r="U38" t="s">
        <v>49</v>
      </c>
      <c r="V38" t="s">
        <v>50</v>
      </c>
      <c r="W38" t="s">
        <v>50</v>
      </c>
      <c r="X38" t="s">
        <v>50</v>
      </c>
      <c r="Y38" t="s">
        <v>50</v>
      </c>
      <c r="Z38" t="s">
        <v>50</v>
      </c>
      <c r="AA38" t="s">
        <v>50</v>
      </c>
      <c r="AB38" t="s">
        <v>50</v>
      </c>
      <c r="AC38">
        <v>7.0100118723606106E+17</v>
      </c>
      <c r="AD38" t="s">
        <v>50</v>
      </c>
      <c r="AE38" t="s">
        <v>50</v>
      </c>
      <c r="AF38" t="s">
        <v>175</v>
      </c>
    </row>
    <row r="39" spans="1:32">
      <c r="A39" s="6" t="str">
        <f t="shared" si="0"/>
        <v>Issy - Corentin Celton2</v>
      </c>
      <c r="B39" s="6">
        <f t="shared" si="1"/>
        <v>2</v>
      </c>
      <c r="C39" t="s">
        <v>169</v>
      </c>
      <c r="D39">
        <v>6</v>
      </c>
      <c r="E39">
        <v>6</v>
      </c>
      <c r="F39" t="s">
        <v>170</v>
      </c>
      <c r="G39" t="s">
        <v>72</v>
      </c>
      <c r="H39" t="s">
        <v>46</v>
      </c>
      <c r="I39" t="s">
        <v>45</v>
      </c>
      <c r="J39" t="s">
        <v>46</v>
      </c>
      <c r="K39" t="s">
        <v>64</v>
      </c>
      <c r="L39" t="s">
        <v>48</v>
      </c>
      <c r="M39" t="s">
        <v>50</v>
      </c>
      <c r="N39" t="s">
        <v>50</v>
      </c>
      <c r="O39" t="s">
        <v>50</v>
      </c>
      <c r="P39" t="s">
        <v>50</v>
      </c>
      <c r="Q39" t="s">
        <v>50</v>
      </c>
      <c r="R39" t="s">
        <v>50</v>
      </c>
      <c r="S39" t="s">
        <v>50</v>
      </c>
      <c r="T39" t="s">
        <v>50</v>
      </c>
      <c r="U39" t="s">
        <v>49</v>
      </c>
      <c r="V39">
        <v>1247099</v>
      </c>
      <c r="W39" t="s">
        <v>50</v>
      </c>
      <c r="X39" t="s">
        <v>1399</v>
      </c>
      <c r="Y39" t="s">
        <v>1400</v>
      </c>
      <c r="Z39" t="s">
        <v>50</v>
      </c>
      <c r="AA39" t="s">
        <v>50</v>
      </c>
      <c r="AB39" t="s">
        <v>171</v>
      </c>
      <c r="AC39">
        <v>7.0100118723602304E+17</v>
      </c>
      <c r="AD39" t="s">
        <v>50</v>
      </c>
      <c r="AE39" t="s">
        <v>172</v>
      </c>
      <c r="AF39" t="s">
        <v>173</v>
      </c>
    </row>
    <row r="40" spans="1:32">
      <c r="A40" s="6" t="str">
        <f t="shared" si="0"/>
        <v>Issy - Corentin Celton3</v>
      </c>
      <c r="B40" s="6">
        <f t="shared" si="1"/>
        <v>3</v>
      </c>
      <c r="C40" t="s">
        <v>169</v>
      </c>
      <c r="D40">
        <v>6</v>
      </c>
      <c r="E40">
        <v>6</v>
      </c>
      <c r="F40" t="s">
        <v>185</v>
      </c>
      <c r="G40" t="s">
        <v>43</v>
      </c>
      <c r="H40" t="s">
        <v>46</v>
      </c>
      <c r="I40" t="s">
        <v>45</v>
      </c>
      <c r="J40" t="s">
        <v>46</v>
      </c>
      <c r="K40" t="s">
        <v>64</v>
      </c>
      <c r="L40" t="s">
        <v>45</v>
      </c>
      <c r="M40" t="s">
        <v>50</v>
      </c>
      <c r="N40" t="s">
        <v>50</v>
      </c>
      <c r="O40" t="s">
        <v>50</v>
      </c>
      <c r="P40" t="s">
        <v>50</v>
      </c>
      <c r="Q40" t="s">
        <v>50</v>
      </c>
      <c r="R40" t="s">
        <v>50</v>
      </c>
      <c r="S40" t="s">
        <v>50</v>
      </c>
      <c r="T40" t="s">
        <v>50</v>
      </c>
      <c r="U40" t="s">
        <v>49</v>
      </c>
      <c r="V40">
        <v>1237513</v>
      </c>
      <c r="W40" t="s">
        <v>50</v>
      </c>
      <c r="X40" t="s">
        <v>186</v>
      </c>
      <c r="Y40" t="s">
        <v>1401</v>
      </c>
      <c r="Z40" t="s">
        <v>50</v>
      </c>
      <c r="AA40" t="s">
        <v>50</v>
      </c>
      <c r="AB40" t="s">
        <v>50</v>
      </c>
      <c r="AC40">
        <v>7.0100118723608602E+17</v>
      </c>
      <c r="AD40">
        <v>347</v>
      </c>
      <c r="AE40" t="s">
        <v>50</v>
      </c>
      <c r="AF40" t="s">
        <v>187</v>
      </c>
    </row>
    <row r="41" spans="1:32">
      <c r="A41" s="6" t="str">
        <f t="shared" si="0"/>
        <v>Issy - Corentin Celton4</v>
      </c>
      <c r="B41" s="6">
        <f t="shared" si="1"/>
        <v>4</v>
      </c>
      <c r="C41" t="s">
        <v>169</v>
      </c>
      <c r="D41">
        <v>6</v>
      </c>
      <c r="E41">
        <v>6</v>
      </c>
      <c r="F41" t="s">
        <v>180</v>
      </c>
      <c r="G41">
        <v>500</v>
      </c>
      <c r="H41" t="s">
        <v>46</v>
      </c>
      <c r="I41" t="s">
        <v>45</v>
      </c>
      <c r="J41" t="s">
        <v>46</v>
      </c>
      <c r="K41" t="s">
        <v>47</v>
      </c>
      <c r="L41" t="s">
        <v>45</v>
      </c>
      <c r="M41" t="s">
        <v>50</v>
      </c>
      <c r="N41" t="s">
        <v>50</v>
      </c>
      <c r="O41" t="s">
        <v>50</v>
      </c>
      <c r="P41" t="s">
        <v>50</v>
      </c>
      <c r="Q41" t="s">
        <v>50</v>
      </c>
      <c r="R41" t="s">
        <v>50</v>
      </c>
      <c r="S41" t="s">
        <v>50</v>
      </c>
      <c r="T41" t="s">
        <v>50</v>
      </c>
      <c r="U41" t="s">
        <v>49</v>
      </c>
      <c r="V41" t="s">
        <v>50</v>
      </c>
      <c r="W41" t="s">
        <v>50</v>
      </c>
      <c r="X41" t="s">
        <v>50</v>
      </c>
      <c r="Y41" t="s">
        <v>50</v>
      </c>
      <c r="Z41" t="s">
        <v>50</v>
      </c>
      <c r="AA41" t="s">
        <v>50</v>
      </c>
      <c r="AB41" t="s">
        <v>50</v>
      </c>
      <c r="AC41">
        <v>7.0100118723601805E+17</v>
      </c>
      <c r="AD41" t="s">
        <v>50</v>
      </c>
      <c r="AE41" t="s">
        <v>181</v>
      </c>
      <c r="AF41" t="s">
        <v>182</v>
      </c>
    </row>
    <row r="42" spans="1:32">
      <c r="A42" s="6" t="str">
        <f t="shared" si="0"/>
        <v>Issy - Corentin Celton5</v>
      </c>
      <c r="B42" s="6">
        <f t="shared" si="1"/>
        <v>5</v>
      </c>
      <c r="C42" t="s">
        <v>169</v>
      </c>
      <c r="D42">
        <v>6</v>
      </c>
      <c r="E42">
        <v>6</v>
      </c>
      <c r="F42" t="s">
        <v>183</v>
      </c>
      <c r="G42" t="s">
        <v>72</v>
      </c>
      <c r="H42" t="s">
        <v>46</v>
      </c>
      <c r="I42" t="s">
        <v>45</v>
      </c>
      <c r="J42" t="s">
        <v>46</v>
      </c>
      <c r="K42" t="s">
        <v>47</v>
      </c>
      <c r="L42" t="s">
        <v>45</v>
      </c>
      <c r="M42" t="s">
        <v>50</v>
      </c>
      <c r="N42" t="s">
        <v>50</v>
      </c>
      <c r="O42" t="s">
        <v>50</v>
      </c>
      <c r="P42" t="s">
        <v>50</v>
      </c>
      <c r="Q42" t="s">
        <v>50</v>
      </c>
      <c r="R42" t="s">
        <v>50</v>
      </c>
      <c r="S42" t="s">
        <v>50</v>
      </c>
      <c r="T42" t="s">
        <v>50</v>
      </c>
      <c r="U42" t="s">
        <v>49</v>
      </c>
      <c r="V42" t="s">
        <v>50</v>
      </c>
      <c r="W42" t="s">
        <v>50</v>
      </c>
      <c r="X42" t="s">
        <v>50</v>
      </c>
      <c r="Y42" t="s">
        <v>50</v>
      </c>
      <c r="Z42" t="s">
        <v>50</v>
      </c>
      <c r="AA42" t="s">
        <v>50</v>
      </c>
      <c r="AB42" t="s">
        <v>50</v>
      </c>
      <c r="AC42">
        <v>7.0100118723605094E+17</v>
      </c>
      <c r="AD42">
        <v>346</v>
      </c>
      <c r="AE42" t="s">
        <v>50</v>
      </c>
      <c r="AF42" t="s">
        <v>184</v>
      </c>
    </row>
    <row r="43" spans="1:32">
      <c r="A43" s="6" t="str">
        <f t="shared" si="0"/>
        <v>Issy - Corentin Celton6</v>
      </c>
      <c r="B43" s="6">
        <f t="shared" si="1"/>
        <v>6</v>
      </c>
      <c r="C43" t="s">
        <v>169</v>
      </c>
      <c r="D43">
        <v>6</v>
      </c>
      <c r="E43">
        <v>6</v>
      </c>
      <c r="F43" t="s">
        <v>176</v>
      </c>
      <c r="G43" t="s">
        <v>54</v>
      </c>
      <c r="H43" t="s">
        <v>46</v>
      </c>
      <c r="I43" t="s">
        <v>45</v>
      </c>
      <c r="J43" t="s">
        <v>46</v>
      </c>
      <c r="K43" t="s">
        <v>47</v>
      </c>
      <c r="L43" t="s">
        <v>45</v>
      </c>
      <c r="M43" t="s">
        <v>50</v>
      </c>
      <c r="N43" t="s">
        <v>50</v>
      </c>
      <c r="O43" t="s">
        <v>50</v>
      </c>
      <c r="P43" t="s">
        <v>50</v>
      </c>
      <c r="Q43" t="s">
        <v>50</v>
      </c>
      <c r="R43" t="s">
        <v>50</v>
      </c>
      <c r="S43" t="s">
        <v>50</v>
      </c>
      <c r="T43" t="s">
        <v>50</v>
      </c>
      <c r="U43" t="s">
        <v>49</v>
      </c>
      <c r="V43" t="s">
        <v>50</v>
      </c>
      <c r="W43" t="s">
        <v>50</v>
      </c>
      <c r="X43" t="s">
        <v>50</v>
      </c>
      <c r="Y43" t="s">
        <v>50</v>
      </c>
      <c r="Z43" t="s">
        <v>50</v>
      </c>
      <c r="AA43" t="s">
        <v>50</v>
      </c>
      <c r="AB43" t="s">
        <v>177</v>
      </c>
      <c r="AC43">
        <v>7.0100118723608499E+17</v>
      </c>
      <c r="AD43" t="s">
        <v>50</v>
      </c>
      <c r="AE43" t="s">
        <v>178</v>
      </c>
      <c r="AF43" t="s">
        <v>179</v>
      </c>
    </row>
    <row r="44" spans="1:32">
      <c r="A44" s="6" t="str">
        <f t="shared" si="0"/>
        <v>Issy - Val-de-Seine1</v>
      </c>
      <c r="B44" s="6">
        <f t="shared" si="1"/>
        <v>1</v>
      </c>
      <c r="C44" t="s">
        <v>188</v>
      </c>
      <c r="D44">
        <v>3</v>
      </c>
      <c r="E44">
        <v>2</v>
      </c>
      <c r="F44" t="s">
        <v>192</v>
      </c>
      <c r="G44" t="s">
        <v>54</v>
      </c>
      <c r="H44" t="s">
        <v>46</v>
      </c>
      <c r="I44" t="s">
        <v>45</v>
      </c>
      <c r="J44" t="s">
        <v>46</v>
      </c>
      <c r="K44" t="s">
        <v>64</v>
      </c>
      <c r="L44" t="s">
        <v>48</v>
      </c>
      <c r="M44" t="s">
        <v>50</v>
      </c>
      <c r="N44" t="s">
        <v>50</v>
      </c>
      <c r="O44" t="s">
        <v>50</v>
      </c>
      <c r="P44" t="s">
        <v>50</v>
      </c>
      <c r="Q44" t="s">
        <v>50</v>
      </c>
      <c r="R44" t="s">
        <v>50</v>
      </c>
      <c r="S44" t="s">
        <v>50</v>
      </c>
      <c r="T44" t="s">
        <v>50</v>
      </c>
      <c r="U44" t="s">
        <v>49</v>
      </c>
      <c r="V44">
        <v>1246582</v>
      </c>
      <c r="W44" t="s">
        <v>50</v>
      </c>
      <c r="X44" t="s">
        <v>1402</v>
      </c>
      <c r="Y44" t="s">
        <v>249</v>
      </c>
      <c r="Z44" t="s">
        <v>50</v>
      </c>
      <c r="AA44" t="s">
        <v>50</v>
      </c>
      <c r="AB44" t="s">
        <v>50</v>
      </c>
      <c r="AC44">
        <v>7.0100118723602598E+17</v>
      </c>
      <c r="AD44" t="s">
        <v>50</v>
      </c>
      <c r="AE44" t="s">
        <v>193</v>
      </c>
      <c r="AF44" t="s">
        <v>194</v>
      </c>
    </row>
    <row r="45" spans="1:32">
      <c r="A45" s="6" t="str">
        <f t="shared" si="0"/>
        <v>Issy - Val-de-Seine2</v>
      </c>
      <c r="B45" s="6">
        <f t="shared" si="1"/>
        <v>2</v>
      </c>
      <c r="C45" t="s">
        <v>188</v>
      </c>
      <c r="D45">
        <v>3</v>
      </c>
      <c r="E45">
        <v>2</v>
      </c>
      <c r="F45" t="s">
        <v>189</v>
      </c>
      <c r="G45" t="s">
        <v>72</v>
      </c>
      <c r="H45" t="s">
        <v>46</v>
      </c>
      <c r="I45" t="s">
        <v>45</v>
      </c>
      <c r="J45" t="s">
        <v>46</v>
      </c>
      <c r="K45" t="s">
        <v>47</v>
      </c>
      <c r="L45" t="s">
        <v>45</v>
      </c>
      <c r="M45" t="s">
        <v>48</v>
      </c>
      <c r="N45" t="s">
        <v>48</v>
      </c>
      <c r="O45" t="s">
        <v>48</v>
      </c>
      <c r="P45" t="s">
        <v>48</v>
      </c>
      <c r="Q45" t="s">
        <v>48</v>
      </c>
      <c r="R45" t="s">
        <v>48</v>
      </c>
      <c r="S45" t="s">
        <v>48</v>
      </c>
      <c r="T45" t="s">
        <v>48</v>
      </c>
      <c r="U45" t="s">
        <v>49</v>
      </c>
      <c r="V45" t="s">
        <v>50</v>
      </c>
      <c r="W45" t="s">
        <v>50</v>
      </c>
      <c r="X45" t="s">
        <v>50</v>
      </c>
      <c r="Y45" t="s">
        <v>50</v>
      </c>
      <c r="Z45" t="s">
        <v>50</v>
      </c>
      <c r="AA45" t="s">
        <v>50</v>
      </c>
      <c r="AB45" t="s">
        <v>190</v>
      </c>
      <c r="AC45">
        <v>7.0100118723606106E+17</v>
      </c>
      <c r="AD45" t="s">
        <v>50</v>
      </c>
      <c r="AE45" t="s">
        <v>50</v>
      </c>
      <c r="AF45" t="s">
        <v>191</v>
      </c>
    </row>
    <row r="46" spans="1:32">
      <c r="A46" s="6" t="str">
        <f t="shared" si="0"/>
        <v>Kremlin Bicetre - Porte d'Italie1</v>
      </c>
      <c r="B46" s="6">
        <f t="shared" si="1"/>
        <v>1</v>
      </c>
      <c r="C46" t="s">
        <v>195</v>
      </c>
      <c r="D46">
        <v>4</v>
      </c>
      <c r="E46">
        <v>4</v>
      </c>
      <c r="F46" t="s">
        <v>202</v>
      </c>
      <c r="G46" t="s">
        <v>43</v>
      </c>
      <c r="H46" t="s">
        <v>46</v>
      </c>
      <c r="I46" t="s">
        <v>45</v>
      </c>
      <c r="J46" t="s">
        <v>46</v>
      </c>
      <c r="K46" t="s">
        <v>47</v>
      </c>
      <c r="L46" t="s">
        <v>45</v>
      </c>
      <c r="M46" t="s">
        <v>50</v>
      </c>
      <c r="N46" t="s">
        <v>50</v>
      </c>
      <c r="O46" t="s">
        <v>50</v>
      </c>
      <c r="P46" t="s">
        <v>50</v>
      </c>
      <c r="Q46" t="s">
        <v>50</v>
      </c>
      <c r="R46" t="s">
        <v>50</v>
      </c>
      <c r="S46" t="s">
        <v>50</v>
      </c>
      <c r="T46" t="s">
        <v>50</v>
      </c>
      <c r="U46" t="s">
        <v>50</v>
      </c>
      <c r="V46" t="s">
        <v>50</v>
      </c>
      <c r="W46" t="s">
        <v>50</v>
      </c>
      <c r="X46" t="s">
        <v>50</v>
      </c>
      <c r="Y46" t="s">
        <v>50</v>
      </c>
      <c r="Z46" t="s">
        <v>50</v>
      </c>
      <c r="AA46" t="s">
        <v>50</v>
      </c>
      <c r="AB46" t="s">
        <v>50</v>
      </c>
      <c r="AC46">
        <v>7.0100118723608704E+17</v>
      </c>
      <c r="AD46" t="s">
        <v>50</v>
      </c>
      <c r="AE46" t="s">
        <v>50</v>
      </c>
      <c r="AF46" t="s">
        <v>203</v>
      </c>
    </row>
    <row r="47" spans="1:32">
      <c r="A47" s="6" t="str">
        <f t="shared" si="0"/>
        <v>Kremlin Bicetre - Porte d'Italie2</v>
      </c>
      <c r="B47" s="6">
        <f t="shared" si="1"/>
        <v>2</v>
      </c>
      <c r="C47" t="s">
        <v>195</v>
      </c>
      <c r="D47">
        <v>4</v>
      </c>
      <c r="E47">
        <v>4</v>
      </c>
      <c r="F47" t="s">
        <v>198</v>
      </c>
      <c r="G47" t="s">
        <v>43</v>
      </c>
      <c r="H47" t="s">
        <v>46</v>
      </c>
      <c r="I47" t="s">
        <v>45</v>
      </c>
      <c r="J47" t="s">
        <v>46</v>
      </c>
      <c r="K47" t="s">
        <v>47</v>
      </c>
      <c r="L47" t="s">
        <v>45</v>
      </c>
      <c r="M47" t="s">
        <v>50</v>
      </c>
      <c r="N47" t="s">
        <v>50</v>
      </c>
      <c r="O47" t="s">
        <v>50</v>
      </c>
      <c r="P47" t="s">
        <v>50</v>
      </c>
      <c r="Q47" t="s">
        <v>50</v>
      </c>
      <c r="R47" t="s">
        <v>50</v>
      </c>
      <c r="S47" t="s">
        <v>50</v>
      </c>
      <c r="T47" t="s">
        <v>50</v>
      </c>
      <c r="U47" t="s">
        <v>50</v>
      </c>
      <c r="V47" t="s">
        <v>50</v>
      </c>
      <c r="W47" t="s">
        <v>50</v>
      </c>
      <c r="X47" t="s">
        <v>50</v>
      </c>
      <c r="Y47" t="s">
        <v>50</v>
      </c>
      <c r="Z47" t="s">
        <v>50</v>
      </c>
      <c r="AA47" t="s">
        <v>50</v>
      </c>
      <c r="AB47" t="s">
        <v>50</v>
      </c>
      <c r="AC47">
        <v>7.0100118723608704E+17</v>
      </c>
      <c r="AD47" t="s">
        <v>50</v>
      </c>
      <c r="AE47" t="s">
        <v>50</v>
      </c>
      <c r="AF47" t="s">
        <v>199</v>
      </c>
    </row>
    <row r="48" spans="1:32">
      <c r="A48" s="6" t="str">
        <f t="shared" si="0"/>
        <v>Kremlin Bicetre - Porte d'Italie3</v>
      </c>
      <c r="B48" s="6">
        <f t="shared" si="1"/>
        <v>3</v>
      </c>
      <c r="C48" t="s">
        <v>195</v>
      </c>
      <c r="D48">
        <v>4</v>
      </c>
      <c r="E48">
        <v>4</v>
      </c>
      <c r="F48" t="s">
        <v>200</v>
      </c>
      <c r="G48" t="s">
        <v>43</v>
      </c>
      <c r="H48" t="s">
        <v>46</v>
      </c>
      <c r="I48" t="s">
        <v>45</v>
      </c>
      <c r="J48" t="s">
        <v>46</v>
      </c>
      <c r="K48" t="s">
        <v>47</v>
      </c>
      <c r="L48" t="s">
        <v>45</v>
      </c>
      <c r="M48" t="s">
        <v>50</v>
      </c>
      <c r="N48" t="s">
        <v>50</v>
      </c>
      <c r="O48" t="s">
        <v>50</v>
      </c>
      <c r="P48" t="s">
        <v>50</v>
      </c>
      <c r="Q48" t="s">
        <v>50</v>
      </c>
      <c r="R48" t="s">
        <v>50</v>
      </c>
      <c r="S48" t="s">
        <v>50</v>
      </c>
      <c r="T48" t="s">
        <v>50</v>
      </c>
      <c r="U48" t="s">
        <v>50</v>
      </c>
      <c r="V48" t="s">
        <v>50</v>
      </c>
      <c r="W48" t="s">
        <v>50</v>
      </c>
      <c r="X48" t="s">
        <v>50</v>
      </c>
      <c r="Y48" t="s">
        <v>50</v>
      </c>
      <c r="Z48" t="s">
        <v>50</v>
      </c>
      <c r="AA48" t="s">
        <v>50</v>
      </c>
      <c r="AB48" t="s">
        <v>50</v>
      </c>
      <c r="AC48">
        <v>7.0100118723608602E+17</v>
      </c>
      <c r="AD48" t="s">
        <v>50</v>
      </c>
      <c r="AE48" t="s">
        <v>50</v>
      </c>
      <c r="AF48" t="s">
        <v>201</v>
      </c>
    </row>
    <row r="49" spans="1:32">
      <c r="A49" s="6" t="str">
        <f t="shared" si="0"/>
        <v>Kremlin Bicetre - Porte d'Italie4</v>
      </c>
      <c r="B49" s="6">
        <f t="shared" si="1"/>
        <v>4</v>
      </c>
      <c r="C49" t="s">
        <v>195</v>
      </c>
      <c r="D49">
        <v>4</v>
      </c>
      <c r="E49">
        <v>4</v>
      </c>
      <c r="F49" t="s">
        <v>196</v>
      </c>
      <c r="G49" t="s">
        <v>43</v>
      </c>
      <c r="H49" t="s">
        <v>46</v>
      </c>
      <c r="I49" t="s">
        <v>45</v>
      </c>
      <c r="J49" t="s">
        <v>46</v>
      </c>
      <c r="K49" t="s">
        <v>64</v>
      </c>
      <c r="L49" t="s">
        <v>45</v>
      </c>
      <c r="M49" t="s">
        <v>50</v>
      </c>
      <c r="N49" t="s">
        <v>50</v>
      </c>
      <c r="O49" t="s">
        <v>50</v>
      </c>
      <c r="P49" t="s">
        <v>50</v>
      </c>
      <c r="Q49" t="s">
        <v>50</v>
      </c>
      <c r="R49" t="s">
        <v>50</v>
      </c>
      <c r="S49" t="s">
        <v>50</v>
      </c>
      <c r="T49" t="s">
        <v>50</v>
      </c>
      <c r="U49" t="s">
        <v>50</v>
      </c>
      <c r="V49">
        <v>1246680</v>
      </c>
      <c r="W49" t="s">
        <v>50</v>
      </c>
      <c r="X49" t="s">
        <v>1403</v>
      </c>
      <c r="Y49" t="s">
        <v>1404</v>
      </c>
      <c r="Z49" t="s">
        <v>50</v>
      </c>
      <c r="AA49" t="s">
        <v>50</v>
      </c>
      <c r="AB49" t="s">
        <v>50</v>
      </c>
      <c r="AC49">
        <v>7.0100118723608602E+17</v>
      </c>
      <c r="AD49" t="s">
        <v>50</v>
      </c>
      <c r="AE49" t="s">
        <v>50</v>
      </c>
      <c r="AF49" t="s">
        <v>197</v>
      </c>
    </row>
    <row r="50" spans="1:32">
      <c r="A50" s="6" t="str">
        <f t="shared" si="0"/>
        <v>La Defense - Centre Grande Arche1</v>
      </c>
      <c r="B50" s="6">
        <f t="shared" si="1"/>
        <v>1</v>
      </c>
      <c r="C50" t="s">
        <v>204</v>
      </c>
      <c r="D50">
        <v>7</v>
      </c>
      <c r="E50">
        <v>6</v>
      </c>
      <c r="F50" t="s">
        <v>205</v>
      </c>
      <c r="G50">
        <v>500</v>
      </c>
      <c r="H50" t="s">
        <v>46</v>
      </c>
      <c r="I50" t="s">
        <v>48</v>
      </c>
      <c r="J50" t="s">
        <v>46</v>
      </c>
      <c r="K50" t="s">
        <v>89</v>
      </c>
      <c r="L50" t="s">
        <v>45</v>
      </c>
      <c r="M50" t="s">
        <v>50</v>
      </c>
      <c r="N50" t="s">
        <v>50</v>
      </c>
      <c r="O50" t="s">
        <v>50</v>
      </c>
      <c r="P50" t="s">
        <v>50</v>
      </c>
      <c r="Q50" t="s">
        <v>50</v>
      </c>
      <c r="R50" t="s">
        <v>50</v>
      </c>
      <c r="S50" t="s">
        <v>50</v>
      </c>
      <c r="T50" t="s">
        <v>50</v>
      </c>
      <c r="U50" t="s">
        <v>49</v>
      </c>
      <c r="V50" t="s">
        <v>50</v>
      </c>
      <c r="W50">
        <v>1245899</v>
      </c>
      <c r="X50" t="s">
        <v>1087</v>
      </c>
      <c r="Y50" t="s">
        <v>1405</v>
      </c>
      <c r="Z50" t="s">
        <v>206</v>
      </c>
      <c r="AA50" t="s">
        <v>118</v>
      </c>
      <c r="AB50" t="s">
        <v>50</v>
      </c>
      <c r="AC50">
        <v>7.0100118723603405E+17</v>
      </c>
      <c r="AD50" t="s">
        <v>50</v>
      </c>
      <c r="AE50" t="s">
        <v>50</v>
      </c>
      <c r="AF50" t="s">
        <v>207</v>
      </c>
    </row>
    <row r="51" spans="1:32">
      <c r="A51" s="6" t="str">
        <f t="shared" si="0"/>
        <v>La Defense - Centre Grande Arche2</v>
      </c>
      <c r="B51" s="6">
        <f t="shared" si="1"/>
        <v>2</v>
      </c>
      <c r="C51" t="s">
        <v>204</v>
      </c>
      <c r="D51">
        <v>7</v>
      </c>
      <c r="E51">
        <v>6</v>
      </c>
      <c r="F51" t="s">
        <v>208</v>
      </c>
      <c r="G51">
        <v>500</v>
      </c>
      <c r="H51" t="s">
        <v>46</v>
      </c>
      <c r="I51" t="s">
        <v>45</v>
      </c>
      <c r="J51" t="s">
        <v>46</v>
      </c>
      <c r="K51" t="s">
        <v>64</v>
      </c>
      <c r="L51" t="s">
        <v>45</v>
      </c>
      <c r="M51" t="s">
        <v>50</v>
      </c>
      <c r="N51" t="s">
        <v>50</v>
      </c>
      <c r="O51" t="s">
        <v>50</v>
      </c>
      <c r="P51" t="s">
        <v>50</v>
      </c>
      <c r="Q51" t="s">
        <v>50</v>
      </c>
      <c r="R51" t="s">
        <v>50</v>
      </c>
      <c r="S51" t="s">
        <v>50</v>
      </c>
      <c r="T51" t="s">
        <v>50</v>
      </c>
      <c r="U51" t="s">
        <v>49</v>
      </c>
      <c r="V51">
        <v>1246893</v>
      </c>
      <c r="W51" t="s">
        <v>50</v>
      </c>
      <c r="X51" t="s">
        <v>1406</v>
      </c>
      <c r="Y51" t="s">
        <v>1407</v>
      </c>
      <c r="Z51" t="s">
        <v>50</v>
      </c>
      <c r="AA51" t="s">
        <v>50</v>
      </c>
      <c r="AB51" t="s">
        <v>50</v>
      </c>
      <c r="AC51">
        <v>7.01001187236032E+17</v>
      </c>
      <c r="AD51" t="s">
        <v>50</v>
      </c>
      <c r="AE51" t="s">
        <v>50</v>
      </c>
      <c r="AF51" t="s">
        <v>209</v>
      </c>
    </row>
    <row r="52" spans="1:32">
      <c r="A52" s="6" t="str">
        <f t="shared" si="0"/>
        <v>La Defense - Centre Grande Arche3</v>
      </c>
      <c r="B52" s="6">
        <f t="shared" si="1"/>
        <v>3</v>
      </c>
      <c r="C52" t="s">
        <v>204</v>
      </c>
      <c r="D52">
        <v>7</v>
      </c>
      <c r="E52">
        <v>6</v>
      </c>
      <c r="F52" t="s">
        <v>219</v>
      </c>
      <c r="G52" t="s">
        <v>43</v>
      </c>
      <c r="H52" t="s">
        <v>46</v>
      </c>
      <c r="I52" t="s">
        <v>45</v>
      </c>
      <c r="J52" t="s">
        <v>46</v>
      </c>
      <c r="K52" t="s">
        <v>47</v>
      </c>
      <c r="L52" t="s">
        <v>45</v>
      </c>
      <c r="M52" t="s">
        <v>50</v>
      </c>
      <c r="N52" t="s">
        <v>50</v>
      </c>
      <c r="O52" t="s">
        <v>50</v>
      </c>
      <c r="P52" t="s">
        <v>50</v>
      </c>
      <c r="Q52" t="s">
        <v>50</v>
      </c>
      <c r="R52" t="s">
        <v>50</v>
      </c>
      <c r="S52" t="s">
        <v>50</v>
      </c>
      <c r="T52" t="s">
        <v>50</v>
      </c>
      <c r="U52" t="s">
        <v>49</v>
      </c>
      <c r="V52" t="s">
        <v>50</v>
      </c>
      <c r="W52" t="s">
        <v>50</v>
      </c>
      <c r="X52" t="s">
        <v>50</v>
      </c>
      <c r="Y52" t="s">
        <v>50</v>
      </c>
      <c r="Z52" t="s">
        <v>50</v>
      </c>
      <c r="AA52" t="s">
        <v>50</v>
      </c>
      <c r="AB52" t="s">
        <v>50</v>
      </c>
      <c r="AC52">
        <v>7.0100118723608896E+17</v>
      </c>
      <c r="AD52">
        <v>105343</v>
      </c>
      <c r="AE52" t="s">
        <v>50</v>
      </c>
      <c r="AF52" t="s">
        <v>220</v>
      </c>
    </row>
    <row r="53" spans="1:32">
      <c r="A53" s="6" t="str">
        <f t="shared" si="0"/>
        <v>La Defense - Centre Grande Arche4</v>
      </c>
      <c r="B53" s="6">
        <f t="shared" si="1"/>
        <v>4</v>
      </c>
      <c r="C53" t="s">
        <v>204</v>
      </c>
      <c r="D53">
        <v>7</v>
      </c>
      <c r="E53">
        <v>6</v>
      </c>
      <c r="F53" t="s">
        <v>217</v>
      </c>
      <c r="G53" t="s">
        <v>43</v>
      </c>
      <c r="H53" t="s">
        <v>46</v>
      </c>
      <c r="I53" t="s">
        <v>45</v>
      </c>
      <c r="J53" t="s">
        <v>46</v>
      </c>
      <c r="K53" t="s">
        <v>89</v>
      </c>
      <c r="L53" t="s">
        <v>45</v>
      </c>
      <c r="M53" t="s">
        <v>50</v>
      </c>
      <c r="N53" t="s">
        <v>50</v>
      </c>
      <c r="O53" t="s">
        <v>50</v>
      </c>
      <c r="P53" t="s">
        <v>50</v>
      </c>
      <c r="Q53" t="s">
        <v>50</v>
      </c>
      <c r="R53" t="s">
        <v>50</v>
      </c>
      <c r="S53" t="s">
        <v>50</v>
      </c>
      <c r="T53" t="s">
        <v>50</v>
      </c>
      <c r="U53" t="s">
        <v>49</v>
      </c>
      <c r="V53" t="s">
        <v>50</v>
      </c>
      <c r="W53">
        <v>1246465</v>
      </c>
      <c r="X53" t="s">
        <v>811</v>
      </c>
      <c r="Y53" t="s">
        <v>1376</v>
      </c>
      <c r="Z53" t="s">
        <v>50</v>
      </c>
      <c r="AA53" t="s">
        <v>50</v>
      </c>
      <c r="AB53" t="s">
        <v>50</v>
      </c>
      <c r="AC53">
        <v>7.0100118723606106E+17</v>
      </c>
      <c r="AD53" t="s">
        <v>50</v>
      </c>
      <c r="AE53" t="s">
        <v>50</v>
      </c>
      <c r="AF53" t="s">
        <v>218</v>
      </c>
    </row>
    <row r="54" spans="1:32">
      <c r="A54" s="6" t="str">
        <f t="shared" si="0"/>
        <v>La Defense - Centre Grande Arche5</v>
      </c>
      <c r="B54" s="6">
        <f t="shared" si="1"/>
        <v>5</v>
      </c>
      <c r="C54" t="s">
        <v>204</v>
      </c>
      <c r="D54">
        <v>7</v>
      </c>
      <c r="E54">
        <v>6</v>
      </c>
      <c r="F54" t="s">
        <v>210</v>
      </c>
      <c r="G54" t="s">
        <v>54</v>
      </c>
      <c r="H54" t="s">
        <v>46</v>
      </c>
      <c r="I54" t="s">
        <v>45</v>
      </c>
      <c r="J54" t="s">
        <v>46</v>
      </c>
      <c r="K54" t="s">
        <v>105</v>
      </c>
      <c r="L54" t="s">
        <v>45</v>
      </c>
      <c r="M54" t="s">
        <v>50</v>
      </c>
      <c r="N54" t="s">
        <v>50</v>
      </c>
      <c r="O54" t="s">
        <v>50</v>
      </c>
      <c r="P54" t="s">
        <v>50</v>
      </c>
      <c r="Q54" t="s">
        <v>50</v>
      </c>
      <c r="R54" t="s">
        <v>50</v>
      </c>
      <c r="S54" t="s">
        <v>50</v>
      </c>
      <c r="T54" t="s">
        <v>50</v>
      </c>
      <c r="U54" t="s">
        <v>49</v>
      </c>
      <c r="V54" t="s">
        <v>50</v>
      </c>
      <c r="W54" t="s">
        <v>50</v>
      </c>
      <c r="X54" t="s">
        <v>50</v>
      </c>
      <c r="Y54" t="s">
        <v>50</v>
      </c>
      <c r="Z54" t="s">
        <v>126</v>
      </c>
      <c r="AA54" t="s">
        <v>211</v>
      </c>
      <c r="AB54" t="s">
        <v>50</v>
      </c>
      <c r="AC54">
        <v>7.0100120039401101E+17</v>
      </c>
      <c r="AD54" t="s">
        <v>50</v>
      </c>
      <c r="AE54" t="s">
        <v>50</v>
      </c>
      <c r="AF54" t="s">
        <v>212</v>
      </c>
    </row>
    <row r="55" spans="1:32">
      <c r="A55" s="6" t="str">
        <f t="shared" si="0"/>
        <v>La Defense - Centre Grande Arche6</v>
      </c>
      <c r="B55" s="6">
        <f t="shared" si="1"/>
        <v>6</v>
      </c>
      <c r="C55" t="s">
        <v>204</v>
      </c>
      <c r="D55">
        <v>7</v>
      </c>
      <c r="E55">
        <v>6</v>
      </c>
      <c r="F55" t="s">
        <v>213</v>
      </c>
      <c r="G55" t="s">
        <v>81</v>
      </c>
      <c r="H55" t="s">
        <v>46</v>
      </c>
      <c r="I55" t="s">
        <v>45</v>
      </c>
      <c r="J55" t="s">
        <v>46</v>
      </c>
      <c r="K55" t="s">
        <v>89</v>
      </c>
      <c r="L55" t="s">
        <v>48</v>
      </c>
      <c r="M55" t="s">
        <v>50</v>
      </c>
      <c r="N55" t="s">
        <v>50</v>
      </c>
      <c r="O55" t="s">
        <v>50</v>
      </c>
      <c r="P55" t="s">
        <v>50</v>
      </c>
      <c r="Q55" t="s">
        <v>50</v>
      </c>
      <c r="R55" t="s">
        <v>50</v>
      </c>
      <c r="S55" t="s">
        <v>50</v>
      </c>
      <c r="T55" t="s">
        <v>50</v>
      </c>
      <c r="U55" t="s">
        <v>49</v>
      </c>
      <c r="V55" t="s">
        <v>50</v>
      </c>
      <c r="W55">
        <v>1236875</v>
      </c>
      <c r="X55" t="s">
        <v>214</v>
      </c>
      <c r="Y55" t="s">
        <v>215</v>
      </c>
      <c r="Z55" t="s">
        <v>50</v>
      </c>
      <c r="AA55" t="s">
        <v>50</v>
      </c>
      <c r="AB55" t="s">
        <v>50</v>
      </c>
      <c r="AC55">
        <v>7.0100118723601306E+17</v>
      </c>
      <c r="AD55">
        <v>105344</v>
      </c>
      <c r="AE55" t="s">
        <v>50</v>
      </c>
      <c r="AF55" t="s">
        <v>216</v>
      </c>
    </row>
    <row r="56" spans="1:32">
      <c r="A56" s="6" t="str">
        <f t="shared" si="0"/>
        <v>Levallois - Jules Verne 1</v>
      </c>
      <c r="B56" s="6">
        <f t="shared" si="1"/>
        <v>1</v>
      </c>
      <c r="C56" t="s">
        <v>221</v>
      </c>
      <c r="D56">
        <v>2</v>
      </c>
      <c r="E56">
        <v>2</v>
      </c>
      <c r="F56" t="s">
        <v>222</v>
      </c>
      <c r="G56" t="s">
        <v>43</v>
      </c>
      <c r="H56" t="s">
        <v>46</v>
      </c>
      <c r="I56" t="s">
        <v>45</v>
      </c>
      <c r="J56" t="s">
        <v>46</v>
      </c>
      <c r="K56" t="s">
        <v>47</v>
      </c>
      <c r="L56" t="s">
        <v>45</v>
      </c>
      <c r="M56" t="s">
        <v>50</v>
      </c>
      <c r="N56" t="s">
        <v>50</v>
      </c>
      <c r="O56" t="s">
        <v>50</v>
      </c>
      <c r="P56" t="s">
        <v>50</v>
      </c>
      <c r="Q56" t="s">
        <v>50</v>
      </c>
      <c r="R56" t="s">
        <v>50</v>
      </c>
      <c r="S56" t="s">
        <v>50</v>
      </c>
      <c r="T56" t="s">
        <v>50</v>
      </c>
      <c r="U56" t="s">
        <v>49</v>
      </c>
      <c r="V56" t="s">
        <v>50</v>
      </c>
      <c r="W56" t="s">
        <v>50</v>
      </c>
      <c r="X56" t="s">
        <v>50</v>
      </c>
      <c r="Y56" t="s">
        <v>50</v>
      </c>
      <c r="Z56" t="s">
        <v>50</v>
      </c>
      <c r="AA56" t="s">
        <v>50</v>
      </c>
      <c r="AB56" t="s">
        <v>223</v>
      </c>
      <c r="AC56">
        <v>1001187236044200</v>
      </c>
      <c r="AD56" t="s">
        <v>50</v>
      </c>
      <c r="AE56" t="s">
        <v>224</v>
      </c>
      <c r="AF56" t="s">
        <v>225</v>
      </c>
    </row>
    <row r="57" spans="1:32">
      <c r="A57" s="6" t="str">
        <f t="shared" si="0"/>
        <v>Levallois - Jules Verne 2</v>
      </c>
      <c r="B57" s="6">
        <f t="shared" si="1"/>
        <v>2</v>
      </c>
      <c r="C57" t="s">
        <v>221</v>
      </c>
      <c r="D57">
        <v>2</v>
      </c>
      <c r="E57">
        <v>2</v>
      </c>
      <c r="F57" t="s">
        <v>226</v>
      </c>
      <c r="G57">
        <v>500</v>
      </c>
      <c r="H57" t="s">
        <v>46</v>
      </c>
      <c r="I57" t="s">
        <v>45</v>
      </c>
      <c r="J57" t="s">
        <v>46</v>
      </c>
      <c r="K57" t="s">
        <v>47</v>
      </c>
      <c r="L57" t="s">
        <v>45</v>
      </c>
      <c r="M57" t="s">
        <v>50</v>
      </c>
      <c r="N57" t="s">
        <v>50</v>
      </c>
      <c r="O57" t="s">
        <v>50</v>
      </c>
      <c r="P57" t="s">
        <v>50</v>
      </c>
      <c r="Q57" t="s">
        <v>50</v>
      </c>
      <c r="R57" t="s">
        <v>50</v>
      </c>
      <c r="S57" t="s">
        <v>50</v>
      </c>
      <c r="T57" t="s">
        <v>50</v>
      </c>
      <c r="U57" t="s">
        <v>49</v>
      </c>
      <c r="V57" t="s">
        <v>50</v>
      </c>
      <c r="W57" t="s">
        <v>50</v>
      </c>
      <c r="X57" t="s">
        <v>50</v>
      </c>
      <c r="Y57" t="s">
        <v>50</v>
      </c>
      <c r="Z57" t="s">
        <v>50</v>
      </c>
      <c r="AA57" t="s">
        <v>50</v>
      </c>
      <c r="AB57" t="s">
        <v>50</v>
      </c>
      <c r="AC57">
        <v>7.0100118723603302E+17</v>
      </c>
      <c r="AD57" t="s">
        <v>50</v>
      </c>
      <c r="AE57" t="s">
        <v>227</v>
      </c>
      <c r="AF57" t="s">
        <v>228</v>
      </c>
    </row>
    <row r="58" spans="1:32">
      <c r="A58" s="6" t="str">
        <f t="shared" si="0"/>
        <v>Malakoff - Plateau de Vanves1</v>
      </c>
      <c r="B58" s="6">
        <f t="shared" si="1"/>
        <v>1</v>
      </c>
      <c r="C58" t="s">
        <v>229</v>
      </c>
      <c r="D58">
        <v>2</v>
      </c>
      <c r="E58">
        <v>2</v>
      </c>
      <c r="F58" t="s">
        <v>234</v>
      </c>
      <c r="G58" t="s">
        <v>43</v>
      </c>
      <c r="H58" t="s">
        <v>46</v>
      </c>
      <c r="I58" t="s">
        <v>45</v>
      </c>
      <c r="J58" t="s">
        <v>46</v>
      </c>
      <c r="K58" t="s">
        <v>47</v>
      </c>
      <c r="L58" t="s">
        <v>45</v>
      </c>
      <c r="M58" t="s">
        <v>50</v>
      </c>
      <c r="N58" t="s">
        <v>50</v>
      </c>
      <c r="O58" t="s">
        <v>50</v>
      </c>
      <c r="P58" t="s">
        <v>50</v>
      </c>
      <c r="Q58" t="s">
        <v>50</v>
      </c>
      <c r="R58" t="s">
        <v>50</v>
      </c>
      <c r="S58" t="s">
        <v>50</v>
      </c>
      <c r="T58" t="s">
        <v>50</v>
      </c>
      <c r="U58" t="s">
        <v>49</v>
      </c>
      <c r="V58" t="s">
        <v>50</v>
      </c>
      <c r="W58" t="s">
        <v>50</v>
      </c>
      <c r="X58" t="s">
        <v>50</v>
      </c>
      <c r="Y58" t="s">
        <v>50</v>
      </c>
      <c r="Z58" t="s">
        <v>50</v>
      </c>
      <c r="AA58" t="s">
        <v>50</v>
      </c>
      <c r="AB58" t="s">
        <v>235</v>
      </c>
      <c r="AC58">
        <v>7.0100118723602598E+17</v>
      </c>
      <c r="AD58" t="s">
        <v>50</v>
      </c>
      <c r="AE58" t="s">
        <v>236</v>
      </c>
      <c r="AF58" t="s">
        <v>237</v>
      </c>
    </row>
    <row r="59" spans="1:32">
      <c r="A59" s="6" t="str">
        <f t="shared" si="0"/>
        <v>Malakoff - Plateau de Vanves2</v>
      </c>
      <c r="B59" s="6">
        <f t="shared" si="1"/>
        <v>2</v>
      </c>
      <c r="C59" t="s">
        <v>229</v>
      </c>
      <c r="D59">
        <v>2</v>
      </c>
      <c r="E59">
        <v>2</v>
      </c>
      <c r="F59" t="s">
        <v>230</v>
      </c>
      <c r="G59" t="s">
        <v>54</v>
      </c>
      <c r="H59" t="s">
        <v>46</v>
      </c>
      <c r="I59" t="s">
        <v>45</v>
      </c>
      <c r="J59" t="s">
        <v>46</v>
      </c>
      <c r="K59" t="s">
        <v>47</v>
      </c>
      <c r="L59" t="s">
        <v>45</v>
      </c>
      <c r="M59" t="s">
        <v>50</v>
      </c>
      <c r="N59" t="s">
        <v>50</v>
      </c>
      <c r="O59" t="s">
        <v>50</v>
      </c>
      <c r="P59" t="s">
        <v>50</v>
      </c>
      <c r="Q59" t="s">
        <v>50</v>
      </c>
      <c r="R59" t="s">
        <v>50</v>
      </c>
      <c r="S59" t="s">
        <v>50</v>
      </c>
      <c r="T59" t="s">
        <v>50</v>
      </c>
      <c r="U59" t="s">
        <v>49</v>
      </c>
      <c r="V59" t="s">
        <v>50</v>
      </c>
      <c r="W59" t="s">
        <v>50</v>
      </c>
      <c r="X59" t="s">
        <v>50</v>
      </c>
      <c r="Y59" t="s">
        <v>50</v>
      </c>
      <c r="Z59" t="s">
        <v>50</v>
      </c>
      <c r="AA59" t="s">
        <v>50</v>
      </c>
      <c r="AB59" t="s">
        <v>231</v>
      </c>
      <c r="AC59">
        <v>7.0100118723602598E+17</v>
      </c>
      <c r="AD59" t="s">
        <v>50</v>
      </c>
      <c r="AE59" t="s">
        <v>232</v>
      </c>
      <c r="AF59" t="s">
        <v>233</v>
      </c>
    </row>
    <row r="60" spans="1:32">
      <c r="A60" s="6" t="str">
        <f t="shared" si="0"/>
        <v>Neuilly - Avenue de Madrid1</v>
      </c>
      <c r="B60" s="6">
        <f t="shared" si="1"/>
        <v>1</v>
      </c>
      <c r="C60" t="s">
        <v>238</v>
      </c>
      <c r="D60">
        <v>4</v>
      </c>
      <c r="E60">
        <v>4</v>
      </c>
      <c r="F60" t="s">
        <v>247</v>
      </c>
      <c r="G60" t="s">
        <v>43</v>
      </c>
      <c r="H60" t="s">
        <v>46</v>
      </c>
      <c r="I60" t="s">
        <v>45</v>
      </c>
      <c r="J60" t="s">
        <v>46</v>
      </c>
      <c r="K60" t="s">
        <v>47</v>
      </c>
      <c r="L60" t="s">
        <v>45</v>
      </c>
      <c r="M60" t="s">
        <v>50</v>
      </c>
      <c r="N60" t="s">
        <v>50</v>
      </c>
      <c r="O60" t="s">
        <v>50</v>
      </c>
      <c r="P60" t="s">
        <v>50</v>
      </c>
      <c r="Q60" t="s">
        <v>50</v>
      </c>
      <c r="R60" t="s">
        <v>50</v>
      </c>
      <c r="S60" t="s">
        <v>50</v>
      </c>
      <c r="T60" t="s">
        <v>50</v>
      </c>
      <c r="U60" t="s">
        <v>49</v>
      </c>
      <c r="V60">
        <v>1239395</v>
      </c>
      <c r="W60" t="s">
        <v>50</v>
      </c>
      <c r="X60" t="s">
        <v>248</v>
      </c>
      <c r="Y60" t="s">
        <v>249</v>
      </c>
      <c r="Z60" t="s">
        <v>50</v>
      </c>
      <c r="AA60" t="s">
        <v>50</v>
      </c>
      <c r="AB60" t="s">
        <v>50</v>
      </c>
      <c r="AC60">
        <v>7.0100118723608896E+17</v>
      </c>
      <c r="AD60">
        <v>245</v>
      </c>
      <c r="AE60" t="s">
        <v>50</v>
      </c>
      <c r="AF60" t="s">
        <v>250</v>
      </c>
    </row>
    <row r="61" spans="1:32">
      <c r="A61" s="6" t="str">
        <f t="shared" si="0"/>
        <v>Neuilly - Avenue de Madrid2</v>
      </c>
      <c r="B61" s="6">
        <f t="shared" si="1"/>
        <v>2</v>
      </c>
      <c r="C61" t="s">
        <v>238</v>
      </c>
      <c r="D61">
        <v>4</v>
      </c>
      <c r="E61">
        <v>4</v>
      </c>
      <c r="F61" t="s">
        <v>243</v>
      </c>
      <c r="G61">
        <v>500</v>
      </c>
      <c r="H61" t="s">
        <v>46</v>
      </c>
      <c r="I61" t="s">
        <v>45</v>
      </c>
      <c r="J61" t="s">
        <v>46</v>
      </c>
      <c r="K61" t="s">
        <v>47</v>
      </c>
      <c r="L61" t="s">
        <v>45</v>
      </c>
      <c r="M61" t="s">
        <v>50</v>
      </c>
      <c r="N61" t="s">
        <v>50</v>
      </c>
      <c r="O61" t="s">
        <v>50</v>
      </c>
      <c r="P61" t="s">
        <v>50</v>
      </c>
      <c r="Q61" t="s">
        <v>50</v>
      </c>
      <c r="R61" t="s">
        <v>50</v>
      </c>
      <c r="S61" t="s">
        <v>50</v>
      </c>
      <c r="T61" t="s">
        <v>50</v>
      </c>
      <c r="U61" t="s">
        <v>49</v>
      </c>
      <c r="V61" t="s">
        <v>50</v>
      </c>
      <c r="W61" t="s">
        <v>50</v>
      </c>
      <c r="X61" t="s">
        <v>50</v>
      </c>
      <c r="Y61" t="s">
        <v>50</v>
      </c>
      <c r="Z61" t="s">
        <v>50</v>
      </c>
      <c r="AA61" t="s">
        <v>50</v>
      </c>
      <c r="AB61" t="s">
        <v>50</v>
      </c>
      <c r="AC61">
        <v>7.0100118723603098E+17</v>
      </c>
      <c r="AD61" t="s">
        <v>50</v>
      </c>
      <c r="AE61" t="s">
        <v>50</v>
      </c>
      <c r="AF61" t="s">
        <v>244</v>
      </c>
    </row>
    <row r="62" spans="1:32">
      <c r="A62" s="6" t="str">
        <f t="shared" si="0"/>
        <v>Neuilly - Avenue de Madrid3</v>
      </c>
      <c r="B62" s="6">
        <f t="shared" si="1"/>
        <v>3</v>
      </c>
      <c r="C62" t="s">
        <v>238</v>
      </c>
      <c r="D62">
        <v>4</v>
      </c>
      <c r="E62">
        <v>4</v>
      </c>
      <c r="F62" t="s">
        <v>239</v>
      </c>
      <c r="G62" t="s">
        <v>72</v>
      </c>
      <c r="H62" t="s">
        <v>46</v>
      </c>
      <c r="I62" t="s">
        <v>48</v>
      </c>
      <c r="J62" t="s">
        <v>104</v>
      </c>
      <c r="K62" t="s">
        <v>105</v>
      </c>
      <c r="L62" t="s">
        <v>45</v>
      </c>
      <c r="M62" t="s">
        <v>50</v>
      </c>
      <c r="N62" t="s">
        <v>50</v>
      </c>
      <c r="O62" t="s">
        <v>50</v>
      </c>
      <c r="P62" t="s">
        <v>50</v>
      </c>
      <c r="Q62" t="s">
        <v>50</v>
      </c>
      <c r="R62" t="s">
        <v>50</v>
      </c>
      <c r="S62" t="s">
        <v>50</v>
      </c>
      <c r="T62" t="s">
        <v>50</v>
      </c>
      <c r="U62" t="s">
        <v>49</v>
      </c>
      <c r="V62" t="s">
        <v>50</v>
      </c>
      <c r="W62" t="s">
        <v>50</v>
      </c>
      <c r="X62" t="s">
        <v>50</v>
      </c>
      <c r="Y62" t="s">
        <v>50</v>
      </c>
      <c r="Z62" t="s">
        <v>240</v>
      </c>
      <c r="AA62" t="s">
        <v>241</v>
      </c>
      <c r="AB62" t="s">
        <v>50</v>
      </c>
      <c r="AC62">
        <v>7.0100118723604096E+17</v>
      </c>
      <c r="AD62" t="s">
        <v>50</v>
      </c>
      <c r="AE62" t="s">
        <v>50</v>
      </c>
      <c r="AF62" t="s">
        <v>242</v>
      </c>
    </row>
    <row r="63" spans="1:32">
      <c r="A63" s="6" t="str">
        <f t="shared" si="0"/>
        <v>Neuilly - Avenue de Madrid4</v>
      </c>
      <c r="B63" s="6">
        <f t="shared" si="1"/>
        <v>4</v>
      </c>
      <c r="C63" t="s">
        <v>238</v>
      </c>
      <c r="D63">
        <v>4</v>
      </c>
      <c r="E63">
        <v>4</v>
      </c>
      <c r="F63" t="s">
        <v>245</v>
      </c>
      <c r="G63" t="s">
        <v>43</v>
      </c>
      <c r="H63" t="s">
        <v>46</v>
      </c>
      <c r="I63" t="s">
        <v>45</v>
      </c>
      <c r="J63" t="s">
        <v>46</v>
      </c>
      <c r="K63" t="s">
        <v>47</v>
      </c>
      <c r="L63" t="s">
        <v>45</v>
      </c>
      <c r="M63" t="s">
        <v>50</v>
      </c>
      <c r="N63" t="s">
        <v>50</v>
      </c>
      <c r="O63" t="s">
        <v>50</v>
      </c>
      <c r="P63" t="s">
        <v>50</v>
      </c>
      <c r="Q63" t="s">
        <v>50</v>
      </c>
      <c r="R63" t="s">
        <v>50</v>
      </c>
      <c r="S63" t="s">
        <v>50</v>
      </c>
      <c r="T63" t="s">
        <v>50</v>
      </c>
      <c r="U63" t="s">
        <v>49</v>
      </c>
      <c r="V63" t="s">
        <v>50</v>
      </c>
      <c r="W63" t="s">
        <v>50</v>
      </c>
      <c r="X63" t="s">
        <v>50</v>
      </c>
      <c r="Y63" t="s">
        <v>50</v>
      </c>
      <c r="Z63" t="s">
        <v>50</v>
      </c>
      <c r="AA63" t="s">
        <v>50</v>
      </c>
      <c r="AB63" t="s">
        <v>50</v>
      </c>
      <c r="AC63">
        <v>7.0100118723608896E+17</v>
      </c>
      <c r="AD63">
        <v>246</v>
      </c>
      <c r="AE63" t="s">
        <v>50</v>
      </c>
      <c r="AF63" t="s">
        <v>246</v>
      </c>
    </row>
    <row r="64" spans="1:32">
      <c r="A64" s="6" t="str">
        <f t="shared" si="0"/>
        <v>Neuilly - Avenue du Roule1</v>
      </c>
      <c r="B64" s="6">
        <f t="shared" si="1"/>
        <v>1</v>
      </c>
      <c r="C64" t="s">
        <v>251</v>
      </c>
      <c r="D64">
        <v>4</v>
      </c>
      <c r="E64">
        <v>4</v>
      </c>
      <c r="F64" t="s">
        <v>255</v>
      </c>
      <c r="G64">
        <v>500</v>
      </c>
      <c r="H64" t="s">
        <v>46</v>
      </c>
      <c r="I64" t="s">
        <v>45</v>
      </c>
      <c r="J64" t="s">
        <v>46</v>
      </c>
      <c r="K64" t="s">
        <v>47</v>
      </c>
      <c r="L64" t="s">
        <v>45</v>
      </c>
      <c r="M64" t="s">
        <v>50</v>
      </c>
      <c r="N64" t="s">
        <v>50</v>
      </c>
      <c r="O64" t="s">
        <v>50</v>
      </c>
      <c r="P64" t="s">
        <v>50</v>
      </c>
      <c r="Q64" t="s">
        <v>50</v>
      </c>
      <c r="R64" t="s">
        <v>50</v>
      </c>
      <c r="S64" t="s">
        <v>50</v>
      </c>
      <c r="T64" t="s">
        <v>50</v>
      </c>
      <c r="U64" t="s">
        <v>49</v>
      </c>
      <c r="V64" t="s">
        <v>50</v>
      </c>
      <c r="W64" t="s">
        <v>50</v>
      </c>
      <c r="X64" t="s">
        <v>50</v>
      </c>
      <c r="Y64" t="s">
        <v>50</v>
      </c>
      <c r="Z64" t="s">
        <v>50</v>
      </c>
      <c r="AA64" t="s">
        <v>50</v>
      </c>
      <c r="AB64" t="s">
        <v>256</v>
      </c>
      <c r="AC64">
        <v>7.0100118723602598E+17</v>
      </c>
      <c r="AD64" t="s">
        <v>50</v>
      </c>
      <c r="AE64" t="s">
        <v>50</v>
      </c>
      <c r="AF64" t="s">
        <v>257</v>
      </c>
    </row>
    <row r="65" spans="1:32">
      <c r="A65" s="6" t="str">
        <f t="shared" si="0"/>
        <v>Neuilly - Avenue du Roule2</v>
      </c>
      <c r="B65" s="6">
        <f t="shared" si="1"/>
        <v>2</v>
      </c>
      <c r="C65" t="s">
        <v>251</v>
      </c>
      <c r="D65">
        <v>4</v>
      </c>
      <c r="E65">
        <v>4</v>
      </c>
      <c r="F65" t="s">
        <v>262</v>
      </c>
      <c r="G65" t="s">
        <v>72</v>
      </c>
      <c r="H65" t="s">
        <v>46</v>
      </c>
      <c r="I65" t="s">
        <v>45</v>
      </c>
      <c r="J65" t="s">
        <v>46</v>
      </c>
      <c r="K65" t="s">
        <v>47</v>
      </c>
      <c r="L65" t="s">
        <v>45</v>
      </c>
      <c r="M65" t="s">
        <v>50</v>
      </c>
      <c r="N65" t="s">
        <v>50</v>
      </c>
      <c r="O65" t="s">
        <v>50</v>
      </c>
      <c r="P65" t="s">
        <v>50</v>
      </c>
      <c r="Q65" t="s">
        <v>50</v>
      </c>
      <c r="R65" t="s">
        <v>50</v>
      </c>
      <c r="S65" t="s">
        <v>50</v>
      </c>
      <c r="T65" t="s">
        <v>50</v>
      </c>
      <c r="U65" t="s">
        <v>49</v>
      </c>
      <c r="V65" t="s">
        <v>50</v>
      </c>
      <c r="W65" t="s">
        <v>50</v>
      </c>
      <c r="X65" t="s">
        <v>50</v>
      </c>
      <c r="Y65" t="s">
        <v>50</v>
      </c>
      <c r="Z65" t="s">
        <v>50</v>
      </c>
      <c r="AA65" t="s">
        <v>50</v>
      </c>
      <c r="AB65" t="s">
        <v>50</v>
      </c>
      <c r="AC65">
        <v>7.0100118723605094E+17</v>
      </c>
      <c r="AD65">
        <v>1452</v>
      </c>
      <c r="AE65" t="s">
        <v>50</v>
      </c>
      <c r="AF65" t="s">
        <v>263</v>
      </c>
    </row>
    <row r="66" spans="1:32">
      <c r="A66" s="6" t="str">
        <f t="shared" si="0"/>
        <v>Neuilly - Avenue du Roule3</v>
      </c>
      <c r="B66" s="6">
        <f t="shared" si="1"/>
        <v>3</v>
      </c>
      <c r="C66" t="s">
        <v>251</v>
      </c>
      <c r="D66">
        <v>4</v>
      </c>
      <c r="E66">
        <v>4</v>
      </c>
      <c r="F66" t="s">
        <v>252</v>
      </c>
      <c r="G66" t="s">
        <v>72</v>
      </c>
      <c r="H66" t="s">
        <v>46</v>
      </c>
      <c r="I66" t="s">
        <v>45</v>
      </c>
      <c r="J66" t="s">
        <v>46</v>
      </c>
      <c r="K66" t="s">
        <v>47</v>
      </c>
      <c r="L66" t="s">
        <v>45</v>
      </c>
      <c r="M66" t="s">
        <v>50</v>
      </c>
      <c r="N66" t="s">
        <v>50</v>
      </c>
      <c r="O66" t="s">
        <v>50</v>
      </c>
      <c r="P66" t="s">
        <v>50</v>
      </c>
      <c r="Q66" t="s">
        <v>50</v>
      </c>
      <c r="R66" t="s">
        <v>50</v>
      </c>
      <c r="S66" t="s">
        <v>50</v>
      </c>
      <c r="T66" t="s">
        <v>50</v>
      </c>
      <c r="U66" t="s">
        <v>49</v>
      </c>
      <c r="V66" t="s">
        <v>50</v>
      </c>
      <c r="W66">
        <v>1245923</v>
      </c>
      <c r="X66" t="s">
        <v>1408</v>
      </c>
      <c r="Y66" t="s">
        <v>1376</v>
      </c>
      <c r="Z66" t="s">
        <v>50</v>
      </c>
      <c r="AA66" t="s">
        <v>50</v>
      </c>
      <c r="AB66" t="s">
        <v>50</v>
      </c>
      <c r="AC66">
        <v>7.0100118723602202E+17</v>
      </c>
      <c r="AD66" t="s">
        <v>50</v>
      </c>
      <c r="AE66" t="s">
        <v>50</v>
      </c>
      <c r="AF66" t="s">
        <v>254</v>
      </c>
    </row>
    <row r="67" spans="1:32">
      <c r="A67" s="6" t="str">
        <f t="shared" ref="A67:A130" si="2">IFERROR(CONCATENATE(C67,B67),"")</f>
        <v>Neuilly - Avenue du Roule4</v>
      </c>
      <c r="B67" s="6">
        <f t="shared" ref="B67:B130" si="3">IFERROR(IF(C67=C66,B66+1,IF(C67="","",1)),"")</f>
        <v>4</v>
      </c>
      <c r="C67" t="s">
        <v>251</v>
      </c>
      <c r="D67">
        <v>4</v>
      </c>
      <c r="E67">
        <v>4</v>
      </c>
      <c r="F67" t="s">
        <v>258</v>
      </c>
      <c r="G67" t="s">
        <v>54</v>
      </c>
      <c r="H67" t="s">
        <v>46</v>
      </c>
      <c r="I67" t="s">
        <v>45</v>
      </c>
      <c r="J67" t="s">
        <v>46</v>
      </c>
      <c r="K67" t="s">
        <v>89</v>
      </c>
      <c r="L67" t="s">
        <v>45</v>
      </c>
      <c r="M67" t="s">
        <v>50</v>
      </c>
      <c r="N67" t="s">
        <v>50</v>
      </c>
      <c r="O67" t="s">
        <v>50</v>
      </c>
      <c r="P67" t="s">
        <v>50</v>
      </c>
      <c r="Q67" t="s">
        <v>50</v>
      </c>
      <c r="R67" t="s">
        <v>50</v>
      </c>
      <c r="S67" t="s">
        <v>50</v>
      </c>
      <c r="T67" t="s">
        <v>50</v>
      </c>
      <c r="U67" t="s">
        <v>49</v>
      </c>
      <c r="V67" t="s">
        <v>50</v>
      </c>
      <c r="W67">
        <v>1246215</v>
      </c>
      <c r="X67" t="s">
        <v>1409</v>
      </c>
      <c r="Y67" t="s">
        <v>1410</v>
      </c>
      <c r="Z67" t="s">
        <v>50</v>
      </c>
      <c r="AA67" t="s">
        <v>50</v>
      </c>
      <c r="AB67" t="s">
        <v>259</v>
      </c>
      <c r="AC67">
        <v>7.0100118723608499E+17</v>
      </c>
      <c r="AD67" t="s">
        <v>50</v>
      </c>
      <c r="AE67" t="s">
        <v>260</v>
      </c>
      <c r="AF67" t="s">
        <v>261</v>
      </c>
    </row>
    <row r="68" spans="1:32">
      <c r="A68" s="6" t="str">
        <f t="shared" si="2"/>
        <v>Neuilly - Saint Jean-Baptiste (CDG)1</v>
      </c>
      <c r="B68" s="6">
        <f t="shared" si="3"/>
        <v>1</v>
      </c>
      <c r="C68" t="s">
        <v>264</v>
      </c>
      <c r="D68">
        <v>4</v>
      </c>
      <c r="E68">
        <v>4</v>
      </c>
      <c r="F68" t="s">
        <v>269</v>
      </c>
      <c r="G68">
        <v>500</v>
      </c>
      <c r="H68" t="s">
        <v>46</v>
      </c>
      <c r="I68" t="s">
        <v>45</v>
      </c>
      <c r="J68" t="s">
        <v>46</v>
      </c>
      <c r="K68" t="s">
        <v>47</v>
      </c>
      <c r="L68" t="s">
        <v>45</v>
      </c>
      <c r="M68" t="s">
        <v>50</v>
      </c>
      <c r="N68" t="s">
        <v>50</v>
      </c>
      <c r="O68" t="s">
        <v>50</v>
      </c>
      <c r="P68" t="s">
        <v>50</v>
      </c>
      <c r="Q68" t="s">
        <v>50</v>
      </c>
      <c r="R68" t="s">
        <v>50</v>
      </c>
      <c r="S68" t="s">
        <v>50</v>
      </c>
      <c r="T68" t="s">
        <v>50</v>
      </c>
      <c r="U68" t="s">
        <v>49</v>
      </c>
      <c r="V68" t="s">
        <v>50</v>
      </c>
      <c r="W68" t="s">
        <v>50</v>
      </c>
      <c r="X68" t="s">
        <v>50</v>
      </c>
      <c r="Y68" t="s">
        <v>50</v>
      </c>
      <c r="Z68" t="s">
        <v>50</v>
      </c>
      <c r="AA68" t="s">
        <v>50</v>
      </c>
      <c r="AB68" t="s">
        <v>50</v>
      </c>
      <c r="AC68">
        <v>7.01001187236032E+17</v>
      </c>
      <c r="AD68">
        <v>814</v>
      </c>
      <c r="AE68" t="s">
        <v>270</v>
      </c>
      <c r="AF68" t="s">
        <v>271</v>
      </c>
    </row>
    <row r="69" spans="1:32">
      <c r="A69" s="6" t="str">
        <f t="shared" si="2"/>
        <v>Neuilly - Saint Jean-Baptiste (CDG)2</v>
      </c>
      <c r="B69" s="6">
        <f t="shared" si="3"/>
        <v>2</v>
      </c>
      <c r="C69" t="s">
        <v>264</v>
      </c>
      <c r="D69">
        <v>4</v>
      </c>
      <c r="E69">
        <v>4</v>
      </c>
      <c r="F69" t="s">
        <v>272</v>
      </c>
      <c r="G69" t="s">
        <v>72</v>
      </c>
      <c r="H69" t="s">
        <v>46</v>
      </c>
      <c r="I69" t="s">
        <v>45</v>
      </c>
      <c r="J69" t="s">
        <v>46</v>
      </c>
      <c r="K69" t="s">
        <v>47</v>
      </c>
      <c r="L69" t="s">
        <v>45</v>
      </c>
      <c r="M69" t="s">
        <v>50</v>
      </c>
      <c r="N69" t="s">
        <v>50</v>
      </c>
      <c r="O69" t="s">
        <v>50</v>
      </c>
      <c r="P69" t="s">
        <v>50</v>
      </c>
      <c r="Q69" t="s">
        <v>50</v>
      </c>
      <c r="R69" t="s">
        <v>50</v>
      </c>
      <c r="S69" t="s">
        <v>50</v>
      </c>
      <c r="T69" t="s">
        <v>50</v>
      </c>
      <c r="U69" t="s">
        <v>49</v>
      </c>
      <c r="V69" t="s">
        <v>50</v>
      </c>
      <c r="W69" t="s">
        <v>50</v>
      </c>
      <c r="X69" t="s">
        <v>50</v>
      </c>
      <c r="Y69" t="s">
        <v>50</v>
      </c>
      <c r="Z69" t="s">
        <v>50</v>
      </c>
      <c r="AA69" t="s">
        <v>50</v>
      </c>
      <c r="AB69" t="s">
        <v>50</v>
      </c>
      <c r="AC69">
        <v>7.0100118723601101E+17</v>
      </c>
      <c r="AD69" t="s">
        <v>50</v>
      </c>
      <c r="AE69" t="s">
        <v>50</v>
      </c>
      <c r="AF69" t="s">
        <v>273</v>
      </c>
    </row>
    <row r="70" spans="1:32">
      <c r="A70" s="6" t="str">
        <f t="shared" si="2"/>
        <v>Neuilly - Saint Jean-Baptiste (CDG)3</v>
      </c>
      <c r="B70" s="6">
        <f t="shared" si="3"/>
        <v>3</v>
      </c>
      <c r="C70" t="s">
        <v>264</v>
      </c>
      <c r="D70">
        <v>4</v>
      </c>
      <c r="E70">
        <v>4</v>
      </c>
      <c r="F70" t="s">
        <v>265</v>
      </c>
      <c r="G70" t="s">
        <v>54</v>
      </c>
      <c r="H70" t="s">
        <v>46</v>
      </c>
      <c r="I70" t="s">
        <v>45</v>
      </c>
      <c r="J70" t="s">
        <v>46</v>
      </c>
      <c r="K70" t="s">
        <v>47</v>
      </c>
      <c r="L70" t="s">
        <v>45</v>
      </c>
      <c r="M70" t="s">
        <v>50</v>
      </c>
      <c r="N70" t="s">
        <v>50</v>
      </c>
      <c r="O70" t="s">
        <v>50</v>
      </c>
      <c r="P70" t="s">
        <v>50</v>
      </c>
      <c r="Q70" t="s">
        <v>50</v>
      </c>
      <c r="R70" t="s">
        <v>50</v>
      </c>
      <c r="S70" t="s">
        <v>50</v>
      </c>
      <c r="T70" t="s">
        <v>50</v>
      </c>
      <c r="U70" t="s">
        <v>49</v>
      </c>
      <c r="V70">
        <v>1239545</v>
      </c>
      <c r="W70" t="s">
        <v>50</v>
      </c>
      <c r="X70" t="s">
        <v>248</v>
      </c>
      <c r="Y70" t="s">
        <v>249</v>
      </c>
      <c r="Z70" t="s">
        <v>50</v>
      </c>
      <c r="AA70" t="s">
        <v>50</v>
      </c>
      <c r="AB70" t="s">
        <v>50</v>
      </c>
      <c r="AC70">
        <v>7.0100118723606106E+17</v>
      </c>
      <c r="AD70" t="s">
        <v>50</v>
      </c>
      <c r="AE70" t="s">
        <v>50</v>
      </c>
      <c r="AF70" t="s">
        <v>266</v>
      </c>
    </row>
    <row r="71" spans="1:32">
      <c r="A71" s="6" t="str">
        <f t="shared" si="2"/>
        <v>Neuilly - Saint Jean-Baptiste (CDG)4</v>
      </c>
      <c r="B71" s="6">
        <f t="shared" si="3"/>
        <v>4</v>
      </c>
      <c r="C71" t="s">
        <v>264</v>
      </c>
      <c r="D71">
        <v>4</v>
      </c>
      <c r="E71">
        <v>4</v>
      </c>
      <c r="F71" t="s">
        <v>267</v>
      </c>
      <c r="G71" t="s">
        <v>43</v>
      </c>
      <c r="H71" t="s">
        <v>46</v>
      </c>
      <c r="I71" t="s">
        <v>45</v>
      </c>
      <c r="J71" t="s">
        <v>46</v>
      </c>
      <c r="K71" t="s">
        <v>47</v>
      </c>
      <c r="L71" t="s">
        <v>45</v>
      </c>
      <c r="M71" t="s">
        <v>50</v>
      </c>
      <c r="N71" t="s">
        <v>50</v>
      </c>
      <c r="O71" t="s">
        <v>50</v>
      </c>
      <c r="P71" t="s">
        <v>50</v>
      </c>
      <c r="Q71" t="s">
        <v>50</v>
      </c>
      <c r="R71" t="s">
        <v>50</v>
      </c>
      <c r="S71" t="s">
        <v>50</v>
      </c>
      <c r="T71" t="s">
        <v>50</v>
      </c>
      <c r="U71" t="s">
        <v>49</v>
      </c>
      <c r="V71" t="s">
        <v>50</v>
      </c>
      <c r="W71" t="s">
        <v>50</v>
      </c>
      <c r="X71" t="s">
        <v>50</v>
      </c>
      <c r="Y71" t="s">
        <v>50</v>
      </c>
      <c r="Z71" t="s">
        <v>50</v>
      </c>
      <c r="AA71" t="s">
        <v>50</v>
      </c>
      <c r="AB71" t="s">
        <v>50</v>
      </c>
      <c r="AC71">
        <v>7.0100118723603597E+17</v>
      </c>
      <c r="AD71">
        <v>974</v>
      </c>
      <c r="AE71" t="s">
        <v>50</v>
      </c>
      <c r="AF71" t="s">
        <v>268</v>
      </c>
    </row>
    <row r="72" spans="1:32">
      <c r="A72" s="6" t="str">
        <f t="shared" si="2"/>
        <v>Paris 01 - Carrousel du Louvre1</v>
      </c>
      <c r="B72" s="6">
        <f t="shared" si="3"/>
        <v>1</v>
      </c>
      <c r="C72" t="s">
        <v>274</v>
      </c>
      <c r="D72">
        <v>2</v>
      </c>
      <c r="E72">
        <v>1</v>
      </c>
      <c r="F72" t="s">
        <v>275</v>
      </c>
      <c r="G72" t="s">
        <v>43</v>
      </c>
      <c r="H72" t="s">
        <v>46</v>
      </c>
      <c r="I72" t="s">
        <v>45</v>
      </c>
      <c r="J72" t="s">
        <v>46</v>
      </c>
      <c r="K72" t="s">
        <v>47</v>
      </c>
      <c r="L72" t="s">
        <v>45</v>
      </c>
      <c r="M72" t="s">
        <v>50</v>
      </c>
      <c r="N72" t="s">
        <v>50</v>
      </c>
      <c r="O72" t="s">
        <v>50</v>
      </c>
      <c r="P72" t="s">
        <v>50</v>
      </c>
      <c r="Q72" t="s">
        <v>50</v>
      </c>
      <c r="R72" t="s">
        <v>50</v>
      </c>
      <c r="S72" t="s">
        <v>50</v>
      </c>
      <c r="T72" t="s">
        <v>50</v>
      </c>
      <c r="U72" t="s">
        <v>276</v>
      </c>
      <c r="V72" t="s">
        <v>50</v>
      </c>
      <c r="W72" t="s">
        <v>50</v>
      </c>
      <c r="X72" t="s">
        <v>50</v>
      </c>
      <c r="Y72" t="s">
        <v>50</v>
      </c>
      <c r="Z72" t="s">
        <v>50</v>
      </c>
      <c r="AA72" t="s">
        <v>50</v>
      </c>
      <c r="AB72" t="s">
        <v>277</v>
      </c>
      <c r="AC72">
        <v>7.0100118723602598E+17</v>
      </c>
      <c r="AD72" t="s">
        <v>50</v>
      </c>
      <c r="AE72" t="s">
        <v>278</v>
      </c>
      <c r="AF72" t="s">
        <v>279</v>
      </c>
    </row>
    <row r="73" spans="1:32">
      <c r="A73" s="6" t="str">
        <f t="shared" si="2"/>
        <v>Paris 01 - Les Halles Saint Eustache1</v>
      </c>
      <c r="B73" s="6">
        <f t="shared" si="3"/>
        <v>1</v>
      </c>
      <c r="C73" t="s">
        <v>280</v>
      </c>
      <c r="D73">
        <v>7</v>
      </c>
      <c r="E73">
        <v>7</v>
      </c>
      <c r="F73" t="s">
        <v>292</v>
      </c>
      <c r="G73" t="s">
        <v>43</v>
      </c>
      <c r="H73" t="s">
        <v>46</v>
      </c>
      <c r="I73" t="s">
        <v>45</v>
      </c>
      <c r="J73" t="s">
        <v>46</v>
      </c>
      <c r="K73" t="s">
        <v>47</v>
      </c>
      <c r="L73" t="s">
        <v>45</v>
      </c>
      <c r="M73" t="s">
        <v>50</v>
      </c>
      <c r="N73" t="s">
        <v>50</v>
      </c>
      <c r="O73" t="s">
        <v>50</v>
      </c>
      <c r="P73" t="s">
        <v>50</v>
      </c>
      <c r="Q73" t="s">
        <v>50</v>
      </c>
      <c r="R73" t="s">
        <v>50</v>
      </c>
      <c r="S73" t="s">
        <v>50</v>
      </c>
      <c r="T73" t="s">
        <v>50</v>
      </c>
      <c r="U73" t="s">
        <v>276</v>
      </c>
      <c r="V73" t="s">
        <v>50</v>
      </c>
      <c r="W73" t="s">
        <v>50</v>
      </c>
      <c r="X73" t="s">
        <v>50</v>
      </c>
      <c r="Y73" t="s">
        <v>50</v>
      </c>
      <c r="Z73" t="s">
        <v>50</v>
      </c>
      <c r="AA73" t="s">
        <v>50</v>
      </c>
      <c r="AB73" t="s">
        <v>50</v>
      </c>
      <c r="AC73">
        <v>7.0100118723608602E+17</v>
      </c>
      <c r="AD73">
        <v>8013</v>
      </c>
      <c r="AE73" t="s">
        <v>50</v>
      </c>
      <c r="AF73" t="s">
        <v>293</v>
      </c>
    </row>
    <row r="74" spans="1:32">
      <c r="A74" s="6" t="str">
        <f t="shared" si="2"/>
        <v>Paris 01 - Les Halles Saint Eustache2</v>
      </c>
      <c r="B74" s="6">
        <f t="shared" si="3"/>
        <v>2</v>
      </c>
      <c r="C74" t="s">
        <v>280</v>
      </c>
      <c r="D74">
        <v>7</v>
      </c>
      <c r="E74">
        <v>7</v>
      </c>
      <c r="F74" t="s">
        <v>294</v>
      </c>
      <c r="G74" t="s">
        <v>54</v>
      </c>
      <c r="H74" t="s">
        <v>44</v>
      </c>
      <c r="I74" t="s">
        <v>45</v>
      </c>
      <c r="J74" t="s">
        <v>104</v>
      </c>
      <c r="K74" t="s">
        <v>47</v>
      </c>
      <c r="L74" t="s">
        <v>45</v>
      </c>
      <c r="M74" t="s">
        <v>50</v>
      </c>
      <c r="N74" t="s">
        <v>50</v>
      </c>
      <c r="O74" t="s">
        <v>50</v>
      </c>
      <c r="P74" t="s">
        <v>50</v>
      </c>
      <c r="Q74" t="s">
        <v>50</v>
      </c>
      <c r="R74" t="s">
        <v>50</v>
      </c>
      <c r="S74" t="s">
        <v>50</v>
      </c>
      <c r="T74" t="s">
        <v>50</v>
      </c>
      <c r="U74" t="s">
        <v>276</v>
      </c>
      <c r="V74" t="s">
        <v>50</v>
      </c>
      <c r="W74" t="s">
        <v>50</v>
      </c>
      <c r="X74" t="s">
        <v>50</v>
      </c>
      <c r="Y74" t="s">
        <v>50</v>
      </c>
      <c r="Z74" t="s">
        <v>50</v>
      </c>
      <c r="AA74" t="s">
        <v>50</v>
      </c>
      <c r="AB74" t="s">
        <v>50</v>
      </c>
      <c r="AC74">
        <v>7.0100120039401498E+17</v>
      </c>
      <c r="AD74" t="s">
        <v>50</v>
      </c>
      <c r="AE74" t="s">
        <v>50</v>
      </c>
      <c r="AF74" t="s">
        <v>295</v>
      </c>
    </row>
    <row r="75" spans="1:32">
      <c r="A75" s="6" t="str">
        <f t="shared" si="2"/>
        <v>Paris 01 - Les Halles Saint Eustache3</v>
      </c>
      <c r="B75" s="6">
        <f t="shared" si="3"/>
        <v>3</v>
      </c>
      <c r="C75" t="s">
        <v>280</v>
      </c>
      <c r="D75">
        <v>7</v>
      </c>
      <c r="E75">
        <v>7</v>
      </c>
      <c r="F75" t="s">
        <v>285</v>
      </c>
      <c r="G75" t="s">
        <v>54</v>
      </c>
      <c r="H75" t="s">
        <v>46</v>
      </c>
      <c r="I75" t="s">
        <v>45</v>
      </c>
      <c r="J75" t="s">
        <v>46</v>
      </c>
      <c r="K75" t="s">
        <v>47</v>
      </c>
      <c r="L75" t="s">
        <v>45</v>
      </c>
      <c r="M75" t="s">
        <v>50</v>
      </c>
      <c r="N75" t="s">
        <v>50</v>
      </c>
      <c r="O75" t="s">
        <v>50</v>
      </c>
      <c r="P75" t="s">
        <v>50</v>
      </c>
      <c r="Q75" t="s">
        <v>50</v>
      </c>
      <c r="R75" t="s">
        <v>50</v>
      </c>
      <c r="S75" t="s">
        <v>50</v>
      </c>
      <c r="T75" t="s">
        <v>50</v>
      </c>
      <c r="U75" t="s">
        <v>276</v>
      </c>
      <c r="V75" t="s">
        <v>50</v>
      </c>
      <c r="W75" t="s">
        <v>50</v>
      </c>
      <c r="X75" t="s">
        <v>50</v>
      </c>
      <c r="Y75" t="s">
        <v>50</v>
      </c>
      <c r="Z75" t="s">
        <v>50</v>
      </c>
      <c r="AA75" t="s">
        <v>50</v>
      </c>
      <c r="AB75" t="s">
        <v>50</v>
      </c>
      <c r="AC75">
        <v>7.0100118723601805E+17</v>
      </c>
      <c r="AD75" t="s">
        <v>50</v>
      </c>
      <c r="AE75" t="s">
        <v>50</v>
      </c>
      <c r="AF75" t="s">
        <v>286</v>
      </c>
    </row>
    <row r="76" spans="1:32">
      <c r="A76" s="6" t="str">
        <f t="shared" si="2"/>
        <v>Paris 01 - Les Halles Saint Eustache4</v>
      </c>
      <c r="B76" s="6">
        <f t="shared" si="3"/>
        <v>4</v>
      </c>
      <c r="C76" t="s">
        <v>280</v>
      </c>
      <c r="D76">
        <v>7</v>
      </c>
      <c r="E76">
        <v>7</v>
      </c>
      <c r="F76" t="s">
        <v>281</v>
      </c>
      <c r="G76" t="s">
        <v>282</v>
      </c>
      <c r="H76" t="s">
        <v>46</v>
      </c>
      <c r="I76" t="s">
        <v>45</v>
      </c>
      <c r="J76" t="s">
        <v>46</v>
      </c>
      <c r="K76" t="s">
        <v>105</v>
      </c>
      <c r="L76" t="s">
        <v>45</v>
      </c>
      <c r="M76" t="s">
        <v>50</v>
      </c>
      <c r="N76" t="s">
        <v>50</v>
      </c>
      <c r="O76" t="s">
        <v>50</v>
      </c>
      <c r="P76" t="s">
        <v>50</v>
      </c>
      <c r="Q76" t="s">
        <v>50</v>
      </c>
      <c r="R76" t="s">
        <v>50</v>
      </c>
      <c r="S76" t="s">
        <v>50</v>
      </c>
      <c r="T76" t="s">
        <v>50</v>
      </c>
      <c r="U76" t="s">
        <v>276</v>
      </c>
      <c r="V76" t="s">
        <v>50</v>
      </c>
      <c r="W76" t="s">
        <v>50</v>
      </c>
      <c r="X76" t="s">
        <v>50</v>
      </c>
      <c r="Y76" t="s">
        <v>50</v>
      </c>
      <c r="Z76" t="s">
        <v>283</v>
      </c>
      <c r="AA76" t="s">
        <v>284</v>
      </c>
      <c r="AB76" t="s">
        <v>50</v>
      </c>
      <c r="AC76">
        <v>7.0100118723604595E+17</v>
      </c>
      <c r="AD76" t="s">
        <v>50</v>
      </c>
      <c r="AE76" t="s">
        <v>50</v>
      </c>
      <c r="AF76" t="s">
        <v>1411</v>
      </c>
    </row>
    <row r="77" spans="1:32">
      <c r="A77" s="6" t="str">
        <f t="shared" si="2"/>
        <v>Paris 01 - Les Halles Saint Eustache5</v>
      </c>
      <c r="B77" s="6">
        <f t="shared" si="3"/>
        <v>5</v>
      </c>
      <c r="C77" t="s">
        <v>280</v>
      </c>
      <c r="D77">
        <v>7</v>
      </c>
      <c r="E77">
        <v>7</v>
      </c>
      <c r="F77" t="s">
        <v>287</v>
      </c>
      <c r="G77" t="s">
        <v>43</v>
      </c>
      <c r="H77" t="s">
        <v>44</v>
      </c>
      <c r="I77" t="s">
        <v>45</v>
      </c>
      <c r="J77" t="s">
        <v>104</v>
      </c>
      <c r="K77" t="s">
        <v>47</v>
      </c>
      <c r="L77" t="s">
        <v>45</v>
      </c>
      <c r="M77" t="s">
        <v>50</v>
      </c>
      <c r="N77" t="s">
        <v>50</v>
      </c>
      <c r="O77" t="s">
        <v>50</v>
      </c>
      <c r="P77" t="s">
        <v>50</v>
      </c>
      <c r="Q77" t="s">
        <v>50</v>
      </c>
      <c r="R77" t="s">
        <v>50</v>
      </c>
      <c r="S77" t="s">
        <v>50</v>
      </c>
      <c r="T77" t="s">
        <v>50</v>
      </c>
      <c r="U77" t="s">
        <v>276</v>
      </c>
      <c r="V77" t="s">
        <v>50</v>
      </c>
      <c r="W77" t="s">
        <v>50</v>
      </c>
      <c r="X77" t="s">
        <v>50</v>
      </c>
      <c r="Y77" t="s">
        <v>50</v>
      </c>
      <c r="Z77" t="s">
        <v>50</v>
      </c>
      <c r="AA77" t="s">
        <v>50</v>
      </c>
      <c r="AB77" t="s">
        <v>50</v>
      </c>
      <c r="AC77">
        <v>7.0100118723606694E+17</v>
      </c>
      <c r="AD77" t="s">
        <v>50</v>
      </c>
      <c r="AE77" t="s">
        <v>50</v>
      </c>
      <c r="AF77" t="s">
        <v>288</v>
      </c>
    </row>
    <row r="78" spans="1:32">
      <c r="A78" s="6" t="str">
        <f t="shared" si="2"/>
        <v>Paris 01 - Les Halles Saint Eustache6</v>
      </c>
      <c r="B78" s="6">
        <f t="shared" si="3"/>
        <v>6</v>
      </c>
      <c r="C78" t="s">
        <v>280</v>
      </c>
      <c r="D78">
        <v>7</v>
      </c>
      <c r="E78">
        <v>7</v>
      </c>
      <c r="F78" t="s">
        <v>289</v>
      </c>
      <c r="G78" t="s">
        <v>43</v>
      </c>
      <c r="H78" t="s">
        <v>46</v>
      </c>
      <c r="I78" t="s">
        <v>45</v>
      </c>
      <c r="J78" t="s">
        <v>46</v>
      </c>
      <c r="K78" t="s">
        <v>47</v>
      </c>
      <c r="L78" t="s">
        <v>45</v>
      </c>
      <c r="M78" t="s">
        <v>50</v>
      </c>
      <c r="N78" t="s">
        <v>50</v>
      </c>
      <c r="O78" t="s">
        <v>50</v>
      </c>
      <c r="P78" t="s">
        <v>50</v>
      </c>
      <c r="Q78" t="s">
        <v>50</v>
      </c>
      <c r="R78" t="s">
        <v>50</v>
      </c>
      <c r="S78" t="s">
        <v>50</v>
      </c>
      <c r="T78" t="s">
        <v>50</v>
      </c>
      <c r="U78" t="s">
        <v>276</v>
      </c>
      <c r="V78" t="s">
        <v>50</v>
      </c>
      <c r="W78" t="s">
        <v>50</v>
      </c>
      <c r="X78" t="s">
        <v>50</v>
      </c>
      <c r="Y78" t="s">
        <v>50</v>
      </c>
      <c r="Z78" t="s">
        <v>50</v>
      </c>
      <c r="AA78" t="s">
        <v>50</v>
      </c>
      <c r="AB78" t="s">
        <v>50</v>
      </c>
      <c r="AC78">
        <v>7.0100118723608704E+17</v>
      </c>
      <c r="AD78">
        <v>8005</v>
      </c>
      <c r="AE78" t="s">
        <v>50</v>
      </c>
      <c r="AF78" t="s">
        <v>290</v>
      </c>
    </row>
    <row r="79" spans="1:32">
      <c r="A79" s="6" t="str">
        <f t="shared" si="2"/>
        <v>Paris 01 - Les Halles Saint Eustache7</v>
      </c>
      <c r="B79" s="6">
        <f t="shared" si="3"/>
        <v>7</v>
      </c>
      <c r="C79" t="s">
        <v>280</v>
      </c>
      <c r="D79">
        <v>7</v>
      </c>
      <c r="E79">
        <v>7</v>
      </c>
      <c r="F79" t="s">
        <v>291</v>
      </c>
      <c r="G79" t="s">
        <v>72</v>
      </c>
      <c r="H79" t="s">
        <v>46</v>
      </c>
      <c r="I79" t="s">
        <v>45</v>
      </c>
      <c r="J79" t="s">
        <v>46</v>
      </c>
      <c r="K79" t="s">
        <v>253</v>
      </c>
      <c r="L79" t="s">
        <v>45</v>
      </c>
      <c r="M79" t="s">
        <v>50</v>
      </c>
      <c r="N79" t="s">
        <v>50</v>
      </c>
      <c r="O79" t="s">
        <v>50</v>
      </c>
      <c r="P79" t="s">
        <v>50</v>
      </c>
      <c r="Q79" t="s">
        <v>50</v>
      </c>
      <c r="R79" t="s">
        <v>50</v>
      </c>
      <c r="S79" t="s">
        <v>50</v>
      </c>
      <c r="T79" t="s">
        <v>50</v>
      </c>
      <c r="U79" t="s">
        <v>276</v>
      </c>
      <c r="V79" t="s">
        <v>50</v>
      </c>
      <c r="W79" t="s">
        <v>50</v>
      </c>
      <c r="X79" t="s">
        <v>50</v>
      </c>
      <c r="Y79" t="s">
        <v>50</v>
      </c>
      <c r="Z79" t="s">
        <v>50</v>
      </c>
      <c r="AA79" t="s">
        <v>50</v>
      </c>
      <c r="AB79" t="s">
        <v>50</v>
      </c>
      <c r="AC79">
        <v>7.0100118723605094E+17</v>
      </c>
      <c r="AD79" t="s">
        <v>50</v>
      </c>
      <c r="AE79" t="s">
        <v>50</v>
      </c>
      <c r="AF79" t="s">
        <v>50</v>
      </c>
    </row>
    <row r="80" spans="1:32">
      <c r="A80" s="6" t="str">
        <f t="shared" si="2"/>
        <v>Paris 01 - Rivoli Pont-Neuf1</v>
      </c>
      <c r="B80" s="6">
        <f t="shared" si="3"/>
        <v>1</v>
      </c>
      <c r="C80" t="s">
        <v>296</v>
      </c>
      <c r="D80">
        <v>3</v>
      </c>
      <c r="E80">
        <v>3</v>
      </c>
      <c r="F80" t="s">
        <v>303</v>
      </c>
      <c r="G80">
        <v>500</v>
      </c>
      <c r="H80" t="s">
        <v>46</v>
      </c>
      <c r="I80" t="s">
        <v>45</v>
      </c>
      <c r="J80" t="s">
        <v>46</v>
      </c>
      <c r="K80" t="s">
        <v>47</v>
      </c>
      <c r="L80" t="s">
        <v>45</v>
      </c>
      <c r="M80" t="s">
        <v>50</v>
      </c>
      <c r="N80" t="s">
        <v>50</v>
      </c>
      <c r="O80" t="s">
        <v>50</v>
      </c>
      <c r="P80" t="s">
        <v>50</v>
      </c>
      <c r="Q80" t="s">
        <v>50</v>
      </c>
      <c r="R80" t="s">
        <v>50</v>
      </c>
      <c r="S80" t="s">
        <v>50</v>
      </c>
      <c r="T80" t="s">
        <v>50</v>
      </c>
      <c r="U80" t="s">
        <v>276</v>
      </c>
      <c r="V80" t="s">
        <v>50</v>
      </c>
      <c r="W80" t="s">
        <v>50</v>
      </c>
      <c r="X80" t="s">
        <v>50</v>
      </c>
      <c r="Y80" t="s">
        <v>50</v>
      </c>
      <c r="Z80" t="s">
        <v>50</v>
      </c>
      <c r="AA80" t="s">
        <v>50</v>
      </c>
      <c r="AB80" t="s">
        <v>50</v>
      </c>
      <c r="AC80">
        <v>7.01001187236032E+17</v>
      </c>
      <c r="AD80" t="s">
        <v>50</v>
      </c>
      <c r="AE80" t="s">
        <v>304</v>
      </c>
      <c r="AF80" t="s">
        <v>305</v>
      </c>
    </row>
    <row r="81" spans="1:32">
      <c r="A81" s="6" t="str">
        <f t="shared" si="2"/>
        <v>Paris 01 - Rivoli Pont-Neuf2</v>
      </c>
      <c r="B81" s="6">
        <f t="shared" si="3"/>
        <v>2</v>
      </c>
      <c r="C81" t="s">
        <v>296</v>
      </c>
      <c r="D81">
        <v>3</v>
      </c>
      <c r="E81">
        <v>3</v>
      </c>
      <c r="F81" t="s">
        <v>300</v>
      </c>
      <c r="G81" t="s">
        <v>54</v>
      </c>
      <c r="H81" t="s">
        <v>46</v>
      </c>
      <c r="I81" t="s">
        <v>45</v>
      </c>
      <c r="J81" t="s">
        <v>46</v>
      </c>
      <c r="K81" t="s">
        <v>47</v>
      </c>
      <c r="L81" t="s">
        <v>45</v>
      </c>
      <c r="M81" t="s">
        <v>50</v>
      </c>
      <c r="N81" t="s">
        <v>50</v>
      </c>
      <c r="O81" t="s">
        <v>50</v>
      </c>
      <c r="P81" t="s">
        <v>50</v>
      </c>
      <c r="Q81" t="s">
        <v>50</v>
      </c>
      <c r="R81" t="s">
        <v>50</v>
      </c>
      <c r="S81" t="s">
        <v>50</v>
      </c>
      <c r="T81" t="s">
        <v>50</v>
      </c>
      <c r="U81" t="s">
        <v>276</v>
      </c>
      <c r="V81" t="s">
        <v>50</v>
      </c>
      <c r="W81" t="s">
        <v>50</v>
      </c>
      <c r="X81" t="s">
        <v>50</v>
      </c>
      <c r="Y81" t="s">
        <v>50</v>
      </c>
      <c r="Z81" t="s">
        <v>50</v>
      </c>
      <c r="AA81" t="s">
        <v>50</v>
      </c>
      <c r="AB81" t="s">
        <v>50</v>
      </c>
      <c r="AC81">
        <v>7.0100118723606605E+17</v>
      </c>
      <c r="AD81" t="s">
        <v>50</v>
      </c>
      <c r="AE81" t="s">
        <v>301</v>
      </c>
      <c r="AF81" t="s">
        <v>302</v>
      </c>
    </row>
    <row r="82" spans="1:32">
      <c r="A82" s="6" t="str">
        <f t="shared" si="2"/>
        <v>Paris 01 - Rivoli Pont-Neuf3</v>
      </c>
      <c r="B82" s="6">
        <f t="shared" si="3"/>
        <v>3</v>
      </c>
      <c r="C82" t="s">
        <v>296</v>
      </c>
      <c r="D82">
        <v>3</v>
      </c>
      <c r="E82">
        <v>3</v>
      </c>
      <c r="F82" t="s">
        <v>297</v>
      </c>
      <c r="G82" t="s">
        <v>72</v>
      </c>
      <c r="H82" t="s">
        <v>46</v>
      </c>
      <c r="I82" t="s">
        <v>45</v>
      </c>
      <c r="J82" t="s">
        <v>46</v>
      </c>
      <c r="K82" t="s">
        <v>47</v>
      </c>
      <c r="L82" t="s">
        <v>45</v>
      </c>
      <c r="M82" t="s">
        <v>50</v>
      </c>
      <c r="N82" t="s">
        <v>50</v>
      </c>
      <c r="O82" t="s">
        <v>50</v>
      </c>
      <c r="P82" t="s">
        <v>50</v>
      </c>
      <c r="Q82" t="s">
        <v>50</v>
      </c>
      <c r="R82" t="s">
        <v>50</v>
      </c>
      <c r="S82" t="s">
        <v>50</v>
      </c>
      <c r="T82" t="s">
        <v>50</v>
      </c>
      <c r="U82" t="s">
        <v>276</v>
      </c>
      <c r="V82" t="s">
        <v>50</v>
      </c>
      <c r="W82" t="s">
        <v>50</v>
      </c>
      <c r="X82" t="s">
        <v>50</v>
      </c>
      <c r="Y82" t="s">
        <v>50</v>
      </c>
      <c r="Z82" t="s">
        <v>50</v>
      </c>
      <c r="AA82" t="s">
        <v>50</v>
      </c>
      <c r="AB82" t="s">
        <v>298</v>
      </c>
      <c r="AC82">
        <v>7.0100118723601101E+17</v>
      </c>
      <c r="AD82" t="s">
        <v>50</v>
      </c>
      <c r="AE82" t="s">
        <v>50</v>
      </c>
      <c r="AF82" t="s">
        <v>299</v>
      </c>
    </row>
    <row r="83" spans="1:32">
      <c r="A83" s="6" t="str">
        <f t="shared" si="2"/>
        <v>Paris 03 - Rue Caffarelli1</v>
      </c>
      <c r="B83" s="6">
        <f t="shared" si="3"/>
        <v>1</v>
      </c>
      <c r="C83" t="s">
        <v>306</v>
      </c>
      <c r="D83">
        <v>2</v>
      </c>
      <c r="E83">
        <v>2</v>
      </c>
      <c r="F83" t="s">
        <v>313</v>
      </c>
      <c r="G83" t="s">
        <v>43</v>
      </c>
      <c r="H83" t="s">
        <v>46</v>
      </c>
      <c r="I83" t="s">
        <v>45</v>
      </c>
      <c r="J83" t="s">
        <v>46</v>
      </c>
      <c r="K83" t="s">
        <v>64</v>
      </c>
      <c r="L83" t="s">
        <v>48</v>
      </c>
      <c r="M83" t="s">
        <v>50</v>
      </c>
      <c r="N83" t="s">
        <v>50</v>
      </c>
      <c r="O83" t="s">
        <v>50</v>
      </c>
      <c r="P83" t="s">
        <v>50</v>
      </c>
      <c r="Q83" t="s">
        <v>50</v>
      </c>
      <c r="R83" t="s">
        <v>50</v>
      </c>
      <c r="S83" t="s">
        <v>50</v>
      </c>
      <c r="T83" t="s">
        <v>50</v>
      </c>
      <c r="U83" t="s">
        <v>276</v>
      </c>
      <c r="V83">
        <v>1245574</v>
      </c>
      <c r="W83" t="s">
        <v>50</v>
      </c>
      <c r="X83" t="s">
        <v>1412</v>
      </c>
      <c r="Y83" t="s">
        <v>1413</v>
      </c>
      <c r="Z83" t="s">
        <v>50</v>
      </c>
      <c r="AA83" t="s">
        <v>50</v>
      </c>
      <c r="AB83" t="s">
        <v>50</v>
      </c>
      <c r="AC83">
        <v>7.0100118723603699E+17</v>
      </c>
      <c r="AD83" t="s">
        <v>50</v>
      </c>
      <c r="AE83" t="s">
        <v>50</v>
      </c>
      <c r="AF83" t="s">
        <v>314</v>
      </c>
    </row>
    <row r="84" spans="1:32">
      <c r="A84" s="6" t="str">
        <f t="shared" si="2"/>
        <v>Paris 03 - Rue Caffarelli2</v>
      </c>
      <c r="B84" s="6">
        <f t="shared" si="3"/>
        <v>2</v>
      </c>
      <c r="C84" t="s">
        <v>306</v>
      </c>
      <c r="D84">
        <v>2</v>
      </c>
      <c r="E84">
        <v>2</v>
      </c>
      <c r="F84" t="s">
        <v>307</v>
      </c>
      <c r="G84" t="s">
        <v>308</v>
      </c>
      <c r="H84" t="s">
        <v>46</v>
      </c>
      <c r="I84" t="s">
        <v>45</v>
      </c>
      <c r="J84" t="s">
        <v>104</v>
      </c>
      <c r="K84" t="s">
        <v>89</v>
      </c>
      <c r="L84" t="s">
        <v>45</v>
      </c>
      <c r="M84" t="s">
        <v>48</v>
      </c>
      <c r="N84" t="s">
        <v>48</v>
      </c>
      <c r="O84" t="s">
        <v>48</v>
      </c>
      <c r="P84" t="s">
        <v>48</v>
      </c>
      <c r="Q84" t="s">
        <v>48</v>
      </c>
      <c r="R84" t="s">
        <v>48</v>
      </c>
      <c r="S84" t="s">
        <v>48</v>
      </c>
      <c r="T84" t="s">
        <v>48</v>
      </c>
      <c r="U84" t="s">
        <v>276</v>
      </c>
      <c r="V84" t="s">
        <v>50</v>
      </c>
      <c r="W84">
        <v>1245903</v>
      </c>
      <c r="X84" t="s">
        <v>811</v>
      </c>
      <c r="Y84" t="s">
        <v>1414</v>
      </c>
      <c r="Z84" t="s">
        <v>309</v>
      </c>
      <c r="AA84" t="s">
        <v>118</v>
      </c>
      <c r="AB84" t="s">
        <v>310</v>
      </c>
      <c r="AC84" t="s">
        <v>311</v>
      </c>
      <c r="AD84" t="s">
        <v>312</v>
      </c>
      <c r="AE84" t="s">
        <v>50</v>
      </c>
      <c r="AF84" t="s">
        <v>50</v>
      </c>
    </row>
    <row r="85" spans="1:32">
      <c r="A85" s="6" t="str">
        <f t="shared" si="2"/>
        <v>Paris 03 - Rue du Temple1</v>
      </c>
      <c r="B85" s="6">
        <f t="shared" si="3"/>
        <v>1</v>
      </c>
      <c r="C85" t="s">
        <v>315</v>
      </c>
      <c r="D85">
        <v>6</v>
      </c>
      <c r="E85">
        <v>6</v>
      </c>
      <c r="F85" t="s">
        <v>316</v>
      </c>
      <c r="G85" t="s">
        <v>43</v>
      </c>
      <c r="H85" t="s">
        <v>46</v>
      </c>
      <c r="I85" t="s">
        <v>48</v>
      </c>
      <c r="J85" t="s">
        <v>104</v>
      </c>
      <c r="K85" t="s">
        <v>89</v>
      </c>
      <c r="L85" t="s">
        <v>48</v>
      </c>
      <c r="M85" t="s">
        <v>50</v>
      </c>
      <c r="N85" t="s">
        <v>50</v>
      </c>
      <c r="O85" t="s">
        <v>50</v>
      </c>
      <c r="P85" t="s">
        <v>50</v>
      </c>
      <c r="Q85" t="s">
        <v>50</v>
      </c>
      <c r="R85" t="s">
        <v>50</v>
      </c>
      <c r="S85" t="s">
        <v>50</v>
      </c>
      <c r="T85" t="s">
        <v>50</v>
      </c>
      <c r="U85" t="s">
        <v>276</v>
      </c>
      <c r="V85" t="s">
        <v>50</v>
      </c>
      <c r="W85">
        <v>1246090</v>
      </c>
      <c r="X85" t="s">
        <v>1415</v>
      </c>
      <c r="Y85" t="s">
        <v>1376</v>
      </c>
      <c r="Z85" t="s">
        <v>50</v>
      </c>
      <c r="AA85" t="s">
        <v>50</v>
      </c>
      <c r="AB85" t="s">
        <v>317</v>
      </c>
      <c r="AC85">
        <v>7.0100118723601997E+17</v>
      </c>
      <c r="AD85" t="s">
        <v>50</v>
      </c>
      <c r="AE85" t="s">
        <v>318</v>
      </c>
      <c r="AF85" t="s">
        <v>319</v>
      </c>
    </row>
    <row r="86" spans="1:32">
      <c r="A86" s="6" t="str">
        <f t="shared" si="2"/>
        <v>Paris 03 - Rue du Temple2</v>
      </c>
      <c r="B86" s="6">
        <f t="shared" si="3"/>
        <v>2</v>
      </c>
      <c r="C86" t="s">
        <v>315</v>
      </c>
      <c r="D86">
        <v>6</v>
      </c>
      <c r="E86">
        <v>6</v>
      </c>
      <c r="F86" t="s">
        <v>330</v>
      </c>
      <c r="G86" t="s">
        <v>72</v>
      </c>
      <c r="H86" t="s">
        <v>46</v>
      </c>
      <c r="I86" t="s">
        <v>45</v>
      </c>
      <c r="J86" t="s">
        <v>46</v>
      </c>
      <c r="K86" t="s">
        <v>253</v>
      </c>
      <c r="L86" t="s">
        <v>48</v>
      </c>
      <c r="M86" t="s">
        <v>50</v>
      </c>
      <c r="N86" t="s">
        <v>50</v>
      </c>
      <c r="O86" t="s">
        <v>50</v>
      </c>
      <c r="P86" t="s">
        <v>50</v>
      </c>
      <c r="Q86" t="s">
        <v>50</v>
      </c>
      <c r="R86" t="s">
        <v>50</v>
      </c>
      <c r="S86" t="s">
        <v>50</v>
      </c>
      <c r="T86" t="s">
        <v>50</v>
      </c>
      <c r="U86" t="s">
        <v>276</v>
      </c>
      <c r="V86" t="s">
        <v>50</v>
      </c>
      <c r="W86" t="s">
        <v>50</v>
      </c>
      <c r="X86" t="s">
        <v>50</v>
      </c>
      <c r="Y86" t="s">
        <v>50</v>
      </c>
      <c r="Z86" t="s">
        <v>331</v>
      </c>
      <c r="AA86" t="s">
        <v>332</v>
      </c>
      <c r="AB86" t="s">
        <v>50</v>
      </c>
      <c r="AC86">
        <v>7.0100118723605197E+17</v>
      </c>
      <c r="AD86">
        <v>127128</v>
      </c>
      <c r="AE86" t="s">
        <v>50</v>
      </c>
      <c r="AF86" t="s">
        <v>333</v>
      </c>
    </row>
    <row r="87" spans="1:32">
      <c r="A87" s="6" t="str">
        <f t="shared" si="2"/>
        <v>Paris 03 - Rue du Temple3</v>
      </c>
      <c r="B87" s="6">
        <f t="shared" si="3"/>
        <v>3</v>
      </c>
      <c r="C87" t="s">
        <v>315</v>
      </c>
      <c r="D87">
        <v>6</v>
      </c>
      <c r="E87">
        <v>6</v>
      </c>
      <c r="F87" t="s">
        <v>325</v>
      </c>
      <c r="G87" t="s">
        <v>54</v>
      </c>
      <c r="H87" t="s">
        <v>46</v>
      </c>
      <c r="I87" t="s">
        <v>45</v>
      </c>
      <c r="J87" t="s">
        <v>46</v>
      </c>
      <c r="K87" t="s">
        <v>47</v>
      </c>
      <c r="L87" t="s">
        <v>45</v>
      </c>
      <c r="M87" t="s">
        <v>50</v>
      </c>
      <c r="N87" t="s">
        <v>50</v>
      </c>
      <c r="O87" t="s">
        <v>50</v>
      </c>
      <c r="P87" t="s">
        <v>50</v>
      </c>
      <c r="Q87" t="s">
        <v>50</v>
      </c>
      <c r="R87" t="s">
        <v>50</v>
      </c>
      <c r="S87" t="s">
        <v>50</v>
      </c>
      <c r="T87" t="s">
        <v>50</v>
      </c>
      <c r="U87" t="s">
        <v>276</v>
      </c>
      <c r="V87" t="s">
        <v>50</v>
      </c>
      <c r="W87" t="s">
        <v>50</v>
      </c>
      <c r="X87" t="s">
        <v>50</v>
      </c>
      <c r="Y87" t="s">
        <v>50</v>
      </c>
      <c r="Z87" t="s">
        <v>50</v>
      </c>
      <c r="AA87" t="s">
        <v>50</v>
      </c>
      <c r="AB87" t="s">
        <v>50</v>
      </c>
      <c r="AC87">
        <v>7.0100118723606605E+17</v>
      </c>
      <c r="AD87">
        <v>135077</v>
      </c>
      <c r="AE87" t="s">
        <v>50</v>
      </c>
      <c r="AF87" t="s">
        <v>326</v>
      </c>
    </row>
    <row r="88" spans="1:32">
      <c r="A88" s="6" t="str">
        <f t="shared" si="2"/>
        <v>Paris 03 - Rue du Temple4</v>
      </c>
      <c r="B88" s="6">
        <f t="shared" si="3"/>
        <v>4</v>
      </c>
      <c r="C88" t="s">
        <v>315</v>
      </c>
      <c r="D88">
        <v>6</v>
      </c>
      <c r="E88">
        <v>6</v>
      </c>
      <c r="F88" t="s">
        <v>327</v>
      </c>
      <c r="G88" t="s">
        <v>72</v>
      </c>
      <c r="H88" t="s">
        <v>46</v>
      </c>
      <c r="I88" t="s">
        <v>45</v>
      </c>
      <c r="J88" t="s">
        <v>46</v>
      </c>
      <c r="K88" t="s">
        <v>89</v>
      </c>
      <c r="L88" t="s">
        <v>45</v>
      </c>
      <c r="M88" t="s">
        <v>50</v>
      </c>
      <c r="N88" t="s">
        <v>50</v>
      </c>
      <c r="O88" t="s">
        <v>50</v>
      </c>
      <c r="P88" t="s">
        <v>50</v>
      </c>
      <c r="Q88" t="s">
        <v>50</v>
      </c>
      <c r="R88" t="s">
        <v>50</v>
      </c>
      <c r="S88" t="s">
        <v>50</v>
      </c>
      <c r="T88" t="s">
        <v>50</v>
      </c>
      <c r="U88" t="s">
        <v>276</v>
      </c>
      <c r="V88" t="s">
        <v>50</v>
      </c>
      <c r="W88">
        <v>1246210</v>
      </c>
      <c r="X88" t="s">
        <v>1409</v>
      </c>
      <c r="Y88" t="s">
        <v>1410</v>
      </c>
      <c r="Z88" t="s">
        <v>50</v>
      </c>
      <c r="AA88" t="s">
        <v>50</v>
      </c>
      <c r="AB88" t="s">
        <v>328</v>
      </c>
      <c r="AC88">
        <v>7.0100118723600794E+17</v>
      </c>
      <c r="AD88">
        <v>135078</v>
      </c>
      <c r="AE88" t="s">
        <v>50</v>
      </c>
      <c r="AF88" t="s">
        <v>329</v>
      </c>
    </row>
    <row r="89" spans="1:32">
      <c r="A89" s="6" t="str">
        <f t="shared" si="2"/>
        <v>Paris 03 - Rue du Temple5</v>
      </c>
      <c r="B89" s="6">
        <f t="shared" si="3"/>
        <v>5</v>
      </c>
      <c r="C89" t="s">
        <v>315</v>
      </c>
      <c r="D89">
        <v>6</v>
      </c>
      <c r="E89">
        <v>6</v>
      </c>
      <c r="F89" t="s">
        <v>334</v>
      </c>
      <c r="G89">
        <v>500</v>
      </c>
      <c r="H89" t="s">
        <v>46</v>
      </c>
      <c r="I89" t="s">
        <v>45</v>
      </c>
      <c r="J89" t="s">
        <v>46</v>
      </c>
      <c r="K89" t="s">
        <v>47</v>
      </c>
      <c r="L89" t="s">
        <v>45</v>
      </c>
      <c r="M89" t="s">
        <v>50</v>
      </c>
      <c r="N89" t="s">
        <v>50</v>
      </c>
      <c r="O89" t="s">
        <v>50</v>
      </c>
      <c r="P89" t="s">
        <v>50</v>
      </c>
      <c r="Q89" t="s">
        <v>50</v>
      </c>
      <c r="R89" t="s">
        <v>50</v>
      </c>
      <c r="S89" t="s">
        <v>50</v>
      </c>
      <c r="T89" t="s">
        <v>50</v>
      </c>
      <c r="U89" t="s">
        <v>276</v>
      </c>
      <c r="V89" t="s">
        <v>50</v>
      </c>
      <c r="W89" t="s">
        <v>50</v>
      </c>
      <c r="X89" t="s">
        <v>50</v>
      </c>
      <c r="Y89" t="s">
        <v>50</v>
      </c>
      <c r="Z89" t="s">
        <v>50</v>
      </c>
      <c r="AA89" t="s">
        <v>50</v>
      </c>
      <c r="AB89" t="s">
        <v>50</v>
      </c>
      <c r="AC89">
        <v>7.0100118723606899E+17</v>
      </c>
      <c r="AD89">
        <v>135075</v>
      </c>
      <c r="AE89" t="s">
        <v>50</v>
      </c>
      <c r="AF89" t="s">
        <v>50</v>
      </c>
    </row>
    <row r="90" spans="1:32">
      <c r="A90" s="6" t="str">
        <f t="shared" si="2"/>
        <v>Paris 03 - Rue du Temple6</v>
      </c>
      <c r="B90" s="6">
        <f t="shared" si="3"/>
        <v>6</v>
      </c>
      <c r="C90" t="s">
        <v>315</v>
      </c>
      <c r="D90">
        <v>6</v>
      </c>
      <c r="E90">
        <v>6</v>
      </c>
      <c r="F90" t="s">
        <v>320</v>
      </c>
      <c r="G90" t="s">
        <v>321</v>
      </c>
      <c r="H90" t="s">
        <v>46</v>
      </c>
      <c r="I90" t="s">
        <v>45</v>
      </c>
      <c r="J90" t="s">
        <v>46</v>
      </c>
      <c r="K90" t="s">
        <v>105</v>
      </c>
      <c r="L90" t="s">
        <v>48</v>
      </c>
      <c r="M90" t="s">
        <v>50</v>
      </c>
      <c r="N90" t="s">
        <v>50</v>
      </c>
      <c r="O90" t="s">
        <v>50</v>
      </c>
      <c r="P90" t="s">
        <v>50</v>
      </c>
      <c r="Q90" t="s">
        <v>50</v>
      </c>
      <c r="R90" t="s">
        <v>50</v>
      </c>
      <c r="S90" t="s">
        <v>50</v>
      </c>
      <c r="T90" t="s">
        <v>50</v>
      </c>
      <c r="U90" t="s">
        <v>276</v>
      </c>
      <c r="V90" t="s">
        <v>50</v>
      </c>
      <c r="W90" t="s">
        <v>50</v>
      </c>
      <c r="X90" t="s">
        <v>50</v>
      </c>
      <c r="Y90" t="s">
        <v>50</v>
      </c>
      <c r="Z90" t="s">
        <v>322</v>
      </c>
      <c r="AA90" t="s">
        <v>323</v>
      </c>
      <c r="AB90" t="s">
        <v>50</v>
      </c>
      <c r="AC90">
        <v>7.0100118723604595E+17</v>
      </c>
      <c r="AD90">
        <v>135076</v>
      </c>
      <c r="AE90" t="s">
        <v>324</v>
      </c>
      <c r="AF90" t="s">
        <v>50</v>
      </c>
    </row>
    <row r="91" spans="1:32">
      <c r="A91" s="6" t="str">
        <f t="shared" si="2"/>
        <v>Paris 04 - Henri IV1</v>
      </c>
      <c r="B91" s="6">
        <f t="shared" si="3"/>
        <v>1</v>
      </c>
      <c r="C91" t="s">
        <v>335</v>
      </c>
      <c r="D91">
        <v>2</v>
      </c>
      <c r="E91">
        <v>2</v>
      </c>
      <c r="F91" t="s">
        <v>341</v>
      </c>
      <c r="G91" t="s">
        <v>321</v>
      </c>
      <c r="H91" t="s">
        <v>46</v>
      </c>
      <c r="I91" t="s">
        <v>45</v>
      </c>
      <c r="J91" t="s">
        <v>46</v>
      </c>
      <c r="K91" t="s">
        <v>47</v>
      </c>
      <c r="L91" t="s">
        <v>45</v>
      </c>
      <c r="M91" t="s">
        <v>50</v>
      </c>
      <c r="N91" t="s">
        <v>50</v>
      </c>
      <c r="O91" t="s">
        <v>50</v>
      </c>
      <c r="P91" t="s">
        <v>50</v>
      </c>
      <c r="Q91" t="s">
        <v>50</v>
      </c>
      <c r="R91" t="s">
        <v>50</v>
      </c>
      <c r="S91" t="s">
        <v>50</v>
      </c>
      <c r="T91" t="s">
        <v>50</v>
      </c>
      <c r="U91" t="s">
        <v>276</v>
      </c>
      <c r="V91" t="s">
        <v>50</v>
      </c>
      <c r="W91" t="s">
        <v>50</v>
      </c>
      <c r="X91" t="s">
        <v>50</v>
      </c>
      <c r="Y91" t="s">
        <v>50</v>
      </c>
      <c r="Z91" t="s">
        <v>50</v>
      </c>
      <c r="AA91" t="s">
        <v>50</v>
      </c>
      <c r="AB91" t="s">
        <v>50</v>
      </c>
      <c r="AC91">
        <v>7.0100118723604698E+17</v>
      </c>
      <c r="AD91" t="s">
        <v>50</v>
      </c>
      <c r="AE91" t="s">
        <v>50</v>
      </c>
      <c r="AF91" t="s">
        <v>50</v>
      </c>
    </row>
    <row r="92" spans="1:32">
      <c r="A92" s="6" t="str">
        <f t="shared" si="2"/>
        <v>Paris 04 - Henri IV2</v>
      </c>
      <c r="B92" s="6">
        <f t="shared" si="3"/>
        <v>2</v>
      </c>
      <c r="C92" t="s">
        <v>335</v>
      </c>
      <c r="D92">
        <v>2</v>
      </c>
      <c r="E92">
        <v>2</v>
      </c>
      <c r="F92" t="s">
        <v>336</v>
      </c>
      <c r="G92" t="s">
        <v>54</v>
      </c>
      <c r="H92" t="s">
        <v>46</v>
      </c>
      <c r="I92" t="s">
        <v>45</v>
      </c>
      <c r="J92" t="s">
        <v>46</v>
      </c>
      <c r="K92" t="s">
        <v>253</v>
      </c>
      <c r="L92" t="s">
        <v>45</v>
      </c>
      <c r="M92" t="s">
        <v>50</v>
      </c>
      <c r="N92" t="s">
        <v>50</v>
      </c>
      <c r="O92" t="s">
        <v>50</v>
      </c>
      <c r="P92" t="s">
        <v>50</v>
      </c>
      <c r="Q92" t="s">
        <v>50</v>
      </c>
      <c r="R92" t="s">
        <v>50</v>
      </c>
      <c r="S92" t="s">
        <v>50</v>
      </c>
      <c r="T92" t="s">
        <v>50</v>
      </c>
      <c r="U92" t="s">
        <v>276</v>
      </c>
      <c r="V92" t="s">
        <v>50</v>
      </c>
      <c r="W92" t="s">
        <v>50</v>
      </c>
      <c r="X92" t="s">
        <v>50</v>
      </c>
      <c r="Y92" t="s">
        <v>50</v>
      </c>
      <c r="Z92" t="s">
        <v>337</v>
      </c>
      <c r="AA92" t="s">
        <v>338</v>
      </c>
      <c r="AB92" t="s">
        <v>339</v>
      </c>
      <c r="AC92">
        <v>7.0100118723601702E+17</v>
      </c>
      <c r="AD92" t="s">
        <v>50</v>
      </c>
      <c r="AE92" t="s">
        <v>50</v>
      </c>
      <c r="AF92" t="s">
        <v>340</v>
      </c>
    </row>
    <row r="93" spans="1:32">
      <c r="A93" s="6" t="str">
        <f t="shared" si="2"/>
        <v>Paris 04 - Pont Marie1</v>
      </c>
      <c r="B93" s="6">
        <f t="shared" si="3"/>
        <v>1</v>
      </c>
      <c r="C93" t="s">
        <v>342</v>
      </c>
      <c r="D93">
        <v>5</v>
      </c>
      <c r="E93">
        <v>5</v>
      </c>
      <c r="F93" t="s">
        <v>343</v>
      </c>
      <c r="G93" t="s">
        <v>43</v>
      </c>
      <c r="H93" t="s">
        <v>46</v>
      </c>
      <c r="I93" t="s">
        <v>45</v>
      </c>
      <c r="J93" t="s">
        <v>46</v>
      </c>
      <c r="K93" t="s">
        <v>47</v>
      </c>
      <c r="L93" t="s">
        <v>45</v>
      </c>
      <c r="M93" t="s">
        <v>50</v>
      </c>
      <c r="N93" t="s">
        <v>50</v>
      </c>
      <c r="O93" t="s">
        <v>50</v>
      </c>
      <c r="P93" t="s">
        <v>50</v>
      </c>
      <c r="Q93" t="s">
        <v>50</v>
      </c>
      <c r="R93" t="s">
        <v>50</v>
      </c>
      <c r="S93" t="s">
        <v>50</v>
      </c>
      <c r="T93" t="s">
        <v>50</v>
      </c>
      <c r="U93" t="s">
        <v>276</v>
      </c>
      <c r="V93" t="s">
        <v>50</v>
      </c>
      <c r="W93" t="s">
        <v>50</v>
      </c>
      <c r="X93" t="s">
        <v>50</v>
      </c>
      <c r="Y93" t="s">
        <v>50</v>
      </c>
      <c r="Z93" t="s">
        <v>50</v>
      </c>
      <c r="AA93" t="s">
        <v>50</v>
      </c>
      <c r="AB93" t="s">
        <v>50</v>
      </c>
      <c r="AC93">
        <v>7.0100118723608602E+17</v>
      </c>
      <c r="AD93" t="s">
        <v>50</v>
      </c>
      <c r="AE93" t="s">
        <v>344</v>
      </c>
      <c r="AF93" t="s">
        <v>345</v>
      </c>
    </row>
    <row r="94" spans="1:32">
      <c r="A94" s="6" t="str">
        <f t="shared" si="2"/>
        <v>Paris 04 - Pont Marie2</v>
      </c>
      <c r="B94" s="6">
        <f t="shared" si="3"/>
        <v>2</v>
      </c>
      <c r="C94" t="s">
        <v>342</v>
      </c>
      <c r="D94">
        <v>5</v>
      </c>
      <c r="E94">
        <v>5</v>
      </c>
      <c r="F94" t="s">
        <v>348</v>
      </c>
      <c r="G94" t="s">
        <v>282</v>
      </c>
      <c r="H94" t="s">
        <v>46</v>
      </c>
      <c r="I94" t="s">
        <v>45</v>
      </c>
      <c r="J94" t="s">
        <v>46</v>
      </c>
      <c r="K94" t="s">
        <v>47</v>
      </c>
      <c r="L94" t="s">
        <v>45</v>
      </c>
      <c r="M94" t="s">
        <v>50</v>
      </c>
      <c r="N94" t="s">
        <v>50</v>
      </c>
      <c r="O94" t="s">
        <v>50</v>
      </c>
      <c r="P94" t="s">
        <v>50</v>
      </c>
      <c r="Q94" t="s">
        <v>50</v>
      </c>
      <c r="R94" t="s">
        <v>50</v>
      </c>
      <c r="S94" t="s">
        <v>50</v>
      </c>
      <c r="T94" t="s">
        <v>50</v>
      </c>
      <c r="U94" t="s">
        <v>276</v>
      </c>
      <c r="V94" t="s">
        <v>50</v>
      </c>
      <c r="W94" t="s">
        <v>50</v>
      </c>
      <c r="X94" t="s">
        <v>50</v>
      </c>
      <c r="Y94" t="s">
        <v>50</v>
      </c>
      <c r="Z94" t="s">
        <v>50</v>
      </c>
      <c r="AA94" t="s">
        <v>50</v>
      </c>
      <c r="AB94" t="s">
        <v>50</v>
      </c>
      <c r="AC94">
        <v>7.0100118723604595E+17</v>
      </c>
      <c r="AD94">
        <v>956</v>
      </c>
      <c r="AE94" t="s">
        <v>349</v>
      </c>
      <c r="AF94" t="s">
        <v>350</v>
      </c>
    </row>
    <row r="95" spans="1:32">
      <c r="A95" s="6" t="str">
        <f t="shared" si="2"/>
        <v>Paris 04 - Pont Marie3</v>
      </c>
      <c r="B95" s="6">
        <f t="shared" si="3"/>
        <v>3</v>
      </c>
      <c r="C95" t="s">
        <v>342</v>
      </c>
      <c r="D95">
        <v>5</v>
      </c>
      <c r="E95">
        <v>5</v>
      </c>
      <c r="F95" t="s">
        <v>346</v>
      </c>
      <c r="G95" t="s">
        <v>72</v>
      </c>
      <c r="H95" t="s">
        <v>46</v>
      </c>
      <c r="I95" t="s">
        <v>45</v>
      </c>
      <c r="J95" t="s">
        <v>46</v>
      </c>
      <c r="K95" t="s">
        <v>47</v>
      </c>
      <c r="L95" t="s">
        <v>45</v>
      </c>
      <c r="M95" t="s">
        <v>50</v>
      </c>
      <c r="N95" t="s">
        <v>50</v>
      </c>
      <c r="O95" t="s">
        <v>50</v>
      </c>
      <c r="P95" t="s">
        <v>50</v>
      </c>
      <c r="Q95" t="s">
        <v>50</v>
      </c>
      <c r="R95" t="s">
        <v>50</v>
      </c>
      <c r="S95" t="s">
        <v>50</v>
      </c>
      <c r="T95" t="s">
        <v>50</v>
      </c>
      <c r="U95" t="s">
        <v>276</v>
      </c>
      <c r="V95" t="s">
        <v>50</v>
      </c>
      <c r="W95" t="s">
        <v>50</v>
      </c>
      <c r="X95" t="s">
        <v>50</v>
      </c>
      <c r="Y95" t="s">
        <v>50</v>
      </c>
      <c r="Z95" t="s">
        <v>50</v>
      </c>
      <c r="AA95" t="s">
        <v>50</v>
      </c>
      <c r="AB95" t="s">
        <v>50</v>
      </c>
      <c r="AC95">
        <v>7.0100118723602598E+17</v>
      </c>
      <c r="AD95" t="s">
        <v>50</v>
      </c>
      <c r="AE95" t="s">
        <v>50</v>
      </c>
      <c r="AF95" t="s">
        <v>347</v>
      </c>
    </row>
    <row r="96" spans="1:32">
      <c r="A96" s="6" t="str">
        <f t="shared" si="2"/>
        <v>Paris 04 - Pont Marie4</v>
      </c>
      <c r="B96" s="6">
        <f t="shared" si="3"/>
        <v>4</v>
      </c>
      <c r="C96" t="s">
        <v>342</v>
      </c>
      <c r="D96">
        <v>5</v>
      </c>
      <c r="E96">
        <v>5</v>
      </c>
      <c r="F96" t="s">
        <v>351</v>
      </c>
      <c r="G96" t="s">
        <v>43</v>
      </c>
      <c r="H96" t="s">
        <v>46</v>
      </c>
      <c r="I96" t="s">
        <v>45</v>
      </c>
      <c r="J96" t="s">
        <v>46</v>
      </c>
      <c r="K96" t="s">
        <v>47</v>
      </c>
      <c r="L96" t="s">
        <v>45</v>
      </c>
      <c r="M96" t="s">
        <v>50</v>
      </c>
      <c r="N96" t="s">
        <v>50</v>
      </c>
      <c r="O96" t="s">
        <v>50</v>
      </c>
      <c r="P96" t="s">
        <v>50</v>
      </c>
      <c r="Q96" t="s">
        <v>50</v>
      </c>
      <c r="R96" t="s">
        <v>50</v>
      </c>
      <c r="S96" t="s">
        <v>50</v>
      </c>
      <c r="T96" t="s">
        <v>50</v>
      </c>
      <c r="U96" t="s">
        <v>276</v>
      </c>
      <c r="V96" t="s">
        <v>50</v>
      </c>
      <c r="W96" t="s">
        <v>50</v>
      </c>
      <c r="X96" t="s">
        <v>50</v>
      </c>
      <c r="Y96" t="s">
        <v>50</v>
      </c>
      <c r="Z96" t="s">
        <v>50</v>
      </c>
      <c r="AA96" t="s">
        <v>50</v>
      </c>
      <c r="AB96" t="s">
        <v>50</v>
      </c>
      <c r="AC96">
        <v>7.0100118723608704E+17</v>
      </c>
      <c r="AD96" t="s">
        <v>50</v>
      </c>
      <c r="AE96" t="s">
        <v>50</v>
      </c>
      <c r="AF96" t="s">
        <v>352</v>
      </c>
    </row>
    <row r="97" spans="1:32">
      <c r="A97" s="6" t="str">
        <f t="shared" si="2"/>
        <v>Paris 04 - Pont Marie5</v>
      </c>
      <c r="B97" s="6">
        <f t="shared" si="3"/>
        <v>5</v>
      </c>
      <c r="C97" t="s">
        <v>342</v>
      </c>
      <c r="D97">
        <v>5</v>
      </c>
      <c r="E97">
        <v>5</v>
      </c>
      <c r="F97" t="s">
        <v>353</v>
      </c>
      <c r="G97">
        <v>500</v>
      </c>
      <c r="H97" t="s">
        <v>46</v>
      </c>
      <c r="I97" t="s">
        <v>45</v>
      </c>
      <c r="J97" t="s">
        <v>46</v>
      </c>
      <c r="K97" t="s">
        <v>47</v>
      </c>
      <c r="L97" t="s">
        <v>45</v>
      </c>
      <c r="M97" t="s">
        <v>50</v>
      </c>
      <c r="N97" t="s">
        <v>50</v>
      </c>
      <c r="O97" t="s">
        <v>50</v>
      </c>
      <c r="P97" t="s">
        <v>50</v>
      </c>
      <c r="Q97" t="s">
        <v>50</v>
      </c>
      <c r="R97" t="s">
        <v>50</v>
      </c>
      <c r="S97" t="s">
        <v>50</v>
      </c>
      <c r="T97" t="s">
        <v>50</v>
      </c>
      <c r="U97" t="s">
        <v>276</v>
      </c>
      <c r="V97" t="s">
        <v>50</v>
      </c>
      <c r="W97" t="s">
        <v>50</v>
      </c>
      <c r="X97" t="s">
        <v>50</v>
      </c>
      <c r="Y97" t="s">
        <v>50</v>
      </c>
      <c r="Z97" t="s">
        <v>50</v>
      </c>
      <c r="AA97" t="s">
        <v>50</v>
      </c>
      <c r="AB97" t="s">
        <v>354</v>
      </c>
      <c r="AC97">
        <v>7.0100118723602304E+17</v>
      </c>
      <c r="AD97">
        <v>434</v>
      </c>
      <c r="AE97" t="s">
        <v>355</v>
      </c>
      <c r="AF97" t="s">
        <v>50</v>
      </c>
    </row>
    <row r="98" spans="1:32">
      <c r="A98" s="6" t="str">
        <f t="shared" si="2"/>
        <v>Paris 04 - Sully Morland1</v>
      </c>
      <c r="B98" s="6">
        <f t="shared" si="3"/>
        <v>1</v>
      </c>
      <c r="C98" t="s">
        <v>356</v>
      </c>
      <c r="D98">
        <v>4</v>
      </c>
      <c r="E98">
        <v>3</v>
      </c>
      <c r="F98" t="s">
        <v>357</v>
      </c>
      <c r="G98" t="s">
        <v>54</v>
      </c>
      <c r="H98" t="s">
        <v>46</v>
      </c>
      <c r="I98" t="s">
        <v>45</v>
      </c>
      <c r="J98" t="s">
        <v>46</v>
      </c>
      <c r="K98" t="s">
        <v>47</v>
      </c>
      <c r="L98" t="s">
        <v>45</v>
      </c>
      <c r="M98" t="s">
        <v>50</v>
      </c>
      <c r="N98" t="s">
        <v>50</v>
      </c>
      <c r="O98" t="s">
        <v>50</v>
      </c>
      <c r="P98" t="s">
        <v>50</v>
      </c>
      <c r="Q98" t="s">
        <v>50</v>
      </c>
      <c r="R98" t="s">
        <v>50</v>
      </c>
      <c r="S98" t="s">
        <v>50</v>
      </c>
      <c r="T98" t="s">
        <v>50</v>
      </c>
      <c r="U98" t="s">
        <v>276</v>
      </c>
      <c r="V98" t="s">
        <v>50</v>
      </c>
      <c r="W98" t="s">
        <v>50</v>
      </c>
      <c r="X98" t="s">
        <v>50</v>
      </c>
      <c r="Y98" t="s">
        <v>50</v>
      </c>
      <c r="Z98" t="s">
        <v>50</v>
      </c>
      <c r="AA98" t="s">
        <v>50</v>
      </c>
      <c r="AB98" t="s">
        <v>50</v>
      </c>
      <c r="AC98">
        <v>7.0100120039401498E+17</v>
      </c>
      <c r="AD98" t="s">
        <v>50</v>
      </c>
      <c r="AE98" t="s">
        <v>50</v>
      </c>
      <c r="AF98" t="s">
        <v>359</v>
      </c>
    </row>
    <row r="99" spans="1:32">
      <c r="A99" s="6" t="str">
        <f t="shared" si="2"/>
        <v>Paris 04 - Sully Morland2</v>
      </c>
      <c r="B99" s="6">
        <f t="shared" si="3"/>
        <v>2</v>
      </c>
      <c r="C99" t="s">
        <v>356</v>
      </c>
      <c r="D99">
        <v>4</v>
      </c>
      <c r="E99">
        <v>3</v>
      </c>
      <c r="F99" t="s">
        <v>362</v>
      </c>
      <c r="G99" t="s">
        <v>43</v>
      </c>
      <c r="H99" t="s">
        <v>46</v>
      </c>
      <c r="I99" t="s">
        <v>45</v>
      </c>
      <c r="J99" t="s">
        <v>46</v>
      </c>
      <c r="K99" t="s">
        <v>47</v>
      </c>
      <c r="L99" t="s">
        <v>45</v>
      </c>
      <c r="M99" t="s">
        <v>50</v>
      </c>
      <c r="N99" t="s">
        <v>50</v>
      </c>
      <c r="O99" t="s">
        <v>50</v>
      </c>
      <c r="P99" t="s">
        <v>50</v>
      </c>
      <c r="Q99" t="s">
        <v>50</v>
      </c>
      <c r="R99" t="s">
        <v>50</v>
      </c>
      <c r="S99" t="s">
        <v>50</v>
      </c>
      <c r="T99" t="s">
        <v>50</v>
      </c>
      <c r="U99" t="s">
        <v>276</v>
      </c>
      <c r="V99" t="s">
        <v>50</v>
      </c>
      <c r="W99" t="s">
        <v>50</v>
      </c>
      <c r="X99" t="s">
        <v>50</v>
      </c>
      <c r="Y99" t="s">
        <v>50</v>
      </c>
      <c r="Z99" t="s">
        <v>50</v>
      </c>
      <c r="AA99" t="s">
        <v>50</v>
      </c>
      <c r="AB99" t="s">
        <v>363</v>
      </c>
      <c r="AC99">
        <v>7.0100118723603597E+17</v>
      </c>
      <c r="AD99" t="s">
        <v>50</v>
      </c>
      <c r="AE99" t="s">
        <v>50</v>
      </c>
      <c r="AF99" t="s">
        <v>364</v>
      </c>
    </row>
    <row r="100" spans="1:32">
      <c r="A100" s="6" t="str">
        <f t="shared" si="2"/>
        <v>Paris 04 - Sully Morland3</v>
      </c>
      <c r="B100" s="6">
        <f t="shared" si="3"/>
        <v>3</v>
      </c>
      <c r="C100" t="s">
        <v>356</v>
      </c>
      <c r="D100">
        <v>4</v>
      </c>
      <c r="E100">
        <v>3</v>
      </c>
      <c r="F100" t="s">
        <v>360</v>
      </c>
      <c r="G100" t="s">
        <v>72</v>
      </c>
      <c r="H100" t="s">
        <v>46</v>
      </c>
      <c r="I100" t="s">
        <v>45</v>
      </c>
      <c r="J100" t="s">
        <v>46</v>
      </c>
      <c r="K100" t="s">
        <v>47</v>
      </c>
      <c r="L100" t="s">
        <v>45</v>
      </c>
      <c r="M100" t="s">
        <v>50</v>
      </c>
      <c r="N100" t="s">
        <v>50</v>
      </c>
      <c r="O100" t="s">
        <v>50</v>
      </c>
      <c r="P100" t="s">
        <v>50</v>
      </c>
      <c r="Q100" t="s">
        <v>50</v>
      </c>
      <c r="R100" t="s">
        <v>50</v>
      </c>
      <c r="S100" t="s">
        <v>50</v>
      </c>
      <c r="T100" t="s">
        <v>50</v>
      </c>
      <c r="U100" t="s">
        <v>276</v>
      </c>
      <c r="V100" t="s">
        <v>50</v>
      </c>
      <c r="W100" t="s">
        <v>50</v>
      </c>
      <c r="X100" t="s">
        <v>50</v>
      </c>
      <c r="Y100" t="s">
        <v>50</v>
      </c>
      <c r="Z100" t="s">
        <v>50</v>
      </c>
      <c r="AA100" t="s">
        <v>50</v>
      </c>
      <c r="AB100" t="s">
        <v>50</v>
      </c>
      <c r="AC100">
        <v>7.0100118723606605E+17</v>
      </c>
      <c r="AD100" t="s">
        <v>50</v>
      </c>
      <c r="AE100" t="s">
        <v>50</v>
      </c>
      <c r="AF100" t="s">
        <v>361</v>
      </c>
    </row>
    <row r="101" spans="1:32">
      <c r="A101" s="6" t="str">
        <f t="shared" si="2"/>
        <v>Paris 05 - Jardin des plantes 1</v>
      </c>
      <c r="B101" s="6">
        <f t="shared" si="3"/>
        <v>1</v>
      </c>
      <c r="C101" t="s">
        <v>365</v>
      </c>
      <c r="D101">
        <v>3</v>
      </c>
      <c r="E101">
        <v>2</v>
      </c>
      <c r="F101" t="s">
        <v>369</v>
      </c>
      <c r="G101" t="s">
        <v>72</v>
      </c>
      <c r="H101" t="s">
        <v>46</v>
      </c>
      <c r="I101" t="s">
        <v>48</v>
      </c>
      <c r="J101" t="s">
        <v>104</v>
      </c>
      <c r="K101" t="s">
        <v>105</v>
      </c>
      <c r="L101" t="s">
        <v>45</v>
      </c>
      <c r="M101" t="s">
        <v>50</v>
      </c>
      <c r="N101" t="s">
        <v>50</v>
      </c>
      <c r="O101" t="s">
        <v>50</v>
      </c>
      <c r="P101" t="s">
        <v>50</v>
      </c>
      <c r="Q101" t="s">
        <v>50</v>
      </c>
      <c r="R101" t="s">
        <v>50</v>
      </c>
      <c r="S101" t="s">
        <v>50</v>
      </c>
      <c r="T101" t="s">
        <v>50</v>
      </c>
      <c r="U101" t="s">
        <v>276</v>
      </c>
      <c r="V101" t="s">
        <v>50</v>
      </c>
      <c r="W101" t="s">
        <v>50</v>
      </c>
      <c r="X101" t="s">
        <v>50</v>
      </c>
      <c r="Y101" t="s">
        <v>50</v>
      </c>
      <c r="Z101" t="s">
        <v>370</v>
      </c>
      <c r="AA101" t="s">
        <v>371</v>
      </c>
      <c r="AB101" t="s">
        <v>372</v>
      </c>
      <c r="AC101">
        <v>7.0100118723600704E+17</v>
      </c>
      <c r="AD101" t="s">
        <v>50</v>
      </c>
      <c r="AE101" t="s">
        <v>50</v>
      </c>
      <c r="AF101" t="s">
        <v>373</v>
      </c>
    </row>
    <row r="102" spans="1:32">
      <c r="A102" s="6" t="str">
        <f t="shared" si="2"/>
        <v>Paris 05 - Jardin des plantes 2</v>
      </c>
      <c r="B102" s="6">
        <f t="shared" si="3"/>
        <v>2</v>
      </c>
      <c r="C102" t="s">
        <v>365</v>
      </c>
      <c r="D102">
        <v>3</v>
      </c>
      <c r="E102">
        <v>2</v>
      </c>
      <c r="F102" t="s">
        <v>366</v>
      </c>
      <c r="G102">
        <v>500</v>
      </c>
      <c r="H102" t="s">
        <v>44</v>
      </c>
      <c r="I102" t="s">
        <v>48</v>
      </c>
      <c r="J102" t="s">
        <v>104</v>
      </c>
      <c r="K102" t="s">
        <v>47</v>
      </c>
      <c r="L102" t="s">
        <v>45</v>
      </c>
      <c r="M102" t="s">
        <v>50</v>
      </c>
      <c r="N102" t="s">
        <v>50</v>
      </c>
      <c r="O102" t="s">
        <v>50</v>
      </c>
      <c r="P102" t="s">
        <v>50</v>
      </c>
      <c r="Q102" t="s">
        <v>50</v>
      </c>
      <c r="R102" t="s">
        <v>50</v>
      </c>
      <c r="S102" t="s">
        <v>50</v>
      </c>
      <c r="T102" t="s">
        <v>50</v>
      </c>
      <c r="U102" t="s">
        <v>276</v>
      </c>
      <c r="V102" t="s">
        <v>50</v>
      </c>
      <c r="W102" t="s">
        <v>50</v>
      </c>
      <c r="X102" t="s">
        <v>50</v>
      </c>
      <c r="Y102" t="s">
        <v>50</v>
      </c>
      <c r="Z102" t="s">
        <v>50</v>
      </c>
      <c r="AA102" t="s">
        <v>50</v>
      </c>
      <c r="AB102" t="s">
        <v>50</v>
      </c>
      <c r="AC102">
        <v>7.0100118723603904E+17</v>
      </c>
      <c r="AD102" t="s">
        <v>50</v>
      </c>
      <c r="AE102" t="s">
        <v>367</v>
      </c>
      <c r="AF102" t="s">
        <v>368</v>
      </c>
    </row>
    <row r="103" spans="1:32">
      <c r="A103" s="6" t="str">
        <f t="shared" si="2"/>
        <v>Paris 05 - Lagrange-Maubert1</v>
      </c>
      <c r="B103" s="6">
        <f t="shared" si="3"/>
        <v>1</v>
      </c>
      <c r="C103" t="s">
        <v>374</v>
      </c>
      <c r="D103">
        <v>5</v>
      </c>
      <c r="E103">
        <v>5</v>
      </c>
      <c r="F103" t="s">
        <v>379</v>
      </c>
      <c r="G103" t="s">
        <v>72</v>
      </c>
      <c r="H103" t="s">
        <v>46</v>
      </c>
      <c r="I103" t="s">
        <v>45</v>
      </c>
      <c r="J103" t="s">
        <v>46</v>
      </c>
      <c r="K103" t="s">
        <v>253</v>
      </c>
      <c r="L103" t="s">
        <v>48</v>
      </c>
      <c r="M103" t="s">
        <v>50</v>
      </c>
      <c r="N103" t="s">
        <v>50</v>
      </c>
      <c r="O103" t="s">
        <v>50</v>
      </c>
      <c r="P103" t="s">
        <v>50</v>
      </c>
      <c r="Q103" t="s">
        <v>50</v>
      </c>
      <c r="R103" t="s">
        <v>50</v>
      </c>
      <c r="S103" t="s">
        <v>50</v>
      </c>
      <c r="T103" t="s">
        <v>50</v>
      </c>
      <c r="U103" t="s">
        <v>276</v>
      </c>
      <c r="V103" t="s">
        <v>50</v>
      </c>
      <c r="W103" t="s">
        <v>50</v>
      </c>
      <c r="X103" t="s">
        <v>50</v>
      </c>
      <c r="Y103" t="s">
        <v>50</v>
      </c>
      <c r="Z103" t="s">
        <v>380</v>
      </c>
      <c r="AA103" t="s">
        <v>284</v>
      </c>
      <c r="AB103" t="s">
        <v>50</v>
      </c>
      <c r="AC103" t="s">
        <v>381</v>
      </c>
      <c r="AD103" t="s">
        <v>50</v>
      </c>
      <c r="AE103" t="s">
        <v>50</v>
      </c>
      <c r="AF103" t="s">
        <v>382</v>
      </c>
    </row>
    <row r="104" spans="1:32">
      <c r="A104" s="6" t="str">
        <f t="shared" si="2"/>
        <v>Paris 05 - Lagrange-Maubert2</v>
      </c>
      <c r="B104" s="6">
        <f t="shared" si="3"/>
        <v>2</v>
      </c>
      <c r="C104" t="s">
        <v>374</v>
      </c>
      <c r="D104">
        <v>5</v>
      </c>
      <c r="E104">
        <v>5</v>
      </c>
      <c r="F104" t="s">
        <v>386</v>
      </c>
      <c r="G104" t="s">
        <v>54</v>
      </c>
      <c r="H104" t="s">
        <v>44</v>
      </c>
      <c r="I104" t="s">
        <v>48</v>
      </c>
      <c r="J104" t="s">
        <v>46</v>
      </c>
      <c r="K104" t="s">
        <v>47</v>
      </c>
      <c r="L104" t="s">
        <v>45</v>
      </c>
      <c r="M104" t="s">
        <v>50</v>
      </c>
      <c r="N104" t="s">
        <v>50</v>
      </c>
      <c r="O104" t="s">
        <v>50</v>
      </c>
      <c r="P104" t="s">
        <v>50</v>
      </c>
      <c r="Q104" t="s">
        <v>50</v>
      </c>
      <c r="R104" t="s">
        <v>50</v>
      </c>
      <c r="S104" t="s">
        <v>50</v>
      </c>
      <c r="T104" t="s">
        <v>50</v>
      </c>
      <c r="U104" t="s">
        <v>276</v>
      </c>
      <c r="V104" t="s">
        <v>50</v>
      </c>
      <c r="W104" t="s">
        <v>50</v>
      </c>
      <c r="X104" t="s">
        <v>50</v>
      </c>
      <c r="Y104" t="s">
        <v>50</v>
      </c>
      <c r="Z104" t="s">
        <v>50</v>
      </c>
      <c r="AA104" t="s">
        <v>50</v>
      </c>
      <c r="AB104" t="s">
        <v>50</v>
      </c>
      <c r="AC104">
        <v>7.0100118723602906E+17</v>
      </c>
      <c r="AD104" t="s">
        <v>50</v>
      </c>
      <c r="AE104" t="s">
        <v>387</v>
      </c>
      <c r="AF104" t="s">
        <v>50</v>
      </c>
    </row>
    <row r="105" spans="1:32">
      <c r="A105" s="6" t="str">
        <f t="shared" si="2"/>
        <v>Paris 05 - Lagrange-Maubert3</v>
      </c>
      <c r="B105" s="6">
        <f t="shared" si="3"/>
        <v>3</v>
      </c>
      <c r="C105" t="s">
        <v>374</v>
      </c>
      <c r="D105">
        <v>5</v>
      </c>
      <c r="E105">
        <v>5</v>
      </c>
      <c r="F105" t="s">
        <v>375</v>
      </c>
      <c r="G105" t="s">
        <v>43</v>
      </c>
      <c r="H105" t="s">
        <v>46</v>
      </c>
      <c r="I105" t="s">
        <v>45</v>
      </c>
      <c r="J105" t="s">
        <v>46</v>
      </c>
      <c r="K105" t="s">
        <v>47</v>
      </c>
      <c r="L105" t="s">
        <v>45</v>
      </c>
      <c r="M105" t="s">
        <v>50</v>
      </c>
      <c r="N105" t="s">
        <v>50</v>
      </c>
      <c r="O105" t="s">
        <v>50</v>
      </c>
      <c r="P105" t="s">
        <v>50</v>
      </c>
      <c r="Q105" t="s">
        <v>50</v>
      </c>
      <c r="R105" t="s">
        <v>50</v>
      </c>
      <c r="S105" t="s">
        <v>50</v>
      </c>
      <c r="T105" t="s">
        <v>50</v>
      </c>
      <c r="U105" t="s">
        <v>276</v>
      </c>
      <c r="V105" t="s">
        <v>50</v>
      </c>
      <c r="W105" t="s">
        <v>50</v>
      </c>
      <c r="X105" t="s">
        <v>50</v>
      </c>
      <c r="Y105" t="s">
        <v>50</v>
      </c>
      <c r="Z105" t="s">
        <v>50</v>
      </c>
      <c r="AA105" t="s">
        <v>50</v>
      </c>
      <c r="AB105" t="s">
        <v>376</v>
      </c>
      <c r="AC105">
        <v>7.0100118723601702E+17</v>
      </c>
      <c r="AD105" t="s">
        <v>50</v>
      </c>
      <c r="AE105" t="s">
        <v>377</v>
      </c>
      <c r="AF105" t="s">
        <v>378</v>
      </c>
    </row>
    <row r="106" spans="1:32">
      <c r="A106" s="6" t="str">
        <f t="shared" si="2"/>
        <v>Paris 05 - Lagrange-Maubert4</v>
      </c>
      <c r="B106" s="6">
        <f t="shared" si="3"/>
        <v>4</v>
      </c>
      <c r="C106" t="s">
        <v>374</v>
      </c>
      <c r="D106">
        <v>5</v>
      </c>
      <c r="E106">
        <v>5</v>
      </c>
      <c r="F106" t="s">
        <v>383</v>
      </c>
      <c r="G106" t="s">
        <v>43</v>
      </c>
      <c r="H106" t="s">
        <v>46</v>
      </c>
      <c r="I106" t="s">
        <v>45</v>
      </c>
      <c r="J106" t="s">
        <v>46</v>
      </c>
      <c r="K106" t="s">
        <v>47</v>
      </c>
      <c r="L106" t="s">
        <v>45</v>
      </c>
      <c r="M106" t="s">
        <v>50</v>
      </c>
      <c r="N106" t="s">
        <v>50</v>
      </c>
      <c r="O106" t="s">
        <v>50</v>
      </c>
      <c r="P106" t="s">
        <v>50</v>
      </c>
      <c r="Q106" t="s">
        <v>50</v>
      </c>
      <c r="R106" t="s">
        <v>50</v>
      </c>
      <c r="S106" t="s">
        <v>50</v>
      </c>
      <c r="T106" t="s">
        <v>50</v>
      </c>
      <c r="U106" t="s">
        <v>276</v>
      </c>
      <c r="V106" t="s">
        <v>50</v>
      </c>
      <c r="W106" t="s">
        <v>50</v>
      </c>
      <c r="X106" t="s">
        <v>50</v>
      </c>
      <c r="Y106" t="s">
        <v>50</v>
      </c>
      <c r="Z106" t="s">
        <v>50</v>
      </c>
      <c r="AA106" t="s">
        <v>50</v>
      </c>
      <c r="AB106" t="s">
        <v>384</v>
      </c>
      <c r="AC106">
        <v>7.0100118723602598E+17</v>
      </c>
      <c r="AD106" t="s">
        <v>50</v>
      </c>
      <c r="AE106" t="s">
        <v>50</v>
      </c>
      <c r="AF106" t="s">
        <v>385</v>
      </c>
    </row>
    <row r="107" spans="1:32">
      <c r="A107" s="6" t="str">
        <f t="shared" si="2"/>
        <v>Paris 05 - Lagrange-Maubert5</v>
      </c>
      <c r="B107" s="6">
        <f t="shared" si="3"/>
        <v>5</v>
      </c>
      <c r="C107" t="s">
        <v>374</v>
      </c>
      <c r="D107">
        <v>5</v>
      </c>
      <c r="E107">
        <v>5</v>
      </c>
      <c r="F107" t="s">
        <v>388</v>
      </c>
      <c r="G107" t="s">
        <v>43</v>
      </c>
      <c r="H107" t="s">
        <v>46</v>
      </c>
      <c r="I107" t="s">
        <v>45</v>
      </c>
      <c r="J107" t="s">
        <v>46</v>
      </c>
      <c r="K107" t="s">
        <v>47</v>
      </c>
      <c r="L107" t="s">
        <v>45</v>
      </c>
      <c r="M107" t="s">
        <v>50</v>
      </c>
      <c r="N107" t="s">
        <v>50</v>
      </c>
      <c r="O107" t="s">
        <v>50</v>
      </c>
      <c r="P107" t="s">
        <v>50</v>
      </c>
      <c r="Q107" t="s">
        <v>50</v>
      </c>
      <c r="R107" t="s">
        <v>50</v>
      </c>
      <c r="S107" t="s">
        <v>50</v>
      </c>
      <c r="T107" t="s">
        <v>50</v>
      </c>
      <c r="U107" t="s">
        <v>276</v>
      </c>
      <c r="V107" t="s">
        <v>50</v>
      </c>
      <c r="W107" t="s">
        <v>50</v>
      </c>
      <c r="X107" t="s">
        <v>50</v>
      </c>
      <c r="Y107" t="s">
        <v>50</v>
      </c>
      <c r="Z107" t="s">
        <v>50</v>
      </c>
      <c r="AA107" t="s">
        <v>50</v>
      </c>
      <c r="AB107" t="s">
        <v>389</v>
      </c>
      <c r="AC107">
        <v>7.0100118723602701E+17</v>
      </c>
      <c r="AD107" t="s">
        <v>50</v>
      </c>
      <c r="AE107" t="s">
        <v>50</v>
      </c>
      <c r="AF107" t="s">
        <v>390</v>
      </c>
    </row>
    <row r="108" spans="1:32">
      <c r="A108" s="6" t="str">
        <f t="shared" si="2"/>
        <v>Paris 05 - Soufflot Pantheon1</v>
      </c>
      <c r="B108" s="6">
        <f t="shared" si="3"/>
        <v>1</v>
      </c>
      <c r="C108" t="s">
        <v>391</v>
      </c>
      <c r="D108">
        <v>3</v>
      </c>
      <c r="E108">
        <v>3</v>
      </c>
      <c r="F108" t="s">
        <v>399</v>
      </c>
      <c r="G108" t="s">
        <v>282</v>
      </c>
      <c r="H108" t="s">
        <v>46</v>
      </c>
      <c r="I108" t="s">
        <v>45</v>
      </c>
      <c r="J108" t="s">
        <v>46</v>
      </c>
      <c r="K108" t="s">
        <v>64</v>
      </c>
      <c r="L108" t="s">
        <v>48</v>
      </c>
      <c r="M108" t="s">
        <v>50</v>
      </c>
      <c r="N108" t="s">
        <v>50</v>
      </c>
      <c r="O108" t="s">
        <v>50</v>
      </c>
      <c r="P108" t="s">
        <v>50</v>
      </c>
      <c r="Q108" t="s">
        <v>50</v>
      </c>
      <c r="R108" t="s">
        <v>50</v>
      </c>
      <c r="S108" t="s">
        <v>50</v>
      </c>
      <c r="T108" t="s">
        <v>50</v>
      </c>
      <c r="U108" t="s">
        <v>276</v>
      </c>
      <c r="V108">
        <v>1243750</v>
      </c>
      <c r="W108" t="s">
        <v>50</v>
      </c>
      <c r="X108" t="s">
        <v>400</v>
      </c>
      <c r="Y108" t="s">
        <v>1416</v>
      </c>
      <c r="Z108" t="s">
        <v>50</v>
      </c>
      <c r="AA108" t="s">
        <v>50</v>
      </c>
      <c r="AB108" t="s">
        <v>401</v>
      </c>
      <c r="AC108">
        <v>7.0100118723604698E+17</v>
      </c>
      <c r="AD108" t="s">
        <v>50</v>
      </c>
      <c r="AE108" t="s">
        <v>50</v>
      </c>
      <c r="AF108" t="s">
        <v>402</v>
      </c>
    </row>
    <row r="109" spans="1:32">
      <c r="A109" s="6" t="str">
        <f t="shared" si="2"/>
        <v>Paris 05 - Soufflot Pantheon2</v>
      </c>
      <c r="B109" s="6">
        <f t="shared" si="3"/>
        <v>2</v>
      </c>
      <c r="C109" t="s">
        <v>391</v>
      </c>
      <c r="D109">
        <v>3</v>
      </c>
      <c r="E109">
        <v>3</v>
      </c>
      <c r="F109" t="s">
        <v>392</v>
      </c>
      <c r="G109">
        <v>500</v>
      </c>
      <c r="H109" t="s">
        <v>46</v>
      </c>
      <c r="I109" t="s">
        <v>45</v>
      </c>
      <c r="J109" t="s">
        <v>46</v>
      </c>
      <c r="K109" t="s">
        <v>47</v>
      </c>
      <c r="L109" t="s">
        <v>45</v>
      </c>
      <c r="M109" t="s">
        <v>50</v>
      </c>
      <c r="N109" t="s">
        <v>50</v>
      </c>
      <c r="O109" t="s">
        <v>50</v>
      </c>
      <c r="P109" t="s">
        <v>50</v>
      </c>
      <c r="Q109" t="s">
        <v>50</v>
      </c>
      <c r="R109" t="s">
        <v>50</v>
      </c>
      <c r="S109" t="s">
        <v>50</v>
      </c>
      <c r="T109" t="s">
        <v>50</v>
      </c>
      <c r="U109" t="s">
        <v>276</v>
      </c>
      <c r="V109" t="s">
        <v>50</v>
      </c>
      <c r="W109" t="s">
        <v>50</v>
      </c>
      <c r="X109" t="s">
        <v>50</v>
      </c>
      <c r="Y109" t="s">
        <v>50</v>
      </c>
      <c r="Z109" t="s">
        <v>50</v>
      </c>
      <c r="AA109" t="s">
        <v>50</v>
      </c>
      <c r="AB109" t="s">
        <v>393</v>
      </c>
      <c r="AC109">
        <v>7.0100118723606605E+17</v>
      </c>
      <c r="AD109">
        <v>1232</v>
      </c>
      <c r="AE109" t="s">
        <v>394</v>
      </c>
      <c r="AF109" t="s">
        <v>395</v>
      </c>
    </row>
    <row r="110" spans="1:32">
      <c r="A110" s="6" t="str">
        <f t="shared" si="2"/>
        <v>Paris 05 - Soufflot Pantheon3</v>
      </c>
      <c r="B110" s="6">
        <f t="shared" si="3"/>
        <v>3</v>
      </c>
      <c r="C110" t="s">
        <v>391</v>
      </c>
      <c r="D110">
        <v>3</v>
      </c>
      <c r="E110">
        <v>3</v>
      </c>
      <c r="F110" t="s">
        <v>396</v>
      </c>
      <c r="G110" t="s">
        <v>72</v>
      </c>
      <c r="H110" t="s">
        <v>46</v>
      </c>
      <c r="I110" t="s">
        <v>45</v>
      </c>
      <c r="J110" t="s">
        <v>46</v>
      </c>
      <c r="K110" t="s">
        <v>47</v>
      </c>
      <c r="L110" t="s">
        <v>45</v>
      </c>
      <c r="M110" t="s">
        <v>50</v>
      </c>
      <c r="N110" t="s">
        <v>50</v>
      </c>
      <c r="O110" t="s">
        <v>50</v>
      </c>
      <c r="P110" t="s">
        <v>50</v>
      </c>
      <c r="Q110" t="s">
        <v>50</v>
      </c>
      <c r="R110" t="s">
        <v>50</v>
      </c>
      <c r="S110" t="s">
        <v>50</v>
      </c>
      <c r="T110" t="s">
        <v>50</v>
      </c>
      <c r="U110" t="s">
        <v>276</v>
      </c>
      <c r="V110" t="s">
        <v>50</v>
      </c>
      <c r="W110" t="s">
        <v>50</v>
      </c>
      <c r="X110" t="s">
        <v>50</v>
      </c>
      <c r="Y110" t="s">
        <v>50</v>
      </c>
      <c r="Z110" t="s">
        <v>50</v>
      </c>
      <c r="AA110" t="s">
        <v>50</v>
      </c>
      <c r="AB110" t="s">
        <v>50</v>
      </c>
      <c r="AC110">
        <v>7.0100118723605094E+17</v>
      </c>
      <c r="AD110">
        <v>1405</v>
      </c>
      <c r="AE110" t="s">
        <v>397</v>
      </c>
      <c r="AF110" t="s">
        <v>398</v>
      </c>
    </row>
    <row r="111" spans="1:32">
      <c r="A111" s="6" t="str">
        <f t="shared" si="2"/>
        <v>Paris 06 - Ecole de Medecine1</v>
      </c>
      <c r="B111" s="6">
        <f t="shared" si="3"/>
        <v>1</v>
      </c>
      <c r="C111" t="s">
        <v>403</v>
      </c>
      <c r="D111">
        <v>2</v>
      </c>
      <c r="E111">
        <v>2</v>
      </c>
      <c r="F111" t="s">
        <v>405</v>
      </c>
      <c r="G111" t="s">
        <v>54</v>
      </c>
      <c r="H111" t="s">
        <v>46</v>
      </c>
      <c r="I111" t="s">
        <v>45</v>
      </c>
      <c r="J111" t="s">
        <v>104</v>
      </c>
      <c r="K111" t="s">
        <v>253</v>
      </c>
      <c r="L111" t="s">
        <v>48</v>
      </c>
      <c r="M111" t="s">
        <v>50</v>
      </c>
      <c r="N111" t="s">
        <v>50</v>
      </c>
      <c r="O111" t="s">
        <v>50</v>
      </c>
      <c r="P111" t="s">
        <v>50</v>
      </c>
      <c r="Q111" t="s">
        <v>50</v>
      </c>
      <c r="R111" t="s">
        <v>50</v>
      </c>
      <c r="S111" t="s">
        <v>50</v>
      </c>
      <c r="T111" t="s">
        <v>50</v>
      </c>
      <c r="U111" t="s">
        <v>276</v>
      </c>
      <c r="V111" t="s">
        <v>50</v>
      </c>
      <c r="W111" t="s">
        <v>50</v>
      </c>
      <c r="X111" t="s">
        <v>50</v>
      </c>
      <c r="Y111" t="s">
        <v>50</v>
      </c>
      <c r="Z111" t="s">
        <v>406</v>
      </c>
      <c r="AA111" t="s">
        <v>407</v>
      </c>
      <c r="AB111" t="s">
        <v>50</v>
      </c>
      <c r="AC111" t="s">
        <v>408</v>
      </c>
      <c r="AD111" t="s">
        <v>50</v>
      </c>
      <c r="AE111" t="s">
        <v>50</v>
      </c>
      <c r="AF111" t="s">
        <v>409</v>
      </c>
    </row>
    <row r="112" spans="1:32">
      <c r="A112" s="6" t="str">
        <f t="shared" si="2"/>
        <v>Paris 06 - Ecole de Medecine2</v>
      </c>
      <c r="B112" s="6">
        <f t="shared" si="3"/>
        <v>2</v>
      </c>
      <c r="C112" t="s">
        <v>403</v>
      </c>
      <c r="D112">
        <v>2</v>
      </c>
      <c r="E112">
        <v>2</v>
      </c>
      <c r="F112" t="s">
        <v>404</v>
      </c>
      <c r="G112" t="s">
        <v>282</v>
      </c>
      <c r="H112" t="s">
        <v>46</v>
      </c>
      <c r="I112" t="s">
        <v>45</v>
      </c>
      <c r="J112" t="s">
        <v>46</v>
      </c>
      <c r="K112" t="s">
        <v>47</v>
      </c>
      <c r="L112" t="s">
        <v>45</v>
      </c>
      <c r="M112" t="s">
        <v>50</v>
      </c>
      <c r="N112" t="s">
        <v>50</v>
      </c>
      <c r="O112" t="s">
        <v>50</v>
      </c>
      <c r="P112" t="s">
        <v>50</v>
      </c>
      <c r="Q112" t="s">
        <v>50</v>
      </c>
      <c r="R112" t="s">
        <v>50</v>
      </c>
      <c r="S112" t="s">
        <v>50</v>
      </c>
      <c r="T112" t="s">
        <v>50</v>
      </c>
      <c r="U112" t="s">
        <v>276</v>
      </c>
      <c r="V112" t="s">
        <v>50</v>
      </c>
      <c r="W112" t="s">
        <v>50</v>
      </c>
      <c r="X112" t="s">
        <v>50</v>
      </c>
      <c r="Y112" t="s">
        <v>50</v>
      </c>
      <c r="Z112" t="s">
        <v>50</v>
      </c>
      <c r="AA112" t="s">
        <v>50</v>
      </c>
      <c r="AB112" t="s">
        <v>50</v>
      </c>
      <c r="AC112">
        <v>7.0100118723602803E+17</v>
      </c>
      <c r="AD112" t="s">
        <v>50</v>
      </c>
      <c r="AE112" t="s">
        <v>50</v>
      </c>
      <c r="AF112" t="s">
        <v>50</v>
      </c>
    </row>
    <row r="113" spans="1:32">
      <c r="A113" s="6" t="str">
        <f t="shared" si="2"/>
        <v>Paris 06 - Rennes Montparnasse1</v>
      </c>
      <c r="B113" s="6">
        <f t="shared" si="3"/>
        <v>1</v>
      </c>
      <c r="C113" t="s">
        <v>410</v>
      </c>
      <c r="D113">
        <v>3</v>
      </c>
      <c r="E113">
        <v>2</v>
      </c>
      <c r="F113" t="s">
        <v>415</v>
      </c>
      <c r="G113" t="s">
        <v>43</v>
      </c>
      <c r="H113" t="s">
        <v>46</v>
      </c>
      <c r="I113" t="s">
        <v>45</v>
      </c>
      <c r="J113" t="s">
        <v>46</v>
      </c>
      <c r="K113" t="s">
        <v>47</v>
      </c>
      <c r="L113" t="s">
        <v>45</v>
      </c>
      <c r="M113" t="s">
        <v>50</v>
      </c>
      <c r="N113" t="s">
        <v>50</v>
      </c>
      <c r="O113" t="s">
        <v>50</v>
      </c>
      <c r="P113" t="s">
        <v>50</v>
      </c>
      <c r="Q113" t="s">
        <v>50</v>
      </c>
      <c r="R113" t="s">
        <v>50</v>
      </c>
      <c r="S113" t="s">
        <v>50</v>
      </c>
      <c r="T113" t="s">
        <v>50</v>
      </c>
      <c r="U113" t="s">
        <v>276</v>
      </c>
      <c r="V113" t="s">
        <v>50</v>
      </c>
      <c r="W113" t="s">
        <v>50</v>
      </c>
      <c r="X113" t="s">
        <v>50</v>
      </c>
      <c r="Y113" t="s">
        <v>50</v>
      </c>
      <c r="Z113" t="s">
        <v>50</v>
      </c>
      <c r="AA113" t="s">
        <v>50</v>
      </c>
      <c r="AB113" t="s">
        <v>416</v>
      </c>
      <c r="AC113">
        <v>7.0100118723602598E+17</v>
      </c>
      <c r="AD113">
        <v>891</v>
      </c>
      <c r="AE113" t="s">
        <v>50</v>
      </c>
      <c r="AF113" t="s">
        <v>417</v>
      </c>
    </row>
    <row r="114" spans="1:32">
      <c r="A114" s="6" t="str">
        <f t="shared" si="2"/>
        <v>Paris 06 - Rennes Montparnasse2</v>
      </c>
      <c r="B114" s="6">
        <f t="shared" si="3"/>
        <v>2</v>
      </c>
      <c r="C114" t="s">
        <v>410</v>
      </c>
      <c r="D114">
        <v>3</v>
      </c>
      <c r="E114">
        <v>2</v>
      </c>
      <c r="F114" t="s">
        <v>411</v>
      </c>
      <c r="G114" t="s">
        <v>54</v>
      </c>
      <c r="H114" t="s">
        <v>46</v>
      </c>
      <c r="I114" t="s">
        <v>45</v>
      </c>
      <c r="J114" t="s">
        <v>46</v>
      </c>
      <c r="K114" t="s">
        <v>47</v>
      </c>
      <c r="L114" t="s">
        <v>45</v>
      </c>
      <c r="M114" t="s">
        <v>50</v>
      </c>
      <c r="N114" t="s">
        <v>50</v>
      </c>
      <c r="O114" t="s">
        <v>50</v>
      </c>
      <c r="P114" t="s">
        <v>50</v>
      </c>
      <c r="Q114" t="s">
        <v>50</v>
      </c>
      <c r="R114" t="s">
        <v>50</v>
      </c>
      <c r="S114" t="s">
        <v>50</v>
      </c>
      <c r="T114" t="s">
        <v>50</v>
      </c>
      <c r="U114" t="s">
        <v>276</v>
      </c>
      <c r="V114" t="s">
        <v>50</v>
      </c>
      <c r="W114" t="s">
        <v>50</v>
      </c>
      <c r="X114" t="s">
        <v>50</v>
      </c>
      <c r="Y114" t="s">
        <v>50</v>
      </c>
      <c r="Z114" t="s">
        <v>50</v>
      </c>
      <c r="AA114" t="s">
        <v>50</v>
      </c>
      <c r="AB114" t="s">
        <v>412</v>
      </c>
      <c r="AC114">
        <v>7.0100118723602304E+17</v>
      </c>
      <c r="AD114">
        <v>879</v>
      </c>
      <c r="AE114" t="s">
        <v>413</v>
      </c>
      <c r="AF114" t="s">
        <v>414</v>
      </c>
    </row>
    <row r="115" spans="1:32">
      <c r="A115" s="6" t="str">
        <f t="shared" si="2"/>
        <v>Paris 07 - Avenue de Suffren1</v>
      </c>
      <c r="B115" s="6">
        <f t="shared" si="3"/>
        <v>1</v>
      </c>
      <c r="C115" t="s">
        <v>418</v>
      </c>
      <c r="D115">
        <v>2</v>
      </c>
      <c r="E115">
        <v>2</v>
      </c>
      <c r="F115" t="s">
        <v>420</v>
      </c>
      <c r="G115" t="s">
        <v>308</v>
      </c>
      <c r="H115" t="s">
        <v>46</v>
      </c>
      <c r="I115" t="s">
        <v>45</v>
      </c>
      <c r="J115" t="s">
        <v>46</v>
      </c>
      <c r="K115" t="s">
        <v>47</v>
      </c>
      <c r="L115" t="s">
        <v>45</v>
      </c>
      <c r="M115" t="s">
        <v>50</v>
      </c>
      <c r="N115" t="s">
        <v>50</v>
      </c>
      <c r="O115" t="s">
        <v>50</v>
      </c>
      <c r="P115" t="s">
        <v>50</v>
      </c>
      <c r="Q115" t="s">
        <v>50</v>
      </c>
      <c r="R115" t="s">
        <v>50</v>
      </c>
      <c r="S115" t="s">
        <v>50</v>
      </c>
      <c r="T115" t="s">
        <v>50</v>
      </c>
      <c r="U115" t="s">
        <v>276</v>
      </c>
      <c r="V115" t="s">
        <v>50</v>
      </c>
      <c r="W115" t="s">
        <v>50</v>
      </c>
      <c r="X115" t="s">
        <v>50</v>
      </c>
      <c r="Y115" t="s">
        <v>50</v>
      </c>
      <c r="Z115" t="s">
        <v>50</v>
      </c>
      <c r="AA115" t="s">
        <v>50</v>
      </c>
      <c r="AB115" t="s">
        <v>50</v>
      </c>
      <c r="AC115">
        <v>7.0100118723606605E+17</v>
      </c>
      <c r="AD115" t="s">
        <v>50</v>
      </c>
      <c r="AE115" t="s">
        <v>50</v>
      </c>
      <c r="AF115" t="s">
        <v>50</v>
      </c>
    </row>
    <row r="116" spans="1:32">
      <c r="A116" s="6" t="str">
        <f t="shared" si="2"/>
        <v>Paris 07 - Avenue de Suffren2</v>
      </c>
      <c r="B116" s="6">
        <f t="shared" si="3"/>
        <v>2</v>
      </c>
      <c r="C116" t="s">
        <v>418</v>
      </c>
      <c r="D116">
        <v>2</v>
      </c>
      <c r="E116">
        <v>2</v>
      </c>
      <c r="F116" t="s">
        <v>419</v>
      </c>
      <c r="G116">
        <v>500</v>
      </c>
      <c r="H116" t="s">
        <v>46</v>
      </c>
      <c r="I116" t="s">
        <v>45</v>
      </c>
      <c r="J116" t="s">
        <v>46</v>
      </c>
      <c r="K116" t="s">
        <v>47</v>
      </c>
      <c r="L116" t="s">
        <v>45</v>
      </c>
      <c r="M116" t="s">
        <v>50</v>
      </c>
      <c r="N116" t="s">
        <v>50</v>
      </c>
      <c r="O116" t="s">
        <v>50</v>
      </c>
      <c r="P116" t="s">
        <v>50</v>
      </c>
      <c r="Q116" t="s">
        <v>50</v>
      </c>
      <c r="R116" t="s">
        <v>50</v>
      </c>
      <c r="S116" t="s">
        <v>50</v>
      </c>
      <c r="T116" t="s">
        <v>50</v>
      </c>
      <c r="U116" t="s">
        <v>276</v>
      </c>
      <c r="V116" t="s">
        <v>50</v>
      </c>
      <c r="W116" t="s">
        <v>50</v>
      </c>
      <c r="X116" t="s">
        <v>50</v>
      </c>
      <c r="Y116" t="s">
        <v>50</v>
      </c>
      <c r="Z116" t="s">
        <v>50</v>
      </c>
      <c r="AA116" t="s">
        <v>50</v>
      </c>
      <c r="AB116" t="s">
        <v>50</v>
      </c>
      <c r="AC116">
        <v>7.0100118723604198E+17</v>
      </c>
      <c r="AD116" t="s">
        <v>50</v>
      </c>
      <c r="AE116" t="s">
        <v>50</v>
      </c>
      <c r="AF116" t="s">
        <v>50</v>
      </c>
    </row>
    <row r="117" spans="1:32">
      <c r="A117" s="6" t="str">
        <f t="shared" si="2"/>
        <v>Paris 07 - Invalides1</v>
      </c>
      <c r="B117" s="6">
        <f t="shared" si="3"/>
        <v>1</v>
      </c>
      <c r="C117" t="s">
        <v>421</v>
      </c>
      <c r="D117">
        <v>2</v>
      </c>
      <c r="E117">
        <v>2</v>
      </c>
      <c r="F117" t="s">
        <v>422</v>
      </c>
      <c r="G117" t="s">
        <v>81</v>
      </c>
      <c r="H117" t="s">
        <v>46</v>
      </c>
      <c r="I117" t="s">
        <v>45</v>
      </c>
      <c r="J117" t="s">
        <v>46</v>
      </c>
      <c r="K117" t="s">
        <v>47</v>
      </c>
      <c r="L117" t="s">
        <v>45</v>
      </c>
      <c r="M117" t="s">
        <v>50</v>
      </c>
      <c r="N117" t="s">
        <v>50</v>
      </c>
      <c r="O117" t="s">
        <v>50</v>
      </c>
      <c r="P117" t="s">
        <v>50</v>
      </c>
      <c r="Q117" t="s">
        <v>50</v>
      </c>
      <c r="R117" t="s">
        <v>50</v>
      </c>
      <c r="S117" t="s">
        <v>50</v>
      </c>
      <c r="T117" t="s">
        <v>50</v>
      </c>
      <c r="U117" t="s">
        <v>276</v>
      </c>
      <c r="V117" t="s">
        <v>50</v>
      </c>
      <c r="W117" t="s">
        <v>50</v>
      </c>
      <c r="X117" t="s">
        <v>50</v>
      </c>
      <c r="Y117" t="s">
        <v>50</v>
      </c>
      <c r="Z117" t="s">
        <v>50</v>
      </c>
      <c r="AA117" t="s">
        <v>50</v>
      </c>
      <c r="AB117" t="s">
        <v>50</v>
      </c>
      <c r="AC117">
        <v>7.0100118723600998E+17</v>
      </c>
      <c r="AD117" t="s">
        <v>50</v>
      </c>
      <c r="AE117" t="s">
        <v>50</v>
      </c>
      <c r="AF117" t="s">
        <v>423</v>
      </c>
    </row>
    <row r="118" spans="1:32">
      <c r="A118" s="6" t="str">
        <f t="shared" si="2"/>
        <v>Paris 07 - Invalides2</v>
      </c>
      <c r="B118" s="6">
        <f t="shared" si="3"/>
        <v>2</v>
      </c>
      <c r="C118" t="s">
        <v>421</v>
      </c>
      <c r="D118">
        <v>2</v>
      </c>
      <c r="E118">
        <v>2</v>
      </c>
      <c r="F118" t="s">
        <v>424</v>
      </c>
      <c r="G118" t="s">
        <v>43</v>
      </c>
      <c r="H118" t="s">
        <v>46</v>
      </c>
      <c r="I118" t="s">
        <v>45</v>
      </c>
      <c r="J118" t="s">
        <v>46</v>
      </c>
      <c r="K118" t="s">
        <v>47</v>
      </c>
      <c r="L118" t="s">
        <v>45</v>
      </c>
      <c r="M118" t="s">
        <v>50</v>
      </c>
      <c r="N118" t="s">
        <v>50</v>
      </c>
      <c r="O118" t="s">
        <v>50</v>
      </c>
      <c r="P118" t="s">
        <v>50</v>
      </c>
      <c r="Q118" t="s">
        <v>50</v>
      </c>
      <c r="R118" t="s">
        <v>50</v>
      </c>
      <c r="S118" t="s">
        <v>50</v>
      </c>
      <c r="T118" t="s">
        <v>50</v>
      </c>
      <c r="U118" t="s">
        <v>276</v>
      </c>
      <c r="V118" t="s">
        <v>50</v>
      </c>
      <c r="W118" t="s">
        <v>50</v>
      </c>
      <c r="X118" t="s">
        <v>50</v>
      </c>
      <c r="Y118" t="s">
        <v>50</v>
      </c>
      <c r="Z118" t="s">
        <v>50</v>
      </c>
      <c r="AA118" t="s">
        <v>50</v>
      </c>
      <c r="AB118" t="s">
        <v>50</v>
      </c>
      <c r="AC118">
        <v>7.0100118723602304E+17</v>
      </c>
      <c r="AD118" t="s">
        <v>50</v>
      </c>
      <c r="AE118" t="s">
        <v>50</v>
      </c>
      <c r="AF118" t="s">
        <v>425</v>
      </c>
    </row>
    <row r="119" spans="1:32">
      <c r="A119" s="6" t="str">
        <f t="shared" si="2"/>
        <v>Paris 07 - Rue du Bac1</v>
      </c>
      <c r="B119" s="6">
        <f t="shared" si="3"/>
        <v>1</v>
      </c>
      <c r="C119" t="s">
        <v>426</v>
      </c>
      <c r="D119">
        <v>2</v>
      </c>
      <c r="E119">
        <v>2</v>
      </c>
      <c r="F119" t="s">
        <v>432</v>
      </c>
      <c r="G119" t="s">
        <v>433</v>
      </c>
      <c r="H119" t="s">
        <v>46</v>
      </c>
      <c r="I119" t="s">
        <v>45</v>
      </c>
      <c r="J119" t="s">
        <v>46</v>
      </c>
      <c r="K119" t="s">
        <v>47</v>
      </c>
      <c r="L119" t="s">
        <v>45</v>
      </c>
      <c r="M119" t="s">
        <v>50</v>
      </c>
      <c r="N119" t="s">
        <v>50</v>
      </c>
      <c r="O119" t="s">
        <v>50</v>
      </c>
      <c r="P119" t="s">
        <v>50</v>
      </c>
      <c r="Q119" t="s">
        <v>50</v>
      </c>
      <c r="R119" t="s">
        <v>50</v>
      </c>
      <c r="S119" t="s">
        <v>50</v>
      </c>
      <c r="T119" t="s">
        <v>50</v>
      </c>
      <c r="U119" t="s">
        <v>276</v>
      </c>
      <c r="V119" t="s">
        <v>50</v>
      </c>
      <c r="W119" t="s">
        <v>50</v>
      </c>
      <c r="X119" t="s">
        <v>50</v>
      </c>
      <c r="Y119" t="s">
        <v>50</v>
      </c>
      <c r="Z119" t="s">
        <v>50</v>
      </c>
      <c r="AA119" t="s">
        <v>50</v>
      </c>
      <c r="AB119" t="s">
        <v>50</v>
      </c>
      <c r="AC119">
        <v>7.0100118723605197E+17</v>
      </c>
      <c r="AD119" t="s">
        <v>50</v>
      </c>
      <c r="AE119" t="s">
        <v>50</v>
      </c>
      <c r="AF119" t="s">
        <v>434</v>
      </c>
    </row>
    <row r="120" spans="1:32">
      <c r="A120" s="6" t="str">
        <f t="shared" si="2"/>
        <v>Paris 07 - Rue du Bac2</v>
      </c>
      <c r="B120" s="6">
        <f t="shared" si="3"/>
        <v>2</v>
      </c>
      <c r="C120" t="s">
        <v>426</v>
      </c>
      <c r="D120">
        <v>2</v>
      </c>
      <c r="E120">
        <v>2</v>
      </c>
      <c r="F120" t="s">
        <v>427</v>
      </c>
      <c r="G120" t="s">
        <v>72</v>
      </c>
      <c r="H120" t="s">
        <v>46</v>
      </c>
      <c r="I120" t="s">
        <v>45</v>
      </c>
      <c r="J120" t="s">
        <v>46</v>
      </c>
      <c r="K120" t="s">
        <v>64</v>
      </c>
      <c r="L120" t="s">
        <v>48</v>
      </c>
      <c r="M120" t="s">
        <v>50</v>
      </c>
      <c r="N120" t="s">
        <v>50</v>
      </c>
      <c r="O120" t="s">
        <v>50</v>
      </c>
      <c r="P120" t="s">
        <v>50</v>
      </c>
      <c r="Q120" t="s">
        <v>50</v>
      </c>
      <c r="R120" t="s">
        <v>50</v>
      </c>
      <c r="S120" t="s">
        <v>50</v>
      </c>
      <c r="T120" t="s">
        <v>50</v>
      </c>
      <c r="U120" t="s">
        <v>276</v>
      </c>
      <c r="V120">
        <v>1236128</v>
      </c>
      <c r="W120" t="s">
        <v>50</v>
      </c>
      <c r="X120" t="s">
        <v>428</v>
      </c>
      <c r="Y120" t="s">
        <v>429</v>
      </c>
      <c r="Z120" t="s">
        <v>50</v>
      </c>
      <c r="AA120" t="s">
        <v>50</v>
      </c>
      <c r="AB120" t="s">
        <v>430</v>
      </c>
      <c r="AC120">
        <v>7.0100118723601894E+17</v>
      </c>
      <c r="AD120" t="s">
        <v>50</v>
      </c>
      <c r="AE120" t="s">
        <v>50</v>
      </c>
      <c r="AF120" t="s">
        <v>431</v>
      </c>
    </row>
    <row r="121" spans="1:32">
      <c r="A121" s="6" t="str">
        <f t="shared" si="2"/>
        <v>Paris 07 - Saxe1</v>
      </c>
      <c r="B121" s="6">
        <f t="shared" si="3"/>
        <v>1</v>
      </c>
      <c r="C121" t="s">
        <v>435</v>
      </c>
      <c r="D121">
        <v>1</v>
      </c>
      <c r="E121">
        <v>1</v>
      </c>
      <c r="F121" t="s">
        <v>436</v>
      </c>
      <c r="G121">
        <v>500</v>
      </c>
      <c r="H121" t="s">
        <v>46</v>
      </c>
      <c r="I121" t="s">
        <v>45</v>
      </c>
      <c r="J121" t="s">
        <v>46</v>
      </c>
      <c r="K121" t="s">
        <v>47</v>
      </c>
      <c r="L121" t="s">
        <v>45</v>
      </c>
      <c r="M121" t="s">
        <v>50</v>
      </c>
      <c r="N121" t="s">
        <v>50</v>
      </c>
      <c r="O121" t="s">
        <v>50</v>
      </c>
      <c r="P121" t="s">
        <v>50</v>
      </c>
      <c r="Q121" t="s">
        <v>50</v>
      </c>
      <c r="R121" t="s">
        <v>50</v>
      </c>
      <c r="S121" t="s">
        <v>50</v>
      </c>
      <c r="T121" t="s">
        <v>50</v>
      </c>
      <c r="U121" t="s">
        <v>276</v>
      </c>
      <c r="V121" t="s">
        <v>50</v>
      </c>
      <c r="W121" t="s">
        <v>50</v>
      </c>
      <c r="X121" t="s">
        <v>50</v>
      </c>
      <c r="Y121" t="s">
        <v>50</v>
      </c>
      <c r="Z121" t="s">
        <v>50</v>
      </c>
      <c r="AA121" t="s">
        <v>50</v>
      </c>
      <c r="AB121" t="s">
        <v>437</v>
      </c>
      <c r="AC121">
        <v>7.0100118723603302E+17</v>
      </c>
      <c r="AD121" t="s">
        <v>50</v>
      </c>
      <c r="AE121" t="s">
        <v>50</v>
      </c>
      <c r="AF121" t="s">
        <v>438</v>
      </c>
    </row>
    <row r="122" spans="1:32">
      <c r="A122" s="6" t="str">
        <f t="shared" si="2"/>
        <v>Paris 08 - Haussmann Berri1</v>
      </c>
      <c r="B122" s="6">
        <f t="shared" si="3"/>
        <v>1</v>
      </c>
      <c r="C122" t="s">
        <v>439</v>
      </c>
      <c r="D122">
        <v>6</v>
      </c>
      <c r="E122">
        <v>6</v>
      </c>
      <c r="F122" t="s">
        <v>443</v>
      </c>
      <c r="G122" t="s">
        <v>43</v>
      </c>
      <c r="H122" t="s">
        <v>46</v>
      </c>
      <c r="I122" t="s">
        <v>45</v>
      </c>
      <c r="J122" t="s">
        <v>46</v>
      </c>
      <c r="K122" t="s">
        <v>64</v>
      </c>
      <c r="L122" t="s">
        <v>45</v>
      </c>
      <c r="M122" t="s">
        <v>50</v>
      </c>
      <c r="N122" t="s">
        <v>50</v>
      </c>
      <c r="O122" t="s">
        <v>50</v>
      </c>
      <c r="P122" t="s">
        <v>50</v>
      </c>
      <c r="Q122" t="s">
        <v>50</v>
      </c>
      <c r="R122" t="s">
        <v>50</v>
      </c>
      <c r="S122" t="s">
        <v>50</v>
      </c>
      <c r="T122" t="s">
        <v>50</v>
      </c>
      <c r="U122" t="s">
        <v>441</v>
      </c>
      <c r="V122">
        <v>1233861</v>
      </c>
      <c r="W122" t="s">
        <v>50</v>
      </c>
      <c r="X122" t="s">
        <v>444</v>
      </c>
      <c r="Y122" t="s">
        <v>1417</v>
      </c>
      <c r="Z122" t="s">
        <v>50</v>
      </c>
      <c r="AA122" t="s">
        <v>50</v>
      </c>
      <c r="AB122" t="s">
        <v>445</v>
      </c>
      <c r="AC122">
        <v>7.0100118723602496E+17</v>
      </c>
      <c r="AD122">
        <v>1004</v>
      </c>
      <c r="AE122" t="s">
        <v>50</v>
      </c>
      <c r="AF122" t="s">
        <v>50</v>
      </c>
    </row>
    <row r="123" spans="1:32">
      <c r="A123" s="6" t="str">
        <f t="shared" si="2"/>
        <v>Paris 08 - Haussmann Berri2</v>
      </c>
      <c r="B123" s="6">
        <f t="shared" si="3"/>
        <v>2</v>
      </c>
      <c r="C123" t="s">
        <v>439</v>
      </c>
      <c r="D123">
        <v>6</v>
      </c>
      <c r="E123">
        <v>6</v>
      </c>
      <c r="F123" t="s">
        <v>440</v>
      </c>
      <c r="G123" t="s">
        <v>43</v>
      </c>
      <c r="H123" t="s">
        <v>46</v>
      </c>
      <c r="I123" t="s">
        <v>45</v>
      </c>
      <c r="J123" t="s">
        <v>46</v>
      </c>
      <c r="K123" t="s">
        <v>47</v>
      </c>
      <c r="L123" t="s">
        <v>45</v>
      </c>
      <c r="M123" t="s">
        <v>50</v>
      </c>
      <c r="N123" t="s">
        <v>50</v>
      </c>
      <c r="O123" t="s">
        <v>50</v>
      </c>
      <c r="P123" t="s">
        <v>50</v>
      </c>
      <c r="Q123" t="s">
        <v>50</v>
      </c>
      <c r="R123" t="s">
        <v>50</v>
      </c>
      <c r="S123" t="s">
        <v>50</v>
      </c>
      <c r="T123" t="s">
        <v>50</v>
      </c>
      <c r="U123" t="s">
        <v>441</v>
      </c>
      <c r="V123">
        <v>1245738</v>
      </c>
      <c r="W123" t="s">
        <v>50</v>
      </c>
      <c r="X123" t="s">
        <v>1418</v>
      </c>
      <c r="Y123" t="s">
        <v>1417</v>
      </c>
      <c r="Z123" t="s">
        <v>50</v>
      </c>
      <c r="AA123" t="s">
        <v>50</v>
      </c>
      <c r="AB123" t="s">
        <v>442</v>
      </c>
      <c r="AC123">
        <v>7.0100118723602496E+17</v>
      </c>
      <c r="AD123">
        <v>1003</v>
      </c>
      <c r="AE123" t="s">
        <v>50</v>
      </c>
      <c r="AF123" t="s">
        <v>50</v>
      </c>
    </row>
    <row r="124" spans="1:32">
      <c r="A124" s="6" t="str">
        <f t="shared" si="2"/>
        <v>Paris 08 - Haussmann Berri3</v>
      </c>
      <c r="B124" s="6">
        <f t="shared" si="3"/>
        <v>3</v>
      </c>
      <c r="C124" t="s">
        <v>439</v>
      </c>
      <c r="D124">
        <v>6</v>
      </c>
      <c r="E124">
        <v>6</v>
      </c>
      <c r="F124" t="s">
        <v>451</v>
      </c>
      <c r="G124">
        <v>500</v>
      </c>
      <c r="H124" t="s">
        <v>46</v>
      </c>
      <c r="I124" t="s">
        <v>45</v>
      </c>
      <c r="J124" t="s">
        <v>46</v>
      </c>
      <c r="K124" t="s">
        <v>47</v>
      </c>
      <c r="L124" t="s">
        <v>45</v>
      </c>
      <c r="M124" t="s">
        <v>50</v>
      </c>
      <c r="N124" t="s">
        <v>50</v>
      </c>
      <c r="O124" t="s">
        <v>50</v>
      </c>
      <c r="P124" t="s">
        <v>50</v>
      </c>
      <c r="Q124" t="s">
        <v>50</v>
      </c>
      <c r="R124" t="s">
        <v>50</v>
      </c>
      <c r="S124" t="s">
        <v>50</v>
      </c>
      <c r="T124" t="s">
        <v>50</v>
      </c>
      <c r="U124" t="s">
        <v>441</v>
      </c>
      <c r="V124" t="s">
        <v>50</v>
      </c>
      <c r="W124" t="s">
        <v>50</v>
      </c>
      <c r="X124" t="s">
        <v>50</v>
      </c>
      <c r="Y124" t="s">
        <v>50</v>
      </c>
      <c r="Z124" t="s">
        <v>50</v>
      </c>
      <c r="AA124" t="s">
        <v>50</v>
      </c>
      <c r="AB124" t="s">
        <v>50</v>
      </c>
      <c r="AC124">
        <v>7.0100118723606502E+17</v>
      </c>
      <c r="AD124">
        <v>1008</v>
      </c>
      <c r="AE124" t="s">
        <v>50</v>
      </c>
      <c r="AF124" t="s">
        <v>452</v>
      </c>
    </row>
    <row r="125" spans="1:32">
      <c r="A125" s="6" t="str">
        <f t="shared" si="2"/>
        <v>Paris 08 - Haussmann Berri4</v>
      </c>
      <c r="B125" s="6">
        <f t="shared" si="3"/>
        <v>4</v>
      </c>
      <c r="C125" t="s">
        <v>439</v>
      </c>
      <c r="D125">
        <v>6</v>
      </c>
      <c r="E125">
        <v>6</v>
      </c>
      <c r="F125" t="s">
        <v>446</v>
      </c>
      <c r="G125" t="s">
        <v>43</v>
      </c>
      <c r="H125" t="s">
        <v>46</v>
      </c>
      <c r="I125" t="s">
        <v>45</v>
      </c>
      <c r="J125" t="s">
        <v>46</v>
      </c>
      <c r="K125" t="s">
        <v>47</v>
      </c>
      <c r="L125" t="s">
        <v>45</v>
      </c>
      <c r="M125" t="s">
        <v>50</v>
      </c>
      <c r="N125" t="s">
        <v>50</v>
      </c>
      <c r="O125" t="s">
        <v>50</v>
      </c>
      <c r="P125" t="s">
        <v>50</v>
      </c>
      <c r="Q125" t="s">
        <v>50</v>
      </c>
      <c r="R125" t="s">
        <v>50</v>
      </c>
      <c r="S125" t="s">
        <v>50</v>
      </c>
      <c r="T125" t="s">
        <v>50</v>
      </c>
      <c r="U125" t="s">
        <v>441</v>
      </c>
      <c r="V125" t="s">
        <v>50</v>
      </c>
      <c r="W125" t="s">
        <v>50</v>
      </c>
      <c r="X125" t="s">
        <v>50</v>
      </c>
      <c r="Y125" t="s">
        <v>50</v>
      </c>
      <c r="Z125" t="s">
        <v>50</v>
      </c>
      <c r="AA125" t="s">
        <v>50</v>
      </c>
      <c r="AB125" t="s">
        <v>447</v>
      </c>
      <c r="AC125">
        <v>7.0100118723602496E+17</v>
      </c>
      <c r="AD125">
        <v>1006</v>
      </c>
      <c r="AE125" t="s">
        <v>50</v>
      </c>
      <c r="AF125" t="s">
        <v>50</v>
      </c>
    </row>
    <row r="126" spans="1:32">
      <c r="A126" s="6" t="str">
        <f t="shared" si="2"/>
        <v>Paris 08 - Haussmann Berri5</v>
      </c>
      <c r="B126" s="6">
        <f t="shared" si="3"/>
        <v>5</v>
      </c>
      <c r="C126" t="s">
        <v>439</v>
      </c>
      <c r="D126">
        <v>6</v>
      </c>
      <c r="E126">
        <v>6</v>
      </c>
      <c r="F126" t="s">
        <v>453</v>
      </c>
      <c r="G126" t="s">
        <v>54</v>
      </c>
      <c r="H126" t="s">
        <v>46</v>
      </c>
      <c r="I126" t="s">
        <v>45</v>
      </c>
      <c r="J126" t="s">
        <v>46</v>
      </c>
      <c r="K126" t="s">
        <v>47</v>
      </c>
      <c r="L126" t="s">
        <v>45</v>
      </c>
      <c r="M126" t="s">
        <v>50</v>
      </c>
      <c r="N126" t="s">
        <v>50</v>
      </c>
      <c r="O126" t="s">
        <v>50</v>
      </c>
      <c r="P126" t="s">
        <v>50</v>
      </c>
      <c r="Q126" t="s">
        <v>50</v>
      </c>
      <c r="R126" t="s">
        <v>50</v>
      </c>
      <c r="S126" t="s">
        <v>50</v>
      </c>
      <c r="T126" t="s">
        <v>50</v>
      </c>
      <c r="U126" t="s">
        <v>441</v>
      </c>
      <c r="V126" t="s">
        <v>50</v>
      </c>
      <c r="W126" t="s">
        <v>50</v>
      </c>
      <c r="X126" t="s">
        <v>50</v>
      </c>
      <c r="Y126" t="s">
        <v>50</v>
      </c>
      <c r="Z126" t="s">
        <v>50</v>
      </c>
      <c r="AA126" t="s">
        <v>50</v>
      </c>
      <c r="AB126" t="s">
        <v>454</v>
      </c>
      <c r="AC126">
        <v>7.0100118723608499E+17</v>
      </c>
      <c r="AD126">
        <v>1010</v>
      </c>
      <c r="AE126" t="s">
        <v>50</v>
      </c>
      <c r="AF126" t="s">
        <v>455</v>
      </c>
    </row>
    <row r="127" spans="1:32">
      <c r="A127" s="6" t="str">
        <f t="shared" si="2"/>
        <v>Paris 08 - Haussmann Berri6</v>
      </c>
      <c r="B127" s="6">
        <f t="shared" si="3"/>
        <v>6</v>
      </c>
      <c r="C127" t="s">
        <v>439</v>
      </c>
      <c r="D127">
        <v>6</v>
      </c>
      <c r="E127">
        <v>6</v>
      </c>
      <c r="F127" t="s">
        <v>448</v>
      </c>
      <c r="G127" t="s">
        <v>43</v>
      </c>
      <c r="H127" t="s">
        <v>46</v>
      </c>
      <c r="I127" t="s">
        <v>45</v>
      </c>
      <c r="J127" t="s">
        <v>46</v>
      </c>
      <c r="K127" t="s">
        <v>47</v>
      </c>
      <c r="L127" t="s">
        <v>45</v>
      </c>
      <c r="M127" t="s">
        <v>50</v>
      </c>
      <c r="N127" t="s">
        <v>50</v>
      </c>
      <c r="O127" t="s">
        <v>50</v>
      </c>
      <c r="P127" t="s">
        <v>50</v>
      </c>
      <c r="Q127" t="s">
        <v>50</v>
      </c>
      <c r="R127" t="s">
        <v>50</v>
      </c>
      <c r="S127" t="s">
        <v>50</v>
      </c>
      <c r="T127" t="s">
        <v>50</v>
      </c>
      <c r="U127" t="s">
        <v>441</v>
      </c>
      <c r="V127" t="s">
        <v>50</v>
      </c>
      <c r="W127" t="s">
        <v>50</v>
      </c>
      <c r="X127" t="s">
        <v>50</v>
      </c>
      <c r="Y127" t="s">
        <v>50</v>
      </c>
      <c r="Z127" t="s">
        <v>50</v>
      </c>
      <c r="AA127" t="s">
        <v>50</v>
      </c>
      <c r="AB127" t="s">
        <v>449</v>
      </c>
      <c r="AC127">
        <v>7.0100118723602496E+17</v>
      </c>
      <c r="AD127">
        <v>1005</v>
      </c>
      <c r="AE127" t="s">
        <v>50</v>
      </c>
      <c r="AF127" t="s">
        <v>450</v>
      </c>
    </row>
    <row r="128" spans="1:32">
      <c r="A128" s="6" t="str">
        <f t="shared" si="2"/>
        <v>Paris 08 - Madeleine Tronchet1</v>
      </c>
      <c r="B128" s="6">
        <f t="shared" si="3"/>
        <v>1</v>
      </c>
      <c r="C128" t="s">
        <v>456</v>
      </c>
      <c r="D128">
        <v>5</v>
      </c>
      <c r="E128">
        <v>5</v>
      </c>
      <c r="F128" t="s">
        <v>460</v>
      </c>
      <c r="G128" t="s">
        <v>54</v>
      </c>
      <c r="H128" t="s">
        <v>44</v>
      </c>
      <c r="I128" t="s">
        <v>48</v>
      </c>
      <c r="J128" t="s">
        <v>46</v>
      </c>
      <c r="K128" t="s">
        <v>47</v>
      </c>
      <c r="L128" t="s">
        <v>45</v>
      </c>
      <c r="M128" t="s">
        <v>50</v>
      </c>
      <c r="N128" t="s">
        <v>50</v>
      </c>
      <c r="O128" t="s">
        <v>50</v>
      </c>
      <c r="P128" t="s">
        <v>50</v>
      </c>
      <c r="Q128" t="s">
        <v>50</v>
      </c>
      <c r="R128" t="s">
        <v>50</v>
      </c>
      <c r="S128" t="s">
        <v>50</v>
      </c>
      <c r="T128" t="s">
        <v>50</v>
      </c>
      <c r="U128" t="s">
        <v>441</v>
      </c>
      <c r="V128" t="s">
        <v>50</v>
      </c>
      <c r="W128" t="s">
        <v>50</v>
      </c>
      <c r="X128" t="s">
        <v>50</v>
      </c>
      <c r="Y128" t="s">
        <v>50</v>
      </c>
      <c r="Z128" t="s">
        <v>50</v>
      </c>
      <c r="AA128" t="s">
        <v>50</v>
      </c>
      <c r="AB128" t="s">
        <v>461</v>
      </c>
      <c r="AC128">
        <v>7.0100118723608499E+17</v>
      </c>
      <c r="AD128" t="s">
        <v>50</v>
      </c>
      <c r="AE128" t="s">
        <v>50</v>
      </c>
      <c r="AF128" t="s">
        <v>462</v>
      </c>
    </row>
    <row r="129" spans="1:32">
      <c r="A129" s="6" t="str">
        <f t="shared" si="2"/>
        <v>Paris 08 - Madeleine Tronchet2</v>
      </c>
      <c r="B129" s="6">
        <f t="shared" si="3"/>
        <v>2</v>
      </c>
      <c r="C129" t="s">
        <v>456</v>
      </c>
      <c r="D129">
        <v>5</v>
      </c>
      <c r="E129">
        <v>5</v>
      </c>
      <c r="F129" t="s">
        <v>463</v>
      </c>
      <c r="G129" t="s">
        <v>43</v>
      </c>
      <c r="H129" t="s">
        <v>46</v>
      </c>
      <c r="I129" t="s">
        <v>45</v>
      </c>
      <c r="J129" t="s">
        <v>46</v>
      </c>
      <c r="K129" t="s">
        <v>47</v>
      </c>
      <c r="L129" t="s">
        <v>45</v>
      </c>
      <c r="M129" t="s">
        <v>50</v>
      </c>
      <c r="N129" t="s">
        <v>50</v>
      </c>
      <c r="O129" t="s">
        <v>50</v>
      </c>
      <c r="P129" t="s">
        <v>50</v>
      </c>
      <c r="Q129" t="s">
        <v>50</v>
      </c>
      <c r="R129" t="s">
        <v>50</v>
      </c>
      <c r="S129" t="s">
        <v>50</v>
      </c>
      <c r="T129" t="s">
        <v>50</v>
      </c>
      <c r="U129" t="s">
        <v>441</v>
      </c>
      <c r="V129" t="s">
        <v>50</v>
      </c>
      <c r="W129" t="s">
        <v>50</v>
      </c>
      <c r="X129" t="s">
        <v>50</v>
      </c>
      <c r="Y129" t="s">
        <v>50</v>
      </c>
      <c r="Z129" t="s">
        <v>50</v>
      </c>
      <c r="AA129" t="s">
        <v>50</v>
      </c>
      <c r="AB129" t="s">
        <v>50</v>
      </c>
      <c r="AC129">
        <v>7.0100118723603699E+17</v>
      </c>
      <c r="AD129" t="s">
        <v>50</v>
      </c>
      <c r="AE129" t="s">
        <v>464</v>
      </c>
      <c r="AF129" t="s">
        <v>465</v>
      </c>
    </row>
    <row r="130" spans="1:32">
      <c r="A130" s="6" t="str">
        <f t="shared" si="2"/>
        <v>Paris 08 - Madeleine Tronchet3</v>
      </c>
      <c r="B130" s="6">
        <f t="shared" si="3"/>
        <v>3</v>
      </c>
      <c r="C130" t="s">
        <v>456</v>
      </c>
      <c r="D130">
        <v>5</v>
      </c>
      <c r="E130">
        <v>5</v>
      </c>
      <c r="F130" t="s">
        <v>458</v>
      </c>
      <c r="G130" t="s">
        <v>72</v>
      </c>
      <c r="H130" t="s">
        <v>46</v>
      </c>
      <c r="I130" t="s">
        <v>45</v>
      </c>
      <c r="J130" t="s">
        <v>46</v>
      </c>
      <c r="K130" t="s">
        <v>64</v>
      </c>
      <c r="L130" t="s">
        <v>45</v>
      </c>
      <c r="M130" t="s">
        <v>50</v>
      </c>
      <c r="N130" t="s">
        <v>50</v>
      </c>
      <c r="O130" t="s">
        <v>50</v>
      </c>
      <c r="P130" t="s">
        <v>50</v>
      </c>
      <c r="Q130" t="s">
        <v>50</v>
      </c>
      <c r="R130" t="s">
        <v>50</v>
      </c>
      <c r="S130" t="s">
        <v>50</v>
      </c>
      <c r="T130" t="s">
        <v>50</v>
      </c>
      <c r="U130" t="s">
        <v>441</v>
      </c>
      <c r="V130">
        <v>1246825</v>
      </c>
      <c r="W130" t="s">
        <v>50</v>
      </c>
      <c r="X130" t="s">
        <v>1419</v>
      </c>
      <c r="Y130" t="s">
        <v>1420</v>
      </c>
      <c r="Z130" t="s">
        <v>50</v>
      </c>
      <c r="AA130" t="s">
        <v>50</v>
      </c>
      <c r="AB130" t="s">
        <v>50</v>
      </c>
      <c r="AC130">
        <v>7.0100118723606003E+17</v>
      </c>
      <c r="AD130" t="s">
        <v>50</v>
      </c>
      <c r="AE130" t="s">
        <v>50</v>
      </c>
      <c r="AF130" t="s">
        <v>459</v>
      </c>
    </row>
    <row r="131" spans="1:32">
      <c r="A131" s="6" t="str">
        <f t="shared" ref="A131:A194" si="4">IFERROR(CONCATENATE(C131,B131),"")</f>
        <v>Paris 08 - Madeleine Tronchet4</v>
      </c>
      <c r="B131" s="6">
        <f t="shared" ref="B131:B194" si="5">IFERROR(IF(C131=C130,B130+1,IF(C131="","",1)),"")</f>
        <v>4</v>
      </c>
      <c r="C131" t="s">
        <v>456</v>
      </c>
      <c r="D131">
        <v>5</v>
      </c>
      <c r="E131">
        <v>5</v>
      </c>
      <c r="F131" t="s">
        <v>466</v>
      </c>
      <c r="G131" t="s">
        <v>43</v>
      </c>
      <c r="H131" t="s">
        <v>46</v>
      </c>
      <c r="I131" t="s">
        <v>45</v>
      </c>
      <c r="J131" t="s">
        <v>46</v>
      </c>
      <c r="K131" t="s">
        <v>47</v>
      </c>
      <c r="L131" t="s">
        <v>45</v>
      </c>
      <c r="M131" t="s">
        <v>50</v>
      </c>
      <c r="N131" t="s">
        <v>50</v>
      </c>
      <c r="O131" t="s">
        <v>50</v>
      </c>
      <c r="P131" t="s">
        <v>50</v>
      </c>
      <c r="Q131" t="s">
        <v>50</v>
      </c>
      <c r="R131" t="s">
        <v>50</v>
      </c>
      <c r="S131" t="s">
        <v>50</v>
      </c>
      <c r="T131" t="s">
        <v>50</v>
      </c>
      <c r="U131" t="s">
        <v>441</v>
      </c>
      <c r="V131" t="s">
        <v>50</v>
      </c>
      <c r="W131" t="s">
        <v>50</v>
      </c>
      <c r="X131" t="s">
        <v>50</v>
      </c>
      <c r="Y131" t="s">
        <v>50</v>
      </c>
      <c r="Z131" t="s">
        <v>50</v>
      </c>
      <c r="AA131" t="s">
        <v>50</v>
      </c>
      <c r="AB131" t="s">
        <v>50</v>
      </c>
      <c r="AC131">
        <v>7.0100118723608896E+17</v>
      </c>
      <c r="AD131">
        <v>200</v>
      </c>
      <c r="AE131" t="s">
        <v>50</v>
      </c>
      <c r="AF131" t="s">
        <v>467</v>
      </c>
    </row>
    <row r="132" spans="1:32">
      <c r="A132" s="6" t="str">
        <f t="shared" si="4"/>
        <v>Paris 08 - Madeleine Tronchet5</v>
      </c>
      <c r="B132" s="6">
        <f t="shared" si="5"/>
        <v>5</v>
      </c>
      <c r="C132" t="s">
        <v>456</v>
      </c>
      <c r="D132">
        <v>5</v>
      </c>
      <c r="E132">
        <v>5</v>
      </c>
      <c r="F132" t="s">
        <v>457</v>
      </c>
      <c r="G132" t="s">
        <v>43</v>
      </c>
      <c r="H132" t="s">
        <v>46</v>
      </c>
      <c r="I132" t="s">
        <v>45</v>
      </c>
      <c r="J132" t="s">
        <v>46</v>
      </c>
      <c r="K132" t="s">
        <v>47</v>
      </c>
      <c r="L132" t="s">
        <v>45</v>
      </c>
      <c r="M132" t="s">
        <v>50</v>
      </c>
      <c r="N132" t="s">
        <v>50</v>
      </c>
      <c r="O132" t="s">
        <v>50</v>
      </c>
      <c r="P132" t="s">
        <v>50</v>
      </c>
      <c r="Q132" t="s">
        <v>50</v>
      </c>
      <c r="R132" t="s">
        <v>50</v>
      </c>
      <c r="S132" t="s">
        <v>50</v>
      </c>
      <c r="T132" t="s">
        <v>50</v>
      </c>
      <c r="U132" t="s">
        <v>441</v>
      </c>
      <c r="V132" t="s">
        <v>50</v>
      </c>
      <c r="W132" t="s">
        <v>50</v>
      </c>
      <c r="X132" t="s">
        <v>50</v>
      </c>
      <c r="Y132" t="s">
        <v>50</v>
      </c>
      <c r="Z132" t="s">
        <v>50</v>
      </c>
      <c r="AA132" t="s">
        <v>50</v>
      </c>
      <c r="AB132" t="s">
        <v>50</v>
      </c>
      <c r="AC132">
        <v>7.0100118723608602E+17</v>
      </c>
      <c r="AD132">
        <v>204</v>
      </c>
      <c r="AE132" t="s">
        <v>50</v>
      </c>
      <c r="AF132" t="s">
        <v>50</v>
      </c>
    </row>
    <row r="133" spans="1:32">
      <c r="A133" s="6" t="str">
        <f t="shared" si="4"/>
        <v>Paris 09 - Anvers1</v>
      </c>
      <c r="B133" s="6">
        <f t="shared" si="5"/>
        <v>1</v>
      </c>
      <c r="C133" t="s">
        <v>468</v>
      </c>
      <c r="D133">
        <v>5</v>
      </c>
      <c r="E133">
        <v>5</v>
      </c>
      <c r="F133" t="s">
        <v>484</v>
      </c>
      <c r="G133" t="s">
        <v>72</v>
      </c>
      <c r="H133" t="s">
        <v>46</v>
      </c>
      <c r="I133" t="s">
        <v>48</v>
      </c>
      <c r="J133" t="s">
        <v>46</v>
      </c>
      <c r="K133" t="s">
        <v>253</v>
      </c>
      <c r="L133" t="s">
        <v>48</v>
      </c>
      <c r="M133" t="s">
        <v>50</v>
      </c>
      <c r="N133" t="s">
        <v>50</v>
      </c>
      <c r="O133" t="s">
        <v>50</v>
      </c>
      <c r="P133" t="s">
        <v>50</v>
      </c>
      <c r="Q133" t="s">
        <v>50</v>
      </c>
      <c r="R133" t="s">
        <v>50</v>
      </c>
      <c r="S133" t="s">
        <v>50</v>
      </c>
      <c r="T133" t="s">
        <v>50</v>
      </c>
      <c r="U133" t="s">
        <v>276</v>
      </c>
      <c r="V133" t="s">
        <v>50</v>
      </c>
      <c r="W133" t="s">
        <v>50</v>
      </c>
      <c r="X133" t="s">
        <v>50</v>
      </c>
      <c r="Y133" t="s">
        <v>50</v>
      </c>
      <c r="Z133" t="s">
        <v>485</v>
      </c>
      <c r="AA133" t="s">
        <v>284</v>
      </c>
      <c r="AB133" t="s">
        <v>50</v>
      </c>
      <c r="AC133">
        <v>7.0100118723606605E+17</v>
      </c>
      <c r="AD133" t="s">
        <v>50</v>
      </c>
      <c r="AE133" t="s">
        <v>50</v>
      </c>
      <c r="AF133" t="s">
        <v>486</v>
      </c>
    </row>
    <row r="134" spans="1:32">
      <c r="A134" s="6" t="str">
        <f t="shared" si="4"/>
        <v>Paris 09 - Anvers2</v>
      </c>
      <c r="B134" s="6">
        <f t="shared" si="5"/>
        <v>2</v>
      </c>
      <c r="C134" t="s">
        <v>468</v>
      </c>
      <c r="D134">
        <v>5</v>
      </c>
      <c r="E134">
        <v>5</v>
      </c>
      <c r="F134" t="s">
        <v>481</v>
      </c>
      <c r="G134" t="s">
        <v>54</v>
      </c>
      <c r="H134" t="s">
        <v>46</v>
      </c>
      <c r="I134" t="s">
        <v>45</v>
      </c>
      <c r="J134" t="s">
        <v>46</v>
      </c>
      <c r="K134" t="s">
        <v>47</v>
      </c>
      <c r="L134" t="s">
        <v>45</v>
      </c>
      <c r="M134" t="s">
        <v>50</v>
      </c>
      <c r="N134" t="s">
        <v>50</v>
      </c>
      <c r="O134" t="s">
        <v>50</v>
      </c>
      <c r="P134" t="s">
        <v>50</v>
      </c>
      <c r="Q134" t="s">
        <v>50</v>
      </c>
      <c r="R134" t="s">
        <v>50</v>
      </c>
      <c r="S134" t="s">
        <v>50</v>
      </c>
      <c r="T134" t="s">
        <v>50</v>
      </c>
      <c r="U134" t="s">
        <v>276</v>
      </c>
      <c r="V134">
        <v>1246683</v>
      </c>
      <c r="W134" t="s">
        <v>50</v>
      </c>
      <c r="X134" t="s">
        <v>1421</v>
      </c>
      <c r="Y134" t="s">
        <v>1422</v>
      </c>
      <c r="Z134" t="s">
        <v>50</v>
      </c>
      <c r="AA134" t="s">
        <v>50</v>
      </c>
      <c r="AB134" t="s">
        <v>50</v>
      </c>
      <c r="AC134">
        <v>7.0100118723602803E+17</v>
      </c>
      <c r="AD134" t="s">
        <v>50</v>
      </c>
      <c r="AE134" t="s">
        <v>482</v>
      </c>
      <c r="AF134" t="s">
        <v>483</v>
      </c>
    </row>
    <row r="135" spans="1:32">
      <c r="A135" s="6" t="str">
        <f t="shared" si="4"/>
        <v>Paris 09 - Anvers3</v>
      </c>
      <c r="B135" s="6">
        <f t="shared" si="5"/>
        <v>3</v>
      </c>
      <c r="C135" t="s">
        <v>468</v>
      </c>
      <c r="D135">
        <v>5</v>
      </c>
      <c r="E135">
        <v>5</v>
      </c>
      <c r="F135" t="s">
        <v>469</v>
      </c>
      <c r="G135" t="s">
        <v>43</v>
      </c>
      <c r="H135" t="s">
        <v>46</v>
      </c>
      <c r="I135" t="s">
        <v>45</v>
      </c>
      <c r="J135" t="s">
        <v>58</v>
      </c>
      <c r="K135" t="s">
        <v>253</v>
      </c>
      <c r="L135" t="s">
        <v>48</v>
      </c>
      <c r="M135" t="s">
        <v>50</v>
      </c>
      <c r="N135" t="s">
        <v>50</v>
      </c>
      <c r="O135" t="s">
        <v>50</v>
      </c>
      <c r="P135" t="s">
        <v>50</v>
      </c>
      <c r="Q135" t="s">
        <v>50</v>
      </c>
      <c r="R135" t="s">
        <v>50</v>
      </c>
      <c r="S135" t="s">
        <v>50</v>
      </c>
      <c r="T135" t="s">
        <v>50</v>
      </c>
      <c r="U135" t="s">
        <v>276</v>
      </c>
      <c r="V135" t="s">
        <v>50</v>
      </c>
      <c r="W135" t="s">
        <v>50</v>
      </c>
      <c r="X135" t="s">
        <v>50</v>
      </c>
      <c r="Y135" t="s">
        <v>50</v>
      </c>
      <c r="Z135" t="s">
        <v>470</v>
      </c>
      <c r="AA135" t="s">
        <v>471</v>
      </c>
      <c r="AB135" t="s">
        <v>472</v>
      </c>
      <c r="AC135">
        <v>7.0100118723600896E+17</v>
      </c>
      <c r="AD135" t="s">
        <v>50</v>
      </c>
      <c r="AE135" t="s">
        <v>473</v>
      </c>
      <c r="AF135" t="s">
        <v>474</v>
      </c>
    </row>
    <row r="136" spans="1:32">
      <c r="A136" s="6" t="str">
        <f t="shared" si="4"/>
        <v>Paris 09 - Anvers4</v>
      </c>
      <c r="B136" s="6">
        <f t="shared" si="5"/>
        <v>4</v>
      </c>
      <c r="C136" t="s">
        <v>468</v>
      </c>
      <c r="D136">
        <v>5</v>
      </c>
      <c r="E136">
        <v>5</v>
      </c>
      <c r="F136" t="s">
        <v>475</v>
      </c>
      <c r="G136" t="s">
        <v>54</v>
      </c>
      <c r="H136" t="s">
        <v>46</v>
      </c>
      <c r="I136" t="s">
        <v>45</v>
      </c>
      <c r="J136" t="s">
        <v>46</v>
      </c>
      <c r="K136" t="s">
        <v>105</v>
      </c>
      <c r="L136" t="s">
        <v>45</v>
      </c>
      <c r="M136" t="s">
        <v>50</v>
      </c>
      <c r="N136" t="s">
        <v>50</v>
      </c>
      <c r="O136" t="s">
        <v>50</v>
      </c>
      <c r="P136" t="s">
        <v>50</v>
      </c>
      <c r="Q136" t="s">
        <v>50</v>
      </c>
      <c r="R136" t="s">
        <v>50</v>
      </c>
      <c r="S136" t="s">
        <v>50</v>
      </c>
      <c r="T136" t="s">
        <v>50</v>
      </c>
      <c r="U136" t="s">
        <v>276</v>
      </c>
      <c r="V136" t="s">
        <v>50</v>
      </c>
      <c r="W136" t="s">
        <v>50</v>
      </c>
      <c r="X136" t="s">
        <v>50</v>
      </c>
      <c r="Y136" t="s">
        <v>50</v>
      </c>
      <c r="Z136" t="s">
        <v>476</v>
      </c>
      <c r="AA136" t="s">
        <v>477</v>
      </c>
      <c r="AB136" t="s">
        <v>478</v>
      </c>
      <c r="AC136">
        <v>7.01001187236066E+18</v>
      </c>
      <c r="AD136" t="s">
        <v>50</v>
      </c>
      <c r="AE136" t="s">
        <v>50</v>
      </c>
      <c r="AF136" t="s">
        <v>479</v>
      </c>
    </row>
    <row r="137" spans="1:32">
      <c r="A137" s="6" t="str">
        <f t="shared" si="4"/>
        <v>Paris 09 - Anvers5</v>
      </c>
      <c r="B137" s="6">
        <f t="shared" si="5"/>
        <v>5</v>
      </c>
      <c r="C137" t="s">
        <v>468</v>
      </c>
      <c r="D137">
        <v>5</v>
      </c>
      <c r="E137">
        <v>5</v>
      </c>
      <c r="F137" t="s">
        <v>480</v>
      </c>
      <c r="G137">
        <v>500</v>
      </c>
      <c r="H137" t="s">
        <v>46</v>
      </c>
      <c r="I137" t="s">
        <v>45</v>
      </c>
      <c r="J137" t="s">
        <v>46</v>
      </c>
      <c r="K137" t="s">
        <v>47</v>
      </c>
      <c r="L137" t="s">
        <v>45</v>
      </c>
      <c r="M137" t="s">
        <v>50</v>
      </c>
      <c r="N137" t="s">
        <v>50</v>
      </c>
      <c r="O137" t="s">
        <v>50</v>
      </c>
      <c r="P137" t="s">
        <v>50</v>
      </c>
      <c r="Q137" t="s">
        <v>50</v>
      </c>
      <c r="R137" t="s">
        <v>50</v>
      </c>
      <c r="S137" t="s">
        <v>50</v>
      </c>
      <c r="T137" t="s">
        <v>50</v>
      </c>
      <c r="U137" t="s">
        <v>276</v>
      </c>
      <c r="V137">
        <v>1246692</v>
      </c>
      <c r="W137" t="s">
        <v>50</v>
      </c>
      <c r="X137" t="s">
        <v>358</v>
      </c>
      <c r="Y137" t="s">
        <v>1423</v>
      </c>
      <c r="Z137" t="s">
        <v>50</v>
      </c>
      <c r="AA137" t="s">
        <v>50</v>
      </c>
      <c r="AB137" t="s">
        <v>50</v>
      </c>
      <c r="AC137">
        <v>7.0100118723604902E+17</v>
      </c>
      <c r="AD137" t="s">
        <v>50</v>
      </c>
      <c r="AE137" t="s">
        <v>50</v>
      </c>
      <c r="AF137" t="s">
        <v>50</v>
      </c>
    </row>
    <row r="138" spans="1:32">
      <c r="A138" s="6" t="str">
        <f t="shared" si="4"/>
        <v>Paris 09 - Chateaudun1</v>
      </c>
      <c r="B138" s="6">
        <f t="shared" si="5"/>
        <v>1</v>
      </c>
      <c r="C138" t="s">
        <v>487</v>
      </c>
      <c r="D138">
        <v>2</v>
      </c>
      <c r="E138">
        <v>2</v>
      </c>
      <c r="F138" t="s">
        <v>490</v>
      </c>
      <c r="G138" t="s">
        <v>43</v>
      </c>
      <c r="H138" t="s">
        <v>46</v>
      </c>
      <c r="I138" t="s">
        <v>45</v>
      </c>
      <c r="J138" t="s">
        <v>46</v>
      </c>
      <c r="K138" t="s">
        <v>64</v>
      </c>
      <c r="L138" t="s">
        <v>48</v>
      </c>
      <c r="M138" t="s">
        <v>50</v>
      </c>
      <c r="N138" t="s">
        <v>50</v>
      </c>
      <c r="O138" t="s">
        <v>50</v>
      </c>
      <c r="P138" t="s">
        <v>50</v>
      </c>
      <c r="Q138" t="s">
        <v>50</v>
      </c>
      <c r="R138" t="s">
        <v>50</v>
      </c>
      <c r="S138" t="s">
        <v>50</v>
      </c>
      <c r="T138" t="s">
        <v>50</v>
      </c>
      <c r="U138" t="s">
        <v>441</v>
      </c>
      <c r="V138">
        <v>1247183</v>
      </c>
      <c r="W138" t="s">
        <v>50</v>
      </c>
      <c r="X138" t="s">
        <v>1424</v>
      </c>
      <c r="Y138" t="s">
        <v>1425</v>
      </c>
      <c r="Z138" t="s">
        <v>50</v>
      </c>
      <c r="AA138" t="s">
        <v>50</v>
      </c>
      <c r="AB138" t="s">
        <v>50</v>
      </c>
      <c r="AC138">
        <v>7.0100118723602496E+17</v>
      </c>
      <c r="AD138" t="s">
        <v>50</v>
      </c>
      <c r="AE138" t="s">
        <v>50</v>
      </c>
      <c r="AF138" t="s">
        <v>50</v>
      </c>
    </row>
    <row r="139" spans="1:32">
      <c r="A139" s="6" t="str">
        <f t="shared" si="4"/>
        <v>Paris 09 - Chateaudun2</v>
      </c>
      <c r="B139" s="6">
        <f t="shared" si="5"/>
        <v>2</v>
      </c>
      <c r="C139" t="s">
        <v>487</v>
      </c>
      <c r="D139">
        <v>2</v>
      </c>
      <c r="E139">
        <v>2</v>
      </c>
      <c r="F139" t="s">
        <v>488</v>
      </c>
      <c r="G139" t="s">
        <v>72</v>
      </c>
      <c r="H139" t="s">
        <v>46</v>
      </c>
      <c r="I139" t="s">
        <v>45</v>
      </c>
      <c r="J139" t="s">
        <v>46</v>
      </c>
      <c r="K139" t="s">
        <v>47</v>
      </c>
      <c r="L139" t="s">
        <v>45</v>
      </c>
      <c r="M139" t="s">
        <v>50</v>
      </c>
      <c r="N139" t="s">
        <v>50</v>
      </c>
      <c r="O139" t="s">
        <v>50</v>
      </c>
      <c r="P139" t="s">
        <v>50</v>
      </c>
      <c r="Q139" t="s">
        <v>50</v>
      </c>
      <c r="R139" t="s">
        <v>50</v>
      </c>
      <c r="S139" t="s">
        <v>50</v>
      </c>
      <c r="T139" t="s">
        <v>50</v>
      </c>
      <c r="U139" t="s">
        <v>441</v>
      </c>
      <c r="V139" t="s">
        <v>50</v>
      </c>
      <c r="W139" t="s">
        <v>50</v>
      </c>
      <c r="X139" t="s">
        <v>50</v>
      </c>
      <c r="Y139" t="s">
        <v>50</v>
      </c>
      <c r="Z139" t="s">
        <v>50</v>
      </c>
      <c r="AA139" t="s">
        <v>50</v>
      </c>
      <c r="AB139" t="s">
        <v>50</v>
      </c>
      <c r="AC139">
        <v>7.01001187236066E+18</v>
      </c>
      <c r="AD139" t="s">
        <v>50</v>
      </c>
      <c r="AE139" t="s">
        <v>50</v>
      </c>
      <c r="AF139" t="s">
        <v>489</v>
      </c>
    </row>
    <row r="140" spans="1:32">
      <c r="A140" s="6" t="str">
        <f t="shared" si="4"/>
        <v>Paris 09 - Chauchat Drouot1</v>
      </c>
      <c r="B140" s="6">
        <f t="shared" si="5"/>
        <v>1</v>
      </c>
      <c r="C140" t="s">
        <v>491</v>
      </c>
      <c r="D140">
        <v>8</v>
      </c>
      <c r="E140">
        <v>8</v>
      </c>
      <c r="F140" t="s">
        <v>508</v>
      </c>
      <c r="G140" t="s">
        <v>54</v>
      </c>
      <c r="H140" t="s">
        <v>46</v>
      </c>
      <c r="I140" t="s">
        <v>45</v>
      </c>
      <c r="J140" t="s">
        <v>46</v>
      </c>
      <c r="K140" t="s">
        <v>47</v>
      </c>
      <c r="L140" t="s">
        <v>45</v>
      </c>
      <c r="M140" t="s">
        <v>50</v>
      </c>
      <c r="N140" t="s">
        <v>50</v>
      </c>
      <c r="O140" t="s">
        <v>50</v>
      </c>
      <c r="P140" t="s">
        <v>50</v>
      </c>
      <c r="Q140" t="s">
        <v>50</v>
      </c>
      <c r="R140" t="s">
        <v>50</v>
      </c>
      <c r="S140" t="s">
        <v>50</v>
      </c>
      <c r="T140" t="s">
        <v>50</v>
      </c>
      <c r="U140" t="s">
        <v>441</v>
      </c>
      <c r="V140" t="s">
        <v>50</v>
      </c>
      <c r="W140" t="s">
        <v>50</v>
      </c>
      <c r="X140" t="s">
        <v>50</v>
      </c>
      <c r="Y140" t="s">
        <v>50</v>
      </c>
      <c r="Z140" t="s">
        <v>50</v>
      </c>
      <c r="AA140" t="s">
        <v>50</v>
      </c>
      <c r="AB140" t="s">
        <v>50</v>
      </c>
      <c r="AC140">
        <v>7.01001187236064E+17</v>
      </c>
      <c r="AD140" s="7">
        <v>74310133953</v>
      </c>
      <c r="AE140" t="s">
        <v>50</v>
      </c>
      <c r="AF140" t="s">
        <v>509</v>
      </c>
    </row>
    <row r="141" spans="1:32">
      <c r="A141" s="6" t="str">
        <f t="shared" si="4"/>
        <v>Paris 09 - Chauchat Drouot2</v>
      </c>
      <c r="B141" s="6">
        <f t="shared" si="5"/>
        <v>2</v>
      </c>
      <c r="C141" t="s">
        <v>491</v>
      </c>
      <c r="D141">
        <v>8</v>
      </c>
      <c r="E141">
        <v>8</v>
      </c>
      <c r="F141" t="s">
        <v>492</v>
      </c>
      <c r="G141">
        <v>500</v>
      </c>
      <c r="H141" t="s">
        <v>46</v>
      </c>
      <c r="I141" t="s">
        <v>45</v>
      </c>
      <c r="J141" t="s">
        <v>46</v>
      </c>
      <c r="K141" t="s">
        <v>47</v>
      </c>
      <c r="L141" t="s">
        <v>45</v>
      </c>
      <c r="M141" t="s">
        <v>50</v>
      </c>
      <c r="N141" t="s">
        <v>50</v>
      </c>
      <c r="O141" t="s">
        <v>50</v>
      </c>
      <c r="P141" t="s">
        <v>50</v>
      </c>
      <c r="Q141" t="s">
        <v>50</v>
      </c>
      <c r="R141" t="s">
        <v>50</v>
      </c>
      <c r="S141" t="s">
        <v>50</v>
      </c>
      <c r="T141" t="s">
        <v>50</v>
      </c>
      <c r="U141" t="s">
        <v>441</v>
      </c>
      <c r="V141" t="s">
        <v>50</v>
      </c>
      <c r="W141" t="s">
        <v>50</v>
      </c>
      <c r="X141" t="s">
        <v>50</v>
      </c>
      <c r="Y141" t="s">
        <v>50</v>
      </c>
      <c r="Z141" t="s">
        <v>50</v>
      </c>
      <c r="AA141" t="s">
        <v>50</v>
      </c>
      <c r="AB141" t="s">
        <v>50</v>
      </c>
      <c r="AC141">
        <v>7.0100118723601805E+17</v>
      </c>
      <c r="AD141" t="s">
        <v>50</v>
      </c>
      <c r="AE141" t="s">
        <v>50</v>
      </c>
      <c r="AF141" t="s">
        <v>50</v>
      </c>
    </row>
    <row r="142" spans="1:32">
      <c r="A142" s="6" t="str">
        <f t="shared" si="4"/>
        <v>Paris 09 - Chauchat Drouot3</v>
      </c>
      <c r="B142" s="6">
        <f t="shared" si="5"/>
        <v>3</v>
      </c>
      <c r="C142" t="s">
        <v>491</v>
      </c>
      <c r="D142">
        <v>8</v>
      </c>
      <c r="E142">
        <v>8</v>
      </c>
      <c r="F142" t="s">
        <v>501</v>
      </c>
      <c r="G142" t="s">
        <v>54</v>
      </c>
      <c r="H142" t="s">
        <v>46</v>
      </c>
      <c r="I142" t="s">
        <v>45</v>
      </c>
      <c r="J142" t="s">
        <v>46</v>
      </c>
      <c r="K142" t="s">
        <v>47</v>
      </c>
      <c r="L142" t="s">
        <v>45</v>
      </c>
      <c r="M142" t="s">
        <v>50</v>
      </c>
      <c r="N142" t="s">
        <v>50</v>
      </c>
      <c r="O142" t="s">
        <v>50</v>
      </c>
      <c r="P142" t="s">
        <v>50</v>
      </c>
      <c r="Q142" t="s">
        <v>50</v>
      </c>
      <c r="R142" t="s">
        <v>50</v>
      </c>
      <c r="S142" t="s">
        <v>50</v>
      </c>
      <c r="T142" t="s">
        <v>50</v>
      </c>
      <c r="U142" t="s">
        <v>441</v>
      </c>
      <c r="V142" t="s">
        <v>50</v>
      </c>
      <c r="W142" t="s">
        <v>50</v>
      </c>
      <c r="X142" t="s">
        <v>50</v>
      </c>
      <c r="Y142" t="s">
        <v>50</v>
      </c>
      <c r="Z142" t="s">
        <v>50</v>
      </c>
      <c r="AA142" t="s">
        <v>50</v>
      </c>
      <c r="AB142" t="s">
        <v>50</v>
      </c>
      <c r="AC142" t="s">
        <v>502</v>
      </c>
      <c r="AD142" t="s">
        <v>50</v>
      </c>
      <c r="AE142" t="s">
        <v>503</v>
      </c>
      <c r="AF142" t="s">
        <v>504</v>
      </c>
    </row>
    <row r="143" spans="1:32">
      <c r="A143" s="6" t="str">
        <f t="shared" si="4"/>
        <v>Paris 09 - Chauchat Drouot4</v>
      </c>
      <c r="B143" s="6">
        <f t="shared" si="5"/>
        <v>4</v>
      </c>
      <c r="C143" t="s">
        <v>491</v>
      </c>
      <c r="D143">
        <v>8</v>
      </c>
      <c r="E143">
        <v>8</v>
      </c>
      <c r="F143" t="s">
        <v>493</v>
      </c>
      <c r="G143">
        <v>500</v>
      </c>
      <c r="H143" t="s">
        <v>46</v>
      </c>
      <c r="I143" t="s">
        <v>45</v>
      </c>
      <c r="J143" t="s">
        <v>46</v>
      </c>
      <c r="K143" t="s">
        <v>64</v>
      </c>
      <c r="L143" t="s">
        <v>48</v>
      </c>
      <c r="M143" t="s">
        <v>50</v>
      </c>
      <c r="N143" t="s">
        <v>50</v>
      </c>
      <c r="O143" t="s">
        <v>50</v>
      </c>
      <c r="P143" t="s">
        <v>50</v>
      </c>
      <c r="Q143" t="s">
        <v>50</v>
      </c>
      <c r="R143" t="s">
        <v>50</v>
      </c>
      <c r="S143" t="s">
        <v>50</v>
      </c>
      <c r="T143" t="s">
        <v>50</v>
      </c>
      <c r="U143" t="s">
        <v>441</v>
      </c>
      <c r="V143">
        <v>1241074</v>
      </c>
      <c r="W143" t="s">
        <v>50</v>
      </c>
      <c r="X143" t="s">
        <v>494</v>
      </c>
      <c r="Y143" t="s">
        <v>495</v>
      </c>
      <c r="Z143" t="s">
        <v>50</v>
      </c>
      <c r="AA143" t="s">
        <v>50</v>
      </c>
      <c r="AB143" t="s">
        <v>50</v>
      </c>
      <c r="AC143">
        <v>7.0100118723605798E+17</v>
      </c>
      <c r="AD143" s="7">
        <v>74310133951</v>
      </c>
      <c r="AE143" t="s">
        <v>50</v>
      </c>
      <c r="AF143" t="s">
        <v>496</v>
      </c>
    </row>
    <row r="144" spans="1:32">
      <c r="A144" s="6" t="str">
        <f t="shared" si="4"/>
        <v>Paris 09 - Chauchat Drouot5</v>
      </c>
      <c r="B144" s="6">
        <f t="shared" si="5"/>
        <v>5</v>
      </c>
      <c r="C144" t="s">
        <v>491</v>
      </c>
      <c r="D144">
        <v>8</v>
      </c>
      <c r="E144">
        <v>8</v>
      </c>
      <c r="F144" t="s">
        <v>497</v>
      </c>
      <c r="G144" t="s">
        <v>498</v>
      </c>
      <c r="H144" t="s">
        <v>46</v>
      </c>
      <c r="I144" t="s">
        <v>45</v>
      </c>
      <c r="J144" t="s">
        <v>46</v>
      </c>
      <c r="K144" t="s">
        <v>47</v>
      </c>
      <c r="L144" t="s">
        <v>45</v>
      </c>
      <c r="M144" t="s">
        <v>50</v>
      </c>
      <c r="N144" t="s">
        <v>50</v>
      </c>
      <c r="O144" t="s">
        <v>50</v>
      </c>
      <c r="P144" t="s">
        <v>50</v>
      </c>
      <c r="Q144" t="s">
        <v>50</v>
      </c>
      <c r="R144" t="s">
        <v>50</v>
      </c>
      <c r="S144" t="s">
        <v>50</v>
      </c>
      <c r="T144" t="s">
        <v>50</v>
      </c>
      <c r="U144" t="s">
        <v>441</v>
      </c>
      <c r="V144" t="s">
        <v>50</v>
      </c>
      <c r="W144" t="s">
        <v>50</v>
      </c>
      <c r="X144" t="s">
        <v>50</v>
      </c>
      <c r="Y144" t="s">
        <v>50</v>
      </c>
      <c r="Z144" t="s">
        <v>50</v>
      </c>
      <c r="AA144" t="s">
        <v>50</v>
      </c>
      <c r="AB144" t="s">
        <v>50</v>
      </c>
      <c r="AC144">
        <v>7.0100118723603597E+17</v>
      </c>
      <c r="AD144" t="s">
        <v>50</v>
      </c>
      <c r="AE144" t="s">
        <v>50</v>
      </c>
      <c r="AF144" t="s">
        <v>499</v>
      </c>
    </row>
    <row r="145" spans="1:32">
      <c r="A145" s="6" t="str">
        <f t="shared" si="4"/>
        <v>Paris 09 - Chauchat Drouot6</v>
      </c>
      <c r="B145" s="6">
        <f t="shared" si="5"/>
        <v>6</v>
      </c>
      <c r="C145" t="s">
        <v>491</v>
      </c>
      <c r="D145">
        <v>8</v>
      </c>
      <c r="E145">
        <v>8</v>
      </c>
      <c r="F145" t="s">
        <v>510</v>
      </c>
      <c r="G145">
        <v>500</v>
      </c>
      <c r="H145" t="s">
        <v>46</v>
      </c>
      <c r="I145" t="s">
        <v>45</v>
      </c>
      <c r="J145" t="s">
        <v>46</v>
      </c>
      <c r="K145" t="s">
        <v>47</v>
      </c>
      <c r="L145" t="s">
        <v>45</v>
      </c>
      <c r="M145" t="s">
        <v>50</v>
      </c>
      <c r="N145" t="s">
        <v>50</v>
      </c>
      <c r="O145" t="s">
        <v>50</v>
      </c>
      <c r="P145" t="s">
        <v>50</v>
      </c>
      <c r="Q145" t="s">
        <v>50</v>
      </c>
      <c r="R145" t="s">
        <v>50</v>
      </c>
      <c r="S145" t="s">
        <v>50</v>
      </c>
      <c r="T145" t="s">
        <v>50</v>
      </c>
      <c r="U145" t="s">
        <v>441</v>
      </c>
      <c r="V145" t="s">
        <v>50</v>
      </c>
      <c r="W145" t="s">
        <v>50</v>
      </c>
      <c r="X145" t="s">
        <v>50</v>
      </c>
      <c r="Y145" t="s">
        <v>50</v>
      </c>
      <c r="Z145" t="s">
        <v>50</v>
      </c>
      <c r="AA145" t="s">
        <v>50</v>
      </c>
      <c r="AB145" t="s">
        <v>50</v>
      </c>
      <c r="AC145">
        <v>7.0100118723602202E+17</v>
      </c>
      <c r="AD145" t="s">
        <v>50</v>
      </c>
      <c r="AE145" t="s">
        <v>50</v>
      </c>
      <c r="AF145" t="s">
        <v>50</v>
      </c>
    </row>
    <row r="146" spans="1:32">
      <c r="A146" s="6" t="str">
        <f t="shared" si="4"/>
        <v>Paris 09 - Chauchat Drouot7</v>
      </c>
      <c r="B146" s="6">
        <f t="shared" si="5"/>
        <v>7</v>
      </c>
      <c r="C146" t="s">
        <v>491</v>
      </c>
      <c r="D146">
        <v>8</v>
      </c>
      <c r="E146">
        <v>8</v>
      </c>
      <c r="F146" t="s">
        <v>500</v>
      </c>
      <c r="G146" t="s">
        <v>282</v>
      </c>
      <c r="H146" t="s">
        <v>46</v>
      </c>
      <c r="I146" t="s">
        <v>45</v>
      </c>
      <c r="J146" t="s">
        <v>46</v>
      </c>
      <c r="K146" t="s">
        <v>47</v>
      </c>
      <c r="L146" t="s">
        <v>45</v>
      </c>
      <c r="M146" t="s">
        <v>50</v>
      </c>
      <c r="N146" t="s">
        <v>50</v>
      </c>
      <c r="O146" t="s">
        <v>50</v>
      </c>
      <c r="P146" t="s">
        <v>50</v>
      </c>
      <c r="Q146" t="s">
        <v>50</v>
      </c>
      <c r="R146" t="s">
        <v>50</v>
      </c>
      <c r="S146" t="s">
        <v>50</v>
      </c>
      <c r="T146" t="s">
        <v>50</v>
      </c>
      <c r="U146" t="s">
        <v>441</v>
      </c>
      <c r="V146" t="s">
        <v>50</v>
      </c>
      <c r="W146" t="s">
        <v>50</v>
      </c>
      <c r="X146" t="s">
        <v>50</v>
      </c>
      <c r="Y146" t="s">
        <v>50</v>
      </c>
      <c r="Z146" t="s">
        <v>50</v>
      </c>
      <c r="AA146" t="s">
        <v>50</v>
      </c>
      <c r="AB146" t="s">
        <v>50</v>
      </c>
      <c r="AC146">
        <v>7.0100118723604595E+17</v>
      </c>
      <c r="AD146" t="s">
        <v>50</v>
      </c>
      <c r="AE146" t="s">
        <v>50</v>
      </c>
      <c r="AF146" t="s">
        <v>50</v>
      </c>
    </row>
    <row r="147" spans="1:32">
      <c r="A147" s="6" t="str">
        <f t="shared" si="4"/>
        <v>Paris 09 - Chauchat Drouot8</v>
      </c>
      <c r="B147" s="6">
        <f t="shared" si="5"/>
        <v>8</v>
      </c>
      <c r="C147" t="s">
        <v>491</v>
      </c>
      <c r="D147">
        <v>8</v>
      </c>
      <c r="E147">
        <v>8</v>
      </c>
      <c r="F147" t="s">
        <v>505</v>
      </c>
      <c r="G147" t="s">
        <v>72</v>
      </c>
      <c r="H147" t="s">
        <v>44</v>
      </c>
      <c r="I147" t="s">
        <v>45</v>
      </c>
      <c r="J147" t="s">
        <v>58</v>
      </c>
      <c r="K147" t="s">
        <v>47</v>
      </c>
      <c r="L147" t="s">
        <v>45</v>
      </c>
      <c r="M147" t="s">
        <v>50</v>
      </c>
      <c r="N147" t="s">
        <v>50</v>
      </c>
      <c r="O147" t="s">
        <v>50</v>
      </c>
      <c r="P147" t="s">
        <v>50</v>
      </c>
      <c r="Q147" t="s">
        <v>50</v>
      </c>
      <c r="R147" t="s">
        <v>50</v>
      </c>
      <c r="S147" t="s">
        <v>50</v>
      </c>
      <c r="T147" t="s">
        <v>50</v>
      </c>
      <c r="U147" t="s">
        <v>441</v>
      </c>
      <c r="V147" t="s">
        <v>50</v>
      </c>
      <c r="W147" t="s">
        <v>50</v>
      </c>
      <c r="X147" t="s">
        <v>50</v>
      </c>
      <c r="Y147" t="s">
        <v>50</v>
      </c>
      <c r="Z147" t="s">
        <v>50</v>
      </c>
      <c r="AA147" t="s">
        <v>50</v>
      </c>
      <c r="AB147" t="s">
        <v>506</v>
      </c>
      <c r="AC147">
        <v>7.0100118723608397E+17</v>
      </c>
      <c r="AD147" t="s">
        <v>50</v>
      </c>
      <c r="AE147" t="s">
        <v>50</v>
      </c>
      <c r="AF147" t="s">
        <v>507</v>
      </c>
    </row>
    <row r="148" spans="1:32">
      <c r="A148" s="6" t="str">
        <f t="shared" si="4"/>
        <v>Paris 09 - Gare Saint-Lazare1</v>
      </c>
      <c r="B148" s="6">
        <f t="shared" si="5"/>
        <v>1</v>
      </c>
      <c r="C148" t="s">
        <v>511</v>
      </c>
      <c r="D148">
        <v>9</v>
      </c>
      <c r="E148">
        <v>9</v>
      </c>
      <c r="F148" t="s">
        <v>527</v>
      </c>
      <c r="G148" t="s">
        <v>43</v>
      </c>
      <c r="H148" t="s">
        <v>46</v>
      </c>
      <c r="I148" t="s">
        <v>45</v>
      </c>
      <c r="J148" t="s">
        <v>46</v>
      </c>
      <c r="K148" t="s">
        <v>47</v>
      </c>
      <c r="L148" t="s">
        <v>45</v>
      </c>
      <c r="M148" t="s">
        <v>50</v>
      </c>
      <c r="N148" t="s">
        <v>50</v>
      </c>
      <c r="O148" t="s">
        <v>50</v>
      </c>
      <c r="P148" t="s">
        <v>50</v>
      </c>
      <c r="Q148" t="s">
        <v>50</v>
      </c>
      <c r="R148" t="s">
        <v>50</v>
      </c>
      <c r="S148" t="s">
        <v>50</v>
      </c>
      <c r="T148" t="s">
        <v>50</v>
      </c>
      <c r="U148" t="s">
        <v>441</v>
      </c>
      <c r="V148" t="s">
        <v>50</v>
      </c>
      <c r="W148" t="s">
        <v>50</v>
      </c>
      <c r="X148" t="s">
        <v>50</v>
      </c>
      <c r="Y148" t="s">
        <v>50</v>
      </c>
      <c r="Z148" t="s">
        <v>50</v>
      </c>
      <c r="AA148" t="s">
        <v>50</v>
      </c>
      <c r="AB148" t="s">
        <v>50</v>
      </c>
      <c r="AC148">
        <v>7.0100118723603802E+17</v>
      </c>
      <c r="AD148" t="s">
        <v>50</v>
      </c>
      <c r="AE148" t="s">
        <v>528</v>
      </c>
      <c r="AF148" t="s">
        <v>529</v>
      </c>
    </row>
    <row r="149" spans="1:32">
      <c r="A149" s="6" t="str">
        <f t="shared" si="4"/>
        <v>Paris 09 - Gare Saint-Lazare2</v>
      </c>
      <c r="B149" s="6">
        <f t="shared" si="5"/>
        <v>2</v>
      </c>
      <c r="C149" t="s">
        <v>511</v>
      </c>
      <c r="D149">
        <v>9</v>
      </c>
      <c r="E149">
        <v>9</v>
      </c>
      <c r="F149" t="s">
        <v>515</v>
      </c>
      <c r="G149" t="s">
        <v>54</v>
      </c>
      <c r="H149" t="s">
        <v>46</v>
      </c>
      <c r="I149" t="s">
        <v>45</v>
      </c>
      <c r="J149" t="s">
        <v>46</v>
      </c>
      <c r="K149" t="s">
        <v>64</v>
      </c>
      <c r="L149" t="s">
        <v>48</v>
      </c>
      <c r="M149" t="s">
        <v>50</v>
      </c>
      <c r="N149" t="s">
        <v>50</v>
      </c>
      <c r="O149" t="s">
        <v>50</v>
      </c>
      <c r="P149" t="s">
        <v>50</v>
      </c>
      <c r="Q149" t="s">
        <v>50</v>
      </c>
      <c r="R149" t="s">
        <v>50</v>
      </c>
      <c r="S149" t="s">
        <v>50</v>
      </c>
      <c r="T149" t="s">
        <v>50</v>
      </c>
      <c r="U149" t="s">
        <v>441</v>
      </c>
      <c r="V149">
        <v>1242387</v>
      </c>
      <c r="W149" t="s">
        <v>50</v>
      </c>
      <c r="X149" t="s">
        <v>516</v>
      </c>
      <c r="Y149" t="s">
        <v>517</v>
      </c>
      <c r="Z149" t="s">
        <v>50</v>
      </c>
      <c r="AA149" t="s">
        <v>50</v>
      </c>
      <c r="AB149" t="s">
        <v>50</v>
      </c>
      <c r="AC149">
        <v>7.0100118723602906E+17</v>
      </c>
      <c r="AD149" t="s">
        <v>50</v>
      </c>
      <c r="AE149" t="s">
        <v>50</v>
      </c>
      <c r="AF149" t="s">
        <v>518</v>
      </c>
    </row>
    <row r="150" spans="1:32">
      <c r="A150" s="6" t="str">
        <f t="shared" si="4"/>
        <v>Paris 09 - Gare Saint-Lazare3</v>
      </c>
      <c r="B150" s="6">
        <f t="shared" si="5"/>
        <v>3</v>
      </c>
      <c r="C150" t="s">
        <v>511</v>
      </c>
      <c r="D150">
        <v>9</v>
      </c>
      <c r="E150">
        <v>9</v>
      </c>
      <c r="F150" t="s">
        <v>531</v>
      </c>
      <c r="G150" t="s">
        <v>43</v>
      </c>
      <c r="H150" t="s">
        <v>46</v>
      </c>
      <c r="I150" t="s">
        <v>45</v>
      </c>
      <c r="J150" t="s">
        <v>46</v>
      </c>
      <c r="K150" t="s">
        <v>47</v>
      </c>
      <c r="L150" t="s">
        <v>45</v>
      </c>
      <c r="M150" t="s">
        <v>50</v>
      </c>
      <c r="N150" t="s">
        <v>50</v>
      </c>
      <c r="O150" t="s">
        <v>50</v>
      </c>
      <c r="P150" t="s">
        <v>50</v>
      </c>
      <c r="Q150" t="s">
        <v>50</v>
      </c>
      <c r="R150" t="s">
        <v>50</v>
      </c>
      <c r="S150" t="s">
        <v>50</v>
      </c>
      <c r="T150" t="s">
        <v>50</v>
      </c>
      <c r="U150" t="s">
        <v>441</v>
      </c>
      <c r="V150" t="s">
        <v>50</v>
      </c>
      <c r="W150" t="s">
        <v>50</v>
      </c>
      <c r="X150" t="s">
        <v>50</v>
      </c>
      <c r="Y150" t="s">
        <v>50</v>
      </c>
      <c r="Z150" t="s">
        <v>50</v>
      </c>
      <c r="AA150" t="s">
        <v>50</v>
      </c>
      <c r="AB150" t="s">
        <v>50</v>
      </c>
      <c r="AC150">
        <v>7.0100118723608602E+17</v>
      </c>
      <c r="AD150">
        <v>1339</v>
      </c>
      <c r="AE150" t="s">
        <v>50</v>
      </c>
      <c r="AF150" t="s">
        <v>532</v>
      </c>
    </row>
    <row r="151" spans="1:32">
      <c r="A151" s="6" t="str">
        <f t="shared" si="4"/>
        <v>Paris 09 - Gare Saint-Lazare4</v>
      </c>
      <c r="B151" s="6">
        <f t="shared" si="5"/>
        <v>4</v>
      </c>
      <c r="C151" t="s">
        <v>511</v>
      </c>
      <c r="D151">
        <v>9</v>
      </c>
      <c r="E151">
        <v>9</v>
      </c>
      <c r="F151" t="s">
        <v>519</v>
      </c>
      <c r="G151" t="s">
        <v>43</v>
      </c>
      <c r="H151" t="s">
        <v>46</v>
      </c>
      <c r="I151" t="s">
        <v>45</v>
      </c>
      <c r="J151" t="s">
        <v>46</v>
      </c>
      <c r="K151" t="s">
        <v>47</v>
      </c>
      <c r="L151" t="s">
        <v>45</v>
      </c>
      <c r="M151" t="s">
        <v>50</v>
      </c>
      <c r="N151" t="s">
        <v>50</v>
      </c>
      <c r="O151" t="s">
        <v>50</v>
      </c>
      <c r="P151" t="s">
        <v>50</v>
      </c>
      <c r="Q151" t="s">
        <v>50</v>
      </c>
      <c r="R151" t="s">
        <v>50</v>
      </c>
      <c r="S151" t="s">
        <v>50</v>
      </c>
      <c r="T151" t="s">
        <v>50</v>
      </c>
      <c r="U151" t="s">
        <v>441</v>
      </c>
      <c r="V151" t="s">
        <v>50</v>
      </c>
      <c r="W151" t="s">
        <v>50</v>
      </c>
      <c r="X151" t="s">
        <v>50</v>
      </c>
      <c r="Y151" t="s">
        <v>50</v>
      </c>
      <c r="Z151" t="s">
        <v>50</v>
      </c>
      <c r="AA151" t="s">
        <v>50</v>
      </c>
      <c r="AB151" t="s">
        <v>50</v>
      </c>
      <c r="AC151">
        <v>7.01001187236064E+17</v>
      </c>
      <c r="AD151" t="s">
        <v>50</v>
      </c>
      <c r="AE151" t="s">
        <v>50</v>
      </c>
      <c r="AF151" t="s">
        <v>520</v>
      </c>
    </row>
    <row r="152" spans="1:32">
      <c r="A152" s="6" t="str">
        <f t="shared" si="4"/>
        <v>Paris 09 - Gare Saint-Lazare5</v>
      </c>
      <c r="B152" s="6">
        <f t="shared" si="5"/>
        <v>5</v>
      </c>
      <c r="C152" t="s">
        <v>511</v>
      </c>
      <c r="D152">
        <v>9</v>
      </c>
      <c r="E152">
        <v>9</v>
      </c>
      <c r="F152" t="s">
        <v>512</v>
      </c>
      <c r="G152">
        <v>500</v>
      </c>
      <c r="H152" t="s">
        <v>46</v>
      </c>
      <c r="I152" t="s">
        <v>45</v>
      </c>
      <c r="J152" t="s">
        <v>46</v>
      </c>
      <c r="K152" t="s">
        <v>47</v>
      </c>
      <c r="L152" t="s">
        <v>45</v>
      </c>
      <c r="M152" t="s">
        <v>50</v>
      </c>
      <c r="N152" t="s">
        <v>50</v>
      </c>
      <c r="O152" t="s">
        <v>50</v>
      </c>
      <c r="P152" t="s">
        <v>50</v>
      </c>
      <c r="Q152" t="s">
        <v>50</v>
      </c>
      <c r="R152" t="s">
        <v>50</v>
      </c>
      <c r="S152" t="s">
        <v>50</v>
      </c>
      <c r="T152" t="s">
        <v>50</v>
      </c>
      <c r="U152" t="s">
        <v>441</v>
      </c>
      <c r="V152" t="s">
        <v>50</v>
      </c>
      <c r="W152" t="s">
        <v>50</v>
      </c>
      <c r="X152" t="s">
        <v>50</v>
      </c>
      <c r="Y152" t="s">
        <v>50</v>
      </c>
      <c r="Z152" t="s">
        <v>50</v>
      </c>
      <c r="AA152" t="s">
        <v>50</v>
      </c>
      <c r="AB152" t="s">
        <v>50</v>
      </c>
      <c r="AC152">
        <v>7.0100118723603302E+17</v>
      </c>
      <c r="AD152" t="s">
        <v>50</v>
      </c>
      <c r="AE152" t="s">
        <v>513</v>
      </c>
      <c r="AF152" t="s">
        <v>514</v>
      </c>
    </row>
    <row r="153" spans="1:32">
      <c r="A153" s="6" t="str">
        <f t="shared" si="4"/>
        <v>Paris 09 - Gare Saint-Lazare6</v>
      </c>
      <c r="B153" s="6">
        <f t="shared" si="5"/>
        <v>6</v>
      </c>
      <c r="C153" t="s">
        <v>511</v>
      </c>
      <c r="D153">
        <v>9</v>
      </c>
      <c r="E153">
        <v>9</v>
      </c>
      <c r="F153" t="s">
        <v>525</v>
      </c>
      <c r="G153" t="s">
        <v>72</v>
      </c>
      <c r="H153" t="s">
        <v>44</v>
      </c>
      <c r="I153" t="s">
        <v>48</v>
      </c>
      <c r="J153" t="s">
        <v>104</v>
      </c>
      <c r="K153" t="s">
        <v>47</v>
      </c>
      <c r="L153" t="s">
        <v>45</v>
      </c>
      <c r="M153" t="s">
        <v>50</v>
      </c>
      <c r="N153" t="s">
        <v>50</v>
      </c>
      <c r="O153" t="s">
        <v>50</v>
      </c>
      <c r="P153" t="s">
        <v>50</v>
      </c>
      <c r="Q153" t="s">
        <v>50</v>
      </c>
      <c r="R153" t="s">
        <v>50</v>
      </c>
      <c r="S153" t="s">
        <v>50</v>
      </c>
      <c r="T153" t="s">
        <v>50</v>
      </c>
      <c r="U153" t="s">
        <v>441</v>
      </c>
      <c r="V153" t="s">
        <v>50</v>
      </c>
      <c r="W153" t="s">
        <v>50</v>
      </c>
      <c r="X153" t="s">
        <v>50</v>
      </c>
      <c r="Y153" t="s">
        <v>50</v>
      </c>
      <c r="Z153" t="s">
        <v>50</v>
      </c>
      <c r="AA153" t="s">
        <v>50</v>
      </c>
      <c r="AB153" t="s">
        <v>50</v>
      </c>
      <c r="AC153">
        <v>7.0100118723602099E+17</v>
      </c>
      <c r="AD153" t="s">
        <v>50</v>
      </c>
      <c r="AE153" t="s">
        <v>50</v>
      </c>
      <c r="AF153" t="s">
        <v>526</v>
      </c>
    </row>
    <row r="154" spans="1:32">
      <c r="A154" s="6" t="str">
        <f t="shared" si="4"/>
        <v>Paris 09 - Gare Saint-Lazare7</v>
      </c>
      <c r="B154" s="6">
        <f t="shared" si="5"/>
        <v>7</v>
      </c>
      <c r="C154" t="s">
        <v>511</v>
      </c>
      <c r="D154">
        <v>9</v>
      </c>
      <c r="E154">
        <v>9</v>
      </c>
      <c r="F154" t="s">
        <v>530</v>
      </c>
      <c r="G154" t="s">
        <v>72</v>
      </c>
      <c r="H154" t="s">
        <v>46</v>
      </c>
      <c r="I154" t="s">
        <v>45</v>
      </c>
      <c r="J154" t="s">
        <v>46</v>
      </c>
      <c r="K154" t="s">
        <v>253</v>
      </c>
      <c r="L154" t="s">
        <v>48</v>
      </c>
      <c r="M154" t="s">
        <v>50</v>
      </c>
      <c r="N154" t="s">
        <v>50</v>
      </c>
      <c r="O154" t="s">
        <v>50</v>
      </c>
      <c r="P154" t="s">
        <v>50</v>
      </c>
      <c r="Q154" t="s">
        <v>50</v>
      </c>
      <c r="R154" t="s">
        <v>50</v>
      </c>
      <c r="S154" t="s">
        <v>50</v>
      </c>
      <c r="T154" t="s">
        <v>50</v>
      </c>
      <c r="U154" t="s">
        <v>441</v>
      </c>
      <c r="V154" t="s">
        <v>50</v>
      </c>
      <c r="W154" t="s">
        <v>50</v>
      </c>
      <c r="X154" t="s">
        <v>50</v>
      </c>
      <c r="Y154" t="s">
        <v>50</v>
      </c>
      <c r="Z154" t="s">
        <v>50</v>
      </c>
      <c r="AA154" t="s">
        <v>50</v>
      </c>
      <c r="AB154" t="s">
        <v>50</v>
      </c>
      <c r="AC154">
        <v>7.0100118723605005E+17</v>
      </c>
      <c r="AD154">
        <v>1337</v>
      </c>
      <c r="AE154" t="s">
        <v>50</v>
      </c>
      <c r="AF154" t="s">
        <v>50</v>
      </c>
    </row>
    <row r="155" spans="1:32">
      <c r="A155" s="6" t="str">
        <f t="shared" si="4"/>
        <v>Paris 09 - Gare Saint-Lazare8</v>
      </c>
      <c r="B155" s="6">
        <f t="shared" si="5"/>
        <v>8</v>
      </c>
      <c r="C155" t="s">
        <v>511</v>
      </c>
      <c r="D155">
        <v>9</v>
      </c>
      <c r="E155">
        <v>9</v>
      </c>
      <c r="F155" t="s">
        <v>521</v>
      </c>
      <c r="G155" t="s">
        <v>72</v>
      </c>
      <c r="H155" t="s">
        <v>46</v>
      </c>
      <c r="I155" t="s">
        <v>45</v>
      </c>
      <c r="J155" t="s">
        <v>46</v>
      </c>
      <c r="K155" t="s">
        <v>47</v>
      </c>
      <c r="L155" t="s">
        <v>45</v>
      </c>
      <c r="M155" t="s">
        <v>50</v>
      </c>
      <c r="N155" t="s">
        <v>50</v>
      </c>
      <c r="O155" t="s">
        <v>50</v>
      </c>
      <c r="P155" t="s">
        <v>50</v>
      </c>
      <c r="Q155" t="s">
        <v>50</v>
      </c>
      <c r="R155" t="s">
        <v>50</v>
      </c>
      <c r="S155" t="s">
        <v>50</v>
      </c>
      <c r="T155" t="s">
        <v>50</v>
      </c>
      <c r="U155" t="s">
        <v>441</v>
      </c>
      <c r="V155" t="s">
        <v>50</v>
      </c>
      <c r="W155" t="s">
        <v>50</v>
      </c>
      <c r="X155" t="s">
        <v>50</v>
      </c>
      <c r="Y155" t="s">
        <v>50</v>
      </c>
      <c r="Z155" t="s">
        <v>50</v>
      </c>
      <c r="AA155" t="s">
        <v>50</v>
      </c>
      <c r="AB155" t="s">
        <v>50</v>
      </c>
      <c r="AC155">
        <v>7.0100118723605094E+17</v>
      </c>
      <c r="AD155">
        <v>1338</v>
      </c>
      <c r="AE155" t="s">
        <v>50</v>
      </c>
      <c r="AF155" t="s">
        <v>522</v>
      </c>
    </row>
    <row r="156" spans="1:32">
      <c r="A156" s="6" t="str">
        <f t="shared" si="4"/>
        <v>Paris 09 - Gare Saint-Lazare9</v>
      </c>
      <c r="B156" s="6">
        <f t="shared" si="5"/>
        <v>9</v>
      </c>
      <c r="C156" t="s">
        <v>511</v>
      </c>
      <c r="D156">
        <v>9</v>
      </c>
      <c r="E156">
        <v>9</v>
      </c>
      <c r="F156" t="s">
        <v>523</v>
      </c>
      <c r="G156" t="s">
        <v>72</v>
      </c>
      <c r="H156" t="s">
        <v>44</v>
      </c>
      <c r="I156" t="s">
        <v>45</v>
      </c>
      <c r="J156" t="s">
        <v>46</v>
      </c>
      <c r="K156" t="s">
        <v>47</v>
      </c>
      <c r="L156" t="s">
        <v>48</v>
      </c>
      <c r="M156" t="s">
        <v>50</v>
      </c>
      <c r="N156" t="s">
        <v>50</v>
      </c>
      <c r="O156" t="s">
        <v>50</v>
      </c>
      <c r="P156" t="s">
        <v>50</v>
      </c>
      <c r="Q156" t="s">
        <v>50</v>
      </c>
      <c r="R156" t="s">
        <v>50</v>
      </c>
      <c r="S156" t="s">
        <v>50</v>
      </c>
      <c r="T156" t="s">
        <v>50</v>
      </c>
      <c r="U156" t="s">
        <v>441</v>
      </c>
      <c r="V156" t="s">
        <v>50</v>
      </c>
      <c r="W156" t="s">
        <v>50</v>
      </c>
      <c r="X156" t="s">
        <v>50</v>
      </c>
      <c r="Y156" t="s">
        <v>50</v>
      </c>
      <c r="Z156" t="s">
        <v>50</v>
      </c>
      <c r="AA156" t="s">
        <v>50</v>
      </c>
      <c r="AB156" t="s">
        <v>50</v>
      </c>
      <c r="AC156">
        <v>7.0100118723605094E+17</v>
      </c>
      <c r="AD156">
        <v>1336</v>
      </c>
      <c r="AE156" t="s">
        <v>50</v>
      </c>
      <c r="AF156" t="s">
        <v>524</v>
      </c>
    </row>
    <row r="157" spans="1:32">
      <c r="A157" s="6" t="str">
        <f t="shared" si="4"/>
        <v>Paris 09 - Haussmann Galeries Lafayette 1</v>
      </c>
      <c r="B157" s="6">
        <f t="shared" si="5"/>
        <v>1</v>
      </c>
      <c r="C157" t="s">
        <v>533</v>
      </c>
      <c r="D157">
        <v>5</v>
      </c>
      <c r="E157">
        <v>5</v>
      </c>
      <c r="F157" t="s">
        <v>534</v>
      </c>
      <c r="G157" t="s">
        <v>54</v>
      </c>
      <c r="H157" t="s">
        <v>46</v>
      </c>
      <c r="I157" t="s">
        <v>45</v>
      </c>
      <c r="J157" t="s">
        <v>46</v>
      </c>
      <c r="K157" t="s">
        <v>47</v>
      </c>
      <c r="L157" t="s">
        <v>45</v>
      </c>
      <c r="M157" t="s">
        <v>50</v>
      </c>
      <c r="N157" t="s">
        <v>50</v>
      </c>
      <c r="O157" t="s">
        <v>50</v>
      </c>
      <c r="P157" t="s">
        <v>50</v>
      </c>
      <c r="Q157" t="s">
        <v>50</v>
      </c>
      <c r="R157" t="s">
        <v>50</v>
      </c>
      <c r="S157" t="s">
        <v>50</v>
      </c>
      <c r="T157" t="s">
        <v>50</v>
      </c>
      <c r="U157" t="s">
        <v>441</v>
      </c>
      <c r="V157" t="s">
        <v>50</v>
      </c>
      <c r="W157" t="s">
        <v>50</v>
      </c>
      <c r="X157" t="s">
        <v>50</v>
      </c>
      <c r="Y157" t="s">
        <v>50</v>
      </c>
      <c r="Z157" t="s">
        <v>50</v>
      </c>
      <c r="AA157" t="s">
        <v>50</v>
      </c>
      <c r="AB157" t="s">
        <v>535</v>
      </c>
      <c r="AC157">
        <v>7.1130825067400102E+17</v>
      </c>
      <c r="AD157" t="s">
        <v>50</v>
      </c>
      <c r="AE157" t="s">
        <v>50</v>
      </c>
      <c r="AF157" t="s">
        <v>50</v>
      </c>
    </row>
    <row r="158" spans="1:32">
      <c r="A158" s="6" t="str">
        <f t="shared" si="4"/>
        <v>Paris 09 - Haussmann Galeries Lafayette 2</v>
      </c>
      <c r="B158" s="6">
        <f t="shared" si="5"/>
        <v>2</v>
      </c>
      <c r="C158" t="s">
        <v>533</v>
      </c>
      <c r="D158">
        <v>5</v>
      </c>
      <c r="E158">
        <v>5</v>
      </c>
      <c r="F158" t="s">
        <v>536</v>
      </c>
      <c r="G158">
        <v>500</v>
      </c>
      <c r="H158" t="s">
        <v>46</v>
      </c>
      <c r="I158" t="s">
        <v>45</v>
      </c>
      <c r="J158" t="s">
        <v>46</v>
      </c>
      <c r="K158" t="s">
        <v>47</v>
      </c>
      <c r="L158" t="s">
        <v>45</v>
      </c>
      <c r="M158" t="s">
        <v>50</v>
      </c>
      <c r="N158" t="s">
        <v>50</v>
      </c>
      <c r="O158" t="s">
        <v>50</v>
      </c>
      <c r="P158" t="s">
        <v>50</v>
      </c>
      <c r="Q158" t="s">
        <v>50</v>
      </c>
      <c r="R158" t="s">
        <v>50</v>
      </c>
      <c r="S158" t="s">
        <v>50</v>
      </c>
      <c r="T158" t="s">
        <v>50</v>
      </c>
      <c r="U158" t="s">
        <v>441</v>
      </c>
      <c r="V158" t="s">
        <v>50</v>
      </c>
      <c r="W158" t="s">
        <v>50</v>
      </c>
      <c r="X158" t="s">
        <v>50</v>
      </c>
      <c r="Y158" t="s">
        <v>50</v>
      </c>
      <c r="Z158" t="s">
        <v>50</v>
      </c>
      <c r="AA158" t="s">
        <v>50</v>
      </c>
      <c r="AB158" t="s">
        <v>537</v>
      </c>
      <c r="AC158" t="s">
        <v>538</v>
      </c>
      <c r="AD158" t="s">
        <v>50</v>
      </c>
      <c r="AE158" t="s">
        <v>539</v>
      </c>
      <c r="AF158" t="s">
        <v>540</v>
      </c>
    </row>
    <row r="159" spans="1:32">
      <c r="A159" s="6" t="str">
        <f t="shared" si="4"/>
        <v>Paris 09 - Haussmann Galeries Lafayette 3</v>
      </c>
      <c r="B159" s="6">
        <f t="shared" si="5"/>
        <v>3</v>
      </c>
      <c r="C159" t="s">
        <v>533</v>
      </c>
      <c r="D159">
        <v>5</v>
      </c>
      <c r="E159">
        <v>5</v>
      </c>
      <c r="F159" t="s">
        <v>541</v>
      </c>
      <c r="G159" t="s">
        <v>43</v>
      </c>
      <c r="H159" t="s">
        <v>44</v>
      </c>
      <c r="I159" t="s">
        <v>48</v>
      </c>
      <c r="J159" t="s">
        <v>104</v>
      </c>
      <c r="K159" t="s">
        <v>47</v>
      </c>
      <c r="L159" t="s">
        <v>45</v>
      </c>
      <c r="M159" t="s">
        <v>50</v>
      </c>
      <c r="N159" t="s">
        <v>50</v>
      </c>
      <c r="O159" t="s">
        <v>50</v>
      </c>
      <c r="P159" t="s">
        <v>50</v>
      </c>
      <c r="Q159" t="s">
        <v>50</v>
      </c>
      <c r="R159" t="s">
        <v>50</v>
      </c>
      <c r="S159" t="s">
        <v>50</v>
      </c>
      <c r="T159" t="s">
        <v>50</v>
      </c>
      <c r="U159" t="s">
        <v>441</v>
      </c>
      <c r="V159" t="s">
        <v>50</v>
      </c>
      <c r="W159" t="s">
        <v>50</v>
      </c>
      <c r="X159" t="s">
        <v>50</v>
      </c>
      <c r="Y159" t="s">
        <v>50</v>
      </c>
      <c r="Z159" t="s">
        <v>50</v>
      </c>
      <c r="AA159" t="s">
        <v>50</v>
      </c>
      <c r="AB159" t="s">
        <v>50</v>
      </c>
      <c r="AC159">
        <v>7.0100118723601894E+17</v>
      </c>
      <c r="AD159" t="s">
        <v>50</v>
      </c>
      <c r="AE159" t="s">
        <v>542</v>
      </c>
      <c r="AF159" t="s">
        <v>50</v>
      </c>
    </row>
    <row r="160" spans="1:32">
      <c r="A160" s="6" t="str">
        <f t="shared" si="4"/>
        <v>Paris 09 - Haussmann Galeries Lafayette 4</v>
      </c>
      <c r="B160" s="6">
        <f t="shared" si="5"/>
        <v>4</v>
      </c>
      <c r="C160" t="s">
        <v>533</v>
      </c>
      <c r="D160">
        <v>5</v>
      </c>
      <c r="E160">
        <v>5</v>
      </c>
      <c r="F160" t="s">
        <v>543</v>
      </c>
      <c r="G160" t="s">
        <v>498</v>
      </c>
      <c r="H160" t="s">
        <v>46</v>
      </c>
      <c r="I160" t="s">
        <v>45</v>
      </c>
      <c r="J160" t="s">
        <v>46</v>
      </c>
      <c r="K160" t="s">
        <v>89</v>
      </c>
      <c r="L160" t="s">
        <v>45</v>
      </c>
      <c r="M160" t="s">
        <v>50</v>
      </c>
      <c r="N160" t="s">
        <v>50</v>
      </c>
      <c r="O160" t="s">
        <v>50</v>
      </c>
      <c r="P160" t="s">
        <v>50</v>
      </c>
      <c r="Q160" t="s">
        <v>50</v>
      </c>
      <c r="R160" t="s">
        <v>50</v>
      </c>
      <c r="S160" t="s">
        <v>50</v>
      </c>
      <c r="T160" t="s">
        <v>50</v>
      </c>
      <c r="U160" t="s">
        <v>441</v>
      </c>
      <c r="V160" t="s">
        <v>50</v>
      </c>
      <c r="W160">
        <v>1246274</v>
      </c>
      <c r="X160" t="s">
        <v>1409</v>
      </c>
      <c r="Y160" t="s">
        <v>1410</v>
      </c>
      <c r="Z160" t="s">
        <v>50</v>
      </c>
      <c r="AA160" t="s">
        <v>50</v>
      </c>
      <c r="AB160" t="s">
        <v>50</v>
      </c>
      <c r="AC160">
        <v>7.0100118723601894E+17</v>
      </c>
      <c r="AD160" t="s">
        <v>50</v>
      </c>
      <c r="AE160" t="s">
        <v>50</v>
      </c>
      <c r="AF160" t="s">
        <v>50</v>
      </c>
    </row>
    <row r="161" spans="1:32">
      <c r="A161" s="6" t="str">
        <f t="shared" si="4"/>
        <v>Paris 09 - Haussmann Galeries Lafayette 5</v>
      </c>
      <c r="B161" s="6">
        <f t="shared" si="5"/>
        <v>5</v>
      </c>
      <c r="C161" t="s">
        <v>533</v>
      </c>
      <c r="D161">
        <v>5</v>
      </c>
      <c r="E161">
        <v>5</v>
      </c>
      <c r="F161" t="s">
        <v>544</v>
      </c>
      <c r="G161" t="s">
        <v>54</v>
      </c>
      <c r="H161" t="s">
        <v>46</v>
      </c>
      <c r="I161" t="s">
        <v>45</v>
      </c>
      <c r="J161" t="s">
        <v>46</v>
      </c>
      <c r="K161" t="s">
        <v>47</v>
      </c>
      <c r="L161" t="s">
        <v>45</v>
      </c>
      <c r="M161" t="s">
        <v>50</v>
      </c>
      <c r="N161" t="s">
        <v>50</v>
      </c>
      <c r="O161" t="s">
        <v>50</v>
      </c>
      <c r="P161" t="s">
        <v>50</v>
      </c>
      <c r="Q161" t="s">
        <v>50</v>
      </c>
      <c r="R161" t="s">
        <v>50</v>
      </c>
      <c r="S161" t="s">
        <v>50</v>
      </c>
      <c r="T161" t="s">
        <v>50</v>
      </c>
      <c r="U161" t="s">
        <v>441</v>
      </c>
      <c r="V161" t="s">
        <v>50</v>
      </c>
      <c r="W161" t="s">
        <v>50</v>
      </c>
      <c r="X161" t="s">
        <v>50</v>
      </c>
      <c r="Y161" t="s">
        <v>50</v>
      </c>
      <c r="Z161" t="s">
        <v>50</v>
      </c>
      <c r="AA161" t="s">
        <v>50</v>
      </c>
      <c r="AB161" t="s">
        <v>545</v>
      </c>
      <c r="AC161">
        <v>7.0100118723601894E+17</v>
      </c>
      <c r="AD161" t="s">
        <v>50</v>
      </c>
      <c r="AE161" t="s">
        <v>50</v>
      </c>
      <c r="AF161" t="s">
        <v>50</v>
      </c>
    </row>
    <row r="162" spans="1:32">
      <c r="A162" s="6" t="str">
        <f t="shared" si="4"/>
        <v>Paris 09 - Trinite-d'Estienne d'Orves1</v>
      </c>
      <c r="B162" s="6">
        <f t="shared" si="5"/>
        <v>1</v>
      </c>
      <c r="C162" t="s">
        <v>546</v>
      </c>
      <c r="D162">
        <v>6</v>
      </c>
      <c r="E162">
        <v>6</v>
      </c>
      <c r="F162" t="s">
        <v>554</v>
      </c>
      <c r="G162" t="s">
        <v>43</v>
      </c>
      <c r="H162" t="s">
        <v>46</v>
      </c>
      <c r="I162" t="s">
        <v>45</v>
      </c>
      <c r="J162" t="s">
        <v>46</v>
      </c>
      <c r="K162" t="s">
        <v>47</v>
      </c>
      <c r="L162" t="s">
        <v>45</v>
      </c>
      <c r="M162" t="s">
        <v>50</v>
      </c>
      <c r="N162" t="s">
        <v>50</v>
      </c>
      <c r="O162" t="s">
        <v>50</v>
      </c>
      <c r="P162" t="s">
        <v>50</v>
      </c>
      <c r="Q162" t="s">
        <v>50</v>
      </c>
      <c r="R162" t="s">
        <v>50</v>
      </c>
      <c r="S162" t="s">
        <v>50</v>
      </c>
      <c r="T162" t="s">
        <v>50</v>
      </c>
      <c r="U162" t="s">
        <v>441</v>
      </c>
      <c r="V162" t="s">
        <v>50</v>
      </c>
      <c r="W162" t="s">
        <v>50</v>
      </c>
      <c r="X162" t="s">
        <v>50</v>
      </c>
      <c r="Y162" t="s">
        <v>50</v>
      </c>
      <c r="Z162" t="s">
        <v>50</v>
      </c>
      <c r="AA162" t="s">
        <v>50</v>
      </c>
      <c r="AB162" t="s">
        <v>50</v>
      </c>
      <c r="AC162">
        <v>7.0100118723601997E+17</v>
      </c>
      <c r="AD162">
        <v>849700956</v>
      </c>
      <c r="AE162" t="s">
        <v>50</v>
      </c>
      <c r="AF162" t="s">
        <v>50</v>
      </c>
    </row>
    <row r="163" spans="1:32">
      <c r="A163" s="6" t="str">
        <f t="shared" si="4"/>
        <v>Paris 09 - Trinite-d'Estienne d'Orves2</v>
      </c>
      <c r="B163" s="6">
        <f t="shared" si="5"/>
        <v>2</v>
      </c>
      <c r="C163" t="s">
        <v>546</v>
      </c>
      <c r="D163">
        <v>6</v>
      </c>
      <c r="E163">
        <v>6</v>
      </c>
      <c r="F163" t="s">
        <v>547</v>
      </c>
      <c r="G163">
        <v>500</v>
      </c>
      <c r="H163" t="s">
        <v>46</v>
      </c>
      <c r="I163" t="s">
        <v>48</v>
      </c>
      <c r="J163" t="s">
        <v>104</v>
      </c>
      <c r="K163" t="s">
        <v>105</v>
      </c>
      <c r="L163" t="s">
        <v>45</v>
      </c>
      <c r="M163" t="s">
        <v>50</v>
      </c>
      <c r="N163" t="s">
        <v>50</v>
      </c>
      <c r="O163" t="s">
        <v>50</v>
      </c>
      <c r="P163" t="s">
        <v>50</v>
      </c>
      <c r="Q163" t="s">
        <v>50</v>
      </c>
      <c r="R163" t="s">
        <v>50</v>
      </c>
      <c r="S163" t="s">
        <v>50</v>
      </c>
      <c r="T163" t="s">
        <v>50</v>
      </c>
      <c r="U163" t="s">
        <v>441</v>
      </c>
      <c r="V163" t="s">
        <v>50</v>
      </c>
      <c r="W163" t="s">
        <v>50</v>
      </c>
      <c r="X163" t="s">
        <v>50</v>
      </c>
      <c r="Y163" t="s">
        <v>50</v>
      </c>
      <c r="Z163" t="s">
        <v>548</v>
      </c>
      <c r="AA163" t="s">
        <v>549</v>
      </c>
      <c r="AB163" t="s">
        <v>50</v>
      </c>
      <c r="AC163">
        <v>7.0100118723603802E+17</v>
      </c>
      <c r="AD163" t="s">
        <v>50</v>
      </c>
      <c r="AE163" t="s">
        <v>50</v>
      </c>
      <c r="AF163" t="s">
        <v>50</v>
      </c>
    </row>
    <row r="164" spans="1:32">
      <c r="A164" s="6" t="str">
        <f t="shared" si="4"/>
        <v>Paris 09 - Trinite-d'Estienne d'Orves3</v>
      </c>
      <c r="B164" s="6">
        <f t="shared" si="5"/>
        <v>3</v>
      </c>
      <c r="C164" t="s">
        <v>546</v>
      </c>
      <c r="D164">
        <v>6</v>
      </c>
      <c r="E164">
        <v>6</v>
      </c>
      <c r="F164" t="s">
        <v>551</v>
      </c>
      <c r="G164" t="s">
        <v>43</v>
      </c>
      <c r="H164" t="s">
        <v>46</v>
      </c>
      <c r="I164" t="s">
        <v>45</v>
      </c>
      <c r="J164" t="s">
        <v>46</v>
      </c>
      <c r="K164" t="s">
        <v>47</v>
      </c>
      <c r="L164" t="s">
        <v>45</v>
      </c>
      <c r="M164" t="s">
        <v>50</v>
      </c>
      <c r="N164" t="s">
        <v>50</v>
      </c>
      <c r="O164" t="s">
        <v>50</v>
      </c>
      <c r="P164" t="s">
        <v>50</v>
      </c>
      <c r="Q164" t="s">
        <v>50</v>
      </c>
      <c r="R164" t="s">
        <v>50</v>
      </c>
      <c r="S164" t="s">
        <v>50</v>
      </c>
      <c r="T164" t="s">
        <v>50</v>
      </c>
      <c r="U164" t="s">
        <v>441</v>
      </c>
      <c r="V164" t="s">
        <v>50</v>
      </c>
      <c r="W164" t="s">
        <v>50</v>
      </c>
      <c r="X164" t="s">
        <v>50</v>
      </c>
      <c r="Y164" t="s">
        <v>50</v>
      </c>
      <c r="Z164" t="s">
        <v>50</v>
      </c>
      <c r="AA164" t="s">
        <v>50</v>
      </c>
      <c r="AB164" t="s">
        <v>50</v>
      </c>
      <c r="AC164">
        <v>7.0100118723601997E+17</v>
      </c>
      <c r="AD164">
        <v>849700955</v>
      </c>
      <c r="AE164" t="s">
        <v>50</v>
      </c>
      <c r="AF164" t="s">
        <v>50</v>
      </c>
    </row>
    <row r="165" spans="1:32">
      <c r="A165" s="6" t="str">
        <f t="shared" si="4"/>
        <v>Paris 09 - Trinite-d'Estienne d'Orves4</v>
      </c>
      <c r="B165" s="6">
        <f t="shared" si="5"/>
        <v>4</v>
      </c>
      <c r="C165" t="s">
        <v>546</v>
      </c>
      <c r="D165">
        <v>6</v>
      </c>
      <c r="E165">
        <v>6</v>
      </c>
      <c r="F165" t="s">
        <v>555</v>
      </c>
      <c r="G165" t="s">
        <v>54</v>
      </c>
      <c r="H165" t="s">
        <v>46</v>
      </c>
      <c r="I165" t="s">
        <v>45</v>
      </c>
      <c r="J165" t="s">
        <v>46</v>
      </c>
      <c r="K165" t="s">
        <v>47</v>
      </c>
      <c r="L165" t="s">
        <v>45</v>
      </c>
      <c r="M165" t="s">
        <v>50</v>
      </c>
      <c r="N165" t="s">
        <v>50</v>
      </c>
      <c r="O165" t="s">
        <v>50</v>
      </c>
      <c r="P165" t="s">
        <v>50</v>
      </c>
      <c r="Q165" t="s">
        <v>50</v>
      </c>
      <c r="R165" t="s">
        <v>50</v>
      </c>
      <c r="S165" t="s">
        <v>50</v>
      </c>
      <c r="T165" t="s">
        <v>50</v>
      </c>
      <c r="U165" t="s">
        <v>441</v>
      </c>
      <c r="V165" t="s">
        <v>50</v>
      </c>
      <c r="W165" t="s">
        <v>50</v>
      </c>
      <c r="X165" t="s">
        <v>50</v>
      </c>
      <c r="Y165" t="s">
        <v>50</v>
      </c>
      <c r="Z165" t="s">
        <v>50</v>
      </c>
      <c r="AA165" t="s">
        <v>50</v>
      </c>
      <c r="AB165" t="s">
        <v>50</v>
      </c>
      <c r="AC165">
        <v>7.0100118723605197E+17</v>
      </c>
      <c r="AD165" t="s">
        <v>50</v>
      </c>
      <c r="AE165" t="s">
        <v>50</v>
      </c>
      <c r="AF165" t="s">
        <v>556</v>
      </c>
    </row>
    <row r="166" spans="1:32">
      <c r="A166" s="6" t="str">
        <f t="shared" si="4"/>
        <v>Paris 09 - Trinite-d'Estienne d'Orves5</v>
      </c>
      <c r="B166" s="6">
        <f t="shared" si="5"/>
        <v>5</v>
      </c>
      <c r="C166" t="s">
        <v>546</v>
      </c>
      <c r="D166">
        <v>6</v>
      </c>
      <c r="E166">
        <v>6</v>
      </c>
      <c r="F166" t="s">
        <v>552</v>
      </c>
      <c r="G166" t="s">
        <v>72</v>
      </c>
      <c r="H166" t="s">
        <v>46</v>
      </c>
      <c r="I166" t="s">
        <v>45</v>
      </c>
      <c r="J166" t="s">
        <v>46</v>
      </c>
      <c r="K166" t="s">
        <v>89</v>
      </c>
      <c r="L166" t="s">
        <v>45</v>
      </c>
      <c r="M166" t="s">
        <v>50</v>
      </c>
      <c r="N166" t="s">
        <v>50</v>
      </c>
      <c r="O166" t="s">
        <v>50</v>
      </c>
      <c r="P166" t="s">
        <v>50</v>
      </c>
      <c r="Q166" t="s">
        <v>50</v>
      </c>
      <c r="R166" t="s">
        <v>50</v>
      </c>
      <c r="S166" t="s">
        <v>50</v>
      </c>
      <c r="T166" t="s">
        <v>50</v>
      </c>
      <c r="U166" t="s">
        <v>441</v>
      </c>
      <c r="V166" t="s">
        <v>50</v>
      </c>
      <c r="W166">
        <v>1246296</v>
      </c>
      <c r="X166" t="s">
        <v>1409</v>
      </c>
      <c r="Y166" t="s">
        <v>1426</v>
      </c>
      <c r="Z166" t="s">
        <v>50</v>
      </c>
      <c r="AA166" t="s">
        <v>50</v>
      </c>
      <c r="AB166" t="s">
        <v>50</v>
      </c>
      <c r="AC166">
        <v>7.0100118723601101E+17</v>
      </c>
      <c r="AD166">
        <v>849700928</v>
      </c>
      <c r="AE166" t="s">
        <v>50</v>
      </c>
      <c r="AF166" t="s">
        <v>553</v>
      </c>
    </row>
    <row r="167" spans="1:32">
      <c r="A167" s="6" t="str">
        <f t="shared" si="4"/>
        <v>Paris 09 - Trinite-d'Estienne d'Orves6</v>
      </c>
      <c r="B167" s="6">
        <f t="shared" si="5"/>
        <v>6</v>
      </c>
      <c r="C167" t="s">
        <v>546</v>
      </c>
      <c r="D167">
        <v>6</v>
      </c>
      <c r="E167">
        <v>6</v>
      </c>
      <c r="F167" t="s">
        <v>550</v>
      </c>
      <c r="G167" t="s">
        <v>498</v>
      </c>
      <c r="H167" t="s">
        <v>46</v>
      </c>
      <c r="I167" t="s">
        <v>45</v>
      </c>
      <c r="J167" t="s">
        <v>46</v>
      </c>
      <c r="K167" t="s">
        <v>47</v>
      </c>
      <c r="L167" t="s">
        <v>45</v>
      </c>
      <c r="M167" t="s">
        <v>50</v>
      </c>
      <c r="N167" t="s">
        <v>50</v>
      </c>
      <c r="O167" t="s">
        <v>50</v>
      </c>
      <c r="P167" t="s">
        <v>50</v>
      </c>
      <c r="Q167" t="s">
        <v>50</v>
      </c>
      <c r="R167" t="s">
        <v>50</v>
      </c>
      <c r="S167" t="s">
        <v>50</v>
      </c>
      <c r="T167" t="s">
        <v>50</v>
      </c>
      <c r="U167" t="s">
        <v>441</v>
      </c>
      <c r="V167" t="s">
        <v>50</v>
      </c>
      <c r="W167" t="s">
        <v>50</v>
      </c>
      <c r="X167" t="s">
        <v>50</v>
      </c>
      <c r="Y167" t="s">
        <v>50</v>
      </c>
      <c r="Z167" t="s">
        <v>50</v>
      </c>
      <c r="AA167" t="s">
        <v>50</v>
      </c>
      <c r="AB167" t="s">
        <v>50</v>
      </c>
      <c r="AC167">
        <v>7.0100118723603494E+17</v>
      </c>
      <c r="AD167" t="s">
        <v>50</v>
      </c>
      <c r="AE167" t="s">
        <v>50</v>
      </c>
      <c r="AF167" t="s">
        <v>50</v>
      </c>
    </row>
    <row r="168" spans="1:32">
      <c r="A168" s="6" t="str">
        <f t="shared" si="4"/>
        <v>Paris 10 - Faubourg St Martin1</v>
      </c>
      <c r="B168" s="6">
        <f t="shared" si="5"/>
        <v>1</v>
      </c>
      <c r="C168" t="s">
        <v>557</v>
      </c>
      <c r="D168">
        <v>2</v>
      </c>
      <c r="E168">
        <v>2</v>
      </c>
      <c r="F168" t="s">
        <v>560</v>
      </c>
      <c r="G168" t="s">
        <v>321</v>
      </c>
      <c r="H168" t="s">
        <v>46</v>
      </c>
      <c r="I168" t="s">
        <v>45</v>
      </c>
      <c r="J168" t="s">
        <v>46</v>
      </c>
      <c r="K168" t="s">
        <v>47</v>
      </c>
      <c r="L168" t="s">
        <v>45</v>
      </c>
      <c r="M168" t="s">
        <v>50</v>
      </c>
      <c r="N168" t="s">
        <v>50</v>
      </c>
      <c r="O168" t="s">
        <v>50</v>
      </c>
      <c r="P168" t="s">
        <v>50</v>
      </c>
      <c r="Q168" t="s">
        <v>50</v>
      </c>
      <c r="R168" t="s">
        <v>50</v>
      </c>
      <c r="S168" t="s">
        <v>50</v>
      </c>
      <c r="T168" t="s">
        <v>50</v>
      </c>
      <c r="U168" t="s">
        <v>441</v>
      </c>
      <c r="V168" t="s">
        <v>50</v>
      </c>
      <c r="W168" t="s">
        <v>50</v>
      </c>
      <c r="X168" t="s">
        <v>50</v>
      </c>
      <c r="Y168" t="s">
        <v>50</v>
      </c>
      <c r="Z168" t="s">
        <v>50</v>
      </c>
      <c r="AA168" t="s">
        <v>50</v>
      </c>
      <c r="AB168" t="s">
        <v>50</v>
      </c>
      <c r="AC168">
        <v>7.0100118723604698E+17</v>
      </c>
      <c r="AD168" t="s">
        <v>50</v>
      </c>
      <c r="AE168" t="s">
        <v>50</v>
      </c>
      <c r="AF168" t="s">
        <v>50</v>
      </c>
    </row>
    <row r="169" spans="1:32">
      <c r="A169" s="6" t="str">
        <f t="shared" si="4"/>
        <v>Paris 10 - Faubourg St Martin2</v>
      </c>
      <c r="B169" s="6">
        <f t="shared" si="5"/>
        <v>2</v>
      </c>
      <c r="C169" t="s">
        <v>557</v>
      </c>
      <c r="D169">
        <v>2</v>
      </c>
      <c r="E169">
        <v>2</v>
      </c>
      <c r="F169" t="s">
        <v>558</v>
      </c>
      <c r="G169" t="s">
        <v>72</v>
      </c>
      <c r="H169" t="s">
        <v>46</v>
      </c>
      <c r="I169" t="s">
        <v>45</v>
      </c>
      <c r="J169" t="s">
        <v>46</v>
      </c>
      <c r="K169" t="s">
        <v>89</v>
      </c>
      <c r="L169" t="s">
        <v>45</v>
      </c>
      <c r="M169" t="s">
        <v>50</v>
      </c>
      <c r="N169" t="s">
        <v>50</v>
      </c>
      <c r="O169" t="s">
        <v>50</v>
      </c>
      <c r="P169" t="s">
        <v>50</v>
      </c>
      <c r="Q169" t="s">
        <v>50</v>
      </c>
      <c r="R169" t="s">
        <v>50</v>
      </c>
      <c r="S169" t="s">
        <v>50</v>
      </c>
      <c r="T169" t="s">
        <v>50</v>
      </c>
      <c r="U169" t="s">
        <v>441</v>
      </c>
      <c r="V169" t="s">
        <v>50</v>
      </c>
      <c r="W169">
        <v>1246217</v>
      </c>
      <c r="X169" t="s">
        <v>1409</v>
      </c>
      <c r="Y169" t="s">
        <v>1410</v>
      </c>
      <c r="Z169" t="s">
        <v>50</v>
      </c>
      <c r="AA169" t="s">
        <v>50</v>
      </c>
      <c r="AB169" t="s">
        <v>50</v>
      </c>
      <c r="AC169">
        <v>7.01001187236064E+17</v>
      </c>
      <c r="AD169" t="s">
        <v>50</v>
      </c>
      <c r="AE169" t="s">
        <v>50</v>
      </c>
      <c r="AF169" t="s">
        <v>559</v>
      </c>
    </row>
    <row r="170" spans="1:32">
      <c r="A170" s="6" t="str">
        <f t="shared" si="4"/>
        <v>Paris 10 - Indigo Gare du Nord Lariboisiere1</v>
      </c>
      <c r="B170" s="6">
        <f t="shared" si="5"/>
        <v>1</v>
      </c>
      <c r="C170" t="s">
        <v>561</v>
      </c>
      <c r="D170">
        <v>10</v>
      </c>
      <c r="E170">
        <v>10</v>
      </c>
      <c r="F170" t="s">
        <v>574</v>
      </c>
      <c r="G170">
        <v>500</v>
      </c>
      <c r="H170" t="s">
        <v>46</v>
      </c>
      <c r="I170" t="s">
        <v>45</v>
      </c>
      <c r="J170" t="s">
        <v>46</v>
      </c>
      <c r="K170" t="s">
        <v>47</v>
      </c>
      <c r="L170" t="s">
        <v>45</v>
      </c>
      <c r="M170" t="s">
        <v>50</v>
      </c>
      <c r="N170" t="s">
        <v>50</v>
      </c>
      <c r="O170" t="s">
        <v>50</v>
      </c>
      <c r="P170" t="s">
        <v>50</v>
      </c>
      <c r="Q170" t="s">
        <v>50</v>
      </c>
      <c r="R170" t="s">
        <v>50</v>
      </c>
      <c r="S170" t="s">
        <v>50</v>
      </c>
      <c r="T170" t="s">
        <v>50</v>
      </c>
      <c r="U170" t="s">
        <v>441</v>
      </c>
      <c r="V170" t="s">
        <v>50</v>
      </c>
      <c r="W170" t="s">
        <v>50</v>
      </c>
      <c r="X170" t="s">
        <v>50</v>
      </c>
      <c r="Y170" t="s">
        <v>50</v>
      </c>
      <c r="Z170" t="s">
        <v>50</v>
      </c>
      <c r="AA170" t="s">
        <v>50</v>
      </c>
      <c r="AB170" t="s">
        <v>50</v>
      </c>
      <c r="AC170">
        <v>7.0100118723606899E+17</v>
      </c>
      <c r="AD170">
        <v>1617</v>
      </c>
      <c r="AE170" t="s">
        <v>575</v>
      </c>
      <c r="AF170" t="s">
        <v>50</v>
      </c>
    </row>
    <row r="171" spans="1:32">
      <c r="A171" s="6" t="str">
        <f t="shared" si="4"/>
        <v>Paris 10 - Indigo Gare du Nord Lariboisiere2</v>
      </c>
      <c r="B171" s="6">
        <f t="shared" si="5"/>
        <v>2</v>
      </c>
      <c r="C171" t="s">
        <v>561</v>
      </c>
      <c r="D171">
        <v>10</v>
      </c>
      <c r="E171">
        <v>10</v>
      </c>
      <c r="F171" t="s">
        <v>562</v>
      </c>
      <c r="G171" t="s">
        <v>54</v>
      </c>
      <c r="H171" t="s">
        <v>46</v>
      </c>
      <c r="I171" t="s">
        <v>45</v>
      </c>
      <c r="J171" t="s">
        <v>46</v>
      </c>
      <c r="K171" t="s">
        <v>47</v>
      </c>
      <c r="L171" t="s">
        <v>45</v>
      </c>
      <c r="M171" t="s">
        <v>50</v>
      </c>
      <c r="N171" t="s">
        <v>50</v>
      </c>
      <c r="O171" t="s">
        <v>50</v>
      </c>
      <c r="P171" t="s">
        <v>50</v>
      </c>
      <c r="Q171" t="s">
        <v>50</v>
      </c>
      <c r="R171" t="s">
        <v>50</v>
      </c>
      <c r="S171" t="s">
        <v>50</v>
      </c>
      <c r="T171" t="s">
        <v>50</v>
      </c>
      <c r="U171" t="s">
        <v>441</v>
      </c>
      <c r="V171" t="s">
        <v>50</v>
      </c>
      <c r="W171" t="s">
        <v>50</v>
      </c>
      <c r="X171" t="s">
        <v>50</v>
      </c>
      <c r="Y171" t="s">
        <v>50</v>
      </c>
      <c r="Z171" t="s">
        <v>50</v>
      </c>
      <c r="AA171" t="s">
        <v>50</v>
      </c>
      <c r="AB171" t="s">
        <v>563</v>
      </c>
      <c r="AC171">
        <v>7.0100118723601498E+17</v>
      </c>
      <c r="AD171" t="s">
        <v>50</v>
      </c>
      <c r="AE171" t="s">
        <v>50</v>
      </c>
      <c r="AF171" t="s">
        <v>564</v>
      </c>
    </row>
    <row r="172" spans="1:32">
      <c r="A172" s="6" t="str">
        <f t="shared" si="4"/>
        <v>Paris 10 - Indigo Gare du Nord Lariboisiere3</v>
      </c>
      <c r="B172" s="6">
        <f t="shared" si="5"/>
        <v>3</v>
      </c>
      <c r="C172" t="s">
        <v>561</v>
      </c>
      <c r="D172">
        <v>10</v>
      </c>
      <c r="E172">
        <v>10</v>
      </c>
      <c r="F172" t="s">
        <v>572</v>
      </c>
      <c r="G172" t="s">
        <v>498</v>
      </c>
      <c r="H172" t="s">
        <v>46</v>
      </c>
      <c r="I172" t="s">
        <v>45</v>
      </c>
      <c r="J172" t="s">
        <v>46</v>
      </c>
      <c r="K172" t="s">
        <v>64</v>
      </c>
      <c r="L172" t="s">
        <v>45</v>
      </c>
      <c r="M172" t="s">
        <v>50</v>
      </c>
      <c r="N172" t="s">
        <v>50</v>
      </c>
      <c r="O172" t="s">
        <v>50</v>
      </c>
      <c r="P172" t="s">
        <v>50</v>
      </c>
      <c r="Q172" t="s">
        <v>50</v>
      </c>
      <c r="R172" t="s">
        <v>50</v>
      </c>
      <c r="S172" t="s">
        <v>50</v>
      </c>
      <c r="T172" t="s">
        <v>50</v>
      </c>
      <c r="U172" t="s">
        <v>441</v>
      </c>
      <c r="V172">
        <v>1246873</v>
      </c>
      <c r="W172" t="s">
        <v>50</v>
      </c>
      <c r="X172" t="s">
        <v>1427</v>
      </c>
      <c r="Y172" t="s">
        <v>1428</v>
      </c>
      <c r="Z172" t="s">
        <v>50</v>
      </c>
      <c r="AA172" t="s">
        <v>50</v>
      </c>
      <c r="AB172" t="s">
        <v>573</v>
      </c>
      <c r="AC172">
        <v>7.0100118723603597E+17</v>
      </c>
      <c r="AD172" t="s">
        <v>50</v>
      </c>
      <c r="AE172" t="s">
        <v>50</v>
      </c>
      <c r="AF172" t="s">
        <v>50</v>
      </c>
    </row>
    <row r="173" spans="1:32">
      <c r="A173" s="6" t="str">
        <f t="shared" si="4"/>
        <v>Paris 10 - Indigo Gare du Nord Lariboisiere4</v>
      </c>
      <c r="B173" s="6">
        <f t="shared" si="5"/>
        <v>4</v>
      </c>
      <c r="C173" t="s">
        <v>561</v>
      </c>
      <c r="D173">
        <v>10</v>
      </c>
      <c r="E173">
        <v>10</v>
      </c>
      <c r="F173" t="s">
        <v>583</v>
      </c>
      <c r="G173">
        <v>500</v>
      </c>
      <c r="H173" t="s">
        <v>46</v>
      </c>
      <c r="I173" t="s">
        <v>45</v>
      </c>
      <c r="J173" t="s">
        <v>46</v>
      </c>
      <c r="K173" t="s">
        <v>47</v>
      </c>
      <c r="L173" t="s">
        <v>45</v>
      </c>
      <c r="M173" t="s">
        <v>50</v>
      </c>
      <c r="N173" t="s">
        <v>50</v>
      </c>
      <c r="O173" t="s">
        <v>50</v>
      </c>
      <c r="P173" t="s">
        <v>50</v>
      </c>
      <c r="Q173" t="s">
        <v>50</v>
      </c>
      <c r="R173" t="s">
        <v>50</v>
      </c>
      <c r="S173" t="s">
        <v>50</v>
      </c>
      <c r="T173" t="s">
        <v>50</v>
      </c>
      <c r="U173" t="s">
        <v>441</v>
      </c>
      <c r="V173" t="s">
        <v>50</v>
      </c>
      <c r="W173" t="s">
        <v>50</v>
      </c>
      <c r="X173" t="s">
        <v>50</v>
      </c>
      <c r="Y173" t="s">
        <v>50</v>
      </c>
      <c r="Z173" t="s">
        <v>50</v>
      </c>
      <c r="AA173" t="s">
        <v>50</v>
      </c>
      <c r="AB173" t="s">
        <v>50</v>
      </c>
      <c r="AC173">
        <v>7.0100118723605005E+17</v>
      </c>
      <c r="AD173">
        <v>1619</v>
      </c>
      <c r="AE173" t="s">
        <v>584</v>
      </c>
      <c r="AF173" t="s">
        <v>50</v>
      </c>
    </row>
    <row r="174" spans="1:32">
      <c r="A174" s="6" t="str">
        <f t="shared" si="4"/>
        <v>Paris 10 - Indigo Gare du Nord Lariboisiere5</v>
      </c>
      <c r="B174" s="6">
        <f t="shared" si="5"/>
        <v>5</v>
      </c>
      <c r="C174" t="s">
        <v>561</v>
      </c>
      <c r="D174">
        <v>10</v>
      </c>
      <c r="E174">
        <v>10</v>
      </c>
      <c r="F174" t="s">
        <v>581</v>
      </c>
      <c r="G174">
        <v>500</v>
      </c>
      <c r="H174" t="s">
        <v>46</v>
      </c>
      <c r="I174" t="s">
        <v>45</v>
      </c>
      <c r="J174" t="s">
        <v>46</v>
      </c>
      <c r="K174" t="s">
        <v>47</v>
      </c>
      <c r="L174" t="s">
        <v>45</v>
      </c>
      <c r="M174" t="s">
        <v>50</v>
      </c>
      <c r="N174" t="s">
        <v>50</v>
      </c>
      <c r="O174" t="s">
        <v>50</v>
      </c>
      <c r="P174" t="s">
        <v>50</v>
      </c>
      <c r="Q174" t="s">
        <v>50</v>
      </c>
      <c r="R174" t="s">
        <v>50</v>
      </c>
      <c r="S174" t="s">
        <v>50</v>
      </c>
      <c r="T174" t="s">
        <v>50</v>
      </c>
      <c r="U174" t="s">
        <v>441</v>
      </c>
      <c r="V174" t="s">
        <v>50</v>
      </c>
      <c r="W174" t="s">
        <v>50</v>
      </c>
      <c r="X174" t="s">
        <v>50</v>
      </c>
      <c r="Y174" t="s">
        <v>50</v>
      </c>
      <c r="Z174" t="s">
        <v>50</v>
      </c>
      <c r="AA174" t="s">
        <v>50</v>
      </c>
      <c r="AB174" t="s">
        <v>50</v>
      </c>
      <c r="AC174">
        <v>7.0100118723606899E+17</v>
      </c>
      <c r="AD174">
        <v>1618</v>
      </c>
      <c r="AE174" t="s">
        <v>582</v>
      </c>
      <c r="AF174" t="s">
        <v>50</v>
      </c>
    </row>
    <row r="175" spans="1:32">
      <c r="A175" s="6" t="str">
        <f t="shared" si="4"/>
        <v>Paris 10 - Indigo Gare du Nord Lariboisiere6</v>
      </c>
      <c r="B175" s="6">
        <f t="shared" si="5"/>
        <v>6</v>
      </c>
      <c r="C175" t="s">
        <v>561</v>
      </c>
      <c r="D175">
        <v>10</v>
      </c>
      <c r="E175">
        <v>10</v>
      </c>
      <c r="F175" t="s">
        <v>569</v>
      </c>
      <c r="G175">
        <v>500</v>
      </c>
      <c r="H175" t="s">
        <v>46</v>
      </c>
      <c r="I175" t="s">
        <v>45</v>
      </c>
      <c r="J175" t="s">
        <v>58</v>
      </c>
      <c r="K175" t="s">
        <v>89</v>
      </c>
      <c r="L175" t="s">
        <v>45</v>
      </c>
      <c r="M175" t="s">
        <v>50</v>
      </c>
      <c r="N175" t="s">
        <v>50</v>
      </c>
      <c r="O175" t="s">
        <v>50</v>
      </c>
      <c r="P175" t="s">
        <v>50</v>
      </c>
      <c r="Q175" t="s">
        <v>50</v>
      </c>
      <c r="R175" t="s">
        <v>50</v>
      </c>
      <c r="S175" t="s">
        <v>50</v>
      </c>
      <c r="T175" t="s">
        <v>50</v>
      </c>
      <c r="U175" t="s">
        <v>441</v>
      </c>
      <c r="V175" t="s">
        <v>50</v>
      </c>
      <c r="W175">
        <v>1246270</v>
      </c>
      <c r="X175" t="s">
        <v>1409</v>
      </c>
      <c r="Y175" t="s">
        <v>1410</v>
      </c>
      <c r="Z175" t="s">
        <v>50</v>
      </c>
      <c r="AA175" t="s">
        <v>50</v>
      </c>
      <c r="AB175" t="s">
        <v>570</v>
      </c>
      <c r="AC175">
        <v>7.0100118723603405E+17</v>
      </c>
      <c r="AD175" t="s">
        <v>50</v>
      </c>
      <c r="AE175" t="s">
        <v>50</v>
      </c>
      <c r="AF175" t="s">
        <v>571</v>
      </c>
    </row>
    <row r="176" spans="1:32">
      <c r="A176" s="6" t="str">
        <f t="shared" si="4"/>
        <v>Paris 10 - Indigo Gare du Nord Lariboisiere7</v>
      </c>
      <c r="B176" s="6">
        <f t="shared" si="5"/>
        <v>7</v>
      </c>
      <c r="C176" t="s">
        <v>561</v>
      </c>
      <c r="D176">
        <v>10</v>
      </c>
      <c r="E176">
        <v>10</v>
      </c>
      <c r="F176" t="s">
        <v>576</v>
      </c>
      <c r="G176" t="s">
        <v>43</v>
      </c>
      <c r="H176" t="s">
        <v>46</v>
      </c>
      <c r="I176" t="s">
        <v>45</v>
      </c>
      <c r="J176" t="s">
        <v>46</v>
      </c>
      <c r="K176" t="s">
        <v>47</v>
      </c>
      <c r="L176" t="s">
        <v>45</v>
      </c>
      <c r="M176" t="s">
        <v>50</v>
      </c>
      <c r="N176" t="s">
        <v>50</v>
      </c>
      <c r="O176" t="s">
        <v>50</v>
      </c>
      <c r="P176" t="s">
        <v>50</v>
      </c>
      <c r="Q176" t="s">
        <v>50</v>
      </c>
      <c r="R176" t="s">
        <v>50</v>
      </c>
      <c r="S176" t="s">
        <v>50</v>
      </c>
      <c r="T176" t="s">
        <v>50</v>
      </c>
      <c r="U176" t="s">
        <v>441</v>
      </c>
      <c r="V176" t="s">
        <v>50</v>
      </c>
      <c r="W176" t="s">
        <v>50</v>
      </c>
      <c r="X176" t="s">
        <v>50</v>
      </c>
      <c r="Y176" t="s">
        <v>50</v>
      </c>
      <c r="Z176" t="s">
        <v>50</v>
      </c>
      <c r="AA176" t="s">
        <v>50</v>
      </c>
      <c r="AB176" t="s">
        <v>577</v>
      </c>
      <c r="AC176">
        <v>7.0100118723606502E+17</v>
      </c>
      <c r="AD176" t="s">
        <v>50</v>
      </c>
      <c r="AE176" t="s">
        <v>1429</v>
      </c>
      <c r="AF176" t="s">
        <v>578</v>
      </c>
    </row>
    <row r="177" spans="1:32">
      <c r="A177" s="6" t="str">
        <f t="shared" si="4"/>
        <v>Paris 10 - Indigo Gare du Nord Lariboisiere8</v>
      </c>
      <c r="B177" s="6">
        <f t="shared" si="5"/>
        <v>8</v>
      </c>
      <c r="C177" t="s">
        <v>561</v>
      </c>
      <c r="D177">
        <v>10</v>
      </c>
      <c r="E177">
        <v>10</v>
      </c>
      <c r="F177" t="s">
        <v>579</v>
      </c>
      <c r="G177">
        <v>500</v>
      </c>
      <c r="H177" t="s">
        <v>46</v>
      </c>
      <c r="I177" t="s">
        <v>45</v>
      </c>
      <c r="J177" t="s">
        <v>46</v>
      </c>
      <c r="K177" t="s">
        <v>47</v>
      </c>
      <c r="L177" t="s">
        <v>45</v>
      </c>
      <c r="M177" t="s">
        <v>50</v>
      </c>
      <c r="N177" t="s">
        <v>50</v>
      </c>
      <c r="O177" t="s">
        <v>50</v>
      </c>
      <c r="P177" t="s">
        <v>50</v>
      </c>
      <c r="Q177" t="s">
        <v>50</v>
      </c>
      <c r="R177" t="s">
        <v>50</v>
      </c>
      <c r="S177" t="s">
        <v>50</v>
      </c>
      <c r="T177" t="s">
        <v>50</v>
      </c>
      <c r="U177" t="s">
        <v>441</v>
      </c>
      <c r="V177" t="s">
        <v>50</v>
      </c>
      <c r="W177" t="s">
        <v>50</v>
      </c>
      <c r="X177" t="s">
        <v>50</v>
      </c>
      <c r="Y177" t="s">
        <v>50</v>
      </c>
      <c r="Z177" t="s">
        <v>50</v>
      </c>
      <c r="AA177" t="s">
        <v>50</v>
      </c>
      <c r="AB177" t="s">
        <v>50</v>
      </c>
      <c r="AC177">
        <v>7.0100118723606899E+17</v>
      </c>
      <c r="AD177">
        <v>1620</v>
      </c>
      <c r="AE177" t="s">
        <v>50</v>
      </c>
      <c r="AF177" t="s">
        <v>580</v>
      </c>
    </row>
    <row r="178" spans="1:32">
      <c r="A178" s="6" t="str">
        <f t="shared" si="4"/>
        <v>Paris 10 - Indigo Gare du Nord Lariboisiere9</v>
      </c>
      <c r="B178" s="6">
        <f t="shared" si="5"/>
        <v>9</v>
      </c>
      <c r="C178" t="s">
        <v>561</v>
      </c>
      <c r="D178">
        <v>10</v>
      </c>
      <c r="E178">
        <v>10</v>
      </c>
      <c r="F178" t="s">
        <v>565</v>
      </c>
      <c r="G178">
        <v>500</v>
      </c>
      <c r="H178" t="s">
        <v>46</v>
      </c>
      <c r="I178" t="s">
        <v>45</v>
      </c>
      <c r="J178" t="s">
        <v>46</v>
      </c>
      <c r="K178" t="s">
        <v>47</v>
      </c>
      <c r="L178" t="s">
        <v>45</v>
      </c>
      <c r="M178" t="s">
        <v>50</v>
      </c>
      <c r="N178" t="s">
        <v>50</v>
      </c>
      <c r="O178" t="s">
        <v>50</v>
      </c>
      <c r="P178" t="s">
        <v>50</v>
      </c>
      <c r="Q178" t="s">
        <v>50</v>
      </c>
      <c r="R178" t="s">
        <v>50</v>
      </c>
      <c r="S178" t="s">
        <v>50</v>
      </c>
      <c r="T178" t="s">
        <v>50</v>
      </c>
      <c r="U178" t="s">
        <v>441</v>
      </c>
      <c r="V178" t="s">
        <v>50</v>
      </c>
      <c r="W178" t="s">
        <v>50</v>
      </c>
      <c r="X178" t="s">
        <v>50</v>
      </c>
      <c r="Y178" t="s">
        <v>50</v>
      </c>
      <c r="Z178" t="s">
        <v>50</v>
      </c>
      <c r="AA178" t="s">
        <v>50</v>
      </c>
      <c r="AB178" t="s">
        <v>50</v>
      </c>
      <c r="AC178">
        <v>7.0100118723606899E+17</v>
      </c>
      <c r="AD178">
        <v>1616</v>
      </c>
      <c r="AE178" t="s">
        <v>50</v>
      </c>
      <c r="AF178" t="s">
        <v>50</v>
      </c>
    </row>
    <row r="179" spans="1:32">
      <c r="A179" s="6" t="str">
        <f t="shared" si="4"/>
        <v>Paris 10 - Indigo Gare du Nord Lariboisiere10</v>
      </c>
      <c r="B179" s="6">
        <f t="shared" si="5"/>
        <v>10</v>
      </c>
      <c r="C179" t="s">
        <v>561</v>
      </c>
      <c r="D179">
        <v>10</v>
      </c>
      <c r="E179">
        <v>10</v>
      </c>
      <c r="F179" t="s">
        <v>566</v>
      </c>
      <c r="G179" t="s">
        <v>72</v>
      </c>
      <c r="H179" t="s">
        <v>46</v>
      </c>
      <c r="I179" t="s">
        <v>48</v>
      </c>
      <c r="J179" t="s">
        <v>46</v>
      </c>
      <c r="K179" t="s">
        <v>89</v>
      </c>
      <c r="L179" t="s">
        <v>48</v>
      </c>
      <c r="M179" t="s">
        <v>50</v>
      </c>
      <c r="N179" t="s">
        <v>50</v>
      </c>
      <c r="O179" t="s">
        <v>50</v>
      </c>
      <c r="P179" t="s">
        <v>50</v>
      </c>
      <c r="Q179" t="s">
        <v>50</v>
      </c>
      <c r="R179" t="s">
        <v>50</v>
      </c>
      <c r="S179" t="s">
        <v>50</v>
      </c>
      <c r="T179" t="s">
        <v>50</v>
      </c>
      <c r="U179" t="s">
        <v>441</v>
      </c>
      <c r="V179" t="s">
        <v>50</v>
      </c>
      <c r="W179">
        <v>1245882</v>
      </c>
      <c r="X179" t="s">
        <v>1430</v>
      </c>
      <c r="Y179" t="s">
        <v>1431</v>
      </c>
      <c r="Z179" t="s">
        <v>50</v>
      </c>
      <c r="AA179" t="s">
        <v>50</v>
      </c>
      <c r="AB179" t="s">
        <v>50</v>
      </c>
      <c r="AC179">
        <v>7.0100118723606502E+17</v>
      </c>
      <c r="AD179" t="s">
        <v>50</v>
      </c>
      <c r="AE179" t="s">
        <v>50</v>
      </c>
      <c r="AF179" t="s">
        <v>568</v>
      </c>
    </row>
    <row r="180" spans="1:32">
      <c r="A180" s="6" t="str">
        <f t="shared" si="4"/>
        <v>Paris 10 - Rex Atrium1</v>
      </c>
      <c r="B180" s="6">
        <f t="shared" si="5"/>
        <v>1</v>
      </c>
      <c r="C180" t="s">
        <v>585</v>
      </c>
      <c r="D180">
        <v>10</v>
      </c>
      <c r="E180">
        <v>10</v>
      </c>
      <c r="F180" t="s">
        <v>590</v>
      </c>
      <c r="G180">
        <v>500</v>
      </c>
      <c r="H180" t="s">
        <v>46</v>
      </c>
      <c r="I180" t="s">
        <v>45</v>
      </c>
      <c r="J180" t="s">
        <v>46</v>
      </c>
      <c r="K180" t="s">
        <v>64</v>
      </c>
      <c r="L180" t="s">
        <v>45</v>
      </c>
      <c r="M180" t="s">
        <v>50</v>
      </c>
      <c r="N180" t="s">
        <v>50</v>
      </c>
      <c r="O180" t="s">
        <v>50</v>
      </c>
      <c r="P180" t="s">
        <v>50</v>
      </c>
      <c r="Q180" t="s">
        <v>50</v>
      </c>
      <c r="R180" t="s">
        <v>50</v>
      </c>
      <c r="S180" t="s">
        <v>50</v>
      </c>
      <c r="T180" t="s">
        <v>50</v>
      </c>
      <c r="U180" t="s">
        <v>441</v>
      </c>
      <c r="V180">
        <v>1247092</v>
      </c>
      <c r="W180" t="s">
        <v>50</v>
      </c>
      <c r="X180" t="s">
        <v>1432</v>
      </c>
      <c r="Y180" t="s">
        <v>1433</v>
      </c>
      <c r="Z180" t="s">
        <v>50</v>
      </c>
      <c r="AA180" t="s">
        <v>50</v>
      </c>
      <c r="AB180" t="s">
        <v>50</v>
      </c>
      <c r="AC180">
        <v>7.0100118723605798E+17</v>
      </c>
      <c r="AD180">
        <v>134839</v>
      </c>
      <c r="AE180" t="s">
        <v>50</v>
      </c>
      <c r="AF180" t="s">
        <v>591</v>
      </c>
    </row>
    <row r="181" spans="1:32">
      <c r="A181" s="6" t="str">
        <f t="shared" si="4"/>
        <v>Paris 10 - Rex Atrium2</v>
      </c>
      <c r="B181" s="6">
        <f t="shared" si="5"/>
        <v>2</v>
      </c>
      <c r="C181" t="s">
        <v>585</v>
      </c>
      <c r="D181">
        <v>10</v>
      </c>
      <c r="E181">
        <v>10</v>
      </c>
      <c r="F181" t="s">
        <v>601</v>
      </c>
      <c r="G181" t="s">
        <v>54</v>
      </c>
      <c r="H181" t="s">
        <v>46</v>
      </c>
      <c r="I181" t="s">
        <v>45</v>
      </c>
      <c r="J181" t="s">
        <v>46</v>
      </c>
      <c r="K181" t="s">
        <v>47</v>
      </c>
      <c r="L181" t="s">
        <v>45</v>
      </c>
      <c r="M181" t="s">
        <v>50</v>
      </c>
      <c r="N181" t="s">
        <v>50</v>
      </c>
      <c r="O181" t="s">
        <v>50</v>
      </c>
      <c r="P181" t="s">
        <v>50</v>
      </c>
      <c r="Q181" t="s">
        <v>50</v>
      </c>
      <c r="R181" t="s">
        <v>50</v>
      </c>
      <c r="S181" t="s">
        <v>50</v>
      </c>
      <c r="T181" t="s">
        <v>50</v>
      </c>
      <c r="U181" t="s">
        <v>441</v>
      </c>
      <c r="V181" t="s">
        <v>50</v>
      </c>
      <c r="W181" t="s">
        <v>50</v>
      </c>
      <c r="X181" t="s">
        <v>50</v>
      </c>
      <c r="Y181" t="s">
        <v>50</v>
      </c>
      <c r="Z181" t="s">
        <v>50</v>
      </c>
      <c r="AA181" t="s">
        <v>50</v>
      </c>
      <c r="AB181" t="s">
        <v>50</v>
      </c>
      <c r="AC181">
        <v>7.0100118723606003E+17</v>
      </c>
      <c r="AD181" t="s">
        <v>50</v>
      </c>
      <c r="AE181" t="s">
        <v>50</v>
      </c>
      <c r="AF181" t="s">
        <v>602</v>
      </c>
    </row>
    <row r="182" spans="1:32">
      <c r="A182" s="6" t="str">
        <f t="shared" si="4"/>
        <v>Paris 10 - Rex Atrium3</v>
      </c>
      <c r="B182" s="6">
        <f t="shared" si="5"/>
        <v>3</v>
      </c>
      <c r="C182" t="s">
        <v>585</v>
      </c>
      <c r="D182">
        <v>10</v>
      </c>
      <c r="E182">
        <v>10</v>
      </c>
      <c r="F182" t="s">
        <v>608</v>
      </c>
      <c r="G182">
        <v>500</v>
      </c>
      <c r="H182" t="s">
        <v>46</v>
      </c>
      <c r="I182" t="s">
        <v>45</v>
      </c>
      <c r="J182" t="s">
        <v>46</v>
      </c>
      <c r="K182" t="s">
        <v>64</v>
      </c>
      <c r="L182" t="s">
        <v>48</v>
      </c>
      <c r="M182" t="s">
        <v>50</v>
      </c>
      <c r="N182" t="s">
        <v>50</v>
      </c>
      <c r="O182" t="s">
        <v>50</v>
      </c>
      <c r="P182" t="s">
        <v>50</v>
      </c>
      <c r="Q182" t="s">
        <v>50</v>
      </c>
      <c r="R182" t="s">
        <v>50</v>
      </c>
      <c r="S182" t="s">
        <v>50</v>
      </c>
      <c r="T182" t="s">
        <v>50</v>
      </c>
      <c r="U182" t="s">
        <v>441</v>
      </c>
      <c r="V182">
        <v>1196375</v>
      </c>
      <c r="W182" t="s">
        <v>50</v>
      </c>
      <c r="X182" t="s">
        <v>609</v>
      </c>
      <c r="Y182" t="s">
        <v>249</v>
      </c>
      <c r="Z182" t="s">
        <v>50</v>
      </c>
      <c r="AA182" t="s">
        <v>50</v>
      </c>
      <c r="AB182" t="s">
        <v>50</v>
      </c>
      <c r="AC182">
        <v>7.0100118723605901E+17</v>
      </c>
      <c r="AD182">
        <v>134835</v>
      </c>
      <c r="AE182" t="s">
        <v>50</v>
      </c>
      <c r="AF182" t="s">
        <v>610</v>
      </c>
    </row>
    <row r="183" spans="1:32">
      <c r="A183" s="6" t="str">
        <f t="shared" si="4"/>
        <v>Paris 10 - Rex Atrium4</v>
      </c>
      <c r="B183" s="6">
        <f t="shared" si="5"/>
        <v>4</v>
      </c>
      <c r="C183" t="s">
        <v>585</v>
      </c>
      <c r="D183">
        <v>10</v>
      </c>
      <c r="E183">
        <v>10</v>
      </c>
      <c r="F183" t="s">
        <v>592</v>
      </c>
      <c r="G183" t="s">
        <v>54</v>
      </c>
      <c r="H183" t="s">
        <v>46</v>
      </c>
      <c r="I183" t="s">
        <v>45</v>
      </c>
      <c r="J183" t="s">
        <v>46</v>
      </c>
      <c r="K183" t="s">
        <v>64</v>
      </c>
      <c r="L183" t="s">
        <v>48</v>
      </c>
      <c r="M183" t="s">
        <v>48</v>
      </c>
      <c r="N183" t="s">
        <v>48</v>
      </c>
      <c r="O183" t="s">
        <v>48</v>
      </c>
      <c r="P183" t="s">
        <v>48</v>
      </c>
      <c r="Q183" t="s">
        <v>48</v>
      </c>
      <c r="R183" t="s">
        <v>48</v>
      </c>
      <c r="S183" t="s">
        <v>48</v>
      </c>
      <c r="T183" t="s">
        <v>48</v>
      </c>
      <c r="U183" t="s">
        <v>441</v>
      </c>
      <c r="V183">
        <v>1233602</v>
      </c>
      <c r="W183" t="s">
        <v>50</v>
      </c>
      <c r="X183" t="s">
        <v>593</v>
      </c>
      <c r="Y183" t="s">
        <v>594</v>
      </c>
      <c r="Z183" t="s">
        <v>50</v>
      </c>
      <c r="AA183" t="s">
        <v>50</v>
      </c>
      <c r="AB183" t="s">
        <v>50</v>
      </c>
      <c r="AC183">
        <v>7.0100120039401306E+17</v>
      </c>
      <c r="AD183" t="s">
        <v>50</v>
      </c>
      <c r="AE183" t="s">
        <v>50</v>
      </c>
      <c r="AF183" t="s">
        <v>595</v>
      </c>
    </row>
    <row r="184" spans="1:32">
      <c r="A184" s="6" t="str">
        <f t="shared" si="4"/>
        <v>Paris 10 - Rex Atrium5</v>
      </c>
      <c r="B184" s="6">
        <f t="shared" si="5"/>
        <v>5</v>
      </c>
      <c r="C184" t="s">
        <v>585</v>
      </c>
      <c r="D184">
        <v>10</v>
      </c>
      <c r="E184">
        <v>10</v>
      </c>
      <c r="F184" t="s">
        <v>586</v>
      </c>
      <c r="G184">
        <v>500</v>
      </c>
      <c r="H184" t="s">
        <v>46</v>
      </c>
      <c r="I184" t="s">
        <v>45</v>
      </c>
      <c r="J184" t="s">
        <v>46</v>
      </c>
      <c r="K184" t="s">
        <v>47</v>
      </c>
      <c r="L184" t="s">
        <v>45</v>
      </c>
      <c r="M184" t="s">
        <v>50</v>
      </c>
      <c r="N184" t="s">
        <v>50</v>
      </c>
      <c r="O184" t="s">
        <v>50</v>
      </c>
      <c r="P184" t="s">
        <v>50</v>
      </c>
      <c r="Q184" t="s">
        <v>50</v>
      </c>
      <c r="R184" t="s">
        <v>50</v>
      </c>
      <c r="S184" t="s">
        <v>50</v>
      </c>
      <c r="T184" t="s">
        <v>50</v>
      </c>
      <c r="U184" t="s">
        <v>441</v>
      </c>
      <c r="V184" t="s">
        <v>50</v>
      </c>
      <c r="W184" t="s">
        <v>50</v>
      </c>
      <c r="X184" t="s">
        <v>50</v>
      </c>
      <c r="Y184" t="s">
        <v>50</v>
      </c>
      <c r="Z184" t="s">
        <v>50</v>
      </c>
      <c r="AA184" t="s">
        <v>50</v>
      </c>
      <c r="AB184" t="s">
        <v>50</v>
      </c>
      <c r="AC184">
        <v>7.0100118723605798E+17</v>
      </c>
      <c r="AD184">
        <v>134837</v>
      </c>
      <c r="AE184" t="s">
        <v>50</v>
      </c>
      <c r="AF184" t="s">
        <v>587</v>
      </c>
    </row>
    <row r="185" spans="1:32">
      <c r="A185" s="6" t="str">
        <f t="shared" si="4"/>
        <v>Paris 10 - Rex Atrium6</v>
      </c>
      <c r="B185" s="6">
        <f t="shared" si="5"/>
        <v>6</v>
      </c>
      <c r="C185" t="s">
        <v>585</v>
      </c>
      <c r="D185">
        <v>10</v>
      </c>
      <c r="E185">
        <v>10</v>
      </c>
      <c r="F185" t="s">
        <v>588</v>
      </c>
      <c r="G185">
        <v>500</v>
      </c>
      <c r="H185" t="s">
        <v>46</v>
      </c>
      <c r="I185" t="s">
        <v>45</v>
      </c>
      <c r="J185" t="s">
        <v>46</v>
      </c>
      <c r="K185" t="s">
        <v>47</v>
      </c>
      <c r="L185" t="s">
        <v>45</v>
      </c>
      <c r="M185" t="s">
        <v>50</v>
      </c>
      <c r="N185" t="s">
        <v>50</v>
      </c>
      <c r="O185" t="s">
        <v>50</v>
      </c>
      <c r="P185" t="s">
        <v>50</v>
      </c>
      <c r="Q185" t="s">
        <v>50</v>
      </c>
      <c r="R185" t="s">
        <v>50</v>
      </c>
      <c r="S185" t="s">
        <v>50</v>
      </c>
      <c r="T185" t="s">
        <v>50</v>
      </c>
      <c r="U185" t="s">
        <v>441</v>
      </c>
      <c r="V185" t="s">
        <v>50</v>
      </c>
      <c r="W185" t="s">
        <v>50</v>
      </c>
      <c r="X185" t="s">
        <v>50</v>
      </c>
      <c r="Y185" t="s">
        <v>50</v>
      </c>
      <c r="Z185" t="s">
        <v>50</v>
      </c>
      <c r="AA185" t="s">
        <v>50</v>
      </c>
      <c r="AB185" t="s">
        <v>50</v>
      </c>
      <c r="AC185">
        <v>7.0100118723605901E+17</v>
      </c>
      <c r="AD185">
        <v>134834</v>
      </c>
      <c r="AE185" t="s">
        <v>50</v>
      </c>
      <c r="AF185" t="s">
        <v>589</v>
      </c>
    </row>
    <row r="186" spans="1:32">
      <c r="A186" s="6" t="str">
        <f t="shared" si="4"/>
        <v>Paris 10 - Rex Atrium7</v>
      </c>
      <c r="B186" s="6">
        <f t="shared" si="5"/>
        <v>7</v>
      </c>
      <c r="C186" t="s">
        <v>585</v>
      </c>
      <c r="D186">
        <v>10</v>
      </c>
      <c r="E186">
        <v>10</v>
      </c>
      <c r="F186" t="s">
        <v>596</v>
      </c>
      <c r="G186" t="s">
        <v>43</v>
      </c>
      <c r="H186" t="s">
        <v>46</v>
      </c>
      <c r="I186" t="s">
        <v>45</v>
      </c>
      <c r="J186" t="s">
        <v>46</v>
      </c>
      <c r="K186" t="s">
        <v>47</v>
      </c>
      <c r="L186" t="s">
        <v>45</v>
      </c>
      <c r="M186" t="s">
        <v>50</v>
      </c>
      <c r="N186" t="s">
        <v>50</v>
      </c>
      <c r="O186" t="s">
        <v>50</v>
      </c>
      <c r="P186" t="s">
        <v>50</v>
      </c>
      <c r="Q186" t="s">
        <v>50</v>
      </c>
      <c r="R186" t="s">
        <v>50</v>
      </c>
      <c r="S186" t="s">
        <v>50</v>
      </c>
      <c r="T186" t="s">
        <v>50</v>
      </c>
      <c r="U186" t="s">
        <v>441</v>
      </c>
      <c r="V186" t="s">
        <v>50</v>
      </c>
      <c r="W186" t="s">
        <v>50</v>
      </c>
      <c r="X186" t="s">
        <v>50</v>
      </c>
      <c r="Y186" t="s">
        <v>50</v>
      </c>
      <c r="Z186" t="s">
        <v>50</v>
      </c>
      <c r="AA186" t="s">
        <v>50</v>
      </c>
      <c r="AB186" t="s">
        <v>597</v>
      </c>
      <c r="AC186">
        <v>7.0100118723602406E+17</v>
      </c>
      <c r="AD186" t="s">
        <v>50</v>
      </c>
      <c r="AE186" t="s">
        <v>50</v>
      </c>
      <c r="AF186" t="s">
        <v>598</v>
      </c>
    </row>
    <row r="187" spans="1:32">
      <c r="A187" s="6" t="str">
        <f t="shared" si="4"/>
        <v>Paris 10 - Rex Atrium8</v>
      </c>
      <c r="B187" s="6">
        <f t="shared" si="5"/>
        <v>8</v>
      </c>
      <c r="C187" t="s">
        <v>585</v>
      </c>
      <c r="D187">
        <v>10</v>
      </c>
      <c r="E187">
        <v>10</v>
      </c>
      <c r="F187" t="s">
        <v>603</v>
      </c>
      <c r="G187">
        <v>500</v>
      </c>
      <c r="H187" t="s">
        <v>46</v>
      </c>
      <c r="I187" t="s">
        <v>45</v>
      </c>
      <c r="J187" t="s">
        <v>46</v>
      </c>
      <c r="K187" t="s">
        <v>64</v>
      </c>
      <c r="L187" t="s">
        <v>48</v>
      </c>
      <c r="M187" t="s">
        <v>50</v>
      </c>
      <c r="N187" t="s">
        <v>50</v>
      </c>
      <c r="O187" t="s">
        <v>50</v>
      </c>
      <c r="P187" t="s">
        <v>50</v>
      </c>
      <c r="Q187" t="s">
        <v>50</v>
      </c>
      <c r="R187" t="s">
        <v>50</v>
      </c>
      <c r="S187" t="s">
        <v>50</v>
      </c>
      <c r="T187" t="s">
        <v>50</v>
      </c>
      <c r="U187" t="s">
        <v>441</v>
      </c>
      <c r="V187">
        <v>1242653</v>
      </c>
      <c r="W187" t="s">
        <v>50</v>
      </c>
      <c r="X187" t="s">
        <v>604</v>
      </c>
      <c r="Y187" t="s">
        <v>1434</v>
      </c>
      <c r="Z187" t="s">
        <v>50</v>
      </c>
      <c r="AA187" t="s">
        <v>50</v>
      </c>
      <c r="AB187" t="s">
        <v>50</v>
      </c>
      <c r="AC187">
        <v>7.0100118723605696E+17</v>
      </c>
      <c r="AD187">
        <v>134836</v>
      </c>
      <c r="AE187" t="s">
        <v>50</v>
      </c>
      <c r="AF187" t="s">
        <v>605</v>
      </c>
    </row>
    <row r="188" spans="1:32">
      <c r="A188" s="6" t="str">
        <f t="shared" si="4"/>
        <v>Paris 10 - Rex Atrium9</v>
      </c>
      <c r="B188" s="6">
        <f t="shared" si="5"/>
        <v>9</v>
      </c>
      <c r="C188" t="s">
        <v>585</v>
      </c>
      <c r="D188">
        <v>10</v>
      </c>
      <c r="E188">
        <v>10</v>
      </c>
      <c r="F188" t="s">
        <v>606</v>
      </c>
      <c r="G188">
        <v>500</v>
      </c>
      <c r="H188" t="s">
        <v>46</v>
      </c>
      <c r="I188" t="s">
        <v>45</v>
      </c>
      <c r="J188" t="s">
        <v>46</v>
      </c>
      <c r="K188" t="s">
        <v>47</v>
      </c>
      <c r="L188" t="s">
        <v>45</v>
      </c>
      <c r="M188" t="s">
        <v>50</v>
      </c>
      <c r="N188" t="s">
        <v>50</v>
      </c>
      <c r="O188" t="s">
        <v>50</v>
      </c>
      <c r="P188" t="s">
        <v>50</v>
      </c>
      <c r="Q188" t="s">
        <v>50</v>
      </c>
      <c r="R188" t="s">
        <v>50</v>
      </c>
      <c r="S188" t="s">
        <v>50</v>
      </c>
      <c r="T188" t="s">
        <v>50</v>
      </c>
      <c r="U188" t="s">
        <v>441</v>
      </c>
      <c r="V188" t="s">
        <v>50</v>
      </c>
      <c r="W188" t="s">
        <v>50</v>
      </c>
      <c r="X188" t="s">
        <v>50</v>
      </c>
      <c r="Y188" t="s">
        <v>50</v>
      </c>
      <c r="Z188" t="s">
        <v>50</v>
      </c>
      <c r="AA188" t="s">
        <v>50</v>
      </c>
      <c r="AB188" t="s">
        <v>50</v>
      </c>
      <c r="AC188">
        <v>7.0100118723606003E+17</v>
      </c>
      <c r="AD188" t="s">
        <v>50</v>
      </c>
      <c r="AE188" t="s">
        <v>50</v>
      </c>
      <c r="AF188" t="s">
        <v>607</v>
      </c>
    </row>
    <row r="189" spans="1:32">
      <c r="A189" s="6" t="str">
        <f t="shared" si="4"/>
        <v>Paris 10 - Rex Atrium10</v>
      </c>
      <c r="B189" s="6">
        <f t="shared" si="5"/>
        <v>10</v>
      </c>
      <c r="C189" t="s">
        <v>585</v>
      </c>
      <c r="D189">
        <v>10</v>
      </c>
      <c r="E189">
        <v>10</v>
      </c>
      <c r="F189" t="s">
        <v>599</v>
      </c>
      <c r="G189">
        <v>500</v>
      </c>
      <c r="H189" t="s">
        <v>46</v>
      </c>
      <c r="I189" t="s">
        <v>45</v>
      </c>
      <c r="J189" t="s">
        <v>46</v>
      </c>
      <c r="K189" t="s">
        <v>47</v>
      </c>
      <c r="L189" t="s">
        <v>45</v>
      </c>
      <c r="M189" t="s">
        <v>50</v>
      </c>
      <c r="N189" t="s">
        <v>50</v>
      </c>
      <c r="O189" t="s">
        <v>50</v>
      </c>
      <c r="P189" t="s">
        <v>50</v>
      </c>
      <c r="Q189" t="s">
        <v>50</v>
      </c>
      <c r="R189" t="s">
        <v>50</v>
      </c>
      <c r="S189" t="s">
        <v>50</v>
      </c>
      <c r="T189" t="s">
        <v>50</v>
      </c>
      <c r="U189" t="s">
        <v>441</v>
      </c>
      <c r="V189" t="s">
        <v>50</v>
      </c>
      <c r="W189" t="s">
        <v>50</v>
      </c>
      <c r="X189" t="s">
        <v>50</v>
      </c>
      <c r="Y189" t="s">
        <v>50</v>
      </c>
      <c r="Z189" t="s">
        <v>50</v>
      </c>
      <c r="AA189" t="s">
        <v>50</v>
      </c>
      <c r="AB189" t="s">
        <v>50</v>
      </c>
      <c r="AC189">
        <v>7.0100118723605798E+17</v>
      </c>
      <c r="AD189">
        <v>134838</v>
      </c>
      <c r="AE189" t="s">
        <v>50</v>
      </c>
      <c r="AF189" t="s">
        <v>600</v>
      </c>
    </row>
    <row r="190" spans="1:32">
      <c r="A190" s="6" t="str">
        <f t="shared" si="4"/>
        <v>Paris 11 - Alhambra1</v>
      </c>
      <c r="B190" s="6">
        <f t="shared" si="5"/>
        <v>1</v>
      </c>
      <c r="C190" t="s">
        <v>611</v>
      </c>
      <c r="D190">
        <v>8</v>
      </c>
      <c r="E190">
        <v>8</v>
      </c>
      <c r="F190" t="s">
        <v>629</v>
      </c>
      <c r="G190" t="s">
        <v>43</v>
      </c>
      <c r="H190" t="s">
        <v>46</v>
      </c>
      <c r="I190" t="s">
        <v>45</v>
      </c>
      <c r="J190" t="s">
        <v>46</v>
      </c>
      <c r="K190" t="s">
        <v>89</v>
      </c>
      <c r="L190" t="s">
        <v>48</v>
      </c>
      <c r="M190" t="s">
        <v>50</v>
      </c>
      <c r="N190" t="s">
        <v>50</v>
      </c>
      <c r="O190" t="s">
        <v>50</v>
      </c>
      <c r="P190" t="s">
        <v>50</v>
      </c>
      <c r="Q190" t="s">
        <v>50</v>
      </c>
      <c r="R190" t="s">
        <v>50</v>
      </c>
      <c r="S190" t="s">
        <v>50</v>
      </c>
      <c r="T190" t="s">
        <v>50</v>
      </c>
      <c r="U190" t="s">
        <v>441</v>
      </c>
      <c r="V190" t="s">
        <v>50</v>
      </c>
      <c r="W190">
        <v>1243276</v>
      </c>
      <c r="X190" t="s">
        <v>630</v>
      </c>
      <c r="Y190" t="s">
        <v>631</v>
      </c>
      <c r="Z190" t="s">
        <v>632</v>
      </c>
      <c r="AA190" t="s">
        <v>633</v>
      </c>
      <c r="AB190" t="s">
        <v>50</v>
      </c>
      <c r="AC190">
        <v>7.01001187236064E+17</v>
      </c>
      <c r="AD190" t="s">
        <v>50</v>
      </c>
      <c r="AE190" t="s">
        <v>50</v>
      </c>
      <c r="AF190" t="s">
        <v>50</v>
      </c>
    </row>
    <row r="191" spans="1:32">
      <c r="A191" s="6" t="str">
        <f t="shared" si="4"/>
        <v>Paris 11 - Alhambra2</v>
      </c>
      <c r="B191" s="6">
        <f t="shared" si="5"/>
        <v>2</v>
      </c>
      <c r="C191" t="s">
        <v>611</v>
      </c>
      <c r="D191">
        <v>8</v>
      </c>
      <c r="E191">
        <v>8</v>
      </c>
      <c r="F191" t="s">
        <v>614</v>
      </c>
      <c r="G191" t="s">
        <v>54</v>
      </c>
      <c r="H191" t="s">
        <v>46</v>
      </c>
      <c r="I191" t="s">
        <v>45</v>
      </c>
      <c r="J191" t="s">
        <v>46</v>
      </c>
      <c r="K191" t="s">
        <v>47</v>
      </c>
      <c r="L191" t="s">
        <v>45</v>
      </c>
      <c r="M191" t="s">
        <v>50</v>
      </c>
      <c r="N191" t="s">
        <v>50</v>
      </c>
      <c r="O191" t="s">
        <v>50</v>
      </c>
      <c r="P191" t="s">
        <v>50</v>
      </c>
      <c r="Q191" t="s">
        <v>50</v>
      </c>
      <c r="R191" t="s">
        <v>50</v>
      </c>
      <c r="S191" t="s">
        <v>50</v>
      </c>
      <c r="T191" t="s">
        <v>50</v>
      </c>
      <c r="U191" t="s">
        <v>441</v>
      </c>
      <c r="V191" t="s">
        <v>50</v>
      </c>
      <c r="W191" t="s">
        <v>50</v>
      </c>
      <c r="X191" t="s">
        <v>50</v>
      </c>
      <c r="Y191" t="s">
        <v>50</v>
      </c>
      <c r="Z191" t="s">
        <v>50</v>
      </c>
      <c r="AA191" t="s">
        <v>50</v>
      </c>
      <c r="AB191" t="s">
        <v>50</v>
      </c>
      <c r="AC191">
        <v>7.0100118723602202E+17</v>
      </c>
      <c r="AD191" t="s">
        <v>50</v>
      </c>
      <c r="AE191" t="s">
        <v>615</v>
      </c>
      <c r="AF191" t="s">
        <v>616</v>
      </c>
    </row>
    <row r="192" spans="1:32">
      <c r="A192" s="6" t="str">
        <f t="shared" si="4"/>
        <v>Paris 11 - Alhambra3</v>
      </c>
      <c r="B192" s="6">
        <f t="shared" si="5"/>
        <v>3</v>
      </c>
      <c r="C192" t="s">
        <v>611</v>
      </c>
      <c r="D192">
        <v>8</v>
      </c>
      <c r="E192">
        <v>8</v>
      </c>
      <c r="F192" t="s">
        <v>634</v>
      </c>
      <c r="G192">
        <v>500</v>
      </c>
      <c r="H192" t="s">
        <v>46</v>
      </c>
      <c r="I192" t="s">
        <v>45</v>
      </c>
      <c r="J192" t="s">
        <v>46</v>
      </c>
      <c r="K192" t="s">
        <v>64</v>
      </c>
      <c r="L192" t="s">
        <v>48</v>
      </c>
      <c r="M192" t="s">
        <v>50</v>
      </c>
      <c r="N192" t="s">
        <v>50</v>
      </c>
      <c r="O192" t="s">
        <v>50</v>
      </c>
      <c r="P192" t="s">
        <v>50</v>
      </c>
      <c r="Q192" t="s">
        <v>50</v>
      </c>
      <c r="R192" t="s">
        <v>50</v>
      </c>
      <c r="S192" t="s">
        <v>50</v>
      </c>
      <c r="T192" t="s">
        <v>50</v>
      </c>
      <c r="U192" t="s">
        <v>441</v>
      </c>
      <c r="V192">
        <v>1246741</v>
      </c>
      <c r="W192" t="s">
        <v>50</v>
      </c>
      <c r="X192" t="s">
        <v>1435</v>
      </c>
      <c r="Y192" t="s">
        <v>1436</v>
      </c>
      <c r="Z192" t="s">
        <v>50</v>
      </c>
      <c r="AA192" t="s">
        <v>50</v>
      </c>
      <c r="AB192" t="s">
        <v>50</v>
      </c>
      <c r="AC192">
        <v>7.0100118723606797E+17</v>
      </c>
      <c r="AD192">
        <v>135059</v>
      </c>
      <c r="AE192" t="s">
        <v>50</v>
      </c>
      <c r="AF192" t="s">
        <v>50</v>
      </c>
    </row>
    <row r="193" spans="1:32">
      <c r="A193" s="6" t="str">
        <f t="shared" si="4"/>
        <v>Paris 11 - Alhambra4</v>
      </c>
      <c r="B193" s="6">
        <f t="shared" si="5"/>
        <v>4</v>
      </c>
      <c r="C193" t="s">
        <v>611</v>
      </c>
      <c r="D193">
        <v>8</v>
      </c>
      <c r="E193">
        <v>8</v>
      </c>
      <c r="F193" t="s">
        <v>617</v>
      </c>
      <c r="G193">
        <v>500</v>
      </c>
      <c r="H193" t="s">
        <v>46</v>
      </c>
      <c r="I193" t="s">
        <v>45</v>
      </c>
      <c r="J193" t="s">
        <v>46</v>
      </c>
      <c r="K193" t="s">
        <v>64</v>
      </c>
      <c r="L193" t="s">
        <v>45</v>
      </c>
      <c r="M193" t="s">
        <v>50</v>
      </c>
      <c r="N193" t="s">
        <v>50</v>
      </c>
      <c r="O193" t="s">
        <v>50</v>
      </c>
      <c r="P193" t="s">
        <v>50</v>
      </c>
      <c r="Q193" t="s">
        <v>50</v>
      </c>
      <c r="R193" t="s">
        <v>50</v>
      </c>
      <c r="S193" t="s">
        <v>50</v>
      </c>
      <c r="T193" t="s">
        <v>50</v>
      </c>
      <c r="U193" t="s">
        <v>441</v>
      </c>
      <c r="V193">
        <v>1235169</v>
      </c>
      <c r="W193" t="s">
        <v>50</v>
      </c>
      <c r="X193" t="s">
        <v>1437</v>
      </c>
      <c r="Y193" t="s">
        <v>1438</v>
      </c>
      <c r="Z193" t="s">
        <v>50</v>
      </c>
      <c r="AA193" t="s">
        <v>50</v>
      </c>
      <c r="AB193" t="s">
        <v>618</v>
      </c>
      <c r="AC193" t="s">
        <v>619</v>
      </c>
      <c r="AD193" t="s">
        <v>50</v>
      </c>
      <c r="AE193" t="s">
        <v>50</v>
      </c>
      <c r="AF193" t="s">
        <v>620</v>
      </c>
    </row>
    <row r="194" spans="1:32">
      <c r="A194" s="6" t="str">
        <f t="shared" si="4"/>
        <v>Paris 11 - Alhambra5</v>
      </c>
      <c r="B194" s="6">
        <f t="shared" si="5"/>
        <v>5</v>
      </c>
      <c r="C194" t="s">
        <v>611</v>
      </c>
      <c r="D194">
        <v>8</v>
      </c>
      <c r="E194">
        <v>8</v>
      </c>
      <c r="F194" t="s">
        <v>621</v>
      </c>
      <c r="G194" t="s">
        <v>72</v>
      </c>
      <c r="H194" t="s">
        <v>46</v>
      </c>
      <c r="I194" t="s">
        <v>45</v>
      </c>
      <c r="J194" t="s">
        <v>46</v>
      </c>
      <c r="K194" t="s">
        <v>47</v>
      </c>
      <c r="L194" t="s">
        <v>45</v>
      </c>
      <c r="M194" t="s">
        <v>50</v>
      </c>
      <c r="N194" t="s">
        <v>50</v>
      </c>
      <c r="O194" t="s">
        <v>50</v>
      </c>
      <c r="P194" t="s">
        <v>50</v>
      </c>
      <c r="Q194" t="s">
        <v>50</v>
      </c>
      <c r="R194" t="s">
        <v>50</v>
      </c>
      <c r="S194" t="s">
        <v>50</v>
      </c>
      <c r="T194" t="s">
        <v>50</v>
      </c>
      <c r="U194" t="s">
        <v>441</v>
      </c>
      <c r="V194" t="s">
        <v>50</v>
      </c>
      <c r="W194" t="s">
        <v>50</v>
      </c>
      <c r="X194" t="s">
        <v>50</v>
      </c>
      <c r="Y194" t="s">
        <v>50</v>
      </c>
      <c r="Z194" t="s">
        <v>50</v>
      </c>
      <c r="AA194" t="s">
        <v>50</v>
      </c>
      <c r="AB194" t="s">
        <v>622</v>
      </c>
      <c r="AC194">
        <v>7.0100118723601894E+17</v>
      </c>
      <c r="AD194" t="s">
        <v>50</v>
      </c>
      <c r="AE194" t="s">
        <v>50</v>
      </c>
      <c r="AF194" t="s">
        <v>623</v>
      </c>
    </row>
    <row r="195" spans="1:32">
      <c r="A195" s="6" t="str">
        <f t="shared" ref="A195:A258" si="6">IFERROR(CONCATENATE(C195,B195),"")</f>
        <v>Paris 11 - Alhambra6</v>
      </c>
      <c r="B195" s="6">
        <f t="shared" ref="B195:B258" si="7">IFERROR(IF(C195=C194,B194+1,IF(C195="","",1)),"")</f>
        <v>6</v>
      </c>
      <c r="C195" t="s">
        <v>611</v>
      </c>
      <c r="D195">
        <v>8</v>
      </c>
      <c r="E195">
        <v>8</v>
      </c>
      <c r="F195" t="s">
        <v>612</v>
      </c>
      <c r="G195">
        <v>500</v>
      </c>
      <c r="H195" t="s">
        <v>46</v>
      </c>
      <c r="I195" t="s">
        <v>45</v>
      </c>
      <c r="J195" t="s">
        <v>46</v>
      </c>
      <c r="K195" t="s">
        <v>47</v>
      </c>
      <c r="L195" t="s">
        <v>45</v>
      </c>
      <c r="M195" t="s">
        <v>50</v>
      </c>
      <c r="N195" t="s">
        <v>50</v>
      </c>
      <c r="O195" t="s">
        <v>50</v>
      </c>
      <c r="P195" t="s">
        <v>50</v>
      </c>
      <c r="Q195" t="s">
        <v>50</v>
      </c>
      <c r="R195" t="s">
        <v>50</v>
      </c>
      <c r="S195" t="s">
        <v>50</v>
      </c>
      <c r="T195" t="s">
        <v>50</v>
      </c>
      <c r="U195" t="s">
        <v>441</v>
      </c>
      <c r="V195" t="s">
        <v>50</v>
      </c>
      <c r="W195" t="s">
        <v>50</v>
      </c>
      <c r="X195" t="s">
        <v>50</v>
      </c>
      <c r="Y195" t="s">
        <v>50</v>
      </c>
      <c r="Z195" t="s">
        <v>50</v>
      </c>
      <c r="AA195" t="s">
        <v>50</v>
      </c>
      <c r="AB195" t="s">
        <v>613</v>
      </c>
      <c r="AC195">
        <v>7.0100118723606899E+17</v>
      </c>
      <c r="AD195">
        <v>135060</v>
      </c>
      <c r="AE195" t="s">
        <v>50</v>
      </c>
      <c r="AF195" t="s">
        <v>50</v>
      </c>
    </row>
    <row r="196" spans="1:32">
      <c r="A196" s="6" t="str">
        <f t="shared" si="6"/>
        <v>Paris 11 - Alhambra7</v>
      </c>
      <c r="B196" s="6">
        <f t="shared" si="7"/>
        <v>7</v>
      </c>
      <c r="C196" t="s">
        <v>611</v>
      </c>
      <c r="D196">
        <v>8</v>
      </c>
      <c r="E196">
        <v>8</v>
      </c>
      <c r="F196" t="s">
        <v>628</v>
      </c>
      <c r="G196">
        <v>500</v>
      </c>
      <c r="H196" t="s">
        <v>46</v>
      </c>
      <c r="I196" t="s">
        <v>45</v>
      </c>
      <c r="J196" t="s">
        <v>46</v>
      </c>
      <c r="K196" t="s">
        <v>47</v>
      </c>
      <c r="L196" t="s">
        <v>45</v>
      </c>
      <c r="M196" t="s">
        <v>50</v>
      </c>
      <c r="N196" t="s">
        <v>50</v>
      </c>
      <c r="O196" t="s">
        <v>50</v>
      </c>
      <c r="P196" t="s">
        <v>50</v>
      </c>
      <c r="Q196" t="s">
        <v>50</v>
      </c>
      <c r="R196" t="s">
        <v>50</v>
      </c>
      <c r="S196" t="s">
        <v>50</v>
      </c>
      <c r="T196" t="s">
        <v>50</v>
      </c>
      <c r="U196" t="s">
        <v>441</v>
      </c>
      <c r="V196" t="s">
        <v>50</v>
      </c>
      <c r="W196" t="s">
        <v>50</v>
      </c>
      <c r="X196" t="s">
        <v>50</v>
      </c>
      <c r="Y196" t="s">
        <v>50</v>
      </c>
      <c r="Z196" t="s">
        <v>50</v>
      </c>
      <c r="AA196" t="s">
        <v>50</v>
      </c>
      <c r="AB196" t="s">
        <v>50</v>
      </c>
      <c r="AC196">
        <v>7.0100118723606797E+17</v>
      </c>
      <c r="AD196">
        <v>135058</v>
      </c>
      <c r="AE196" t="s">
        <v>50</v>
      </c>
      <c r="AF196" t="s">
        <v>50</v>
      </c>
    </row>
    <row r="197" spans="1:32">
      <c r="A197" s="6" t="str">
        <f t="shared" si="6"/>
        <v>Paris 11 - Alhambra8</v>
      </c>
      <c r="B197" s="6">
        <f t="shared" si="7"/>
        <v>8</v>
      </c>
      <c r="C197" t="s">
        <v>611</v>
      </c>
      <c r="D197">
        <v>8</v>
      </c>
      <c r="E197">
        <v>8</v>
      </c>
      <c r="F197" t="s">
        <v>624</v>
      </c>
      <c r="G197" t="s">
        <v>282</v>
      </c>
      <c r="H197" t="s">
        <v>46</v>
      </c>
      <c r="I197" t="s">
        <v>45</v>
      </c>
      <c r="J197" t="s">
        <v>46</v>
      </c>
      <c r="K197" t="s">
        <v>47</v>
      </c>
      <c r="L197" t="s">
        <v>45</v>
      </c>
      <c r="M197" t="s">
        <v>50</v>
      </c>
      <c r="N197" t="s">
        <v>50</v>
      </c>
      <c r="O197" t="s">
        <v>50</v>
      </c>
      <c r="P197" t="s">
        <v>50</v>
      </c>
      <c r="Q197" t="s">
        <v>50</v>
      </c>
      <c r="R197" t="s">
        <v>50</v>
      </c>
      <c r="S197" t="s">
        <v>50</v>
      </c>
      <c r="T197" t="s">
        <v>50</v>
      </c>
      <c r="U197" t="s">
        <v>441</v>
      </c>
      <c r="V197" t="s">
        <v>50</v>
      </c>
      <c r="W197" t="s">
        <v>50</v>
      </c>
      <c r="X197" t="s">
        <v>50</v>
      </c>
      <c r="Y197" t="s">
        <v>50</v>
      </c>
      <c r="Z197" t="s">
        <v>50</v>
      </c>
      <c r="AA197" t="s">
        <v>50</v>
      </c>
      <c r="AB197" t="s">
        <v>625</v>
      </c>
      <c r="AC197">
        <v>7.0100118723604595E+17</v>
      </c>
      <c r="AD197" t="s">
        <v>50</v>
      </c>
      <c r="AE197" t="s">
        <v>626</v>
      </c>
      <c r="AF197" t="s">
        <v>627</v>
      </c>
    </row>
    <row r="198" spans="1:32">
      <c r="A198" s="6" t="str">
        <f t="shared" si="6"/>
        <v>Paris 11 - Ledru-Rollin1</v>
      </c>
      <c r="B198" s="6">
        <f t="shared" si="7"/>
        <v>1</v>
      </c>
      <c r="C198" t="s">
        <v>635</v>
      </c>
      <c r="D198">
        <v>8</v>
      </c>
      <c r="E198">
        <v>7</v>
      </c>
      <c r="F198" t="s">
        <v>644</v>
      </c>
      <c r="G198" t="s">
        <v>54</v>
      </c>
      <c r="H198" t="s">
        <v>46</v>
      </c>
      <c r="I198" t="s">
        <v>45</v>
      </c>
      <c r="J198" t="s">
        <v>46</v>
      </c>
      <c r="K198" t="s">
        <v>47</v>
      </c>
      <c r="L198" t="s">
        <v>45</v>
      </c>
      <c r="M198" t="s">
        <v>50</v>
      </c>
      <c r="N198" t="s">
        <v>50</v>
      </c>
      <c r="O198" t="s">
        <v>50</v>
      </c>
      <c r="P198" t="s">
        <v>50</v>
      </c>
      <c r="Q198" t="s">
        <v>50</v>
      </c>
      <c r="R198" t="s">
        <v>50</v>
      </c>
      <c r="S198" t="s">
        <v>50</v>
      </c>
      <c r="T198" t="s">
        <v>50</v>
      </c>
      <c r="U198" t="s">
        <v>441</v>
      </c>
      <c r="V198" t="s">
        <v>50</v>
      </c>
      <c r="W198" t="s">
        <v>50</v>
      </c>
      <c r="X198" t="s">
        <v>50</v>
      </c>
      <c r="Y198" t="s">
        <v>50</v>
      </c>
      <c r="Z198" t="s">
        <v>50</v>
      </c>
      <c r="AA198" t="s">
        <v>50</v>
      </c>
      <c r="AB198" t="s">
        <v>50</v>
      </c>
      <c r="AC198">
        <v>7.0100120039401498E+17</v>
      </c>
      <c r="AD198" t="s">
        <v>50</v>
      </c>
      <c r="AE198" t="s">
        <v>50</v>
      </c>
      <c r="AF198" t="s">
        <v>645</v>
      </c>
    </row>
    <row r="199" spans="1:32">
      <c r="A199" s="6" t="str">
        <f t="shared" si="6"/>
        <v>Paris 11 - Ledru-Rollin2</v>
      </c>
      <c r="B199" s="6">
        <f t="shared" si="7"/>
        <v>2</v>
      </c>
      <c r="C199" t="s">
        <v>635</v>
      </c>
      <c r="D199">
        <v>8</v>
      </c>
      <c r="E199">
        <v>7</v>
      </c>
      <c r="F199" t="s">
        <v>646</v>
      </c>
      <c r="G199" t="s">
        <v>43</v>
      </c>
      <c r="H199" t="s">
        <v>46</v>
      </c>
      <c r="I199" t="s">
        <v>45</v>
      </c>
      <c r="J199" t="s">
        <v>46</v>
      </c>
      <c r="K199" t="s">
        <v>47</v>
      </c>
      <c r="L199" t="s">
        <v>45</v>
      </c>
      <c r="M199" t="s">
        <v>50</v>
      </c>
      <c r="N199" t="s">
        <v>50</v>
      </c>
      <c r="O199" t="s">
        <v>50</v>
      </c>
      <c r="P199" t="s">
        <v>50</v>
      </c>
      <c r="Q199" t="s">
        <v>50</v>
      </c>
      <c r="R199" t="s">
        <v>50</v>
      </c>
      <c r="S199" t="s">
        <v>50</v>
      </c>
      <c r="T199" t="s">
        <v>50</v>
      </c>
      <c r="U199" t="s">
        <v>441</v>
      </c>
      <c r="V199" t="s">
        <v>50</v>
      </c>
      <c r="W199" t="s">
        <v>50</v>
      </c>
      <c r="X199" t="s">
        <v>50</v>
      </c>
      <c r="Y199" t="s">
        <v>50</v>
      </c>
      <c r="Z199" t="s">
        <v>50</v>
      </c>
      <c r="AA199" t="s">
        <v>50</v>
      </c>
      <c r="AB199" t="s">
        <v>50</v>
      </c>
      <c r="AC199">
        <v>7.0100118723602099E+17</v>
      </c>
      <c r="AD199">
        <v>171</v>
      </c>
      <c r="AE199" t="s">
        <v>50</v>
      </c>
      <c r="AF199" t="s">
        <v>50</v>
      </c>
    </row>
    <row r="200" spans="1:32">
      <c r="A200" s="6" t="str">
        <f t="shared" si="6"/>
        <v>Paris 11 - Ledru-Rollin3</v>
      </c>
      <c r="B200" s="6">
        <f t="shared" si="7"/>
        <v>3</v>
      </c>
      <c r="C200" t="s">
        <v>635</v>
      </c>
      <c r="D200">
        <v>8</v>
      </c>
      <c r="E200">
        <v>7</v>
      </c>
      <c r="F200" t="s">
        <v>649</v>
      </c>
      <c r="G200" t="s">
        <v>43</v>
      </c>
      <c r="H200" t="s">
        <v>46</v>
      </c>
      <c r="I200" t="s">
        <v>45</v>
      </c>
      <c r="J200" t="s">
        <v>46</v>
      </c>
      <c r="K200" t="s">
        <v>47</v>
      </c>
      <c r="L200" t="s">
        <v>45</v>
      </c>
      <c r="M200" t="s">
        <v>50</v>
      </c>
      <c r="N200" t="s">
        <v>50</v>
      </c>
      <c r="O200" t="s">
        <v>50</v>
      </c>
      <c r="P200" t="s">
        <v>50</v>
      </c>
      <c r="Q200" t="s">
        <v>50</v>
      </c>
      <c r="R200" t="s">
        <v>50</v>
      </c>
      <c r="S200" t="s">
        <v>50</v>
      </c>
      <c r="T200" t="s">
        <v>50</v>
      </c>
      <c r="U200" t="s">
        <v>441</v>
      </c>
      <c r="V200" t="s">
        <v>50</v>
      </c>
      <c r="W200" t="s">
        <v>50</v>
      </c>
      <c r="X200" t="s">
        <v>50</v>
      </c>
      <c r="Y200" t="s">
        <v>50</v>
      </c>
      <c r="Z200" t="s">
        <v>50</v>
      </c>
      <c r="AA200" t="s">
        <v>50</v>
      </c>
      <c r="AB200" t="s">
        <v>650</v>
      </c>
      <c r="AC200">
        <v>7.0100118723602099E+17</v>
      </c>
      <c r="AD200">
        <v>173</v>
      </c>
      <c r="AE200" t="s">
        <v>50</v>
      </c>
      <c r="AF200" t="s">
        <v>50</v>
      </c>
    </row>
    <row r="201" spans="1:32">
      <c r="A201" s="6" t="str">
        <f t="shared" si="6"/>
        <v>Paris 11 - Ledru-Rollin4</v>
      </c>
      <c r="B201" s="6">
        <f t="shared" si="7"/>
        <v>4</v>
      </c>
      <c r="C201" t="s">
        <v>635</v>
      </c>
      <c r="D201">
        <v>8</v>
      </c>
      <c r="E201">
        <v>7</v>
      </c>
      <c r="F201" t="s">
        <v>647</v>
      </c>
      <c r="G201" t="s">
        <v>43</v>
      </c>
      <c r="H201" t="s">
        <v>44</v>
      </c>
      <c r="I201" t="s">
        <v>48</v>
      </c>
      <c r="J201" t="s">
        <v>104</v>
      </c>
      <c r="K201" t="s">
        <v>47</v>
      </c>
      <c r="L201" t="s">
        <v>45</v>
      </c>
      <c r="M201" t="s">
        <v>50</v>
      </c>
      <c r="N201" t="s">
        <v>50</v>
      </c>
      <c r="O201" t="s">
        <v>50</v>
      </c>
      <c r="P201" t="s">
        <v>50</v>
      </c>
      <c r="Q201" t="s">
        <v>50</v>
      </c>
      <c r="R201" t="s">
        <v>50</v>
      </c>
      <c r="S201" t="s">
        <v>50</v>
      </c>
      <c r="T201" t="s">
        <v>50</v>
      </c>
      <c r="U201" t="s">
        <v>441</v>
      </c>
      <c r="V201" t="s">
        <v>50</v>
      </c>
      <c r="W201" t="s">
        <v>50</v>
      </c>
      <c r="X201" t="s">
        <v>50</v>
      </c>
      <c r="Y201" t="s">
        <v>50</v>
      </c>
      <c r="Z201" t="s">
        <v>50</v>
      </c>
      <c r="AA201" t="s">
        <v>50</v>
      </c>
      <c r="AB201" t="s">
        <v>648</v>
      </c>
      <c r="AC201">
        <v>7.0100118723602406E+17</v>
      </c>
      <c r="AD201">
        <v>225</v>
      </c>
      <c r="AE201" t="s">
        <v>50</v>
      </c>
      <c r="AF201" t="s">
        <v>50</v>
      </c>
    </row>
    <row r="202" spans="1:32">
      <c r="A202" s="6" t="str">
        <f t="shared" si="6"/>
        <v>Paris 11 - Ledru-Rollin5</v>
      </c>
      <c r="B202" s="6">
        <f t="shared" si="7"/>
        <v>5</v>
      </c>
      <c r="C202" t="s">
        <v>635</v>
      </c>
      <c r="D202">
        <v>8</v>
      </c>
      <c r="E202">
        <v>7</v>
      </c>
      <c r="F202" t="s">
        <v>640</v>
      </c>
      <c r="G202" t="s">
        <v>72</v>
      </c>
      <c r="H202" t="s">
        <v>46</v>
      </c>
      <c r="I202" t="s">
        <v>45</v>
      </c>
      <c r="J202" t="s">
        <v>46</v>
      </c>
      <c r="K202" t="s">
        <v>47</v>
      </c>
      <c r="L202" t="s">
        <v>45</v>
      </c>
      <c r="M202" t="s">
        <v>50</v>
      </c>
      <c r="N202" t="s">
        <v>50</v>
      </c>
      <c r="O202" t="s">
        <v>50</v>
      </c>
      <c r="P202" t="s">
        <v>50</v>
      </c>
      <c r="Q202" t="s">
        <v>50</v>
      </c>
      <c r="R202" t="s">
        <v>50</v>
      </c>
      <c r="S202" t="s">
        <v>50</v>
      </c>
      <c r="T202" t="s">
        <v>50</v>
      </c>
      <c r="U202" t="s">
        <v>441</v>
      </c>
      <c r="V202" t="s">
        <v>50</v>
      </c>
      <c r="W202" t="s">
        <v>50</v>
      </c>
      <c r="X202" t="s">
        <v>50</v>
      </c>
      <c r="Y202" t="s">
        <v>50</v>
      </c>
      <c r="Z202" t="s">
        <v>50</v>
      </c>
      <c r="AA202" t="s">
        <v>50</v>
      </c>
      <c r="AB202" t="s">
        <v>641</v>
      </c>
      <c r="AC202">
        <v>7010011872360060</v>
      </c>
      <c r="AD202" t="s">
        <v>50</v>
      </c>
      <c r="AE202" t="s">
        <v>50</v>
      </c>
      <c r="AF202" t="s">
        <v>642</v>
      </c>
    </row>
    <row r="203" spans="1:32">
      <c r="A203" s="6" t="str">
        <f t="shared" si="6"/>
        <v>Paris 11 - Ledru-Rollin6</v>
      </c>
      <c r="B203" s="6">
        <f t="shared" si="7"/>
        <v>6</v>
      </c>
      <c r="C203" t="s">
        <v>635</v>
      </c>
      <c r="D203">
        <v>8</v>
      </c>
      <c r="E203">
        <v>7</v>
      </c>
      <c r="F203" t="s">
        <v>643</v>
      </c>
      <c r="G203">
        <v>500</v>
      </c>
      <c r="H203" t="s">
        <v>46</v>
      </c>
      <c r="I203" t="s">
        <v>45</v>
      </c>
      <c r="J203" t="s">
        <v>46</v>
      </c>
      <c r="K203" t="s">
        <v>47</v>
      </c>
      <c r="L203" t="s">
        <v>45</v>
      </c>
      <c r="M203" t="s">
        <v>50</v>
      </c>
      <c r="N203" t="s">
        <v>50</v>
      </c>
      <c r="O203" t="s">
        <v>50</v>
      </c>
      <c r="P203" t="s">
        <v>50</v>
      </c>
      <c r="Q203" t="s">
        <v>50</v>
      </c>
      <c r="R203" t="s">
        <v>50</v>
      </c>
      <c r="S203" t="s">
        <v>50</v>
      </c>
      <c r="T203" t="s">
        <v>50</v>
      </c>
      <c r="U203" t="s">
        <v>441</v>
      </c>
      <c r="V203" t="s">
        <v>50</v>
      </c>
      <c r="W203" t="s">
        <v>50</v>
      </c>
      <c r="X203" t="s">
        <v>50</v>
      </c>
      <c r="Y203" t="s">
        <v>50</v>
      </c>
      <c r="Z203" t="s">
        <v>50</v>
      </c>
      <c r="AA203" t="s">
        <v>50</v>
      </c>
      <c r="AB203" t="s">
        <v>50</v>
      </c>
      <c r="AC203">
        <v>7.0100118723601805E+17</v>
      </c>
      <c r="AD203" t="s">
        <v>50</v>
      </c>
      <c r="AE203" t="s">
        <v>50</v>
      </c>
      <c r="AF203" t="s">
        <v>50</v>
      </c>
    </row>
    <row r="204" spans="1:32">
      <c r="A204" s="6" t="str">
        <f t="shared" si="6"/>
        <v>Paris 11 - Ledru-Rollin7</v>
      </c>
      <c r="B204" s="6">
        <f t="shared" si="7"/>
        <v>7</v>
      </c>
      <c r="C204" t="s">
        <v>635</v>
      </c>
      <c r="D204">
        <v>8</v>
      </c>
      <c r="E204">
        <v>7</v>
      </c>
      <c r="F204" t="s">
        <v>636</v>
      </c>
      <c r="G204" t="s">
        <v>43</v>
      </c>
      <c r="H204" t="s">
        <v>46</v>
      </c>
      <c r="I204" t="s">
        <v>45</v>
      </c>
      <c r="J204" t="s">
        <v>46</v>
      </c>
      <c r="K204" t="s">
        <v>105</v>
      </c>
      <c r="L204" t="s">
        <v>45</v>
      </c>
      <c r="M204" t="s">
        <v>50</v>
      </c>
      <c r="N204" t="s">
        <v>50</v>
      </c>
      <c r="O204" t="s">
        <v>50</v>
      </c>
      <c r="P204" t="s">
        <v>50</v>
      </c>
      <c r="Q204" t="s">
        <v>50</v>
      </c>
      <c r="R204" t="s">
        <v>50</v>
      </c>
      <c r="S204" t="s">
        <v>50</v>
      </c>
      <c r="T204" t="s">
        <v>50</v>
      </c>
      <c r="U204" t="s">
        <v>441</v>
      </c>
      <c r="V204" t="s">
        <v>50</v>
      </c>
      <c r="W204" t="s">
        <v>50</v>
      </c>
      <c r="X204" t="s">
        <v>50</v>
      </c>
      <c r="Y204" t="s">
        <v>50</v>
      </c>
      <c r="Z204" t="s">
        <v>637</v>
      </c>
      <c r="AA204" t="s">
        <v>155</v>
      </c>
      <c r="AB204" t="s">
        <v>50</v>
      </c>
      <c r="AC204">
        <v>7.0100118723606298E+17</v>
      </c>
      <c r="AD204" t="s">
        <v>50</v>
      </c>
      <c r="AE204" t="s">
        <v>638</v>
      </c>
      <c r="AF204" t="s">
        <v>639</v>
      </c>
    </row>
    <row r="205" spans="1:32">
      <c r="A205" s="6" t="str">
        <f t="shared" si="6"/>
        <v>Paris 12 - Bercy Saint-Emilion1</v>
      </c>
      <c r="B205" s="6">
        <f t="shared" si="7"/>
        <v>1</v>
      </c>
      <c r="C205" t="s">
        <v>651</v>
      </c>
      <c r="D205">
        <v>7</v>
      </c>
      <c r="E205">
        <v>4</v>
      </c>
      <c r="F205" t="s">
        <v>653</v>
      </c>
      <c r="G205" t="s">
        <v>54</v>
      </c>
      <c r="H205" t="s">
        <v>46</v>
      </c>
      <c r="I205" t="s">
        <v>45</v>
      </c>
      <c r="J205" t="s">
        <v>46</v>
      </c>
      <c r="K205" t="s">
        <v>47</v>
      </c>
      <c r="L205" t="s">
        <v>45</v>
      </c>
      <c r="M205" t="s">
        <v>50</v>
      </c>
      <c r="N205" t="s">
        <v>50</v>
      </c>
      <c r="O205" t="s">
        <v>50</v>
      </c>
      <c r="P205" t="s">
        <v>50</v>
      </c>
      <c r="Q205" t="s">
        <v>50</v>
      </c>
      <c r="R205" t="s">
        <v>50</v>
      </c>
      <c r="S205" t="s">
        <v>50</v>
      </c>
      <c r="T205" t="s">
        <v>50</v>
      </c>
      <c r="U205" t="s">
        <v>49</v>
      </c>
      <c r="V205" t="s">
        <v>50</v>
      </c>
      <c r="W205" t="s">
        <v>50</v>
      </c>
      <c r="X205" t="s">
        <v>50</v>
      </c>
      <c r="Y205" t="s">
        <v>50</v>
      </c>
      <c r="Z205" t="s">
        <v>50</v>
      </c>
      <c r="AA205" t="s">
        <v>50</v>
      </c>
      <c r="AB205" t="s">
        <v>654</v>
      </c>
      <c r="AC205">
        <v>7.0100118723602304E+17</v>
      </c>
      <c r="AD205" t="s">
        <v>50</v>
      </c>
      <c r="AE205" t="s">
        <v>50</v>
      </c>
      <c r="AF205" t="s">
        <v>50</v>
      </c>
    </row>
    <row r="206" spans="1:32">
      <c r="A206" s="6" t="str">
        <f t="shared" si="6"/>
        <v>Paris 12 - Bercy Saint-Emilion2</v>
      </c>
      <c r="B206" s="6">
        <f t="shared" si="7"/>
        <v>2</v>
      </c>
      <c r="C206" t="s">
        <v>651</v>
      </c>
      <c r="D206">
        <v>7</v>
      </c>
      <c r="E206">
        <v>4</v>
      </c>
      <c r="F206" t="s">
        <v>657</v>
      </c>
      <c r="G206">
        <v>500</v>
      </c>
      <c r="H206" t="s">
        <v>46</v>
      </c>
      <c r="I206" t="s">
        <v>45</v>
      </c>
      <c r="J206" t="s">
        <v>46</v>
      </c>
      <c r="K206" t="s">
        <v>64</v>
      </c>
      <c r="L206" t="s">
        <v>48</v>
      </c>
      <c r="M206" t="s">
        <v>50</v>
      </c>
      <c r="N206" t="s">
        <v>50</v>
      </c>
      <c r="O206" t="s">
        <v>50</v>
      </c>
      <c r="P206" t="s">
        <v>50</v>
      </c>
      <c r="Q206" t="s">
        <v>50</v>
      </c>
      <c r="R206" t="s">
        <v>50</v>
      </c>
      <c r="S206" t="s">
        <v>50</v>
      </c>
      <c r="T206" t="s">
        <v>50</v>
      </c>
      <c r="U206" t="s">
        <v>49</v>
      </c>
      <c r="V206">
        <v>1245009</v>
      </c>
      <c r="W206" t="s">
        <v>50</v>
      </c>
      <c r="X206" t="s">
        <v>658</v>
      </c>
      <c r="Y206" t="s">
        <v>1438</v>
      </c>
      <c r="Z206" t="s">
        <v>50</v>
      </c>
      <c r="AA206" t="s">
        <v>50</v>
      </c>
      <c r="AB206" t="s">
        <v>659</v>
      </c>
      <c r="AC206">
        <v>7.0100118723603098E+17</v>
      </c>
      <c r="AD206" t="s">
        <v>50</v>
      </c>
      <c r="AE206" t="s">
        <v>50</v>
      </c>
      <c r="AF206" t="s">
        <v>50</v>
      </c>
    </row>
    <row r="207" spans="1:32">
      <c r="A207" s="6" t="str">
        <f t="shared" si="6"/>
        <v>Paris 12 - Bercy Saint-Emilion3</v>
      </c>
      <c r="B207" s="6">
        <f t="shared" si="7"/>
        <v>3</v>
      </c>
      <c r="C207" t="s">
        <v>651</v>
      </c>
      <c r="D207">
        <v>7</v>
      </c>
      <c r="E207">
        <v>4</v>
      </c>
      <c r="F207" t="s">
        <v>655</v>
      </c>
      <c r="G207" t="s">
        <v>72</v>
      </c>
      <c r="H207" t="s">
        <v>46</v>
      </c>
      <c r="I207" t="s">
        <v>45</v>
      </c>
      <c r="J207" t="s">
        <v>46</v>
      </c>
      <c r="K207" t="s">
        <v>105</v>
      </c>
      <c r="L207" t="s">
        <v>45</v>
      </c>
      <c r="M207" t="s">
        <v>50</v>
      </c>
      <c r="N207" t="s">
        <v>50</v>
      </c>
      <c r="O207" t="s">
        <v>50</v>
      </c>
      <c r="P207" t="s">
        <v>50</v>
      </c>
      <c r="Q207" t="s">
        <v>50</v>
      </c>
      <c r="R207" t="s">
        <v>50</v>
      </c>
      <c r="S207" t="s">
        <v>50</v>
      </c>
      <c r="T207" t="s">
        <v>50</v>
      </c>
      <c r="U207" t="s">
        <v>49</v>
      </c>
      <c r="V207" t="s">
        <v>50</v>
      </c>
      <c r="W207" t="s">
        <v>50</v>
      </c>
      <c r="X207" t="s">
        <v>50</v>
      </c>
      <c r="Y207" t="s">
        <v>50</v>
      </c>
      <c r="Z207" t="s">
        <v>656</v>
      </c>
      <c r="AA207" t="s">
        <v>332</v>
      </c>
      <c r="AB207" t="s">
        <v>50</v>
      </c>
      <c r="AC207">
        <v>7.0100118723604096E+17</v>
      </c>
      <c r="AD207" t="s">
        <v>50</v>
      </c>
      <c r="AE207" t="s">
        <v>50</v>
      </c>
      <c r="AF207" t="s">
        <v>50</v>
      </c>
    </row>
    <row r="208" spans="1:32">
      <c r="A208" s="6" t="str">
        <f t="shared" si="6"/>
        <v>Paris 12 - Bercy Saint-Emilion4</v>
      </c>
      <c r="B208" s="6">
        <f t="shared" si="7"/>
        <v>4</v>
      </c>
      <c r="C208" t="s">
        <v>651</v>
      </c>
      <c r="D208">
        <v>7</v>
      </c>
      <c r="E208">
        <v>4</v>
      </c>
      <c r="F208" t="s">
        <v>652</v>
      </c>
      <c r="G208" t="s">
        <v>43</v>
      </c>
      <c r="H208" t="s">
        <v>46</v>
      </c>
      <c r="I208" t="s">
        <v>45</v>
      </c>
      <c r="J208" t="s">
        <v>46</v>
      </c>
      <c r="K208" t="s">
        <v>47</v>
      </c>
      <c r="L208" t="s">
        <v>45</v>
      </c>
      <c r="M208" t="s">
        <v>50</v>
      </c>
      <c r="N208" t="s">
        <v>50</v>
      </c>
      <c r="O208" t="s">
        <v>50</v>
      </c>
      <c r="P208" t="s">
        <v>50</v>
      </c>
      <c r="Q208" t="s">
        <v>50</v>
      </c>
      <c r="R208" t="s">
        <v>50</v>
      </c>
      <c r="S208" t="s">
        <v>50</v>
      </c>
      <c r="T208" t="s">
        <v>50</v>
      </c>
      <c r="U208" t="s">
        <v>49</v>
      </c>
      <c r="V208" t="s">
        <v>50</v>
      </c>
      <c r="W208" t="s">
        <v>50</v>
      </c>
      <c r="X208" t="s">
        <v>50</v>
      </c>
      <c r="Y208" t="s">
        <v>50</v>
      </c>
      <c r="Z208" t="s">
        <v>50</v>
      </c>
      <c r="AA208" t="s">
        <v>50</v>
      </c>
      <c r="AB208" t="s">
        <v>50</v>
      </c>
      <c r="AC208">
        <v>7.0100118723606298E+17</v>
      </c>
      <c r="AD208" t="s">
        <v>50</v>
      </c>
      <c r="AE208" t="s">
        <v>50</v>
      </c>
      <c r="AF208" t="s">
        <v>50</v>
      </c>
    </row>
    <row r="209" spans="1:32">
      <c r="A209" s="6" t="str">
        <f t="shared" si="6"/>
        <v>Paris 12 - Blvd Diderot1</v>
      </c>
      <c r="B209" s="6">
        <f t="shared" si="7"/>
        <v>1</v>
      </c>
      <c r="C209" t="s">
        <v>660</v>
      </c>
      <c r="D209">
        <v>2</v>
      </c>
      <c r="E209">
        <v>2</v>
      </c>
      <c r="F209" t="s">
        <v>664</v>
      </c>
      <c r="G209" t="s">
        <v>43</v>
      </c>
      <c r="H209" t="s">
        <v>46</v>
      </c>
      <c r="I209" t="s">
        <v>45</v>
      </c>
      <c r="J209" t="s">
        <v>46</v>
      </c>
      <c r="K209" t="s">
        <v>47</v>
      </c>
      <c r="L209" t="s">
        <v>45</v>
      </c>
      <c r="M209" t="s">
        <v>50</v>
      </c>
      <c r="N209" t="s">
        <v>50</v>
      </c>
      <c r="O209" t="s">
        <v>50</v>
      </c>
      <c r="P209" t="s">
        <v>50</v>
      </c>
      <c r="Q209" t="s">
        <v>50</v>
      </c>
      <c r="R209" t="s">
        <v>50</v>
      </c>
      <c r="S209" t="s">
        <v>50</v>
      </c>
      <c r="T209" t="s">
        <v>50</v>
      </c>
      <c r="U209" t="s">
        <v>276</v>
      </c>
      <c r="V209" t="s">
        <v>50</v>
      </c>
      <c r="W209" t="s">
        <v>50</v>
      </c>
      <c r="X209" t="s">
        <v>50</v>
      </c>
      <c r="Y209" t="s">
        <v>50</v>
      </c>
      <c r="Z209" t="s">
        <v>50</v>
      </c>
      <c r="AA209" t="s">
        <v>50</v>
      </c>
      <c r="AB209" t="s">
        <v>50</v>
      </c>
      <c r="AC209">
        <v>7.0100118723602701E+17</v>
      </c>
      <c r="AD209" t="s">
        <v>50</v>
      </c>
      <c r="AE209" t="s">
        <v>50</v>
      </c>
      <c r="AF209" t="s">
        <v>665</v>
      </c>
    </row>
    <row r="210" spans="1:32">
      <c r="A210" s="6" t="str">
        <f t="shared" si="6"/>
        <v>Paris 12 - Blvd Diderot2</v>
      </c>
      <c r="B210" s="6">
        <f t="shared" si="7"/>
        <v>2</v>
      </c>
      <c r="C210" t="s">
        <v>660</v>
      </c>
      <c r="D210">
        <v>2</v>
      </c>
      <c r="E210">
        <v>2</v>
      </c>
      <c r="F210" t="s">
        <v>661</v>
      </c>
      <c r="G210" t="s">
        <v>54</v>
      </c>
      <c r="H210" t="s">
        <v>46</v>
      </c>
      <c r="I210" t="s">
        <v>45</v>
      </c>
      <c r="J210" t="s">
        <v>46</v>
      </c>
      <c r="K210" t="s">
        <v>64</v>
      </c>
      <c r="L210" t="s">
        <v>45</v>
      </c>
      <c r="M210" t="s">
        <v>50</v>
      </c>
      <c r="N210" t="s">
        <v>50</v>
      </c>
      <c r="O210" t="s">
        <v>50</v>
      </c>
      <c r="P210" t="s">
        <v>50</v>
      </c>
      <c r="Q210" t="s">
        <v>50</v>
      </c>
      <c r="R210" t="s">
        <v>50</v>
      </c>
      <c r="S210" t="s">
        <v>50</v>
      </c>
      <c r="T210" t="s">
        <v>50</v>
      </c>
      <c r="U210" t="s">
        <v>276</v>
      </c>
      <c r="V210">
        <v>1246065</v>
      </c>
      <c r="W210" t="s">
        <v>50</v>
      </c>
      <c r="X210" t="s">
        <v>1439</v>
      </c>
      <c r="Y210" t="s">
        <v>1440</v>
      </c>
      <c r="Z210" t="s">
        <v>50</v>
      </c>
      <c r="AA210" t="s">
        <v>50</v>
      </c>
      <c r="AB210" t="s">
        <v>662</v>
      </c>
      <c r="AC210">
        <v>7.0100118723608704E+17</v>
      </c>
      <c r="AD210" t="s">
        <v>50</v>
      </c>
      <c r="AE210" t="s">
        <v>50</v>
      </c>
      <c r="AF210" t="s">
        <v>663</v>
      </c>
    </row>
    <row r="211" spans="1:32">
      <c r="A211" s="6" t="str">
        <f t="shared" si="6"/>
        <v>Paris 12 - Gare de Lyon1</v>
      </c>
      <c r="B211" s="6">
        <f t="shared" si="7"/>
        <v>1</v>
      </c>
      <c r="C211" t="s">
        <v>666</v>
      </c>
      <c r="D211">
        <v>6</v>
      </c>
      <c r="E211">
        <v>5</v>
      </c>
      <c r="F211" t="s">
        <v>667</v>
      </c>
      <c r="G211" t="s">
        <v>43</v>
      </c>
      <c r="H211" t="s">
        <v>46</v>
      </c>
      <c r="I211" t="s">
        <v>45</v>
      </c>
      <c r="J211" t="s">
        <v>46</v>
      </c>
      <c r="K211" t="s">
        <v>47</v>
      </c>
      <c r="L211" t="s">
        <v>45</v>
      </c>
      <c r="M211" t="s">
        <v>50</v>
      </c>
      <c r="N211" t="s">
        <v>50</v>
      </c>
      <c r="O211" t="s">
        <v>50</v>
      </c>
      <c r="P211" t="s">
        <v>50</v>
      </c>
      <c r="Q211" t="s">
        <v>50</v>
      </c>
      <c r="R211" t="s">
        <v>50</v>
      </c>
      <c r="S211" t="s">
        <v>50</v>
      </c>
      <c r="T211" t="s">
        <v>50</v>
      </c>
      <c r="U211" t="s">
        <v>276</v>
      </c>
      <c r="V211">
        <v>1240232</v>
      </c>
      <c r="W211" t="s">
        <v>50</v>
      </c>
      <c r="X211" t="s">
        <v>358</v>
      </c>
      <c r="Y211" t="s">
        <v>1400</v>
      </c>
      <c r="Z211" t="s">
        <v>50</v>
      </c>
      <c r="AA211" t="s">
        <v>50</v>
      </c>
      <c r="AB211" t="s">
        <v>50</v>
      </c>
      <c r="AC211">
        <v>7.0100118723602701E+17</v>
      </c>
      <c r="AD211" t="s">
        <v>50</v>
      </c>
      <c r="AE211" t="s">
        <v>50</v>
      </c>
      <c r="AF211" t="s">
        <v>668</v>
      </c>
    </row>
    <row r="212" spans="1:32">
      <c r="A212" s="6" t="str">
        <f t="shared" si="6"/>
        <v>Paris 12 - Gare de Lyon2</v>
      </c>
      <c r="B212" s="6">
        <f t="shared" si="7"/>
        <v>2</v>
      </c>
      <c r="C212" t="s">
        <v>666</v>
      </c>
      <c r="D212">
        <v>6</v>
      </c>
      <c r="E212">
        <v>5</v>
      </c>
      <c r="F212" t="s">
        <v>674</v>
      </c>
      <c r="G212" t="s">
        <v>54</v>
      </c>
      <c r="H212" t="s">
        <v>46</v>
      </c>
      <c r="I212" t="s">
        <v>45</v>
      </c>
      <c r="J212" t="s">
        <v>46</v>
      </c>
      <c r="K212" t="s">
        <v>47</v>
      </c>
      <c r="L212" t="s">
        <v>45</v>
      </c>
      <c r="M212" t="s">
        <v>50</v>
      </c>
      <c r="N212" t="s">
        <v>50</v>
      </c>
      <c r="O212" t="s">
        <v>50</v>
      </c>
      <c r="P212" t="s">
        <v>50</v>
      </c>
      <c r="Q212" t="s">
        <v>50</v>
      </c>
      <c r="R212" t="s">
        <v>50</v>
      </c>
      <c r="S212" t="s">
        <v>50</v>
      </c>
      <c r="T212" t="s">
        <v>50</v>
      </c>
      <c r="U212" t="s">
        <v>276</v>
      </c>
      <c r="V212" t="s">
        <v>50</v>
      </c>
      <c r="W212" t="s">
        <v>50</v>
      </c>
      <c r="X212" t="s">
        <v>50</v>
      </c>
      <c r="Y212" t="s">
        <v>50</v>
      </c>
      <c r="Z212" t="s">
        <v>50</v>
      </c>
      <c r="AA212" t="s">
        <v>50</v>
      </c>
      <c r="AB212" t="s">
        <v>675</v>
      </c>
      <c r="AC212">
        <v>7.0100118723602803E+17</v>
      </c>
      <c r="AD212" t="s">
        <v>50</v>
      </c>
      <c r="AE212" t="s">
        <v>50</v>
      </c>
      <c r="AF212" t="s">
        <v>676</v>
      </c>
    </row>
    <row r="213" spans="1:32">
      <c r="A213" s="6" t="str">
        <f t="shared" si="6"/>
        <v>Paris 12 - Gare de Lyon3</v>
      </c>
      <c r="B213" s="6">
        <f t="shared" si="7"/>
        <v>3</v>
      </c>
      <c r="C213" t="s">
        <v>666</v>
      </c>
      <c r="D213">
        <v>6</v>
      </c>
      <c r="E213">
        <v>5</v>
      </c>
      <c r="F213" t="s">
        <v>669</v>
      </c>
      <c r="G213" t="s">
        <v>72</v>
      </c>
      <c r="H213" t="s">
        <v>46</v>
      </c>
      <c r="I213" t="s">
        <v>45</v>
      </c>
      <c r="J213" t="s">
        <v>46</v>
      </c>
      <c r="K213" t="s">
        <v>47</v>
      </c>
      <c r="L213" t="s">
        <v>45</v>
      </c>
      <c r="M213" t="s">
        <v>50</v>
      </c>
      <c r="N213" t="s">
        <v>50</v>
      </c>
      <c r="O213" t="s">
        <v>50</v>
      </c>
      <c r="P213" t="s">
        <v>50</v>
      </c>
      <c r="Q213" t="s">
        <v>50</v>
      </c>
      <c r="R213" t="s">
        <v>50</v>
      </c>
      <c r="S213" t="s">
        <v>50</v>
      </c>
      <c r="T213" t="s">
        <v>50</v>
      </c>
      <c r="U213" t="s">
        <v>276</v>
      </c>
      <c r="V213" t="s">
        <v>50</v>
      </c>
      <c r="W213" t="s">
        <v>50</v>
      </c>
      <c r="X213" t="s">
        <v>50</v>
      </c>
      <c r="Y213" t="s">
        <v>50</v>
      </c>
      <c r="Z213" t="s">
        <v>50</v>
      </c>
      <c r="AA213" t="s">
        <v>50</v>
      </c>
      <c r="AB213" t="s">
        <v>50</v>
      </c>
      <c r="AC213">
        <v>7.0100118723606298E+17</v>
      </c>
      <c r="AD213" t="s">
        <v>50</v>
      </c>
      <c r="AE213" t="s">
        <v>50</v>
      </c>
      <c r="AF213" t="s">
        <v>670</v>
      </c>
    </row>
    <row r="214" spans="1:32">
      <c r="A214" s="6" t="str">
        <f t="shared" si="6"/>
        <v>Paris 12 - Gare de Lyon4</v>
      </c>
      <c r="B214" s="6">
        <f t="shared" si="7"/>
        <v>4</v>
      </c>
      <c r="C214" t="s">
        <v>666</v>
      </c>
      <c r="D214">
        <v>6</v>
      </c>
      <c r="E214">
        <v>5</v>
      </c>
      <c r="F214" t="s">
        <v>671</v>
      </c>
      <c r="G214" t="s">
        <v>43</v>
      </c>
      <c r="H214" t="s">
        <v>46</v>
      </c>
      <c r="I214" t="s">
        <v>45</v>
      </c>
      <c r="J214" t="s">
        <v>46</v>
      </c>
      <c r="K214" t="s">
        <v>47</v>
      </c>
      <c r="L214" t="s">
        <v>45</v>
      </c>
      <c r="M214" t="s">
        <v>50</v>
      </c>
      <c r="N214" t="s">
        <v>50</v>
      </c>
      <c r="O214" t="s">
        <v>50</v>
      </c>
      <c r="P214" t="s">
        <v>50</v>
      </c>
      <c r="Q214" t="s">
        <v>50</v>
      </c>
      <c r="R214" t="s">
        <v>50</v>
      </c>
      <c r="S214" t="s">
        <v>50</v>
      </c>
      <c r="T214" t="s">
        <v>50</v>
      </c>
      <c r="U214" t="s">
        <v>276</v>
      </c>
      <c r="V214">
        <v>1245689</v>
      </c>
      <c r="W214" t="s">
        <v>50</v>
      </c>
      <c r="X214" t="s">
        <v>833</v>
      </c>
      <c r="Y214" t="s">
        <v>1441</v>
      </c>
      <c r="Z214" t="s">
        <v>50</v>
      </c>
      <c r="AA214" t="s">
        <v>50</v>
      </c>
      <c r="AB214" t="s">
        <v>672</v>
      </c>
      <c r="AC214">
        <v>7.0100118723602995E+17</v>
      </c>
      <c r="AD214" t="s">
        <v>50</v>
      </c>
      <c r="AE214" t="s">
        <v>50</v>
      </c>
      <c r="AF214" t="s">
        <v>673</v>
      </c>
    </row>
    <row r="215" spans="1:32">
      <c r="A215" s="6" t="str">
        <f t="shared" si="6"/>
        <v>Paris 12 - Gare de Lyon5</v>
      </c>
      <c r="B215" s="6">
        <f t="shared" si="7"/>
        <v>5</v>
      </c>
      <c r="C215" t="s">
        <v>666</v>
      </c>
      <c r="D215">
        <v>6</v>
      </c>
      <c r="E215">
        <v>5</v>
      </c>
      <c r="F215" t="s">
        <v>677</v>
      </c>
      <c r="G215" t="s">
        <v>43</v>
      </c>
      <c r="H215" t="s">
        <v>44</v>
      </c>
      <c r="I215" t="s">
        <v>48</v>
      </c>
      <c r="J215" t="s">
        <v>46</v>
      </c>
      <c r="K215" t="s">
        <v>47</v>
      </c>
      <c r="L215" t="s">
        <v>45</v>
      </c>
      <c r="M215" t="s">
        <v>50</v>
      </c>
      <c r="N215" t="s">
        <v>50</v>
      </c>
      <c r="O215" t="s">
        <v>50</v>
      </c>
      <c r="P215" t="s">
        <v>50</v>
      </c>
      <c r="Q215" t="s">
        <v>50</v>
      </c>
      <c r="R215" t="s">
        <v>50</v>
      </c>
      <c r="S215" t="s">
        <v>50</v>
      </c>
      <c r="T215" t="s">
        <v>50</v>
      </c>
      <c r="U215" t="s">
        <v>276</v>
      </c>
      <c r="V215" t="s">
        <v>50</v>
      </c>
      <c r="W215" t="s">
        <v>50</v>
      </c>
      <c r="X215" t="s">
        <v>50</v>
      </c>
      <c r="Y215" t="s">
        <v>50</v>
      </c>
      <c r="Z215" t="s">
        <v>50</v>
      </c>
      <c r="AA215" t="s">
        <v>50</v>
      </c>
      <c r="AB215" t="s">
        <v>678</v>
      </c>
      <c r="AC215">
        <v>7.0100118723602304E+17</v>
      </c>
      <c r="AD215" t="s">
        <v>50</v>
      </c>
      <c r="AE215" t="s">
        <v>50</v>
      </c>
      <c r="AF215" t="s">
        <v>679</v>
      </c>
    </row>
    <row r="216" spans="1:32">
      <c r="A216" s="6" t="str">
        <f t="shared" si="6"/>
        <v>Paris 12 - Picpus Nation1</v>
      </c>
      <c r="B216" s="6">
        <f t="shared" si="7"/>
        <v>1</v>
      </c>
      <c r="C216" t="s">
        <v>680</v>
      </c>
      <c r="D216">
        <v>8</v>
      </c>
      <c r="E216">
        <v>8</v>
      </c>
      <c r="F216" t="s">
        <v>687</v>
      </c>
      <c r="G216" t="s">
        <v>43</v>
      </c>
      <c r="H216" t="s">
        <v>46</v>
      </c>
      <c r="I216" t="s">
        <v>45</v>
      </c>
      <c r="J216" t="s">
        <v>46</v>
      </c>
      <c r="K216" t="s">
        <v>253</v>
      </c>
      <c r="L216" t="s">
        <v>45</v>
      </c>
      <c r="M216" t="s">
        <v>50</v>
      </c>
      <c r="N216" t="s">
        <v>50</v>
      </c>
      <c r="O216" t="s">
        <v>50</v>
      </c>
      <c r="P216" t="s">
        <v>50</v>
      </c>
      <c r="Q216" t="s">
        <v>50</v>
      </c>
      <c r="R216" t="s">
        <v>50</v>
      </c>
      <c r="S216" t="s">
        <v>50</v>
      </c>
      <c r="T216" t="s">
        <v>50</v>
      </c>
      <c r="U216" t="s">
        <v>441</v>
      </c>
      <c r="V216" t="s">
        <v>50</v>
      </c>
      <c r="W216" t="s">
        <v>50</v>
      </c>
      <c r="X216" t="s">
        <v>50</v>
      </c>
      <c r="Y216" t="s">
        <v>50</v>
      </c>
      <c r="Z216" t="s">
        <v>688</v>
      </c>
      <c r="AA216" t="s">
        <v>689</v>
      </c>
      <c r="AB216" t="s">
        <v>690</v>
      </c>
      <c r="AC216">
        <v>7.0100118723601395E+17</v>
      </c>
      <c r="AD216" t="s">
        <v>50</v>
      </c>
      <c r="AE216" t="s">
        <v>691</v>
      </c>
      <c r="AF216" t="s">
        <v>692</v>
      </c>
    </row>
    <row r="217" spans="1:32">
      <c r="A217" s="6" t="str">
        <f t="shared" si="6"/>
        <v>Paris 12 - Picpus Nation2</v>
      </c>
      <c r="B217" s="6">
        <f t="shared" si="7"/>
        <v>2</v>
      </c>
      <c r="C217" t="s">
        <v>680</v>
      </c>
      <c r="D217">
        <v>8</v>
      </c>
      <c r="E217">
        <v>8</v>
      </c>
      <c r="F217" t="s">
        <v>693</v>
      </c>
      <c r="G217" t="s">
        <v>43</v>
      </c>
      <c r="H217" t="s">
        <v>46</v>
      </c>
      <c r="I217" t="s">
        <v>45</v>
      </c>
      <c r="J217" t="s">
        <v>46</v>
      </c>
      <c r="K217" t="s">
        <v>47</v>
      </c>
      <c r="L217" t="s">
        <v>45</v>
      </c>
      <c r="M217" t="s">
        <v>50</v>
      </c>
      <c r="N217" t="s">
        <v>50</v>
      </c>
      <c r="O217" t="s">
        <v>50</v>
      </c>
      <c r="P217" t="s">
        <v>50</v>
      </c>
      <c r="Q217" t="s">
        <v>50</v>
      </c>
      <c r="R217" t="s">
        <v>50</v>
      </c>
      <c r="S217" t="s">
        <v>50</v>
      </c>
      <c r="T217" t="s">
        <v>50</v>
      </c>
      <c r="U217" t="s">
        <v>441</v>
      </c>
      <c r="V217" t="s">
        <v>50</v>
      </c>
      <c r="W217" t="s">
        <v>50</v>
      </c>
      <c r="X217" t="s">
        <v>50</v>
      </c>
      <c r="Y217" t="s">
        <v>50</v>
      </c>
      <c r="Z217" t="s">
        <v>50</v>
      </c>
      <c r="AA217" t="s">
        <v>50</v>
      </c>
      <c r="AB217" t="s">
        <v>50</v>
      </c>
      <c r="AC217">
        <v>7.0100118723608602E+17</v>
      </c>
      <c r="AD217" t="s">
        <v>50</v>
      </c>
      <c r="AE217" t="s">
        <v>50</v>
      </c>
      <c r="AF217" t="s">
        <v>694</v>
      </c>
    </row>
    <row r="218" spans="1:32">
      <c r="A218" s="6" t="str">
        <f t="shared" si="6"/>
        <v>Paris 12 - Picpus Nation3</v>
      </c>
      <c r="B218" s="6">
        <f t="shared" si="7"/>
        <v>3</v>
      </c>
      <c r="C218" t="s">
        <v>680</v>
      </c>
      <c r="D218">
        <v>8</v>
      </c>
      <c r="E218">
        <v>8</v>
      </c>
      <c r="F218" t="s">
        <v>681</v>
      </c>
      <c r="G218">
        <v>500</v>
      </c>
      <c r="H218" t="s">
        <v>46</v>
      </c>
      <c r="I218" t="s">
        <v>45</v>
      </c>
      <c r="J218" t="s">
        <v>46</v>
      </c>
      <c r="K218" t="s">
        <v>64</v>
      </c>
      <c r="L218" t="s">
        <v>48</v>
      </c>
      <c r="M218" t="s">
        <v>50</v>
      </c>
      <c r="N218" t="s">
        <v>50</v>
      </c>
      <c r="O218" t="s">
        <v>50</v>
      </c>
      <c r="P218" t="s">
        <v>50</v>
      </c>
      <c r="Q218" t="s">
        <v>50</v>
      </c>
      <c r="R218" t="s">
        <v>50</v>
      </c>
      <c r="S218" t="s">
        <v>50</v>
      </c>
      <c r="T218" t="s">
        <v>50</v>
      </c>
      <c r="U218" t="s">
        <v>441</v>
      </c>
      <c r="V218">
        <v>1245688</v>
      </c>
      <c r="W218" t="s">
        <v>50</v>
      </c>
      <c r="X218" t="s">
        <v>1442</v>
      </c>
      <c r="Y218" t="s">
        <v>1443</v>
      </c>
      <c r="Z218" t="s">
        <v>50</v>
      </c>
      <c r="AA218" t="s">
        <v>50</v>
      </c>
      <c r="AB218" t="s">
        <v>682</v>
      </c>
      <c r="AC218">
        <v>7.0100118723606502E+17</v>
      </c>
      <c r="AD218" t="s">
        <v>50</v>
      </c>
      <c r="AE218" t="s">
        <v>50</v>
      </c>
      <c r="AF218" t="s">
        <v>683</v>
      </c>
    </row>
    <row r="219" spans="1:32">
      <c r="A219" s="6" t="str">
        <f t="shared" si="6"/>
        <v>Paris 12 - Picpus Nation4</v>
      </c>
      <c r="B219" s="6">
        <f t="shared" si="7"/>
        <v>4</v>
      </c>
      <c r="C219" t="s">
        <v>680</v>
      </c>
      <c r="D219">
        <v>8</v>
      </c>
      <c r="E219">
        <v>8</v>
      </c>
      <c r="F219" t="s">
        <v>705</v>
      </c>
      <c r="G219" t="s">
        <v>43</v>
      </c>
      <c r="H219" t="s">
        <v>46</v>
      </c>
      <c r="I219" t="s">
        <v>45</v>
      </c>
      <c r="J219" t="s">
        <v>46</v>
      </c>
      <c r="K219" t="s">
        <v>47</v>
      </c>
      <c r="L219" t="s">
        <v>45</v>
      </c>
      <c r="M219" t="s">
        <v>50</v>
      </c>
      <c r="N219" t="s">
        <v>50</v>
      </c>
      <c r="O219" t="s">
        <v>50</v>
      </c>
      <c r="P219" t="s">
        <v>50</v>
      </c>
      <c r="Q219" t="s">
        <v>50</v>
      </c>
      <c r="R219" t="s">
        <v>50</v>
      </c>
      <c r="S219" t="s">
        <v>50</v>
      </c>
      <c r="T219" t="s">
        <v>50</v>
      </c>
      <c r="U219" t="s">
        <v>441</v>
      </c>
      <c r="V219" t="s">
        <v>50</v>
      </c>
      <c r="W219" t="s">
        <v>50</v>
      </c>
      <c r="X219" t="s">
        <v>50</v>
      </c>
      <c r="Y219" t="s">
        <v>50</v>
      </c>
      <c r="Z219" t="s">
        <v>50</v>
      </c>
      <c r="AA219" t="s">
        <v>50</v>
      </c>
      <c r="AB219" t="s">
        <v>50</v>
      </c>
      <c r="AC219">
        <v>7.0100118723602406E+17</v>
      </c>
      <c r="AD219">
        <v>76995</v>
      </c>
      <c r="AE219" t="s">
        <v>50</v>
      </c>
      <c r="AF219" t="s">
        <v>50</v>
      </c>
    </row>
    <row r="220" spans="1:32">
      <c r="A220" s="6" t="str">
        <f t="shared" si="6"/>
        <v>Paris 12 - Picpus Nation5</v>
      </c>
      <c r="B220" s="6">
        <f t="shared" si="7"/>
        <v>5</v>
      </c>
      <c r="C220" t="s">
        <v>680</v>
      </c>
      <c r="D220">
        <v>8</v>
      </c>
      <c r="E220">
        <v>8</v>
      </c>
      <c r="F220" t="s">
        <v>684</v>
      </c>
      <c r="G220" t="s">
        <v>43</v>
      </c>
      <c r="H220" t="s">
        <v>46</v>
      </c>
      <c r="I220" t="s">
        <v>45</v>
      </c>
      <c r="J220" t="s">
        <v>46</v>
      </c>
      <c r="K220" t="s">
        <v>64</v>
      </c>
      <c r="L220" t="s">
        <v>48</v>
      </c>
      <c r="M220" t="s">
        <v>50</v>
      </c>
      <c r="N220" t="s">
        <v>50</v>
      </c>
      <c r="O220" t="s">
        <v>50</v>
      </c>
      <c r="P220" t="s">
        <v>50</v>
      </c>
      <c r="Q220" t="s">
        <v>50</v>
      </c>
      <c r="R220" t="s">
        <v>50</v>
      </c>
      <c r="S220" t="s">
        <v>50</v>
      </c>
      <c r="T220" t="s">
        <v>50</v>
      </c>
      <c r="U220" t="s">
        <v>441</v>
      </c>
      <c r="V220">
        <v>1244395</v>
      </c>
      <c r="W220" t="s">
        <v>50</v>
      </c>
      <c r="X220" t="s">
        <v>685</v>
      </c>
      <c r="Y220" t="s">
        <v>1444</v>
      </c>
      <c r="Z220" t="s">
        <v>50</v>
      </c>
      <c r="AA220" t="s">
        <v>50</v>
      </c>
      <c r="AB220" t="s">
        <v>50</v>
      </c>
      <c r="AC220">
        <v>7.0100118723608602E+17</v>
      </c>
      <c r="AD220" t="s">
        <v>50</v>
      </c>
      <c r="AE220" t="s">
        <v>50</v>
      </c>
      <c r="AF220" t="s">
        <v>686</v>
      </c>
    </row>
    <row r="221" spans="1:32">
      <c r="A221" s="6" t="str">
        <f t="shared" si="6"/>
        <v>Paris 12 - Picpus Nation6</v>
      </c>
      <c r="B221" s="6">
        <f t="shared" si="7"/>
        <v>6</v>
      </c>
      <c r="C221" t="s">
        <v>680</v>
      </c>
      <c r="D221">
        <v>8</v>
      </c>
      <c r="E221">
        <v>8</v>
      </c>
      <c r="F221" t="s">
        <v>700</v>
      </c>
      <c r="G221" t="s">
        <v>43</v>
      </c>
      <c r="H221" t="s">
        <v>46</v>
      </c>
      <c r="I221" t="s">
        <v>45</v>
      </c>
      <c r="J221" t="s">
        <v>46</v>
      </c>
      <c r="K221" t="s">
        <v>253</v>
      </c>
      <c r="L221" t="s">
        <v>48</v>
      </c>
      <c r="M221" t="s">
        <v>50</v>
      </c>
      <c r="N221" t="s">
        <v>50</v>
      </c>
      <c r="O221" t="s">
        <v>50</v>
      </c>
      <c r="P221" t="s">
        <v>50</v>
      </c>
      <c r="Q221" t="s">
        <v>50</v>
      </c>
      <c r="R221" t="s">
        <v>50</v>
      </c>
      <c r="S221" t="s">
        <v>50</v>
      </c>
      <c r="T221" t="s">
        <v>50</v>
      </c>
      <c r="U221" t="s">
        <v>441</v>
      </c>
      <c r="V221" t="s">
        <v>50</v>
      </c>
      <c r="W221" t="s">
        <v>50</v>
      </c>
      <c r="X221" t="s">
        <v>50</v>
      </c>
      <c r="Y221" t="s">
        <v>50</v>
      </c>
      <c r="Z221" t="s">
        <v>701</v>
      </c>
      <c r="AA221" t="s">
        <v>702</v>
      </c>
      <c r="AB221" t="s">
        <v>50</v>
      </c>
      <c r="AC221">
        <v>7.0100118723606502E+17</v>
      </c>
      <c r="AD221" t="s">
        <v>50</v>
      </c>
      <c r="AE221" t="s">
        <v>703</v>
      </c>
      <c r="AF221" t="s">
        <v>704</v>
      </c>
    </row>
    <row r="222" spans="1:32">
      <c r="A222" s="6" t="str">
        <f t="shared" si="6"/>
        <v>Paris 12 - Picpus Nation7</v>
      </c>
      <c r="B222" s="6">
        <f t="shared" si="7"/>
        <v>7</v>
      </c>
      <c r="C222" t="s">
        <v>680</v>
      </c>
      <c r="D222">
        <v>8</v>
      </c>
      <c r="E222">
        <v>8</v>
      </c>
      <c r="F222" t="s">
        <v>699</v>
      </c>
      <c r="G222">
        <v>500</v>
      </c>
      <c r="H222" t="s">
        <v>46</v>
      </c>
      <c r="I222" t="s">
        <v>45</v>
      </c>
      <c r="J222" t="s">
        <v>46</v>
      </c>
      <c r="K222" t="s">
        <v>47</v>
      </c>
      <c r="L222" t="s">
        <v>45</v>
      </c>
      <c r="M222" t="s">
        <v>50</v>
      </c>
      <c r="N222" t="s">
        <v>50</v>
      </c>
      <c r="O222" t="s">
        <v>50</v>
      </c>
      <c r="P222" t="s">
        <v>50</v>
      </c>
      <c r="Q222" t="s">
        <v>50</v>
      </c>
      <c r="R222" t="s">
        <v>50</v>
      </c>
      <c r="S222" t="s">
        <v>50</v>
      </c>
      <c r="T222" t="s">
        <v>50</v>
      </c>
      <c r="U222" t="s">
        <v>441</v>
      </c>
      <c r="V222" t="s">
        <v>50</v>
      </c>
      <c r="W222" t="s">
        <v>50</v>
      </c>
      <c r="X222" t="s">
        <v>50</v>
      </c>
      <c r="Y222" t="s">
        <v>50</v>
      </c>
      <c r="Z222" t="s">
        <v>50</v>
      </c>
      <c r="AA222" t="s">
        <v>50</v>
      </c>
      <c r="AB222" t="s">
        <v>50</v>
      </c>
      <c r="AC222">
        <v>7.0100118723603994E+17</v>
      </c>
      <c r="AD222">
        <v>76968</v>
      </c>
      <c r="AE222" t="s">
        <v>50</v>
      </c>
      <c r="AF222" t="s">
        <v>50</v>
      </c>
    </row>
    <row r="223" spans="1:32">
      <c r="A223" s="6" t="str">
        <f t="shared" si="6"/>
        <v>Paris 12 - Picpus Nation8</v>
      </c>
      <c r="B223" s="6">
        <f t="shared" si="7"/>
        <v>8</v>
      </c>
      <c r="C223" t="s">
        <v>680</v>
      </c>
      <c r="D223">
        <v>8</v>
      </c>
      <c r="E223">
        <v>8</v>
      </c>
      <c r="F223" t="s">
        <v>695</v>
      </c>
      <c r="G223" t="s">
        <v>72</v>
      </c>
      <c r="H223" t="s">
        <v>46</v>
      </c>
      <c r="I223" t="s">
        <v>48</v>
      </c>
      <c r="J223" t="s">
        <v>104</v>
      </c>
      <c r="K223" t="s">
        <v>89</v>
      </c>
      <c r="L223" t="s">
        <v>48</v>
      </c>
      <c r="M223" t="s">
        <v>50</v>
      </c>
      <c r="N223" t="s">
        <v>50</v>
      </c>
      <c r="O223" t="s">
        <v>50</v>
      </c>
      <c r="P223" t="s">
        <v>50</v>
      </c>
      <c r="Q223" t="s">
        <v>50</v>
      </c>
      <c r="R223" t="s">
        <v>50</v>
      </c>
      <c r="S223" t="s">
        <v>50</v>
      </c>
      <c r="T223" t="s">
        <v>50</v>
      </c>
      <c r="U223" t="s">
        <v>441</v>
      </c>
      <c r="V223" t="s">
        <v>50</v>
      </c>
      <c r="W223">
        <v>1245972</v>
      </c>
      <c r="X223" t="s">
        <v>1409</v>
      </c>
      <c r="Y223" t="s">
        <v>1376</v>
      </c>
      <c r="Z223" t="s">
        <v>696</v>
      </c>
      <c r="AA223" t="s">
        <v>697</v>
      </c>
      <c r="AB223" t="s">
        <v>50</v>
      </c>
      <c r="AC223">
        <v>7.0100118723606502E+17</v>
      </c>
      <c r="AD223">
        <v>76959</v>
      </c>
      <c r="AE223" t="s">
        <v>50</v>
      </c>
      <c r="AF223" t="s">
        <v>698</v>
      </c>
    </row>
    <row r="224" spans="1:32">
      <c r="A224" s="6" t="str">
        <f t="shared" si="6"/>
        <v>Paris 13 - Auguste Blanqui1</v>
      </c>
      <c r="B224" s="6">
        <f t="shared" si="7"/>
        <v>1</v>
      </c>
      <c r="C224" t="s">
        <v>706</v>
      </c>
      <c r="D224">
        <v>2</v>
      </c>
      <c r="E224">
        <v>1</v>
      </c>
      <c r="F224" t="s">
        <v>707</v>
      </c>
      <c r="G224" t="s">
        <v>43</v>
      </c>
      <c r="H224" t="s">
        <v>46</v>
      </c>
      <c r="I224" t="s">
        <v>45</v>
      </c>
      <c r="J224" t="s">
        <v>46</v>
      </c>
      <c r="K224" t="s">
        <v>47</v>
      </c>
      <c r="L224" t="s">
        <v>45</v>
      </c>
      <c r="M224" t="s">
        <v>50</v>
      </c>
      <c r="N224" t="s">
        <v>50</v>
      </c>
      <c r="O224" t="s">
        <v>50</v>
      </c>
      <c r="P224" t="s">
        <v>50</v>
      </c>
      <c r="Q224" t="s">
        <v>50</v>
      </c>
      <c r="R224" t="s">
        <v>50</v>
      </c>
      <c r="S224" t="s">
        <v>50</v>
      </c>
      <c r="T224" t="s">
        <v>50</v>
      </c>
      <c r="U224" t="s">
        <v>276</v>
      </c>
      <c r="V224" t="s">
        <v>50</v>
      </c>
      <c r="W224" t="s">
        <v>50</v>
      </c>
      <c r="X224" t="s">
        <v>50</v>
      </c>
      <c r="Y224" t="s">
        <v>50</v>
      </c>
      <c r="Z224" t="s">
        <v>50</v>
      </c>
      <c r="AA224" t="s">
        <v>50</v>
      </c>
      <c r="AB224" t="s">
        <v>50</v>
      </c>
      <c r="AC224">
        <v>7.0100118723608704E+17</v>
      </c>
      <c r="AD224">
        <v>48024</v>
      </c>
      <c r="AE224" t="s">
        <v>50</v>
      </c>
      <c r="AF224" t="s">
        <v>708</v>
      </c>
    </row>
    <row r="225" spans="1:32">
      <c r="A225" s="6" t="str">
        <f t="shared" si="6"/>
        <v>Paris 13 - Bords de Seine - Freyssinet1</v>
      </c>
      <c r="B225" s="6">
        <f t="shared" si="7"/>
        <v>1</v>
      </c>
      <c r="C225" t="s">
        <v>709</v>
      </c>
      <c r="D225">
        <v>5</v>
      </c>
      <c r="E225">
        <v>5</v>
      </c>
      <c r="F225" t="s">
        <v>710</v>
      </c>
      <c r="G225" t="s">
        <v>72</v>
      </c>
      <c r="H225" t="s">
        <v>46</v>
      </c>
      <c r="I225" t="s">
        <v>45</v>
      </c>
      <c r="J225" t="s">
        <v>46</v>
      </c>
      <c r="K225" t="s">
        <v>47</v>
      </c>
      <c r="L225" t="s">
        <v>45</v>
      </c>
      <c r="M225" t="s">
        <v>50</v>
      </c>
      <c r="N225" t="s">
        <v>50</v>
      </c>
      <c r="O225" t="s">
        <v>50</v>
      </c>
      <c r="P225" t="s">
        <v>50</v>
      </c>
      <c r="Q225" t="s">
        <v>50</v>
      </c>
      <c r="R225" t="s">
        <v>50</v>
      </c>
      <c r="S225" t="s">
        <v>50</v>
      </c>
      <c r="T225" t="s">
        <v>50</v>
      </c>
      <c r="U225" t="s">
        <v>49</v>
      </c>
      <c r="V225" t="s">
        <v>50</v>
      </c>
      <c r="W225" t="s">
        <v>50</v>
      </c>
      <c r="X225" t="s">
        <v>50</v>
      </c>
      <c r="Y225" t="s">
        <v>50</v>
      </c>
      <c r="Z225" t="s">
        <v>50</v>
      </c>
      <c r="AA225" t="s">
        <v>50</v>
      </c>
      <c r="AB225" t="s">
        <v>711</v>
      </c>
      <c r="AC225">
        <v>7.0100118723606502E+17</v>
      </c>
      <c r="AD225" t="s">
        <v>50</v>
      </c>
      <c r="AE225" t="s">
        <v>712</v>
      </c>
      <c r="AF225" t="s">
        <v>713</v>
      </c>
    </row>
    <row r="226" spans="1:32">
      <c r="A226" s="6" t="str">
        <f t="shared" si="6"/>
        <v>Paris 13 - Bords de Seine - Freyssinet2</v>
      </c>
      <c r="B226" s="6">
        <f t="shared" si="7"/>
        <v>2</v>
      </c>
      <c r="C226" t="s">
        <v>709</v>
      </c>
      <c r="D226">
        <v>5</v>
      </c>
      <c r="E226">
        <v>5</v>
      </c>
      <c r="F226" t="s">
        <v>719</v>
      </c>
      <c r="G226" t="s">
        <v>43</v>
      </c>
      <c r="H226" t="s">
        <v>46</v>
      </c>
      <c r="I226" t="s">
        <v>45</v>
      </c>
      <c r="J226" t="s">
        <v>46</v>
      </c>
      <c r="K226" t="s">
        <v>105</v>
      </c>
      <c r="L226" t="s">
        <v>48</v>
      </c>
      <c r="M226" t="s">
        <v>50</v>
      </c>
      <c r="N226" t="s">
        <v>50</v>
      </c>
      <c r="O226" t="s">
        <v>50</v>
      </c>
      <c r="P226" t="s">
        <v>50</v>
      </c>
      <c r="Q226" t="s">
        <v>50</v>
      </c>
      <c r="R226" t="s">
        <v>50</v>
      </c>
      <c r="S226" t="s">
        <v>50</v>
      </c>
      <c r="T226" t="s">
        <v>50</v>
      </c>
      <c r="U226" t="s">
        <v>49</v>
      </c>
      <c r="V226" t="s">
        <v>50</v>
      </c>
      <c r="W226" t="s">
        <v>50</v>
      </c>
      <c r="X226" t="s">
        <v>50</v>
      </c>
      <c r="Y226" t="s">
        <v>50</v>
      </c>
      <c r="Z226" t="s">
        <v>720</v>
      </c>
      <c r="AA226" t="s">
        <v>118</v>
      </c>
      <c r="AB226" t="s">
        <v>50</v>
      </c>
      <c r="AC226">
        <v>7.0100118723602995E+17</v>
      </c>
      <c r="AD226" t="s">
        <v>50</v>
      </c>
      <c r="AE226" t="s">
        <v>50</v>
      </c>
      <c r="AF226" t="s">
        <v>721</v>
      </c>
    </row>
    <row r="227" spans="1:32">
      <c r="A227" s="6" t="str">
        <f t="shared" si="6"/>
        <v>Paris 13 - Bords de Seine - Freyssinet3</v>
      </c>
      <c r="B227" s="6">
        <f t="shared" si="7"/>
        <v>3</v>
      </c>
      <c r="C227" t="s">
        <v>709</v>
      </c>
      <c r="D227">
        <v>5</v>
      </c>
      <c r="E227">
        <v>5</v>
      </c>
      <c r="F227" t="s">
        <v>714</v>
      </c>
      <c r="G227" t="s">
        <v>54</v>
      </c>
      <c r="H227" t="s">
        <v>46</v>
      </c>
      <c r="I227" t="s">
        <v>45</v>
      </c>
      <c r="J227" t="s">
        <v>46</v>
      </c>
      <c r="K227" t="s">
        <v>64</v>
      </c>
      <c r="L227" t="s">
        <v>45</v>
      </c>
      <c r="M227" t="s">
        <v>50</v>
      </c>
      <c r="N227" t="s">
        <v>50</v>
      </c>
      <c r="O227" t="s">
        <v>50</v>
      </c>
      <c r="P227" t="s">
        <v>50</v>
      </c>
      <c r="Q227" t="s">
        <v>50</v>
      </c>
      <c r="R227" t="s">
        <v>50</v>
      </c>
      <c r="S227" t="s">
        <v>50</v>
      </c>
      <c r="T227" t="s">
        <v>50</v>
      </c>
      <c r="U227" t="s">
        <v>49</v>
      </c>
      <c r="V227">
        <v>1245701</v>
      </c>
      <c r="W227" t="s">
        <v>50</v>
      </c>
      <c r="X227" t="s">
        <v>1445</v>
      </c>
      <c r="Y227" t="s">
        <v>1446</v>
      </c>
      <c r="Z227" t="s">
        <v>50</v>
      </c>
      <c r="AA227" t="s">
        <v>50</v>
      </c>
      <c r="AB227" t="s">
        <v>715</v>
      </c>
      <c r="AC227">
        <v>7.0100118723601997E+17</v>
      </c>
      <c r="AD227" t="s">
        <v>50</v>
      </c>
      <c r="AE227" t="s">
        <v>716</v>
      </c>
      <c r="AF227" t="s">
        <v>717</v>
      </c>
    </row>
    <row r="228" spans="1:32">
      <c r="A228" s="6" t="str">
        <f t="shared" si="6"/>
        <v>Paris 13 - Bords de Seine - Freyssinet4</v>
      </c>
      <c r="B228" s="6">
        <f t="shared" si="7"/>
        <v>4</v>
      </c>
      <c r="C228" t="s">
        <v>709</v>
      </c>
      <c r="D228">
        <v>5</v>
      </c>
      <c r="E228">
        <v>5</v>
      </c>
      <c r="F228" t="s">
        <v>1339</v>
      </c>
      <c r="G228" t="s">
        <v>54</v>
      </c>
      <c r="H228" t="s">
        <v>46</v>
      </c>
      <c r="I228" t="s">
        <v>45</v>
      </c>
      <c r="J228" t="s">
        <v>46</v>
      </c>
      <c r="K228" t="s">
        <v>89</v>
      </c>
      <c r="L228" t="s">
        <v>48</v>
      </c>
      <c r="M228" t="s">
        <v>50</v>
      </c>
      <c r="N228" t="s">
        <v>50</v>
      </c>
      <c r="O228" t="s">
        <v>50</v>
      </c>
      <c r="P228" t="s">
        <v>50</v>
      </c>
      <c r="Q228" t="s">
        <v>50</v>
      </c>
      <c r="R228" t="s">
        <v>50</v>
      </c>
      <c r="S228" t="s">
        <v>50</v>
      </c>
      <c r="T228" t="s">
        <v>50</v>
      </c>
      <c r="U228" t="s">
        <v>49</v>
      </c>
      <c r="V228" t="s">
        <v>50</v>
      </c>
      <c r="W228">
        <v>1244795</v>
      </c>
      <c r="X228" t="s">
        <v>1340</v>
      </c>
      <c r="Y228" t="s">
        <v>1341</v>
      </c>
      <c r="Z228" t="s">
        <v>1342</v>
      </c>
      <c r="AA228" t="s">
        <v>1326</v>
      </c>
      <c r="AB228" t="s">
        <v>50</v>
      </c>
      <c r="AC228">
        <v>7.0100118723600499E+17</v>
      </c>
      <c r="AD228" t="s">
        <v>50</v>
      </c>
      <c r="AE228" t="s">
        <v>50</v>
      </c>
      <c r="AF228" t="s">
        <v>1343</v>
      </c>
    </row>
    <row r="229" spans="1:32">
      <c r="A229" s="6" t="str">
        <f t="shared" si="6"/>
        <v>Paris 13 - Bords de Seine - Freyssinet5</v>
      </c>
      <c r="B229" s="6">
        <f t="shared" si="7"/>
        <v>5</v>
      </c>
      <c r="C229" t="s">
        <v>709</v>
      </c>
      <c r="D229">
        <v>5</v>
      </c>
      <c r="E229">
        <v>5</v>
      </c>
      <c r="F229" t="s">
        <v>718</v>
      </c>
      <c r="G229">
        <v>500</v>
      </c>
      <c r="H229" t="s">
        <v>44</v>
      </c>
      <c r="I229" t="s">
        <v>45</v>
      </c>
      <c r="J229" t="s">
        <v>104</v>
      </c>
      <c r="K229" t="s">
        <v>47</v>
      </c>
      <c r="L229" t="s">
        <v>45</v>
      </c>
      <c r="M229" t="s">
        <v>50</v>
      </c>
      <c r="N229" t="s">
        <v>50</v>
      </c>
      <c r="O229" t="s">
        <v>50</v>
      </c>
      <c r="P229" t="s">
        <v>50</v>
      </c>
      <c r="Q229" t="s">
        <v>50</v>
      </c>
      <c r="R229" t="s">
        <v>50</v>
      </c>
      <c r="S229" t="s">
        <v>50</v>
      </c>
      <c r="T229" t="s">
        <v>50</v>
      </c>
      <c r="U229" t="s">
        <v>49</v>
      </c>
      <c r="V229" t="s">
        <v>50</v>
      </c>
      <c r="W229" t="s">
        <v>50</v>
      </c>
      <c r="X229" t="s">
        <v>50</v>
      </c>
      <c r="Y229" t="s">
        <v>50</v>
      </c>
      <c r="Z229" t="s">
        <v>50</v>
      </c>
      <c r="AA229" t="s">
        <v>50</v>
      </c>
      <c r="AB229" t="s">
        <v>50</v>
      </c>
      <c r="AC229" t="s">
        <v>50</v>
      </c>
      <c r="AD229" t="s">
        <v>50</v>
      </c>
      <c r="AE229" t="s">
        <v>50</v>
      </c>
      <c r="AF229" t="s">
        <v>50</v>
      </c>
    </row>
    <row r="230" spans="1:32">
      <c r="A230" s="6" t="str">
        <f t="shared" si="6"/>
        <v>Paris 13 - Boulevard de l'Hopital1</v>
      </c>
      <c r="B230" s="6">
        <f t="shared" si="7"/>
        <v>1</v>
      </c>
      <c r="C230" t="s">
        <v>722</v>
      </c>
      <c r="D230">
        <v>3</v>
      </c>
      <c r="E230">
        <v>2</v>
      </c>
      <c r="F230" t="s">
        <v>723</v>
      </c>
      <c r="G230" t="s">
        <v>72</v>
      </c>
      <c r="H230" t="s">
        <v>44</v>
      </c>
      <c r="I230" t="s">
        <v>45</v>
      </c>
      <c r="J230" t="s">
        <v>58</v>
      </c>
      <c r="K230" t="s">
        <v>47</v>
      </c>
      <c r="L230" t="s">
        <v>45</v>
      </c>
      <c r="M230" t="s">
        <v>50</v>
      </c>
      <c r="N230" t="s">
        <v>50</v>
      </c>
      <c r="O230" t="s">
        <v>50</v>
      </c>
      <c r="P230" t="s">
        <v>50</v>
      </c>
      <c r="Q230" t="s">
        <v>50</v>
      </c>
      <c r="R230" t="s">
        <v>50</v>
      </c>
      <c r="S230" t="s">
        <v>50</v>
      </c>
      <c r="T230" t="s">
        <v>50</v>
      </c>
      <c r="U230" t="s">
        <v>276</v>
      </c>
      <c r="V230" t="s">
        <v>50</v>
      </c>
      <c r="W230" t="s">
        <v>50</v>
      </c>
      <c r="X230" t="s">
        <v>50</v>
      </c>
      <c r="Y230" t="s">
        <v>50</v>
      </c>
      <c r="Z230" t="s">
        <v>50</v>
      </c>
      <c r="AA230" t="s">
        <v>50</v>
      </c>
      <c r="AB230" t="s">
        <v>724</v>
      </c>
      <c r="AC230">
        <v>7.0100118723606298E+17</v>
      </c>
      <c r="AD230" t="s">
        <v>50</v>
      </c>
      <c r="AE230" t="s">
        <v>725</v>
      </c>
      <c r="AF230" t="s">
        <v>726</v>
      </c>
    </row>
    <row r="231" spans="1:32">
      <c r="A231" s="6" t="str">
        <f t="shared" si="6"/>
        <v>Paris 13 - Boulevard de l'Hopital2</v>
      </c>
      <c r="B231" s="6">
        <f t="shared" si="7"/>
        <v>2</v>
      </c>
      <c r="C231" t="s">
        <v>722</v>
      </c>
      <c r="D231">
        <v>3</v>
      </c>
      <c r="E231">
        <v>2</v>
      </c>
      <c r="F231" t="s">
        <v>727</v>
      </c>
      <c r="G231">
        <v>500</v>
      </c>
      <c r="H231" t="s">
        <v>46</v>
      </c>
      <c r="I231" t="s">
        <v>45</v>
      </c>
      <c r="J231" t="s">
        <v>46</v>
      </c>
      <c r="K231" t="s">
        <v>47</v>
      </c>
      <c r="L231" t="s">
        <v>45</v>
      </c>
      <c r="M231" t="s">
        <v>50</v>
      </c>
      <c r="N231" t="s">
        <v>50</v>
      </c>
      <c r="O231" t="s">
        <v>50</v>
      </c>
      <c r="P231" t="s">
        <v>50</v>
      </c>
      <c r="Q231" t="s">
        <v>50</v>
      </c>
      <c r="R231" t="s">
        <v>50</v>
      </c>
      <c r="S231" t="s">
        <v>50</v>
      </c>
      <c r="T231" t="s">
        <v>50</v>
      </c>
      <c r="U231" t="s">
        <v>276</v>
      </c>
      <c r="V231" t="s">
        <v>50</v>
      </c>
      <c r="W231" t="s">
        <v>50</v>
      </c>
      <c r="X231" t="s">
        <v>50</v>
      </c>
      <c r="Y231" t="s">
        <v>50</v>
      </c>
      <c r="Z231" t="s">
        <v>50</v>
      </c>
      <c r="AA231" t="s">
        <v>50</v>
      </c>
      <c r="AB231" t="s">
        <v>50</v>
      </c>
      <c r="AC231">
        <v>7.0100118723603904E+17</v>
      </c>
      <c r="AD231" t="s">
        <v>50</v>
      </c>
      <c r="AE231" t="s">
        <v>50</v>
      </c>
      <c r="AF231" t="s">
        <v>728</v>
      </c>
    </row>
    <row r="232" spans="1:32">
      <c r="A232" s="6" t="str">
        <f t="shared" si="6"/>
        <v>Paris 13 - Cite de la Mode - Gare d'Austerlitz1</v>
      </c>
      <c r="B232" s="6">
        <f t="shared" si="7"/>
        <v>1</v>
      </c>
      <c r="C232" t="s">
        <v>729</v>
      </c>
      <c r="D232">
        <v>5</v>
      </c>
      <c r="E232">
        <v>4</v>
      </c>
      <c r="F232" t="s">
        <v>733</v>
      </c>
      <c r="G232">
        <v>500</v>
      </c>
      <c r="H232" t="s">
        <v>46</v>
      </c>
      <c r="I232" t="s">
        <v>45</v>
      </c>
      <c r="J232" t="s">
        <v>46</v>
      </c>
      <c r="K232" t="s">
        <v>47</v>
      </c>
      <c r="L232" t="s">
        <v>45</v>
      </c>
      <c r="M232" t="s">
        <v>50</v>
      </c>
      <c r="N232" t="s">
        <v>50</v>
      </c>
      <c r="O232" t="s">
        <v>50</v>
      </c>
      <c r="P232" t="s">
        <v>50</v>
      </c>
      <c r="Q232" t="s">
        <v>50</v>
      </c>
      <c r="R232" t="s">
        <v>50</v>
      </c>
      <c r="S232" t="s">
        <v>50</v>
      </c>
      <c r="T232" t="s">
        <v>50</v>
      </c>
      <c r="U232" t="s">
        <v>49</v>
      </c>
      <c r="V232" t="s">
        <v>50</v>
      </c>
      <c r="W232" t="s">
        <v>50</v>
      </c>
      <c r="X232" t="s">
        <v>50</v>
      </c>
      <c r="Y232" t="s">
        <v>50</v>
      </c>
      <c r="Z232" t="s">
        <v>50</v>
      </c>
      <c r="AA232" t="s">
        <v>50</v>
      </c>
      <c r="AB232" t="s">
        <v>50</v>
      </c>
      <c r="AC232">
        <v>7.0100118723606298E+17</v>
      </c>
      <c r="AD232" t="s">
        <v>50</v>
      </c>
      <c r="AE232" t="s">
        <v>50</v>
      </c>
      <c r="AF232" t="s">
        <v>50</v>
      </c>
    </row>
    <row r="233" spans="1:32">
      <c r="A233" s="6" t="str">
        <f t="shared" si="6"/>
        <v>Paris 13 - Cite de la Mode - Gare d'Austerlitz2</v>
      </c>
      <c r="B233" s="6">
        <f t="shared" si="7"/>
        <v>2</v>
      </c>
      <c r="C233" t="s">
        <v>729</v>
      </c>
      <c r="D233">
        <v>5</v>
      </c>
      <c r="E233">
        <v>4</v>
      </c>
      <c r="F233" t="s">
        <v>734</v>
      </c>
      <c r="G233" t="s">
        <v>43</v>
      </c>
      <c r="H233" t="s">
        <v>46</v>
      </c>
      <c r="I233" t="s">
        <v>45</v>
      </c>
      <c r="J233" t="s">
        <v>46</v>
      </c>
      <c r="K233" t="s">
        <v>1447</v>
      </c>
      <c r="L233" t="s">
        <v>45</v>
      </c>
      <c r="M233" t="s">
        <v>50</v>
      </c>
      <c r="N233" t="s">
        <v>50</v>
      </c>
      <c r="O233" t="s">
        <v>50</v>
      </c>
      <c r="P233" t="s">
        <v>50</v>
      </c>
      <c r="Q233" t="s">
        <v>50</v>
      </c>
      <c r="R233" t="s">
        <v>50</v>
      </c>
      <c r="S233" t="s">
        <v>50</v>
      </c>
      <c r="T233" t="s">
        <v>50</v>
      </c>
      <c r="U233" t="s">
        <v>49</v>
      </c>
      <c r="V233" t="s">
        <v>50</v>
      </c>
      <c r="W233" t="s">
        <v>50</v>
      </c>
      <c r="X233" t="s">
        <v>50</v>
      </c>
      <c r="Y233" t="s">
        <v>50</v>
      </c>
      <c r="Z233" t="s">
        <v>50</v>
      </c>
      <c r="AA233" t="s">
        <v>50</v>
      </c>
      <c r="AB233" t="s">
        <v>50</v>
      </c>
      <c r="AC233">
        <v>7.0100118723606298E+17</v>
      </c>
      <c r="AD233" t="s">
        <v>50</v>
      </c>
      <c r="AE233" t="s">
        <v>735</v>
      </c>
      <c r="AF233" t="s">
        <v>50</v>
      </c>
    </row>
    <row r="234" spans="1:32">
      <c r="A234" s="6" t="str">
        <f t="shared" si="6"/>
        <v>Paris 13 - Cite de la Mode - Gare d'Austerlitz3</v>
      </c>
      <c r="B234" s="6">
        <f t="shared" si="7"/>
        <v>3</v>
      </c>
      <c r="C234" t="s">
        <v>729</v>
      </c>
      <c r="D234">
        <v>5</v>
      </c>
      <c r="E234">
        <v>4</v>
      </c>
      <c r="F234" t="s">
        <v>732</v>
      </c>
      <c r="G234">
        <v>500</v>
      </c>
      <c r="H234" t="s">
        <v>46</v>
      </c>
      <c r="I234" t="s">
        <v>45</v>
      </c>
      <c r="J234" t="s">
        <v>46</v>
      </c>
      <c r="K234" t="s">
        <v>47</v>
      </c>
      <c r="L234" t="s">
        <v>45</v>
      </c>
      <c r="M234" t="s">
        <v>50</v>
      </c>
      <c r="N234" t="s">
        <v>50</v>
      </c>
      <c r="O234" t="s">
        <v>50</v>
      </c>
      <c r="P234" t="s">
        <v>50</v>
      </c>
      <c r="Q234" t="s">
        <v>50</v>
      </c>
      <c r="R234" t="s">
        <v>50</v>
      </c>
      <c r="S234" t="s">
        <v>50</v>
      </c>
      <c r="T234" t="s">
        <v>50</v>
      </c>
      <c r="U234" t="s">
        <v>49</v>
      </c>
      <c r="V234" t="s">
        <v>50</v>
      </c>
      <c r="W234" t="s">
        <v>50</v>
      </c>
      <c r="X234" t="s">
        <v>50</v>
      </c>
      <c r="Y234" t="s">
        <v>50</v>
      </c>
      <c r="Z234" t="s">
        <v>50</v>
      </c>
      <c r="AA234" t="s">
        <v>50</v>
      </c>
      <c r="AB234" t="s">
        <v>50</v>
      </c>
      <c r="AC234">
        <v>7.0100118723604902E+17</v>
      </c>
      <c r="AD234" t="s">
        <v>50</v>
      </c>
      <c r="AE234" t="s">
        <v>50</v>
      </c>
      <c r="AF234" t="s">
        <v>50</v>
      </c>
    </row>
    <row r="235" spans="1:32">
      <c r="A235" s="6" t="str">
        <f t="shared" si="6"/>
        <v>Paris 13 - Cite de la Mode - Gare d'Austerlitz4</v>
      </c>
      <c r="B235" s="6">
        <f t="shared" si="7"/>
        <v>4</v>
      </c>
      <c r="C235" t="s">
        <v>729</v>
      </c>
      <c r="D235">
        <v>5</v>
      </c>
      <c r="E235">
        <v>4</v>
      </c>
      <c r="F235" t="s">
        <v>730</v>
      </c>
      <c r="G235">
        <v>500</v>
      </c>
      <c r="H235" t="s">
        <v>46</v>
      </c>
      <c r="I235" t="s">
        <v>45</v>
      </c>
      <c r="J235" t="s">
        <v>46</v>
      </c>
      <c r="K235" t="s">
        <v>47</v>
      </c>
      <c r="L235" t="s">
        <v>45</v>
      </c>
      <c r="M235" t="s">
        <v>50</v>
      </c>
      <c r="N235" t="s">
        <v>50</v>
      </c>
      <c r="O235" t="s">
        <v>50</v>
      </c>
      <c r="P235" t="s">
        <v>50</v>
      </c>
      <c r="Q235" t="s">
        <v>50</v>
      </c>
      <c r="R235" t="s">
        <v>50</v>
      </c>
      <c r="S235" t="s">
        <v>50</v>
      </c>
      <c r="T235" t="s">
        <v>50</v>
      </c>
      <c r="U235" t="s">
        <v>49</v>
      </c>
      <c r="V235" t="s">
        <v>50</v>
      </c>
      <c r="W235" t="s">
        <v>50</v>
      </c>
      <c r="X235" t="s">
        <v>50</v>
      </c>
      <c r="Y235" t="s">
        <v>50</v>
      </c>
      <c r="Z235" t="s">
        <v>50</v>
      </c>
      <c r="AA235" t="s">
        <v>50</v>
      </c>
      <c r="AB235" t="s">
        <v>50</v>
      </c>
      <c r="AC235">
        <v>7.01001187236048E+17</v>
      </c>
      <c r="AD235" t="s">
        <v>50</v>
      </c>
      <c r="AE235" t="s">
        <v>731</v>
      </c>
      <c r="AF235" t="s">
        <v>50</v>
      </c>
    </row>
    <row r="236" spans="1:32">
      <c r="A236" s="6" t="str">
        <f t="shared" si="6"/>
        <v>Paris 13 - Tolbiac1</v>
      </c>
      <c r="B236" s="6">
        <f t="shared" si="7"/>
        <v>1</v>
      </c>
      <c r="C236" t="s">
        <v>736</v>
      </c>
      <c r="D236">
        <v>3</v>
      </c>
      <c r="E236">
        <v>3</v>
      </c>
      <c r="F236" t="s">
        <v>741</v>
      </c>
      <c r="G236">
        <v>500</v>
      </c>
      <c r="H236" t="s">
        <v>46</v>
      </c>
      <c r="I236" t="s">
        <v>45</v>
      </c>
      <c r="J236" t="s">
        <v>46</v>
      </c>
      <c r="K236" t="s">
        <v>47</v>
      </c>
      <c r="L236" t="s">
        <v>45</v>
      </c>
      <c r="M236" t="s">
        <v>50</v>
      </c>
      <c r="N236" t="s">
        <v>50</v>
      </c>
      <c r="O236" t="s">
        <v>50</v>
      </c>
      <c r="P236" t="s">
        <v>50</v>
      </c>
      <c r="Q236" t="s">
        <v>50</v>
      </c>
      <c r="R236" t="s">
        <v>50</v>
      </c>
      <c r="S236" t="s">
        <v>50</v>
      </c>
      <c r="T236" t="s">
        <v>50</v>
      </c>
      <c r="U236" t="s">
        <v>276</v>
      </c>
      <c r="V236" t="s">
        <v>50</v>
      </c>
      <c r="W236" t="s">
        <v>50</v>
      </c>
      <c r="X236" t="s">
        <v>50</v>
      </c>
      <c r="Y236" t="s">
        <v>50</v>
      </c>
      <c r="Z236" t="s">
        <v>50</v>
      </c>
      <c r="AA236" t="s">
        <v>50</v>
      </c>
      <c r="AB236" t="s">
        <v>742</v>
      </c>
      <c r="AC236">
        <v>7.0100011872360202E+18</v>
      </c>
      <c r="AD236" t="s">
        <v>50</v>
      </c>
      <c r="AE236" t="s">
        <v>743</v>
      </c>
      <c r="AF236" t="s">
        <v>744</v>
      </c>
    </row>
    <row r="237" spans="1:32">
      <c r="A237" s="6" t="str">
        <f t="shared" si="6"/>
        <v>Paris 13 - Tolbiac2</v>
      </c>
      <c r="B237" s="6">
        <f t="shared" si="7"/>
        <v>2</v>
      </c>
      <c r="C237" t="s">
        <v>736</v>
      </c>
      <c r="D237">
        <v>3</v>
      </c>
      <c r="E237">
        <v>3</v>
      </c>
      <c r="F237" t="s">
        <v>737</v>
      </c>
      <c r="G237" t="s">
        <v>54</v>
      </c>
      <c r="H237" t="s">
        <v>46</v>
      </c>
      <c r="I237" t="s">
        <v>45</v>
      </c>
      <c r="J237" t="s">
        <v>46</v>
      </c>
      <c r="K237" t="s">
        <v>47</v>
      </c>
      <c r="L237" t="s">
        <v>45</v>
      </c>
      <c r="M237" t="s">
        <v>50</v>
      </c>
      <c r="N237" t="s">
        <v>50</v>
      </c>
      <c r="O237" t="s">
        <v>50</v>
      </c>
      <c r="P237" t="s">
        <v>50</v>
      </c>
      <c r="Q237" t="s">
        <v>50</v>
      </c>
      <c r="R237" t="s">
        <v>50</v>
      </c>
      <c r="S237" t="s">
        <v>50</v>
      </c>
      <c r="T237" t="s">
        <v>50</v>
      </c>
      <c r="U237" t="s">
        <v>276</v>
      </c>
      <c r="V237" t="s">
        <v>50</v>
      </c>
      <c r="W237" t="s">
        <v>50</v>
      </c>
      <c r="X237" t="s">
        <v>50</v>
      </c>
      <c r="Y237" t="s">
        <v>50</v>
      </c>
      <c r="Z237" t="s">
        <v>50</v>
      </c>
      <c r="AA237" t="s">
        <v>50</v>
      </c>
      <c r="AB237" t="s">
        <v>738</v>
      </c>
      <c r="AC237">
        <v>7.0100118723604403E+17</v>
      </c>
      <c r="AD237" t="s">
        <v>50</v>
      </c>
      <c r="AE237" t="s">
        <v>739</v>
      </c>
      <c r="AF237" t="s">
        <v>740</v>
      </c>
    </row>
    <row r="238" spans="1:32">
      <c r="A238" s="6" t="str">
        <f t="shared" si="6"/>
        <v>Paris 13 - Tolbiac3</v>
      </c>
      <c r="B238" s="6">
        <f t="shared" si="7"/>
        <v>3</v>
      </c>
      <c r="C238" t="s">
        <v>736</v>
      </c>
      <c r="D238">
        <v>3</v>
      </c>
      <c r="E238">
        <v>3</v>
      </c>
      <c r="F238" t="s">
        <v>745</v>
      </c>
      <c r="G238">
        <v>500</v>
      </c>
      <c r="H238" t="s">
        <v>46</v>
      </c>
      <c r="I238" t="s">
        <v>45</v>
      </c>
      <c r="J238" t="s">
        <v>46</v>
      </c>
      <c r="K238" t="s">
        <v>47</v>
      </c>
      <c r="L238" t="s">
        <v>45</v>
      </c>
      <c r="M238" t="s">
        <v>50</v>
      </c>
      <c r="N238" t="s">
        <v>50</v>
      </c>
      <c r="O238" t="s">
        <v>50</v>
      </c>
      <c r="P238" t="s">
        <v>50</v>
      </c>
      <c r="Q238" t="s">
        <v>50</v>
      </c>
      <c r="R238" t="s">
        <v>50</v>
      </c>
      <c r="S238" t="s">
        <v>50</v>
      </c>
      <c r="T238" t="s">
        <v>50</v>
      </c>
      <c r="U238" t="s">
        <v>276</v>
      </c>
      <c r="V238" t="s">
        <v>50</v>
      </c>
      <c r="W238" t="s">
        <v>50</v>
      </c>
      <c r="X238" t="s">
        <v>50</v>
      </c>
      <c r="Y238" t="s">
        <v>50</v>
      </c>
      <c r="Z238" t="s">
        <v>50</v>
      </c>
      <c r="AA238" t="s">
        <v>50</v>
      </c>
      <c r="AB238" t="s">
        <v>50</v>
      </c>
      <c r="AC238">
        <v>7.0100118723601797E+18</v>
      </c>
      <c r="AD238" t="s">
        <v>50</v>
      </c>
      <c r="AE238" t="s">
        <v>50</v>
      </c>
      <c r="AF238" t="s">
        <v>50</v>
      </c>
    </row>
    <row r="239" spans="1:32">
      <c r="A239" s="6" t="str">
        <f t="shared" si="6"/>
        <v>Paris 14 - Alesia1</v>
      </c>
      <c r="B239" s="6">
        <f t="shared" si="7"/>
        <v>1</v>
      </c>
      <c r="C239" t="s">
        <v>746</v>
      </c>
      <c r="D239">
        <v>5</v>
      </c>
      <c r="E239">
        <v>5</v>
      </c>
      <c r="F239" t="s">
        <v>750</v>
      </c>
      <c r="G239">
        <v>500</v>
      </c>
      <c r="H239" t="s">
        <v>46</v>
      </c>
      <c r="I239" t="s">
        <v>45</v>
      </c>
      <c r="J239" t="s">
        <v>46</v>
      </c>
      <c r="K239" t="s">
        <v>47</v>
      </c>
      <c r="L239" t="s">
        <v>45</v>
      </c>
      <c r="M239" t="s">
        <v>50</v>
      </c>
      <c r="N239" t="s">
        <v>50</v>
      </c>
      <c r="O239" t="s">
        <v>50</v>
      </c>
      <c r="P239" t="s">
        <v>50</v>
      </c>
      <c r="Q239" t="s">
        <v>50</v>
      </c>
      <c r="R239" t="s">
        <v>50</v>
      </c>
      <c r="S239" t="s">
        <v>50</v>
      </c>
      <c r="T239" t="s">
        <v>50</v>
      </c>
      <c r="U239" t="s">
        <v>49</v>
      </c>
      <c r="V239" t="s">
        <v>50</v>
      </c>
      <c r="W239" t="s">
        <v>50</v>
      </c>
      <c r="X239" t="s">
        <v>50</v>
      </c>
      <c r="Y239" t="s">
        <v>50</v>
      </c>
      <c r="Z239" t="s">
        <v>50</v>
      </c>
      <c r="AA239" t="s">
        <v>50</v>
      </c>
      <c r="AB239" t="s">
        <v>751</v>
      </c>
      <c r="AC239">
        <v>7.01001187236064E+17</v>
      </c>
      <c r="AD239" t="s">
        <v>50</v>
      </c>
      <c r="AE239" t="s">
        <v>752</v>
      </c>
      <c r="AF239" t="s">
        <v>50</v>
      </c>
    </row>
    <row r="240" spans="1:32">
      <c r="A240" s="6" t="str">
        <f t="shared" si="6"/>
        <v>Paris 14 - Alesia2</v>
      </c>
      <c r="B240" s="6">
        <f t="shared" si="7"/>
        <v>2</v>
      </c>
      <c r="C240" t="s">
        <v>746</v>
      </c>
      <c r="D240">
        <v>5</v>
      </c>
      <c r="E240">
        <v>5</v>
      </c>
      <c r="F240" t="s">
        <v>747</v>
      </c>
      <c r="G240" t="s">
        <v>72</v>
      </c>
      <c r="H240" t="s">
        <v>46</v>
      </c>
      <c r="I240" t="s">
        <v>45</v>
      </c>
      <c r="J240" t="s">
        <v>46</v>
      </c>
      <c r="K240" t="s">
        <v>47</v>
      </c>
      <c r="L240" t="s">
        <v>45</v>
      </c>
      <c r="M240" t="s">
        <v>50</v>
      </c>
      <c r="N240" t="s">
        <v>50</v>
      </c>
      <c r="O240" t="s">
        <v>50</v>
      </c>
      <c r="P240" t="s">
        <v>50</v>
      </c>
      <c r="Q240" t="s">
        <v>50</v>
      </c>
      <c r="R240" t="s">
        <v>50</v>
      </c>
      <c r="S240" t="s">
        <v>50</v>
      </c>
      <c r="T240" t="s">
        <v>50</v>
      </c>
      <c r="U240" t="s">
        <v>49</v>
      </c>
      <c r="V240" t="s">
        <v>50</v>
      </c>
      <c r="W240" t="s">
        <v>50</v>
      </c>
      <c r="X240" t="s">
        <v>50</v>
      </c>
      <c r="Y240" t="s">
        <v>50</v>
      </c>
      <c r="Z240" t="s">
        <v>50</v>
      </c>
      <c r="AA240" t="s">
        <v>50</v>
      </c>
      <c r="AB240" t="s">
        <v>748</v>
      </c>
      <c r="AC240">
        <v>7.0100118723600499E+17</v>
      </c>
      <c r="AD240" t="s">
        <v>50</v>
      </c>
      <c r="AE240" t="s">
        <v>50</v>
      </c>
      <c r="AF240" t="s">
        <v>749</v>
      </c>
    </row>
    <row r="241" spans="1:32">
      <c r="A241" s="6" t="str">
        <f t="shared" si="6"/>
        <v>Paris 14 - Alesia3</v>
      </c>
      <c r="B241" s="6">
        <f t="shared" si="7"/>
        <v>3</v>
      </c>
      <c r="C241" t="s">
        <v>746</v>
      </c>
      <c r="D241">
        <v>5</v>
      </c>
      <c r="E241">
        <v>5</v>
      </c>
      <c r="F241" t="s">
        <v>753</v>
      </c>
      <c r="G241" t="s">
        <v>81</v>
      </c>
      <c r="H241" t="s">
        <v>46</v>
      </c>
      <c r="I241" t="s">
        <v>45</v>
      </c>
      <c r="J241" t="s">
        <v>46</v>
      </c>
      <c r="K241" t="s">
        <v>47</v>
      </c>
      <c r="L241" t="s">
        <v>45</v>
      </c>
      <c r="M241" t="s">
        <v>50</v>
      </c>
      <c r="N241" t="s">
        <v>50</v>
      </c>
      <c r="O241" t="s">
        <v>50</v>
      </c>
      <c r="P241" t="s">
        <v>50</v>
      </c>
      <c r="Q241" t="s">
        <v>50</v>
      </c>
      <c r="R241" t="s">
        <v>50</v>
      </c>
      <c r="S241" t="s">
        <v>50</v>
      </c>
      <c r="T241" t="s">
        <v>50</v>
      </c>
      <c r="U241" t="s">
        <v>49</v>
      </c>
      <c r="V241" t="s">
        <v>50</v>
      </c>
      <c r="W241" t="s">
        <v>50</v>
      </c>
      <c r="X241" t="s">
        <v>50</v>
      </c>
      <c r="Y241" t="s">
        <v>50</v>
      </c>
      <c r="Z241" t="s">
        <v>50</v>
      </c>
      <c r="AA241" t="s">
        <v>50</v>
      </c>
      <c r="AB241" t="s">
        <v>50</v>
      </c>
      <c r="AC241">
        <v>7.0100118723606502E+17</v>
      </c>
      <c r="AD241" t="s">
        <v>50</v>
      </c>
      <c r="AE241" t="s">
        <v>754</v>
      </c>
      <c r="AF241" t="s">
        <v>755</v>
      </c>
    </row>
    <row r="242" spans="1:32">
      <c r="A242" s="6" t="str">
        <f t="shared" si="6"/>
        <v>Paris 14 - Alesia4</v>
      </c>
      <c r="B242" s="6">
        <f t="shared" si="7"/>
        <v>4</v>
      </c>
      <c r="C242" t="s">
        <v>746</v>
      </c>
      <c r="D242">
        <v>5</v>
      </c>
      <c r="E242">
        <v>5</v>
      </c>
      <c r="F242" t="s">
        <v>756</v>
      </c>
      <c r="G242" t="s">
        <v>43</v>
      </c>
      <c r="H242" t="s">
        <v>46</v>
      </c>
      <c r="I242" t="s">
        <v>45</v>
      </c>
      <c r="J242" t="s">
        <v>46</v>
      </c>
      <c r="K242" t="s">
        <v>47</v>
      </c>
      <c r="L242" t="s">
        <v>45</v>
      </c>
      <c r="M242" t="s">
        <v>50</v>
      </c>
      <c r="N242" t="s">
        <v>50</v>
      </c>
      <c r="O242" t="s">
        <v>50</v>
      </c>
      <c r="P242" t="s">
        <v>50</v>
      </c>
      <c r="Q242" t="s">
        <v>50</v>
      </c>
      <c r="R242" t="s">
        <v>50</v>
      </c>
      <c r="S242" t="s">
        <v>50</v>
      </c>
      <c r="T242" t="s">
        <v>50</v>
      </c>
      <c r="U242" t="s">
        <v>49</v>
      </c>
      <c r="V242" t="s">
        <v>50</v>
      </c>
      <c r="W242" t="s">
        <v>50</v>
      </c>
      <c r="X242" t="s">
        <v>50</v>
      </c>
      <c r="Y242" t="s">
        <v>50</v>
      </c>
      <c r="Z242" t="s">
        <v>50</v>
      </c>
      <c r="AA242" t="s">
        <v>50</v>
      </c>
      <c r="AB242" t="s">
        <v>757</v>
      </c>
      <c r="AC242">
        <v>7.0100118723606003E+17</v>
      </c>
      <c r="AD242">
        <v>1668</v>
      </c>
      <c r="AE242" t="s">
        <v>50</v>
      </c>
      <c r="AF242" t="s">
        <v>50</v>
      </c>
    </row>
    <row r="243" spans="1:32">
      <c r="A243" s="6" t="str">
        <f t="shared" si="6"/>
        <v>Paris 14 - Alesia5</v>
      </c>
      <c r="B243" s="6">
        <f t="shared" si="7"/>
        <v>5</v>
      </c>
      <c r="C243" t="s">
        <v>746</v>
      </c>
      <c r="D243">
        <v>5</v>
      </c>
      <c r="E243">
        <v>5</v>
      </c>
      <c r="F243" t="s">
        <v>758</v>
      </c>
      <c r="G243" t="s">
        <v>54</v>
      </c>
      <c r="H243" t="s">
        <v>46</v>
      </c>
      <c r="I243" t="s">
        <v>45</v>
      </c>
      <c r="J243" t="s">
        <v>46</v>
      </c>
      <c r="K243" t="s">
        <v>47</v>
      </c>
      <c r="L243" t="s">
        <v>45</v>
      </c>
      <c r="M243" t="s">
        <v>50</v>
      </c>
      <c r="N243" t="s">
        <v>50</v>
      </c>
      <c r="O243" t="s">
        <v>50</v>
      </c>
      <c r="P243" t="s">
        <v>50</v>
      </c>
      <c r="Q243" t="s">
        <v>50</v>
      </c>
      <c r="R243" t="s">
        <v>50</v>
      </c>
      <c r="S243" t="s">
        <v>50</v>
      </c>
      <c r="T243" t="s">
        <v>50</v>
      </c>
      <c r="U243" t="s">
        <v>49</v>
      </c>
      <c r="V243" t="s">
        <v>50</v>
      </c>
      <c r="W243" t="s">
        <v>50</v>
      </c>
      <c r="X243" t="s">
        <v>50</v>
      </c>
      <c r="Y243" t="s">
        <v>50</v>
      </c>
      <c r="Z243" t="s">
        <v>50</v>
      </c>
      <c r="AA243" t="s">
        <v>50</v>
      </c>
      <c r="AB243" t="s">
        <v>50</v>
      </c>
      <c r="AC243">
        <v>7.0100118723606502E+17</v>
      </c>
      <c r="AD243" t="s">
        <v>50</v>
      </c>
      <c r="AE243" t="s">
        <v>759</v>
      </c>
      <c r="AF243" t="s">
        <v>760</v>
      </c>
    </row>
    <row r="244" spans="1:32">
      <c r="A244" s="6" t="str">
        <f t="shared" si="6"/>
        <v>Paris 14 - Arago1</v>
      </c>
      <c r="B244" s="6">
        <f t="shared" si="7"/>
        <v>1</v>
      </c>
      <c r="C244" t="s">
        <v>761</v>
      </c>
      <c r="D244">
        <v>2</v>
      </c>
      <c r="E244">
        <v>2</v>
      </c>
      <c r="F244" t="s">
        <v>762</v>
      </c>
      <c r="G244" t="s">
        <v>54</v>
      </c>
      <c r="H244" t="s">
        <v>46</v>
      </c>
      <c r="I244" t="s">
        <v>45</v>
      </c>
      <c r="J244" t="s">
        <v>46</v>
      </c>
      <c r="K244" t="s">
        <v>47</v>
      </c>
      <c r="L244" t="s">
        <v>45</v>
      </c>
      <c r="M244" t="s">
        <v>50</v>
      </c>
      <c r="N244" t="s">
        <v>50</v>
      </c>
      <c r="O244" t="s">
        <v>50</v>
      </c>
      <c r="P244" t="s">
        <v>50</v>
      </c>
      <c r="Q244" t="s">
        <v>50</v>
      </c>
      <c r="R244" t="s">
        <v>50</v>
      </c>
      <c r="S244" t="s">
        <v>50</v>
      </c>
      <c r="T244" t="s">
        <v>50</v>
      </c>
      <c r="U244" t="s">
        <v>49</v>
      </c>
      <c r="V244" t="s">
        <v>50</v>
      </c>
      <c r="W244" t="s">
        <v>50</v>
      </c>
      <c r="X244" t="s">
        <v>50</v>
      </c>
      <c r="Y244" t="s">
        <v>50</v>
      </c>
      <c r="Z244" t="s">
        <v>50</v>
      </c>
      <c r="AA244" t="s">
        <v>50</v>
      </c>
      <c r="AB244" t="s">
        <v>763</v>
      </c>
      <c r="AC244">
        <v>7.0100118723602099E+17</v>
      </c>
      <c r="AD244" t="s">
        <v>50</v>
      </c>
      <c r="AE244" t="s">
        <v>50</v>
      </c>
      <c r="AF244" t="s">
        <v>764</v>
      </c>
    </row>
    <row r="245" spans="1:32">
      <c r="A245" s="6" t="str">
        <f t="shared" si="6"/>
        <v>Paris 14 - Arago2</v>
      </c>
      <c r="B245" s="6">
        <f t="shared" si="7"/>
        <v>2</v>
      </c>
      <c r="C245" t="s">
        <v>761</v>
      </c>
      <c r="D245">
        <v>2</v>
      </c>
      <c r="E245">
        <v>2</v>
      </c>
      <c r="F245" t="s">
        <v>765</v>
      </c>
      <c r="G245" t="s">
        <v>282</v>
      </c>
      <c r="H245" t="s">
        <v>46</v>
      </c>
      <c r="I245" t="s">
        <v>45</v>
      </c>
      <c r="J245" t="s">
        <v>46</v>
      </c>
      <c r="K245" t="s">
        <v>47</v>
      </c>
      <c r="L245" t="s">
        <v>45</v>
      </c>
      <c r="M245" t="s">
        <v>50</v>
      </c>
      <c r="N245" t="s">
        <v>50</v>
      </c>
      <c r="O245" t="s">
        <v>50</v>
      </c>
      <c r="P245" t="s">
        <v>50</v>
      </c>
      <c r="Q245" t="s">
        <v>50</v>
      </c>
      <c r="R245" t="s">
        <v>50</v>
      </c>
      <c r="S245" t="s">
        <v>50</v>
      </c>
      <c r="T245" t="s">
        <v>50</v>
      </c>
      <c r="U245" t="s">
        <v>49</v>
      </c>
      <c r="V245" t="s">
        <v>50</v>
      </c>
      <c r="W245" t="s">
        <v>50</v>
      </c>
      <c r="X245" t="s">
        <v>50</v>
      </c>
      <c r="Y245" t="s">
        <v>50</v>
      </c>
      <c r="Z245" t="s">
        <v>50</v>
      </c>
      <c r="AA245" t="s">
        <v>50</v>
      </c>
      <c r="AB245" t="s">
        <v>766</v>
      </c>
      <c r="AC245">
        <v>7.0100118723604595E+17</v>
      </c>
      <c r="AD245" t="s">
        <v>50</v>
      </c>
      <c r="AE245" t="s">
        <v>50</v>
      </c>
      <c r="AF245" t="s">
        <v>50</v>
      </c>
    </row>
    <row r="246" spans="1:32">
      <c r="A246" s="6" t="str">
        <f t="shared" si="6"/>
        <v>Paris 14 - Edgar Quinet1</v>
      </c>
      <c r="B246" s="6">
        <f t="shared" si="7"/>
        <v>1</v>
      </c>
      <c r="C246" t="s">
        <v>767</v>
      </c>
      <c r="D246">
        <v>2</v>
      </c>
      <c r="E246">
        <v>2</v>
      </c>
      <c r="F246" t="s">
        <v>770</v>
      </c>
      <c r="G246" t="s">
        <v>54</v>
      </c>
      <c r="H246" t="s">
        <v>46</v>
      </c>
      <c r="I246" t="s">
        <v>45</v>
      </c>
      <c r="J246" t="s">
        <v>46</v>
      </c>
      <c r="K246" t="s">
        <v>89</v>
      </c>
      <c r="L246" t="s">
        <v>48</v>
      </c>
      <c r="M246" t="s">
        <v>50</v>
      </c>
      <c r="N246" t="s">
        <v>50</v>
      </c>
      <c r="O246" t="s">
        <v>50</v>
      </c>
      <c r="P246" t="s">
        <v>50</v>
      </c>
      <c r="Q246" t="s">
        <v>50</v>
      </c>
      <c r="R246" t="s">
        <v>50</v>
      </c>
      <c r="S246" t="s">
        <v>50</v>
      </c>
      <c r="T246" t="s">
        <v>50</v>
      </c>
      <c r="U246" t="s">
        <v>276</v>
      </c>
      <c r="V246" t="s">
        <v>50</v>
      </c>
      <c r="W246">
        <v>1243608</v>
      </c>
      <c r="X246" t="s">
        <v>1448</v>
      </c>
      <c r="Y246" t="s">
        <v>771</v>
      </c>
      <c r="Z246" t="s">
        <v>772</v>
      </c>
      <c r="AA246" t="s">
        <v>773</v>
      </c>
      <c r="AB246" t="s">
        <v>50</v>
      </c>
      <c r="AC246">
        <v>7.0100118723601997E+17</v>
      </c>
      <c r="AD246" t="s">
        <v>50</v>
      </c>
      <c r="AE246" t="s">
        <v>50</v>
      </c>
      <c r="AF246" t="s">
        <v>774</v>
      </c>
    </row>
    <row r="247" spans="1:32">
      <c r="A247" s="6" t="str">
        <f t="shared" si="6"/>
        <v>Paris 14 - Edgar Quinet2</v>
      </c>
      <c r="B247" s="6">
        <f t="shared" si="7"/>
        <v>2</v>
      </c>
      <c r="C247" t="s">
        <v>767</v>
      </c>
      <c r="D247">
        <v>2</v>
      </c>
      <c r="E247">
        <v>2</v>
      </c>
      <c r="F247" t="s">
        <v>768</v>
      </c>
      <c r="G247" t="s">
        <v>54</v>
      </c>
      <c r="H247" t="s">
        <v>46</v>
      </c>
      <c r="I247" t="s">
        <v>45</v>
      </c>
      <c r="J247" t="s">
        <v>46</v>
      </c>
      <c r="K247" t="s">
        <v>47</v>
      </c>
      <c r="L247" t="s">
        <v>45</v>
      </c>
      <c r="M247" t="s">
        <v>50</v>
      </c>
      <c r="N247" t="s">
        <v>50</v>
      </c>
      <c r="O247" t="s">
        <v>50</v>
      </c>
      <c r="P247" t="s">
        <v>50</v>
      </c>
      <c r="Q247" t="s">
        <v>50</v>
      </c>
      <c r="R247" t="s">
        <v>50</v>
      </c>
      <c r="S247" t="s">
        <v>50</v>
      </c>
      <c r="T247" t="s">
        <v>50</v>
      </c>
      <c r="U247" t="s">
        <v>276</v>
      </c>
      <c r="V247" t="s">
        <v>50</v>
      </c>
      <c r="W247" t="s">
        <v>50</v>
      </c>
      <c r="X247" t="s">
        <v>50</v>
      </c>
      <c r="Y247" t="s">
        <v>50</v>
      </c>
      <c r="Z247" t="s">
        <v>50</v>
      </c>
      <c r="AA247" t="s">
        <v>50</v>
      </c>
      <c r="AB247" t="s">
        <v>50</v>
      </c>
      <c r="AC247">
        <v>7.0100118723602598E+17</v>
      </c>
      <c r="AD247" t="s">
        <v>50</v>
      </c>
      <c r="AE247" t="s">
        <v>50</v>
      </c>
      <c r="AF247" t="s">
        <v>769</v>
      </c>
    </row>
    <row r="248" spans="1:32">
      <c r="A248" s="6" t="str">
        <f t="shared" si="6"/>
        <v>Paris 14 - Judo1</v>
      </c>
      <c r="B248" s="6">
        <f t="shared" si="7"/>
        <v>1</v>
      </c>
      <c r="C248" t="s">
        <v>775</v>
      </c>
      <c r="D248">
        <v>2</v>
      </c>
      <c r="E248">
        <v>2</v>
      </c>
      <c r="F248" t="s">
        <v>778</v>
      </c>
      <c r="G248" t="s">
        <v>54</v>
      </c>
      <c r="H248" t="s">
        <v>46</v>
      </c>
      <c r="I248" t="s">
        <v>45</v>
      </c>
      <c r="J248" t="s">
        <v>46</v>
      </c>
      <c r="K248" t="s">
        <v>47</v>
      </c>
      <c r="L248" t="s">
        <v>45</v>
      </c>
      <c r="M248" t="s">
        <v>50</v>
      </c>
      <c r="N248" t="s">
        <v>50</v>
      </c>
      <c r="O248" t="s">
        <v>50</v>
      </c>
      <c r="P248" t="s">
        <v>50</v>
      </c>
      <c r="Q248" t="s">
        <v>50</v>
      </c>
      <c r="R248" t="s">
        <v>50</v>
      </c>
      <c r="S248" t="s">
        <v>50</v>
      </c>
      <c r="T248" t="s">
        <v>50</v>
      </c>
      <c r="U248" t="s">
        <v>276</v>
      </c>
      <c r="V248" t="s">
        <v>50</v>
      </c>
      <c r="W248" t="s">
        <v>50</v>
      </c>
      <c r="X248" t="s">
        <v>50</v>
      </c>
      <c r="Y248" t="s">
        <v>50</v>
      </c>
      <c r="Z248" t="s">
        <v>50</v>
      </c>
      <c r="AA248" t="s">
        <v>50</v>
      </c>
      <c r="AB248" t="s">
        <v>50</v>
      </c>
      <c r="AC248">
        <v>7.0100118723602304E+17</v>
      </c>
      <c r="AD248" t="s">
        <v>50</v>
      </c>
      <c r="AE248" t="s">
        <v>779</v>
      </c>
      <c r="AF248" t="s">
        <v>780</v>
      </c>
    </row>
    <row r="249" spans="1:32">
      <c r="A249" s="6" t="str">
        <f t="shared" si="6"/>
        <v>Paris 14 - Judo2</v>
      </c>
      <c r="B249" s="6">
        <f t="shared" si="7"/>
        <v>2</v>
      </c>
      <c r="C249" t="s">
        <v>775</v>
      </c>
      <c r="D249">
        <v>2</v>
      </c>
      <c r="E249">
        <v>2</v>
      </c>
      <c r="F249" t="s">
        <v>776</v>
      </c>
      <c r="G249" t="s">
        <v>43</v>
      </c>
      <c r="H249" t="s">
        <v>46</v>
      </c>
      <c r="I249" t="s">
        <v>45</v>
      </c>
      <c r="J249" t="s">
        <v>46</v>
      </c>
      <c r="K249" t="s">
        <v>47</v>
      </c>
      <c r="L249" t="s">
        <v>45</v>
      </c>
      <c r="M249" t="s">
        <v>50</v>
      </c>
      <c r="N249" t="s">
        <v>50</v>
      </c>
      <c r="O249" t="s">
        <v>50</v>
      </c>
      <c r="P249" t="s">
        <v>50</v>
      </c>
      <c r="Q249" t="s">
        <v>50</v>
      </c>
      <c r="R249" t="s">
        <v>50</v>
      </c>
      <c r="S249" t="s">
        <v>50</v>
      </c>
      <c r="T249" t="s">
        <v>50</v>
      </c>
      <c r="U249" t="s">
        <v>276</v>
      </c>
      <c r="V249" t="s">
        <v>50</v>
      </c>
      <c r="W249" t="s">
        <v>50</v>
      </c>
      <c r="X249" t="s">
        <v>50</v>
      </c>
      <c r="Y249" t="s">
        <v>50</v>
      </c>
      <c r="Z249" t="s">
        <v>50</v>
      </c>
      <c r="AA249" t="s">
        <v>50</v>
      </c>
      <c r="AB249" t="s">
        <v>50</v>
      </c>
      <c r="AC249">
        <v>7.01001187236064E+17</v>
      </c>
      <c r="AD249" t="s">
        <v>50</v>
      </c>
      <c r="AE249" t="s">
        <v>50</v>
      </c>
      <c r="AF249" t="s">
        <v>777</v>
      </c>
    </row>
    <row r="250" spans="1:32">
      <c r="A250" s="6" t="str">
        <f t="shared" si="6"/>
        <v>Paris 14 - Montparnasse Raspail1</v>
      </c>
      <c r="B250" s="6">
        <f t="shared" si="7"/>
        <v>1</v>
      </c>
      <c r="C250" t="s">
        <v>781</v>
      </c>
      <c r="D250">
        <v>3</v>
      </c>
      <c r="E250">
        <v>3</v>
      </c>
      <c r="F250" t="s">
        <v>784</v>
      </c>
      <c r="G250" t="s">
        <v>81</v>
      </c>
      <c r="H250" t="s">
        <v>46</v>
      </c>
      <c r="I250" t="s">
        <v>45</v>
      </c>
      <c r="J250" t="s">
        <v>46</v>
      </c>
      <c r="K250" t="s">
        <v>47</v>
      </c>
      <c r="L250" t="s">
        <v>45</v>
      </c>
      <c r="M250" t="s">
        <v>50</v>
      </c>
      <c r="N250" t="s">
        <v>50</v>
      </c>
      <c r="O250" t="s">
        <v>50</v>
      </c>
      <c r="P250" t="s">
        <v>50</v>
      </c>
      <c r="Q250" t="s">
        <v>50</v>
      </c>
      <c r="R250" t="s">
        <v>50</v>
      </c>
      <c r="S250" t="s">
        <v>50</v>
      </c>
      <c r="T250" t="s">
        <v>50</v>
      </c>
      <c r="U250" t="s">
        <v>276</v>
      </c>
      <c r="V250" t="s">
        <v>50</v>
      </c>
      <c r="W250" t="s">
        <v>50</v>
      </c>
      <c r="X250" t="s">
        <v>50</v>
      </c>
      <c r="Y250" t="s">
        <v>50</v>
      </c>
      <c r="Z250" t="s">
        <v>50</v>
      </c>
      <c r="AA250" t="s">
        <v>50</v>
      </c>
      <c r="AB250" t="s">
        <v>785</v>
      </c>
      <c r="AC250">
        <v>7.0100118723602496E+17</v>
      </c>
      <c r="AD250" t="s">
        <v>50</v>
      </c>
      <c r="AE250" t="s">
        <v>50</v>
      </c>
      <c r="AF250" t="s">
        <v>786</v>
      </c>
    </row>
    <row r="251" spans="1:32">
      <c r="A251" s="6" t="str">
        <f t="shared" si="6"/>
        <v>Paris 14 - Montparnasse Raspail2</v>
      </c>
      <c r="B251" s="6">
        <f t="shared" si="7"/>
        <v>2</v>
      </c>
      <c r="C251" t="s">
        <v>781</v>
      </c>
      <c r="D251">
        <v>3</v>
      </c>
      <c r="E251">
        <v>3</v>
      </c>
      <c r="F251" t="s">
        <v>782</v>
      </c>
      <c r="G251">
        <v>500</v>
      </c>
      <c r="H251" t="s">
        <v>46</v>
      </c>
      <c r="I251" t="s">
        <v>45</v>
      </c>
      <c r="J251" t="s">
        <v>46</v>
      </c>
      <c r="K251" t="s">
        <v>47</v>
      </c>
      <c r="L251" t="s">
        <v>45</v>
      </c>
      <c r="M251" t="s">
        <v>50</v>
      </c>
      <c r="N251" t="s">
        <v>50</v>
      </c>
      <c r="O251" t="s">
        <v>50</v>
      </c>
      <c r="P251" t="s">
        <v>50</v>
      </c>
      <c r="Q251" t="s">
        <v>50</v>
      </c>
      <c r="R251" t="s">
        <v>50</v>
      </c>
      <c r="S251" t="s">
        <v>50</v>
      </c>
      <c r="T251" t="s">
        <v>50</v>
      </c>
      <c r="U251" t="s">
        <v>276</v>
      </c>
      <c r="V251" t="s">
        <v>50</v>
      </c>
      <c r="W251" t="s">
        <v>50</v>
      </c>
      <c r="X251" t="s">
        <v>50</v>
      </c>
      <c r="Y251" t="s">
        <v>50</v>
      </c>
      <c r="Z251" t="s">
        <v>50</v>
      </c>
      <c r="AA251" t="s">
        <v>50</v>
      </c>
      <c r="AB251" t="s">
        <v>783</v>
      </c>
      <c r="AC251">
        <v>7.01001187236064E+17</v>
      </c>
      <c r="AD251" t="s">
        <v>50</v>
      </c>
      <c r="AE251" t="s">
        <v>50</v>
      </c>
      <c r="AF251" t="s">
        <v>50</v>
      </c>
    </row>
    <row r="252" spans="1:32">
      <c r="A252" s="6" t="str">
        <f t="shared" si="6"/>
        <v>Paris 14 - Montparnasse Raspail3</v>
      </c>
      <c r="B252" s="6">
        <f t="shared" si="7"/>
        <v>3</v>
      </c>
      <c r="C252" t="s">
        <v>781</v>
      </c>
      <c r="D252">
        <v>3</v>
      </c>
      <c r="E252">
        <v>3</v>
      </c>
      <c r="F252" t="s">
        <v>787</v>
      </c>
      <c r="G252">
        <v>500</v>
      </c>
      <c r="H252" t="s">
        <v>46</v>
      </c>
      <c r="I252" t="s">
        <v>45</v>
      </c>
      <c r="J252" t="s">
        <v>46</v>
      </c>
      <c r="K252" t="s">
        <v>47</v>
      </c>
      <c r="L252" t="s">
        <v>45</v>
      </c>
      <c r="M252" t="s">
        <v>50</v>
      </c>
      <c r="N252" t="s">
        <v>50</v>
      </c>
      <c r="O252" t="s">
        <v>50</v>
      </c>
      <c r="P252" t="s">
        <v>50</v>
      </c>
      <c r="Q252" t="s">
        <v>50</v>
      </c>
      <c r="R252" t="s">
        <v>50</v>
      </c>
      <c r="S252" t="s">
        <v>50</v>
      </c>
      <c r="T252" t="s">
        <v>50</v>
      </c>
      <c r="U252" t="s">
        <v>276</v>
      </c>
      <c r="V252" t="s">
        <v>50</v>
      </c>
      <c r="W252" t="s">
        <v>50</v>
      </c>
      <c r="X252" t="s">
        <v>50</v>
      </c>
      <c r="Y252" t="s">
        <v>50</v>
      </c>
      <c r="Z252" t="s">
        <v>50</v>
      </c>
      <c r="AA252" t="s">
        <v>50</v>
      </c>
      <c r="AB252" t="s">
        <v>788</v>
      </c>
      <c r="AC252">
        <v>7.01001187236064E+17</v>
      </c>
      <c r="AD252">
        <v>1546</v>
      </c>
      <c r="AE252" t="s">
        <v>50</v>
      </c>
      <c r="AF252" t="s">
        <v>50</v>
      </c>
    </row>
    <row r="253" spans="1:32">
      <c r="A253" s="6" t="str">
        <f t="shared" si="6"/>
        <v>Paris 14 - Porte d'Orleans1</v>
      </c>
      <c r="B253" s="6">
        <f t="shared" si="7"/>
        <v>1</v>
      </c>
      <c r="C253" t="s">
        <v>789</v>
      </c>
      <c r="D253">
        <v>2</v>
      </c>
      <c r="E253">
        <v>2</v>
      </c>
      <c r="F253" t="s">
        <v>790</v>
      </c>
      <c r="G253" t="s">
        <v>54</v>
      </c>
      <c r="H253" t="s">
        <v>46</v>
      </c>
      <c r="I253" t="s">
        <v>45</v>
      </c>
      <c r="J253" t="s">
        <v>46</v>
      </c>
      <c r="K253" t="s">
        <v>47</v>
      </c>
      <c r="L253" t="s">
        <v>45</v>
      </c>
      <c r="M253" t="s">
        <v>50</v>
      </c>
      <c r="N253" t="s">
        <v>50</v>
      </c>
      <c r="O253" t="s">
        <v>50</v>
      </c>
      <c r="P253" t="s">
        <v>50</v>
      </c>
      <c r="Q253" t="s">
        <v>50</v>
      </c>
      <c r="R253" t="s">
        <v>50</v>
      </c>
      <c r="S253" t="s">
        <v>50</v>
      </c>
      <c r="T253" t="s">
        <v>50</v>
      </c>
      <c r="U253" t="s">
        <v>276</v>
      </c>
      <c r="V253" t="s">
        <v>50</v>
      </c>
      <c r="W253" t="s">
        <v>50</v>
      </c>
      <c r="X253" t="s">
        <v>50</v>
      </c>
      <c r="Y253" t="s">
        <v>50</v>
      </c>
      <c r="Z253" t="s">
        <v>50</v>
      </c>
      <c r="AA253" t="s">
        <v>50</v>
      </c>
      <c r="AB253" t="s">
        <v>50</v>
      </c>
      <c r="AC253">
        <v>7.01001187236064E+17</v>
      </c>
      <c r="AD253" t="s">
        <v>50</v>
      </c>
      <c r="AE253" t="s">
        <v>791</v>
      </c>
      <c r="AF253" t="s">
        <v>792</v>
      </c>
    </row>
    <row r="254" spans="1:32">
      <c r="A254" s="6" t="str">
        <f t="shared" si="6"/>
        <v>Paris 14 - Porte d'Orleans2</v>
      </c>
      <c r="B254" s="6">
        <f t="shared" si="7"/>
        <v>2</v>
      </c>
      <c r="C254" t="s">
        <v>789</v>
      </c>
      <c r="D254">
        <v>2</v>
      </c>
      <c r="E254">
        <v>2</v>
      </c>
      <c r="F254" t="s">
        <v>793</v>
      </c>
      <c r="G254">
        <v>500</v>
      </c>
      <c r="H254" t="s">
        <v>46</v>
      </c>
      <c r="I254" t="s">
        <v>45</v>
      </c>
      <c r="J254" t="s">
        <v>46</v>
      </c>
      <c r="K254" t="s">
        <v>47</v>
      </c>
      <c r="L254" t="s">
        <v>45</v>
      </c>
      <c r="M254" t="s">
        <v>50</v>
      </c>
      <c r="N254" t="s">
        <v>50</v>
      </c>
      <c r="O254" t="s">
        <v>50</v>
      </c>
      <c r="P254" t="s">
        <v>50</v>
      </c>
      <c r="Q254" t="s">
        <v>50</v>
      </c>
      <c r="R254" t="s">
        <v>50</v>
      </c>
      <c r="S254" t="s">
        <v>50</v>
      </c>
      <c r="T254" t="s">
        <v>50</v>
      </c>
      <c r="U254" t="s">
        <v>276</v>
      </c>
      <c r="V254" t="s">
        <v>50</v>
      </c>
      <c r="W254" t="s">
        <v>50</v>
      </c>
      <c r="X254" t="s">
        <v>50</v>
      </c>
      <c r="Y254" t="s">
        <v>50</v>
      </c>
      <c r="Z254" t="s">
        <v>50</v>
      </c>
      <c r="AA254" t="s">
        <v>50</v>
      </c>
      <c r="AB254" t="s">
        <v>50</v>
      </c>
      <c r="AC254">
        <v>7.0100118723606106E+17</v>
      </c>
      <c r="AD254" t="s">
        <v>50</v>
      </c>
      <c r="AE254" t="s">
        <v>50</v>
      </c>
      <c r="AF254" t="s">
        <v>794</v>
      </c>
    </row>
    <row r="255" spans="1:32">
      <c r="A255" s="6" t="str">
        <f t="shared" si="6"/>
        <v>Paris 14 - Reille1</v>
      </c>
      <c r="B255" s="6">
        <f t="shared" si="7"/>
        <v>1</v>
      </c>
      <c r="C255" t="s">
        <v>795</v>
      </c>
      <c r="D255">
        <v>2</v>
      </c>
      <c r="E255">
        <v>2</v>
      </c>
      <c r="F255" t="s">
        <v>797</v>
      </c>
      <c r="G255" t="s">
        <v>54</v>
      </c>
      <c r="H255" t="s">
        <v>46</v>
      </c>
      <c r="I255" t="s">
        <v>45</v>
      </c>
      <c r="J255" t="s">
        <v>46</v>
      </c>
      <c r="K255" t="s">
        <v>64</v>
      </c>
      <c r="L255" t="s">
        <v>45</v>
      </c>
      <c r="M255" t="s">
        <v>50</v>
      </c>
      <c r="N255" t="s">
        <v>50</v>
      </c>
      <c r="O255" t="s">
        <v>50</v>
      </c>
      <c r="P255" t="s">
        <v>50</v>
      </c>
      <c r="Q255" t="s">
        <v>50</v>
      </c>
      <c r="R255" t="s">
        <v>50</v>
      </c>
      <c r="S255" t="s">
        <v>50</v>
      </c>
      <c r="T255" t="s">
        <v>50</v>
      </c>
      <c r="U255" t="s">
        <v>276</v>
      </c>
      <c r="V255">
        <v>1245842</v>
      </c>
      <c r="W255" t="s">
        <v>50</v>
      </c>
      <c r="X255" t="s">
        <v>1449</v>
      </c>
      <c r="Y255" t="s">
        <v>1376</v>
      </c>
      <c r="Z255" t="s">
        <v>50</v>
      </c>
      <c r="AA255" t="s">
        <v>50</v>
      </c>
      <c r="AB255" t="s">
        <v>798</v>
      </c>
      <c r="AC255">
        <v>7010011836087700</v>
      </c>
      <c r="AD255" t="s">
        <v>50</v>
      </c>
      <c r="AE255" t="s">
        <v>50</v>
      </c>
      <c r="AF255" t="s">
        <v>50</v>
      </c>
    </row>
    <row r="256" spans="1:32">
      <c r="A256" s="6" t="str">
        <f t="shared" si="6"/>
        <v>Paris 14 - Reille2</v>
      </c>
      <c r="B256" s="6">
        <f t="shared" si="7"/>
        <v>2</v>
      </c>
      <c r="C256" t="s">
        <v>795</v>
      </c>
      <c r="D256">
        <v>2</v>
      </c>
      <c r="E256">
        <v>2</v>
      </c>
      <c r="F256" t="s">
        <v>796</v>
      </c>
      <c r="G256" t="s">
        <v>308</v>
      </c>
      <c r="H256" t="s">
        <v>46</v>
      </c>
      <c r="I256" t="s">
        <v>45</v>
      </c>
      <c r="J256" t="s">
        <v>46</v>
      </c>
      <c r="K256" t="s">
        <v>47</v>
      </c>
      <c r="L256" t="s">
        <v>45</v>
      </c>
      <c r="M256" t="s">
        <v>50</v>
      </c>
      <c r="N256" t="s">
        <v>50</v>
      </c>
      <c r="O256" t="s">
        <v>50</v>
      </c>
      <c r="P256" t="s">
        <v>50</v>
      </c>
      <c r="Q256" t="s">
        <v>50</v>
      </c>
      <c r="R256" t="s">
        <v>50</v>
      </c>
      <c r="S256" t="s">
        <v>50</v>
      </c>
      <c r="T256" t="s">
        <v>50</v>
      </c>
      <c r="U256" t="s">
        <v>276</v>
      </c>
      <c r="V256">
        <v>1241780</v>
      </c>
      <c r="W256" t="s">
        <v>50</v>
      </c>
      <c r="X256" t="s">
        <v>1391</v>
      </c>
      <c r="Y256" t="s">
        <v>1400</v>
      </c>
      <c r="Z256" t="s">
        <v>50</v>
      </c>
      <c r="AA256" t="s">
        <v>50</v>
      </c>
      <c r="AB256" t="s">
        <v>50</v>
      </c>
      <c r="AC256">
        <v>7.0100118723606298E+17</v>
      </c>
      <c r="AD256" t="s">
        <v>50</v>
      </c>
      <c r="AE256" t="s">
        <v>50</v>
      </c>
      <c r="AF256" t="s">
        <v>50</v>
      </c>
    </row>
    <row r="257" spans="1:32">
      <c r="A257" s="6" t="str">
        <f t="shared" si="6"/>
        <v>Paris 14 - Rene Coty1</v>
      </c>
      <c r="B257" s="6">
        <f t="shared" si="7"/>
        <v>1</v>
      </c>
      <c r="C257" t="s">
        <v>799</v>
      </c>
      <c r="D257">
        <v>2</v>
      </c>
      <c r="E257">
        <v>2</v>
      </c>
      <c r="F257" t="s">
        <v>800</v>
      </c>
      <c r="G257" t="s">
        <v>321</v>
      </c>
      <c r="H257" t="s">
        <v>46</v>
      </c>
      <c r="I257" t="s">
        <v>45</v>
      </c>
      <c r="J257" t="s">
        <v>46</v>
      </c>
      <c r="K257" t="s">
        <v>64</v>
      </c>
      <c r="L257" t="s">
        <v>45</v>
      </c>
      <c r="M257" t="s">
        <v>50</v>
      </c>
      <c r="N257" t="s">
        <v>50</v>
      </c>
      <c r="O257" t="s">
        <v>50</v>
      </c>
      <c r="P257" t="s">
        <v>50</v>
      </c>
      <c r="Q257" t="s">
        <v>50</v>
      </c>
      <c r="R257" t="s">
        <v>50</v>
      </c>
      <c r="S257" t="s">
        <v>50</v>
      </c>
      <c r="T257" t="s">
        <v>50</v>
      </c>
      <c r="U257" t="s">
        <v>276</v>
      </c>
      <c r="V257">
        <v>1247066</v>
      </c>
      <c r="W257" t="s">
        <v>50</v>
      </c>
      <c r="X257" t="s">
        <v>1450</v>
      </c>
      <c r="Y257" t="s">
        <v>1451</v>
      </c>
      <c r="Z257" t="s">
        <v>50</v>
      </c>
      <c r="AA257" t="s">
        <v>50</v>
      </c>
      <c r="AB257" t="s">
        <v>801</v>
      </c>
      <c r="AC257">
        <v>7.0100118723606298E+17</v>
      </c>
      <c r="AD257" t="s">
        <v>50</v>
      </c>
      <c r="AE257" t="s">
        <v>50</v>
      </c>
      <c r="AF257" t="s">
        <v>50</v>
      </c>
    </row>
    <row r="258" spans="1:32">
      <c r="A258" s="6" t="str">
        <f t="shared" si="6"/>
        <v>Paris 14 - Rene Coty2</v>
      </c>
      <c r="B258" s="6">
        <f t="shared" si="7"/>
        <v>2</v>
      </c>
      <c r="C258" t="s">
        <v>799</v>
      </c>
      <c r="D258">
        <v>2</v>
      </c>
      <c r="E258">
        <v>2</v>
      </c>
      <c r="F258" t="s">
        <v>802</v>
      </c>
      <c r="G258" t="s">
        <v>43</v>
      </c>
      <c r="H258" t="s">
        <v>46</v>
      </c>
      <c r="I258" t="s">
        <v>45</v>
      </c>
      <c r="J258" t="s">
        <v>46</v>
      </c>
      <c r="K258" t="s">
        <v>47</v>
      </c>
      <c r="L258" t="s">
        <v>45</v>
      </c>
      <c r="M258" t="s">
        <v>50</v>
      </c>
      <c r="N258" t="s">
        <v>50</v>
      </c>
      <c r="O258" t="s">
        <v>50</v>
      </c>
      <c r="P258" t="s">
        <v>50</v>
      </c>
      <c r="Q258" t="s">
        <v>50</v>
      </c>
      <c r="R258" t="s">
        <v>50</v>
      </c>
      <c r="S258" t="s">
        <v>50</v>
      </c>
      <c r="T258" t="s">
        <v>50</v>
      </c>
      <c r="U258" t="s">
        <v>276</v>
      </c>
      <c r="V258" t="s">
        <v>50</v>
      </c>
      <c r="W258" t="s">
        <v>50</v>
      </c>
      <c r="X258" t="s">
        <v>50</v>
      </c>
      <c r="Y258" t="s">
        <v>50</v>
      </c>
      <c r="Z258" t="s">
        <v>50</v>
      </c>
      <c r="AA258" t="s">
        <v>50</v>
      </c>
      <c r="AB258" t="s">
        <v>803</v>
      </c>
      <c r="AC258">
        <v>7.0100118723602906E+17</v>
      </c>
      <c r="AD258" t="s">
        <v>50</v>
      </c>
      <c r="AE258" t="s">
        <v>50</v>
      </c>
      <c r="AF258" t="s">
        <v>804</v>
      </c>
    </row>
    <row r="259" spans="1:32">
      <c r="A259" s="6" t="str">
        <f t="shared" ref="A259:A322" si="8">IFERROR(CONCATENATE(C259,B259),"")</f>
        <v>Paris 14 - Saint Jacques 21</v>
      </c>
      <c r="B259" s="6">
        <f t="shared" ref="B259:B322" si="9">IFERROR(IF(C259=C258,B258+1,IF(C259="","",1)),"")</f>
        <v>1</v>
      </c>
      <c r="C259" t="s">
        <v>805</v>
      </c>
      <c r="D259">
        <v>2</v>
      </c>
      <c r="E259">
        <v>2</v>
      </c>
      <c r="F259" t="s">
        <v>810</v>
      </c>
      <c r="G259" t="s">
        <v>72</v>
      </c>
      <c r="H259" t="s">
        <v>46</v>
      </c>
      <c r="I259" t="s">
        <v>45</v>
      </c>
      <c r="J259" t="s">
        <v>46</v>
      </c>
      <c r="K259" t="s">
        <v>47</v>
      </c>
      <c r="L259" t="s">
        <v>45</v>
      </c>
      <c r="M259" t="s">
        <v>50</v>
      </c>
      <c r="N259" t="s">
        <v>50</v>
      </c>
      <c r="O259" t="s">
        <v>50</v>
      </c>
      <c r="P259" t="s">
        <v>50</v>
      </c>
      <c r="Q259" t="s">
        <v>50</v>
      </c>
      <c r="R259" t="s">
        <v>50</v>
      </c>
      <c r="S259" t="s">
        <v>50</v>
      </c>
      <c r="T259" t="s">
        <v>50</v>
      </c>
      <c r="U259" t="s">
        <v>276</v>
      </c>
      <c r="V259" t="s">
        <v>50</v>
      </c>
      <c r="W259" t="s">
        <v>50</v>
      </c>
      <c r="X259" t="s">
        <v>50</v>
      </c>
      <c r="Y259" t="s">
        <v>50</v>
      </c>
      <c r="Z259" t="s">
        <v>50</v>
      </c>
      <c r="AA259" t="s">
        <v>50</v>
      </c>
      <c r="AB259" t="s">
        <v>812</v>
      </c>
      <c r="AC259">
        <v>7.0100118723602202E+17</v>
      </c>
      <c r="AD259" t="s">
        <v>50</v>
      </c>
      <c r="AE259" t="s">
        <v>813</v>
      </c>
      <c r="AF259" t="s">
        <v>814</v>
      </c>
    </row>
    <row r="260" spans="1:32">
      <c r="A260" s="6" t="str">
        <f t="shared" si="8"/>
        <v>Paris 14 - Saint Jacques 22</v>
      </c>
      <c r="B260" s="6">
        <f t="shared" si="9"/>
        <v>2</v>
      </c>
      <c r="C260" t="s">
        <v>805</v>
      </c>
      <c r="D260">
        <v>2</v>
      </c>
      <c r="E260">
        <v>2</v>
      </c>
      <c r="F260" t="s">
        <v>806</v>
      </c>
      <c r="G260" t="s">
        <v>43</v>
      </c>
      <c r="H260" t="s">
        <v>46</v>
      </c>
      <c r="I260" t="s">
        <v>45</v>
      </c>
      <c r="J260" t="s">
        <v>46</v>
      </c>
      <c r="K260" t="s">
        <v>105</v>
      </c>
      <c r="L260" t="s">
        <v>45</v>
      </c>
      <c r="M260" t="s">
        <v>50</v>
      </c>
      <c r="N260" t="s">
        <v>50</v>
      </c>
      <c r="O260" t="s">
        <v>50</v>
      </c>
      <c r="P260" t="s">
        <v>50</v>
      </c>
      <c r="Q260" t="s">
        <v>50</v>
      </c>
      <c r="R260" t="s">
        <v>50</v>
      </c>
      <c r="S260" t="s">
        <v>50</v>
      </c>
      <c r="T260" t="s">
        <v>50</v>
      </c>
      <c r="U260" t="s">
        <v>276</v>
      </c>
      <c r="V260" t="s">
        <v>50</v>
      </c>
      <c r="W260" t="s">
        <v>50</v>
      </c>
      <c r="X260" t="s">
        <v>50</v>
      </c>
      <c r="Y260" t="s">
        <v>50</v>
      </c>
      <c r="Z260" t="s">
        <v>807</v>
      </c>
      <c r="AA260" t="s">
        <v>808</v>
      </c>
      <c r="AB260" t="s">
        <v>50</v>
      </c>
      <c r="AC260">
        <v>7.0100118723606298E+17</v>
      </c>
      <c r="AD260" t="s">
        <v>50</v>
      </c>
      <c r="AE260" t="s">
        <v>50</v>
      </c>
      <c r="AF260" t="s">
        <v>809</v>
      </c>
    </row>
    <row r="261" spans="1:32">
      <c r="A261" s="6" t="str">
        <f t="shared" si="8"/>
        <v>Paris 15 - Beaugrenelle1</v>
      </c>
      <c r="B261" s="6">
        <f t="shared" si="9"/>
        <v>1</v>
      </c>
      <c r="C261" t="s">
        <v>815</v>
      </c>
      <c r="D261">
        <v>3</v>
      </c>
      <c r="E261">
        <v>3</v>
      </c>
      <c r="F261" t="s">
        <v>819</v>
      </c>
      <c r="G261" t="s">
        <v>54</v>
      </c>
      <c r="H261" t="s">
        <v>46</v>
      </c>
      <c r="I261" t="s">
        <v>45</v>
      </c>
      <c r="J261" t="s">
        <v>46</v>
      </c>
      <c r="K261" t="s">
        <v>64</v>
      </c>
      <c r="L261" t="s">
        <v>45</v>
      </c>
      <c r="M261" t="s">
        <v>50</v>
      </c>
      <c r="N261" t="s">
        <v>50</v>
      </c>
      <c r="O261" t="s">
        <v>50</v>
      </c>
      <c r="P261" t="s">
        <v>50</v>
      </c>
      <c r="Q261" t="s">
        <v>50</v>
      </c>
      <c r="R261" t="s">
        <v>50</v>
      </c>
      <c r="S261" t="s">
        <v>50</v>
      </c>
      <c r="T261" t="s">
        <v>50</v>
      </c>
      <c r="U261" t="s">
        <v>276</v>
      </c>
      <c r="V261">
        <v>1240152</v>
      </c>
      <c r="W261" t="s">
        <v>50</v>
      </c>
      <c r="X261" t="s">
        <v>820</v>
      </c>
      <c r="Y261" t="s">
        <v>821</v>
      </c>
      <c r="Z261" t="s">
        <v>50</v>
      </c>
      <c r="AA261" t="s">
        <v>50</v>
      </c>
      <c r="AB261" t="s">
        <v>50</v>
      </c>
      <c r="AC261">
        <v>7.0100120039401395E+17</v>
      </c>
      <c r="AD261" t="s">
        <v>50</v>
      </c>
      <c r="AE261" t="s">
        <v>50</v>
      </c>
      <c r="AF261" t="s">
        <v>822</v>
      </c>
    </row>
    <row r="262" spans="1:32">
      <c r="A262" s="6" t="str">
        <f t="shared" si="8"/>
        <v>Paris 15 - Beaugrenelle2</v>
      </c>
      <c r="B262" s="6">
        <f t="shared" si="9"/>
        <v>2</v>
      </c>
      <c r="C262" t="s">
        <v>815</v>
      </c>
      <c r="D262">
        <v>3</v>
      </c>
      <c r="E262">
        <v>3</v>
      </c>
      <c r="F262" t="s">
        <v>823</v>
      </c>
      <c r="G262" t="s">
        <v>72</v>
      </c>
      <c r="H262" t="s">
        <v>46</v>
      </c>
      <c r="I262" t="s">
        <v>45</v>
      </c>
      <c r="J262" t="s">
        <v>46</v>
      </c>
      <c r="K262" t="s">
        <v>253</v>
      </c>
      <c r="L262" t="s">
        <v>48</v>
      </c>
      <c r="M262" t="s">
        <v>50</v>
      </c>
      <c r="N262" t="s">
        <v>50</v>
      </c>
      <c r="O262" t="s">
        <v>50</v>
      </c>
      <c r="P262" t="s">
        <v>50</v>
      </c>
      <c r="Q262" t="s">
        <v>50</v>
      </c>
      <c r="R262" t="s">
        <v>50</v>
      </c>
      <c r="S262" t="s">
        <v>50</v>
      </c>
      <c r="T262" t="s">
        <v>50</v>
      </c>
      <c r="U262" t="s">
        <v>276</v>
      </c>
      <c r="V262" t="s">
        <v>50</v>
      </c>
      <c r="W262" t="s">
        <v>50</v>
      </c>
      <c r="X262" t="s">
        <v>50</v>
      </c>
      <c r="Y262" t="s">
        <v>50</v>
      </c>
      <c r="Z262" t="s">
        <v>824</v>
      </c>
      <c r="AA262" t="s">
        <v>825</v>
      </c>
      <c r="AB262" t="s">
        <v>50</v>
      </c>
      <c r="AC262">
        <v>7.0100118723602202E+17</v>
      </c>
      <c r="AD262" t="s">
        <v>50</v>
      </c>
      <c r="AE262" t="s">
        <v>50</v>
      </c>
      <c r="AF262" t="s">
        <v>826</v>
      </c>
    </row>
    <row r="263" spans="1:32">
      <c r="A263" s="6" t="str">
        <f t="shared" si="8"/>
        <v>Paris 15 - Beaugrenelle3</v>
      </c>
      <c r="B263" s="6">
        <f t="shared" si="9"/>
        <v>3</v>
      </c>
      <c r="C263" t="s">
        <v>815</v>
      </c>
      <c r="D263">
        <v>3</v>
      </c>
      <c r="E263">
        <v>3</v>
      </c>
      <c r="F263" t="s">
        <v>816</v>
      </c>
      <c r="G263" t="s">
        <v>43</v>
      </c>
      <c r="H263" t="s">
        <v>46</v>
      </c>
      <c r="I263" t="s">
        <v>45</v>
      </c>
      <c r="J263" t="s">
        <v>46</v>
      </c>
      <c r="K263" t="s">
        <v>47</v>
      </c>
      <c r="L263" t="s">
        <v>45</v>
      </c>
      <c r="M263" t="s">
        <v>50</v>
      </c>
      <c r="N263" t="s">
        <v>50</v>
      </c>
      <c r="O263" t="s">
        <v>50</v>
      </c>
      <c r="P263" t="s">
        <v>50</v>
      </c>
      <c r="Q263" t="s">
        <v>50</v>
      </c>
      <c r="R263" t="s">
        <v>50</v>
      </c>
      <c r="S263" t="s">
        <v>50</v>
      </c>
      <c r="T263" t="s">
        <v>50</v>
      </c>
      <c r="U263" t="s">
        <v>276</v>
      </c>
      <c r="V263" t="s">
        <v>50</v>
      </c>
      <c r="W263" t="s">
        <v>50</v>
      </c>
      <c r="X263" t="s">
        <v>50</v>
      </c>
      <c r="Y263" t="s">
        <v>50</v>
      </c>
      <c r="Z263" t="s">
        <v>50</v>
      </c>
      <c r="AA263" t="s">
        <v>50</v>
      </c>
      <c r="AB263" t="s">
        <v>817</v>
      </c>
      <c r="AC263">
        <v>7.0100118723602202E+17</v>
      </c>
      <c r="AD263" t="s">
        <v>50</v>
      </c>
      <c r="AE263" t="s">
        <v>50</v>
      </c>
      <c r="AF263" t="s">
        <v>818</v>
      </c>
    </row>
    <row r="264" spans="1:32">
      <c r="A264" s="6" t="str">
        <f t="shared" si="8"/>
        <v>Paris 15 - Blvd Grenelle1</v>
      </c>
      <c r="B264" s="6">
        <f t="shared" si="9"/>
        <v>1</v>
      </c>
      <c r="C264" t="s">
        <v>827</v>
      </c>
      <c r="D264">
        <v>2</v>
      </c>
      <c r="E264">
        <v>2</v>
      </c>
      <c r="F264" t="s">
        <v>828</v>
      </c>
      <c r="G264" t="s">
        <v>43</v>
      </c>
      <c r="H264" t="s">
        <v>46</v>
      </c>
      <c r="I264" t="s">
        <v>45</v>
      </c>
      <c r="J264" t="s">
        <v>46</v>
      </c>
      <c r="K264" t="s">
        <v>64</v>
      </c>
      <c r="L264" t="s">
        <v>48</v>
      </c>
      <c r="M264" t="s">
        <v>50</v>
      </c>
      <c r="N264" t="s">
        <v>50</v>
      </c>
      <c r="O264" t="s">
        <v>50</v>
      </c>
      <c r="P264" t="s">
        <v>50</v>
      </c>
      <c r="Q264" t="s">
        <v>50</v>
      </c>
      <c r="R264" t="s">
        <v>50</v>
      </c>
      <c r="S264" t="s">
        <v>50</v>
      </c>
      <c r="T264" t="s">
        <v>50</v>
      </c>
      <c r="U264" t="s">
        <v>276</v>
      </c>
      <c r="V264">
        <v>1240685</v>
      </c>
      <c r="W264" t="s">
        <v>50</v>
      </c>
      <c r="X264" t="s">
        <v>829</v>
      </c>
      <c r="Y264" t="s">
        <v>830</v>
      </c>
      <c r="Z264" t="s">
        <v>50</v>
      </c>
      <c r="AA264" t="s">
        <v>50</v>
      </c>
      <c r="AB264" t="s">
        <v>50</v>
      </c>
      <c r="AC264">
        <v>7.0100118723605606E+17</v>
      </c>
      <c r="AD264" t="s">
        <v>50</v>
      </c>
      <c r="AE264" t="s">
        <v>50</v>
      </c>
      <c r="AF264" t="s">
        <v>831</v>
      </c>
    </row>
    <row r="265" spans="1:32">
      <c r="A265" s="6" t="str">
        <f t="shared" si="8"/>
        <v>Paris 15 - Blvd Grenelle2</v>
      </c>
      <c r="B265" s="6">
        <f t="shared" si="9"/>
        <v>2</v>
      </c>
      <c r="C265" t="s">
        <v>827</v>
      </c>
      <c r="D265">
        <v>2</v>
      </c>
      <c r="E265">
        <v>2</v>
      </c>
      <c r="F265" t="s">
        <v>832</v>
      </c>
      <c r="G265" t="s">
        <v>54</v>
      </c>
      <c r="H265" t="s">
        <v>46</v>
      </c>
      <c r="I265" t="s">
        <v>45</v>
      </c>
      <c r="J265" t="s">
        <v>46</v>
      </c>
      <c r="K265" t="s">
        <v>47</v>
      </c>
      <c r="L265" t="s">
        <v>45</v>
      </c>
      <c r="M265" t="s">
        <v>50</v>
      </c>
      <c r="N265" t="s">
        <v>50</v>
      </c>
      <c r="O265" t="s">
        <v>50</v>
      </c>
      <c r="P265" t="s">
        <v>50</v>
      </c>
      <c r="Q265" t="s">
        <v>50</v>
      </c>
      <c r="R265" t="s">
        <v>50</v>
      </c>
      <c r="S265" t="s">
        <v>50</v>
      </c>
      <c r="T265" t="s">
        <v>50</v>
      </c>
      <c r="U265" t="s">
        <v>276</v>
      </c>
      <c r="V265" t="s">
        <v>50</v>
      </c>
      <c r="W265" t="s">
        <v>50</v>
      </c>
      <c r="X265" t="s">
        <v>50</v>
      </c>
      <c r="Y265" t="s">
        <v>50</v>
      </c>
      <c r="Z265" t="s">
        <v>50</v>
      </c>
      <c r="AA265" t="s">
        <v>50</v>
      </c>
      <c r="AB265" t="s">
        <v>834</v>
      </c>
      <c r="AC265">
        <v>7.0100118723600397E+17</v>
      </c>
      <c r="AD265" t="s">
        <v>50</v>
      </c>
      <c r="AE265" t="s">
        <v>50</v>
      </c>
      <c r="AF265" t="s">
        <v>835</v>
      </c>
    </row>
    <row r="266" spans="1:32">
      <c r="A266" s="6" t="str">
        <f t="shared" si="8"/>
        <v>Paris 15 - Cambronne1</v>
      </c>
      <c r="B266" s="6">
        <f t="shared" si="9"/>
        <v>1</v>
      </c>
      <c r="C266" t="s">
        <v>836</v>
      </c>
      <c r="D266">
        <v>6</v>
      </c>
      <c r="E266">
        <v>6</v>
      </c>
      <c r="F266" t="s">
        <v>849</v>
      </c>
      <c r="G266" t="s">
        <v>54</v>
      </c>
      <c r="H266" t="s">
        <v>46</v>
      </c>
      <c r="I266" t="s">
        <v>45</v>
      </c>
      <c r="J266" t="s">
        <v>46</v>
      </c>
      <c r="K266" t="s">
        <v>64</v>
      </c>
      <c r="L266" t="s">
        <v>45</v>
      </c>
      <c r="M266" t="s">
        <v>50</v>
      </c>
      <c r="N266" t="s">
        <v>50</v>
      </c>
      <c r="O266" t="s">
        <v>50</v>
      </c>
      <c r="P266" t="s">
        <v>50</v>
      </c>
      <c r="Q266" t="s">
        <v>50</v>
      </c>
      <c r="R266" t="s">
        <v>50</v>
      </c>
      <c r="S266" t="s">
        <v>50</v>
      </c>
      <c r="T266" t="s">
        <v>50</v>
      </c>
      <c r="U266" t="s">
        <v>276</v>
      </c>
      <c r="V266">
        <v>1246916</v>
      </c>
      <c r="W266" t="s">
        <v>50</v>
      </c>
      <c r="X266" t="s">
        <v>1452</v>
      </c>
      <c r="Y266" t="s">
        <v>830</v>
      </c>
      <c r="Z266" t="s">
        <v>50</v>
      </c>
      <c r="AA266" t="s">
        <v>50</v>
      </c>
      <c r="AB266" t="s">
        <v>50</v>
      </c>
      <c r="AC266">
        <v>7.0100120039401498E+17</v>
      </c>
      <c r="AD266">
        <v>4009</v>
      </c>
      <c r="AE266" t="s">
        <v>850</v>
      </c>
      <c r="AF266" t="s">
        <v>851</v>
      </c>
    </row>
    <row r="267" spans="1:32">
      <c r="A267" s="6" t="str">
        <f t="shared" si="8"/>
        <v>Paris 15 - Cambronne2</v>
      </c>
      <c r="B267" s="6">
        <f t="shared" si="9"/>
        <v>2</v>
      </c>
      <c r="C267" t="s">
        <v>836</v>
      </c>
      <c r="D267">
        <v>6</v>
      </c>
      <c r="E267">
        <v>6</v>
      </c>
      <c r="F267" t="s">
        <v>843</v>
      </c>
      <c r="G267">
        <v>500</v>
      </c>
      <c r="H267" t="s">
        <v>46</v>
      </c>
      <c r="I267" t="s">
        <v>45</v>
      </c>
      <c r="J267" t="s">
        <v>46</v>
      </c>
      <c r="K267" t="s">
        <v>105</v>
      </c>
      <c r="L267" t="s">
        <v>48</v>
      </c>
      <c r="M267" t="s">
        <v>50</v>
      </c>
      <c r="N267" t="s">
        <v>50</v>
      </c>
      <c r="O267" t="s">
        <v>50</v>
      </c>
      <c r="P267" t="s">
        <v>50</v>
      </c>
      <c r="Q267" t="s">
        <v>50</v>
      </c>
      <c r="R267" t="s">
        <v>50</v>
      </c>
      <c r="S267" t="s">
        <v>50</v>
      </c>
      <c r="T267" t="s">
        <v>50</v>
      </c>
      <c r="U267" t="s">
        <v>276</v>
      </c>
      <c r="V267" t="s">
        <v>50</v>
      </c>
      <c r="W267" t="s">
        <v>50</v>
      </c>
      <c r="X267" t="s">
        <v>50</v>
      </c>
      <c r="Y267" t="s">
        <v>50</v>
      </c>
      <c r="Z267" t="s">
        <v>844</v>
      </c>
      <c r="AA267" t="s">
        <v>845</v>
      </c>
      <c r="AB267" t="s">
        <v>50</v>
      </c>
      <c r="AC267">
        <v>7.0100118723606003E+17</v>
      </c>
      <c r="AD267">
        <v>134627</v>
      </c>
      <c r="AE267" t="s">
        <v>50</v>
      </c>
      <c r="AF267" t="s">
        <v>50</v>
      </c>
    </row>
    <row r="268" spans="1:32">
      <c r="A268" s="6" t="str">
        <f t="shared" si="8"/>
        <v>Paris 15 - Cambronne3</v>
      </c>
      <c r="B268" s="6">
        <f t="shared" si="9"/>
        <v>3</v>
      </c>
      <c r="C268" t="s">
        <v>836</v>
      </c>
      <c r="D268">
        <v>6</v>
      </c>
      <c r="E268">
        <v>6</v>
      </c>
      <c r="F268" t="s">
        <v>846</v>
      </c>
      <c r="G268" t="s">
        <v>43</v>
      </c>
      <c r="H268" t="s">
        <v>46</v>
      </c>
      <c r="I268" t="s">
        <v>45</v>
      </c>
      <c r="J268" t="s">
        <v>46</v>
      </c>
      <c r="K268" t="s">
        <v>47</v>
      </c>
      <c r="L268" t="s">
        <v>45</v>
      </c>
      <c r="M268" t="s">
        <v>50</v>
      </c>
      <c r="N268" t="s">
        <v>50</v>
      </c>
      <c r="O268" t="s">
        <v>50</v>
      </c>
      <c r="P268" t="s">
        <v>50</v>
      </c>
      <c r="Q268" t="s">
        <v>50</v>
      </c>
      <c r="R268" t="s">
        <v>50</v>
      </c>
      <c r="S268" t="s">
        <v>50</v>
      </c>
      <c r="T268" t="s">
        <v>50</v>
      </c>
      <c r="U268" t="s">
        <v>276</v>
      </c>
      <c r="V268" t="s">
        <v>50</v>
      </c>
      <c r="W268" t="s">
        <v>50</v>
      </c>
      <c r="X268" t="s">
        <v>50</v>
      </c>
      <c r="Y268" t="s">
        <v>50</v>
      </c>
      <c r="Z268" t="s">
        <v>50</v>
      </c>
      <c r="AA268" t="s">
        <v>50</v>
      </c>
      <c r="AB268" t="s">
        <v>847</v>
      </c>
      <c r="AC268">
        <v>7.0100118723606003E+17</v>
      </c>
      <c r="AD268" t="s">
        <v>50</v>
      </c>
      <c r="AE268" t="s">
        <v>50</v>
      </c>
      <c r="AF268" t="s">
        <v>848</v>
      </c>
    </row>
    <row r="269" spans="1:32">
      <c r="A269" s="6" t="str">
        <f t="shared" si="8"/>
        <v>Paris 15 - Cambronne4</v>
      </c>
      <c r="B269" s="6">
        <f t="shared" si="9"/>
        <v>4</v>
      </c>
      <c r="C269" t="s">
        <v>836</v>
      </c>
      <c r="D269">
        <v>6</v>
      </c>
      <c r="E269">
        <v>6</v>
      </c>
      <c r="F269" t="s">
        <v>839</v>
      </c>
      <c r="G269" t="s">
        <v>72</v>
      </c>
      <c r="H269" t="s">
        <v>46</v>
      </c>
      <c r="I269" t="s">
        <v>45</v>
      </c>
      <c r="J269" t="s">
        <v>46</v>
      </c>
      <c r="K269" t="s">
        <v>47</v>
      </c>
      <c r="L269" t="s">
        <v>45</v>
      </c>
      <c r="M269" t="s">
        <v>50</v>
      </c>
      <c r="N269" t="s">
        <v>50</v>
      </c>
      <c r="O269" t="s">
        <v>50</v>
      </c>
      <c r="P269" t="s">
        <v>50</v>
      </c>
      <c r="Q269" t="s">
        <v>50</v>
      </c>
      <c r="R269" t="s">
        <v>50</v>
      </c>
      <c r="S269" t="s">
        <v>50</v>
      </c>
      <c r="T269" t="s">
        <v>50</v>
      </c>
      <c r="U269" t="s">
        <v>276</v>
      </c>
      <c r="V269" t="s">
        <v>50</v>
      </c>
      <c r="W269" t="s">
        <v>50</v>
      </c>
      <c r="X269" t="s">
        <v>50</v>
      </c>
      <c r="Y269" t="s">
        <v>50</v>
      </c>
      <c r="Z269" t="s">
        <v>50</v>
      </c>
      <c r="AA269" t="s">
        <v>50</v>
      </c>
      <c r="AB269" t="s">
        <v>50</v>
      </c>
      <c r="AC269">
        <v>7.0100118723606003E+17</v>
      </c>
      <c r="AD269" t="s">
        <v>50</v>
      </c>
      <c r="AE269" t="s">
        <v>50</v>
      </c>
      <c r="AF269" t="s">
        <v>840</v>
      </c>
    </row>
    <row r="270" spans="1:32">
      <c r="A270" s="6" t="str">
        <f t="shared" si="8"/>
        <v>Paris 15 - Cambronne5</v>
      </c>
      <c r="B270" s="6">
        <f t="shared" si="9"/>
        <v>5</v>
      </c>
      <c r="C270" t="s">
        <v>836</v>
      </c>
      <c r="D270">
        <v>6</v>
      </c>
      <c r="E270">
        <v>6</v>
      </c>
      <c r="F270" t="s">
        <v>837</v>
      </c>
      <c r="G270" t="s">
        <v>72</v>
      </c>
      <c r="H270" t="s">
        <v>46</v>
      </c>
      <c r="I270" t="s">
        <v>45</v>
      </c>
      <c r="J270" t="s">
        <v>46</v>
      </c>
      <c r="K270" t="s">
        <v>47</v>
      </c>
      <c r="L270" t="s">
        <v>45</v>
      </c>
      <c r="M270" t="s">
        <v>50</v>
      </c>
      <c r="N270" t="s">
        <v>50</v>
      </c>
      <c r="O270" t="s">
        <v>50</v>
      </c>
      <c r="P270" t="s">
        <v>50</v>
      </c>
      <c r="Q270" t="s">
        <v>50</v>
      </c>
      <c r="R270" t="s">
        <v>50</v>
      </c>
      <c r="S270" t="s">
        <v>50</v>
      </c>
      <c r="T270" t="s">
        <v>50</v>
      </c>
      <c r="U270" t="s">
        <v>276</v>
      </c>
      <c r="V270" t="s">
        <v>50</v>
      </c>
      <c r="W270" t="s">
        <v>50</v>
      </c>
      <c r="X270" t="s">
        <v>50</v>
      </c>
      <c r="Y270" t="s">
        <v>50</v>
      </c>
      <c r="Z270" t="s">
        <v>50</v>
      </c>
      <c r="AA270" t="s">
        <v>50</v>
      </c>
      <c r="AB270" t="s">
        <v>50</v>
      </c>
      <c r="AC270">
        <v>7.0100118723606003E+17</v>
      </c>
      <c r="AD270" t="s">
        <v>50</v>
      </c>
      <c r="AE270" t="s">
        <v>50</v>
      </c>
      <c r="AF270" t="s">
        <v>838</v>
      </c>
    </row>
    <row r="271" spans="1:32">
      <c r="A271" s="6" t="str">
        <f t="shared" si="8"/>
        <v>Paris 15 - Cambronne6</v>
      </c>
      <c r="B271" s="6">
        <f t="shared" si="9"/>
        <v>6</v>
      </c>
      <c r="C271" t="s">
        <v>836</v>
      </c>
      <c r="D271">
        <v>6</v>
      </c>
      <c r="E271">
        <v>6</v>
      </c>
      <c r="F271" t="s">
        <v>841</v>
      </c>
      <c r="G271">
        <v>500</v>
      </c>
      <c r="H271" t="s">
        <v>46</v>
      </c>
      <c r="I271" t="s">
        <v>45</v>
      </c>
      <c r="J271" t="s">
        <v>46</v>
      </c>
      <c r="K271" t="s">
        <v>64</v>
      </c>
      <c r="L271" t="s">
        <v>45</v>
      </c>
      <c r="M271" t="s">
        <v>50</v>
      </c>
      <c r="N271" t="s">
        <v>50</v>
      </c>
      <c r="O271" t="s">
        <v>50</v>
      </c>
      <c r="P271" t="s">
        <v>50</v>
      </c>
      <c r="Q271" t="s">
        <v>50</v>
      </c>
      <c r="R271" t="s">
        <v>50</v>
      </c>
      <c r="S271" t="s">
        <v>50</v>
      </c>
      <c r="T271" t="s">
        <v>50</v>
      </c>
      <c r="U271" t="s">
        <v>276</v>
      </c>
      <c r="V271">
        <v>1245977</v>
      </c>
      <c r="W271" t="s">
        <v>50</v>
      </c>
      <c r="X271" t="s">
        <v>1453</v>
      </c>
      <c r="Y271" t="s">
        <v>1454</v>
      </c>
      <c r="Z271" t="s">
        <v>50</v>
      </c>
      <c r="AA271" t="s">
        <v>50</v>
      </c>
      <c r="AB271" t="s">
        <v>50</v>
      </c>
      <c r="AC271">
        <v>7.0100118723605901E+17</v>
      </c>
      <c r="AD271">
        <v>134626</v>
      </c>
      <c r="AE271" t="s">
        <v>50</v>
      </c>
      <c r="AF271" t="s">
        <v>842</v>
      </c>
    </row>
    <row r="272" spans="1:32">
      <c r="A272" s="6" t="str">
        <f t="shared" si="8"/>
        <v>Paris 15 - Convention1</v>
      </c>
      <c r="B272" s="6">
        <f t="shared" si="9"/>
        <v>1</v>
      </c>
      <c r="C272" t="s">
        <v>852</v>
      </c>
      <c r="D272">
        <v>6</v>
      </c>
      <c r="E272">
        <v>6</v>
      </c>
      <c r="F272" t="s">
        <v>861</v>
      </c>
      <c r="G272" t="s">
        <v>72</v>
      </c>
      <c r="H272" t="s">
        <v>44</v>
      </c>
      <c r="I272" t="s">
        <v>48</v>
      </c>
      <c r="J272" t="s">
        <v>104</v>
      </c>
      <c r="K272" t="s">
        <v>47</v>
      </c>
      <c r="L272" t="s">
        <v>45</v>
      </c>
      <c r="M272" t="s">
        <v>50</v>
      </c>
      <c r="N272" t="s">
        <v>50</v>
      </c>
      <c r="O272" t="s">
        <v>50</v>
      </c>
      <c r="P272" t="s">
        <v>50</v>
      </c>
      <c r="Q272" t="s">
        <v>50</v>
      </c>
      <c r="R272" t="s">
        <v>50</v>
      </c>
      <c r="S272" t="s">
        <v>50</v>
      </c>
      <c r="T272" t="s">
        <v>50</v>
      </c>
      <c r="U272" t="s">
        <v>49</v>
      </c>
      <c r="V272" t="s">
        <v>50</v>
      </c>
      <c r="W272" t="s">
        <v>50</v>
      </c>
      <c r="X272" t="s">
        <v>50</v>
      </c>
      <c r="Y272" t="s">
        <v>50</v>
      </c>
      <c r="Z272" t="s">
        <v>50</v>
      </c>
      <c r="AA272" t="s">
        <v>50</v>
      </c>
      <c r="AB272" t="s">
        <v>50</v>
      </c>
      <c r="AC272">
        <v>7.0100118723606106E+17</v>
      </c>
      <c r="AD272" t="s">
        <v>50</v>
      </c>
      <c r="AE272" t="s">
        <v>50</v>
      </c>
      <c r="AF272" t="s">
        <v>862</v>
      </c>
    </row>
    <row r="273" spans="1:32">
      <c r="A273" s="6" t="str">
        <f t="shared" si="8"/>
        <v>Paris 15 - Convention2</v>
      </c>
      <c r="B273" s="6">
        <f t="shared" si="9"/>
        <v>2</v>
      </c>
      <c r="C273" t="s">
        <v>852</v>
      </c>
      <c r="D273">
        <v>6</v>
      </c>
      <c r="E273">
        <v>6</v>
      </c>
      <c r="F273" t="s">
        <v>853</v>
      </c>
      <c r="G273" t="s">
        <v>43</v>
      </c>
      <c r="H273" t="s">
        <v>46</v>
      </c>
      <c r="I273" t="s">
        <v>45</v>
      </c>
      <c r="J273" t="s">
        <v>46</v>
      </c>
      <c r="K273" t="s">
        <v>47</v>
      </c>
      <c r="L273" t="s">
        <v>45</v>
      </c>
      <c r="M273" t="s">
        <v>50</v>
      </c>
      <c r="N273" t="s">
        <v>50</v>
      </c>
      <c r="O273" t="s">
        <v>50</v>
      </c>
      <c r="P273" t="s">
        <v>50</v>
      </c>
      <c r="Q273" t="s">
        <v>50</v>
      </c>
      <c r="R273" t="s">
        <v>50</v>
      </c>
      <c r="S273" t="s">
        <v>50</v>
      </c>
      <c r="T273" t="s">
        <v>50</v>
      </c>
      <c r="U273" t="s">
        <v>49</v>
      </c>
      <c r="V273" t="s">
        <v>50</v>
      </c>
      <c r="W273" t="s">
        <v>50</v>
      </c>
      <c r="X273" t="s">
        <v>50</v>
      </c>
      <c r="Y273" t="s">
        <v>50</v>
      </c>
      <c r="Z273" t="s">
        <v>50</v>
      </c>
      <c r="AA273" t="s">
        <v>50</v>
      </c>
      <c r="AB273" t="s">
        <v>50</v>
      </c>
      <c r="AC273">
        <v>7.0100118723602701E+17</v>
      </c>
      <c r="AD273" t="s">
        <v>50</v>
      </c>
      <c r="AE273" t="s">
        <v>50</v>
      </c>
      <c r="AF273" t="s">
        <v>854</v>
      </c>
    </row>
    <row r="274" spans="1:32">
      <c r="A274" s="6" t="str">
        <f t="shared" si="8"/>
        <v>Paris 15 - Convention3</v>
      </c>
      <c r="B274" s="6">
        <f t="shared" si="9"/>
        <v>3</v>
      </c>
      <c r="C274" t="s">
        <v>852</v>
      </c>
      <c r="D274">
        <v>6</v>
      </c>
      <c r="E274">
        <v>6</v>
      </c>
      <c r="F274" t="s">
        <v>865</v>
      </c>
      <c r="G274">
        <v>500</v>
      </c>
      <c r="H274" t="s">
        <v>46</v>
      </c>
      <c r="I274" t="s">
        <v>45</v>
      </c>
      <c r="J274" t="s">
        <v>46</v>
      </c>
      <c r="K274" t="s">
        <v>105</v>
      </c>
      <c r="L274" t="s">
        <v>45</v>
      </c>
      <c r="M274" t="s">
        <v>50</v>
      </c>
      <c r="N274" t="s">
        <v>50</v>
      </c>
      <c r="O274" t="s">
        <v>50</v>
      </c>
      <c r="P274" t="s">
        <v>50</v>
      </c>
      <c r="Q274" t="s">
        <v>50</v>
      </c>
      <c r="R274" t="s">
        <v>50</v>
      </c>
      <c r="S274" t="s">
        <v>50</v>
      </c>
      <c r="T274" t="s">
        <v>50</v>
      </c>
      <c r="U274" t="s">
        <v>49</v>
      </c>
      <c r="V274" t="s">
        <v>50</v>
      </c>
      <c r="W274" t="s">
        <v>50</v>
      </c>
      <c r="X274" t="s">
        <v>50</v>
      </c>
      <c r="Y274" t="s">
        <v>50</v>
      </c>
      <c r="Z274" t="s">
        <v>866</v>
      </c>
      <c r="AA274" t="s">
        <v>867</v>
      </c>
      <c r="AB274" t="s">
        <v>868</v>
      </c>
      <c r="AC274">
        <v>7.0100118723603302E+17</v>
      </c>
      <c r="AD274" t="s">
        <v>50</v>
      </c>
      <c r="AE274" t="s">
        <v>50</v>
      </c>
      <c r="AF274" t="s">
        <v>869</v>
      </c>
    </row>
    <row r="275" spans="1:32">
      <c r="A275" s="6" t="str">
        <f t="shared" si="8"/>
        <v>Paris 15 - Convention4</v>
      </c>
      <c r="B275" s="6">
        <f t="shared" si="9"/>
        <v>4</v>
      </c>
      <c r="C275" t="s">
        <v>852</v>
      </c>
      <c r="D275">
        <v>6</v>
      </c>
      <c r="E275">
        <v>6</v>
      </c>
      <c r="F275" t="s">
        <v>859</v>
      </c>
      <c r="G275">
        <v>500</v>
      </c>
      <c r="H275" t="s">
        <v>46</v>
      </c>
      <c r="I275" t="s">
        <v>45</v>
      </c>
      <c r="J275" t="s">
        <v>46</v>
      </c>
      <c r="K275" t="s">
        <v>89</v>
      </c>
      <c r="L275" t="s">
        <v>48</v>
      </c>
      <c r="M275" t="s">
        <v>50</v>
      </c>
      <c r="N275" t="s">
        <v>50</v>
      </c>
      <c r="O275" t="s">
        <v>50</v>
      </c>
      <c r="P275" t="s">
        <v>50</v>
      </c>
      <c r="Q275" t="s">
        <v>50</v>
      </c>
      <c r="R275" t="s">
        <v>50</v>
      </c>
      <c r="S275" t="s">
        <v>50</v>
      </c>
      <c r="T275" t="s">
        <v>50</v>
      </c>
      <c r="U275" t="s">
        <v>49</v>
      </c>
      <c r="V275">
        <v>1246365</v>
      </c>
      <c r="W275">
        <v>1246374</v>
      </c>
      <c r="X275" t="s">
        <v>1455</v>
      </c>
      <c r="Y275" t="s">
        <v>1376</v>
      </c>
      <c r="Z275" t="s">
        <v>50</v>
      </c>
      <c r="AA275" t="s">
        <v>50</v>
      </c>
      <c r="AB275" t="s">
        <v>50</v>
      </c>
      <c r="AC275">
        <v>7.0100118723605901E+17</v>
      </c>
      <c r="AD275">
        <v>550</v>
      </c>
      <c r="AE275" t="s">
        <v>50</v>
      </c>
      <c r="AF275" t="s">
        <v>860</v>
      </c>
    </row>
    <row r="276" spans="1:32">
      <c r="A276" s="6" t="str">
        <f t="shared" si="8"/>
        <v>Paris 15 - Convention5</v>
      </c>
      <c r="B276" s="6">
        <f t="shared" si="9"/>
        <v>5</v>
      </c>
      <c r="C276" t="s">
        <v>852</v>
      </c>
      <c r="D276">
        <v>6</v>
      </c>
      <c r="E276">
        <v>6</v>
      </c>
      <c r="F276" t="s">
        <v>855</v>
      </c>
      <c r="G276" t="s">
        <v>43</v>
      </c>
      <c r="H276" t="s">
        <v>46</v>
      </c>
      <c r="I276" t="s">
        <v>45</v>
      </c>
      <c r="J276" t="s">
        <v>46</v>
      </c>
      <c r="K276" t="s">
        <v>47</v>
      </c>
      <c r="L276" t="s">
        <v>45</v>
      </c>
      <c r="M276" t="s">
        <v>50</v>
      </c>
      <c r="N276" t="s">
        <v>50</v>
      </c>
      <c r="O276" t="s">
        <v>50</v>
      </c>
      <c r="P276" t="s">
        <v>50</v>
      </c>
      <c r="Q276" t="s">
        <v>50</v>
      </c>
      <c r="R276" t="s">
        <v>50</v>
      </c>
      <c r="S276" t="s">
        <v>50</v>
      </c>
      <c r="T276" t="s">
        <v>50</v>
      </c>
      <c r="U276" t="s">
        <v>49</v>
      </c>
      <c r="V276" t="s">
        <v>50</v>
      </c>
      <c r="W276" t="s">
        <v>50</v>
      </c>
      <c r="X276" t="s">
        <v>50</v>
      </c>
      <c r="Y276" t="s">
        <v>50</v>
      </c>
      <c r="Z276" t="s">
        <v>50</v>
      </c>
      <c r="AA276" t="s">
        <v>50</v>
      </c>
      <c r="AB276" t="s">
        <v>856</v>
      </c>
      <c r="AC276">
        <v>7.0100118723602099E+17</v>
      </c>
      <c r="AD276">
        <v>552</v>
      </c>
      <c r="AE276" t="s">
        <v>857</v>
      </c>
      <c r="AF276" t="s">
        <v>858</v>
      </c>
    </row>
    <row r="277" spans="1:32">
      <c r="A277" s="6" t="str">
        <f t="shared" si="8"/>
        <v>Paris 15 - Convention6</v>
      </c>
      <c r="B277" s="6">
        <f t="shared" si="9"/>
        <v>6</v>
      </c>
      <c r="C277" t="s">
        <v>852</v>
      </c>
      <c r="D277">
        <v>6</v>
      </c>
      <c r="E277">
        <v>6</v>
      </c>
      <c r="F277" t="s">
        <v>863</v>
      </c>
      <c r="G277">
        <v>500</v>
      </c>
      <c r="H277" t="s">
        <v>46</v>
      </c>
      <c r="I277" t="s">
        <v>45</v>
      </c>
      <c r="J277" t="s">
        <v>46</v>
      </c>
      <c r="K277" t="s">
        <v>47</v>
      </c>
      <c r="L277" t="s">
        <v>45</v>
      </c>
      <c r="M277" t="s">
        <v>50</v>
      </c>
      <c r="N277" t="s">
        <v>50</v>
      </c>
      <c r="O277" t="s">
        <v>50</v>
      </c>
      <c r="P277" t="s">
        <v>50</v>
      </c>
      <c r="Q277" t="s">
        <v>50</v>
      </c>
      <c r="R277" t="s">
        <v>50</v>
      </c>
      <c r="S277" t="s">
        <v>50</v>
      </c>
      <c r="T277" t="s">
        <v>50</v>
      </c>
      <c r="U277" t="s">
        <v>49</v>
      </c>
      <c r="V277" t="s">
        <v>50</v>
      </c>
      <c r="W277" t="s">
        <v>50</v>
      </c>
      <c r="X277" t="s">
        <v>50</v>
      </c>
      <c r="Y277" t="s">
        <v>50</v>
      </c>
      <c r="Z277" t="s">
        <v>50</v>
      </c>
      <c r="AA277" t="s">
        <v>50</v>
      </c>
      <c r="AB277" t="s">
        <v>50</v>
      </c>
      <c r="AC277">
        <v>7.0100118723605696E+17</v>
      </c>
      <c r="AD277">
        <v>551</v>
      </c>
      <c r="AE277" t="s">
        <v>50</v>
      </c>
      <c r="AF277" t="s">
        <v>864</v>
      </c>
    </row>
    <row r="278" spans="1:32">
      <c r="A278" s="6" t="str">
        <f t="shared" si="8"/>
        <v>Paris 15 - Etienne Pernet1</v>
      </c>
      <c r="B278" s="6">
        <f t="shared" si="9"/>
        <v>1</v>
      </c>
      <c r="C278" t="s">
        <v>870</v>
      </c>
      <c r="D278">
        <v>2</v>
      </c>
      <c r="E278">
        <v>2</v>
      </c>
      <c r="F278" t="s">
        <v>871</v>
      </c>
      <c r="G278" t="s">
        <v>54</v>
      </c>
      <c r="H278" t="s">
        <v>46</v>
      </c>
      <c r="I278" t="s">
        <v>45</v>
      </c>
      <c r="J278" t="s">
        <v>46</v>
      </c>
      <c r="K278" t="s">
        <v>47</v>
      </c>
      <c r="L278" t="s">
        <v>45</v>
      </c>
      <c r="M278" t="s">
        <v>50</v>
      </c>
      <c r="N278" t="s">
        <v>50</v>
      </c>
      <c r="O278" t="s">
        <v>50</v>
      </c>
      <c r="P278" t="s">
        <v>50</v>
      </c>
      <c r="Q278" t="s">
        <v>50</v>
      </c>
      <c r="R278" t="s">
        <v>50</v>
      </c>
      <c r="S278" t="s">
        <v>50</v>
      </c>
      <c r="T278" t="s">
        <v>50</v>
      </c>
      <c r="U278" t="s">
        <v>49</v>
      </c>
      <c r="V278" t="s">
        <v>50</v>
      </c>
      <c r="W278" t="s">
        <v>50</v>
      </c>
      <c r="X278" t="s">
        <v>50</v>
      </c>
      <c r="Y278" t="s">
        <v>50</v>
      </c>
      <c r="Z278" t="s">
        <v>50</v>
      </c>
      <c r="AA278" t="s">
        <v>50</v>
      </c>
      <c r="AB278" t="s">
        <v>50</v>
      </c>
      <c r="AC278">
        <v>7.0100118723605005E+17</v>
      </c>
      <c r="AD278" t="s">
        <v>50</v>
      </c>
      <c r="AE278" t="s">
        <v>50</v>
      </c>
      <c r="AF278" t="s">
        <v>872</v>
      </c>
    </row>
    <row r="279" spans="1:32">
      <c r="A279" s="6" t="str">
        <f t="shared" si="8"/>
        <v>Paris 15 - Etienne Pernet2</v>
      </c>
      <c r="B279" s="6">
        <f t="shared" si="9"/>
        <v>2</v>
      </c>
      <c r="C279" t="s">
        <v>870</v>
      </c>
      <c r="D279">
        <v>2</v>
      </c>
      <c r="E279">
        <v>2</v>
      </c>
      <c r="F279" t="s">
        <v>873</v>
      </c>
      <c r="G279" t="s">
        <v>321</v>
      </c>
      <c r="H279" t="s">
        <v>46</v>
      </c>
      <c r="I279" t="s">
        <v>45</v>
      </c>
      <c r="J279" t="s">
        <v>46</v>
      </c>
      <c r="K279" t="s">
        <v>47</v>
      </c>
      <c r="L279" t="s">
        <v>45</v>
      </c>
      <c r="M279" t="s">
        <v>50</v>
      </c>
      <c r="N279" t="s">
        <v>50</v>
      </c>
      <c r="O279" t="s">
        <v>50</v>
      </c>
      <c r="P279" t="s">
        <v>50</v>
      </c>
      <c r="Q279" t="s">
        <v>50</v>
      </c>
      <c r="R279" t="s">
        <v>50</v>
      </c>
      <c r="S279" t="s">
        <v>50</v>
      </c>
      <c r="T279" t="s">
        <v>50</v>
      </c>
      <c r="U279" t="s">
        <v>49</v>
      </c>
      <c r="V279" t="s">
        <v>50</v>
      </c>
      <c r="W279" t="s">
        <v>50</v>
      </c>
      <c r="X279" t="s">
        <v>50</v>
      </c>
      <c r="Y279" t="s">
        <v>50</v>
      </c>
      <c r="Z279" t="s">
        <v>50</v>
      </c>
      <c r="AA279" t="s">
        <v>50</v>
      </c>
      <c r="AB279" t="s">
        <v>874</v>
      </c>
      <c r="AC279">
        <v>7.0100118723604595E+17</v>
      </c>
      <c r="AD279" t="s">
        <v>50</v>
      </c>
      <c r="AE279" t="s">
        <v>50</v>
      </c>
      <c r="AF279" t="s">
        <v>50</v>
      </c>
    </row>
    <row r="280" spans="1:32">
      <c r="A280" s="6" t="str">
        <f t="shared" si="8"/>
        <v>Paris 15 - Grenelle 21</v>
      </c>
      <c r="B280" s="6">
        <f t="shared" si="9"/>
        <v>1</v>
      </c>
      <c r="C280" t="s">
        <v>875</v>
      </c>
      <c r="D280">
        <v>5</v>
      </c>
      <c r="E280">
        <v>5</v>
      </c>
      <c r="F280" t="s">
        <v>888</v>
      </c>
      <c r="G280" t="s">
        <v>308</v>
      </c>
      <c r="H280" t="s">
        <v>46</v>
      </c>
      <c r="I280" t="s">
        <v>45</v>
      </c>
      <c r="J280" t="s">
        <v>46</v>
      </c>
      <c r="K280" t="s">
        <v>47</v>
      </c>
      <c r="L280" t="s">
        <v>45</v>
      </c>
      <c r="M280" t="s">
        <v>50</v>
      </c>
      <c r="N280" t="s">
        <v>50</v>
      </c>
      <c r="O280" t="s">
        <v>50</v>
      </c>
      <c r="P280" t="s">
        <v>50</v>
      </c>
      <c r="Q280" t="s">
        <v>50</v>
      </c>
      <c r="R280" t="s">
        <v>50</v>
      </c>
      <c r="S280" t="s">
        <v>50</v>
      </c>
      <c r="T280" t="s">
        <v>50</v>
      </c>
      <c r="U280" t="s">
        <v>276</v>
      </c>
      <c r="V280" t="s">
        <v>50</v>
      </c>
      <c r="W280" t="s">
        <v>50</v>
      </c>
      <c r="X280" t="s">
        <v>50</v>
      </c>
      <c r="Y280" t="s">
        <v>50</v>
      </c>
      <c r="Z280" t="s">
        <v>50</v>
      </c>
      <c r="AA280" t="s">
        <v>50</v>
      </c>
      <c r="AB280" t="s">
        <v>50</v>
      </c>
      <c r="AC280">
        <v>7.0100118723605606E+17</v>
      </c>
      <c r="AD280" t="s">
        <v>50</v>
      </c>
      <c r="AE280" t="s">
        <v>50</v>
      </c>
      <c r="AF280" t="s">
        <v>50</v>
      </c>
    </row>
    <row r="281" spans="1:32">
      <c r="A281" s="6" t="str">
        <f t="shared" si="8"/>
        <v>Paris 15 - Grenelle 22</v>
      </c>
      <c r="B281" s="6">
        <f t="shared" si="9"/>
        <v>2</v>
      </c>
      <c r="C281" t="s">
        <v>875</v>
      </c>
      <c r="D281">
        <v>5</v>
      </c>
      <c r="E281">
        <v>5</v>
      </c>
      <c r="F281" t="s">
        <v>885</v>
      </c>
      <c r="G281" t="s">
        <v>81</v>
      </c>
      <c r="H281" t="s">
        <v>46</v>
      </c>
      <c r="I281" t="s">
        <v>45</v>
      </c>
      <c r="J281" t="s">
        <v>46</v>
      </c>
      <c r="K281" t="s">
        <v>47</v>
      </c>
      <c r="L281" t="s">
        <v>45</v>
      </c>
      <c r="M281" t="s">
        <v>50</v>
      </c>
      <c r="N281" t="s">
        <v>50</v>
      </c>
      <c r="O281" t="s">
        <v>50</v>
      </c>
      <c r="P281" t="s">
        <v>50</v>
      </c>
      <c r="Q281" t="s">
        <v>50</v>
      </c>
      <c r="R281" t="s">
        <v>50</v>
      </c>
      <c r="S281" t="s">
        <v>50</v>
      </c>
      <c r="T281" t="s">
        <v>50</v>
      </c>
      <c r="U281" t="s">
        <v>276</v>
      </c>
      <c r="V281" t="s">
        <v>50</v>
      </c>
      <c r="W281" t="s">
        <v>50</v>
      </c>
      <c r="X281" t="s">
        <v>50</v>
      </c>
      <c r="Y281" t="s">
        <v>50</v>
      </c>
      <c r="Z281" t="s">
        <v>50</v>
      </c>
      <c r="AA281" t="s">
        <v>50</v>
      </c>
      <c r="AB281" t="s">
        <v>886</v>
      </c>
      <c r="AC281">
        <v>7.0100118723600794E+17</v>
      </c>
      <c r="AD281" t="s">
        <v>50</v>
      </c>
      <c r="AE281" t="s">
        <v>50</v>
      </c>
      <c r="AF281" t="s">
        <v>887</v>
      </c>
    </row>
    <row r="282" spans="1:32">
      <c r="A282" s="6" t="str">
        <f t="shared" si="8"/>
        <v>Paris 15 - Grenelle 23</v>
      </c>
      <c r="B282" s="6">
        <f t="shared" si="9"/>
        <v>3</v>
      </c>
      <c r="C282" t="s">
        <v>875</v>
      </c>
      <c r="D282">
        <v>5</v>
      </c>
      <c r="E282">
        <v>5</v>
      </c>
      <c r="F282" t="s">
        <v>882</v>
      </c>
      <c r="G282" t="s">
        <v>54</v>
      </c>
      <c r="H282" t="s">
        <v>46</v>
      </c>
      <c r="I282" t="s">
        <v>45</v>
      </c>
      <c r="J282" t="s">
        <v>46</v>
      </c>
      <c r="K282" t="s">
        <v>47</v>
      </c>
      <c r="L282" t="s">
        <v>45</v>
      </c>
      <c r="M282" t="s">
        <v>50</v>
      </c>
      <c r="N282" t="s">
        <v>50</v>
      </c>
      <c r="O282" t="s">
        <v>50</v>
      </c>
      <c r="P282" t="s">
        <v>50</v>
      </c>
      <c r="Q282" t="s">
        <v>50</v>
      </c>
      <c r="R282" t="s">
        <v>50</v>
      </c>
      <c r="S282" t="s">
        <v>50</v>
      </c>
      <c r="T282" t="s">
        <v>50</v>
      </c>
      <c r="U282" t="s">
        <v>276</v>
      </c>
      <c r="V282" t="s">
        <v>50</v>
      </c>
      <c r="W282" t="s">
        <v>50</v>
      </c>
      <c r="X282" t="s">
        <v>50</v>
      </c>
      <c r="Y282" t="s">
        <v>50</v>
      </c>
      <c r="Z282" t="s">
        <v>50</v>
      </c>
      <c r="AA282" t="s">
        <v>50</v>
      </c>
      <c r="AB282" t="s">
        <v>883</v>
      </c>
      <c r="AC282">
        <v>7.0100118723608397E+17</v>
      </c>
      <c r="AD282" t="s">
        <v>50</v>
      </c>
      <c r="AE282" t="s">
        <v>50</v>
      </c>
      <c r="AF282" t="s">
        <v>884</v>
      </c>
    </row>
    <row r="283" spans="1:32">
      <c r="A283" s="6" t="str">
        <f t="shared" si="8"/>
        <v>Paris 15 - Grenelle 24</v>
      </c>
      <c r="B283" s="6">
        <f t="shared" si="9"/>
        <v>4</v>
      </c>
      <c r="C283" t="s">
        <v>875</v>
      </c>
      <c r="D283">
        <v>5</v>
      </c>
      <c r="E283">
        <v>5</v>
      </c>
      <c r="F283" t="s">
        <v>879</v>
      </c>
      <c r="G283" t="s">
        <v>72</v>
      </c>
      <c r="H283" t="s">
        <v>46</v>
      </c>
      <c r="I283" t="s">
        <v>45</v>
      </c>
      <c r="J283" t="s">
        <v>58</v>
      </c>
      <c r="K283" t="s">
        <v>253</v>
      </c>
      <c r="L283" t="s">
        <v>48</v>
      </c>
      <c r="M283" t="s">
        <v>50</v>
      </c>
      <c r="N283" t="s">
        <v>50</v>
      </c>
      <c r="O283" t="s">
        <v>50</v>
      </c>
      <c r="P283" t="s">
        <v>50</v>
      </c>
      <c r="Q283" t="s">
        <v>50</v>
      </c>
      <c r="R283" t="s">
        <v>50</v>
      </c>
      <c r="S283" t="s">
        <v>50</v>
      </c>
      <c r="T283" t="s">
        <v>50</v>
      </c>
      <c r="U283" t="s">
        <v>276</v>
      </c>
      <c r="V283" t="s">
        <v>50</v>
      </c>
      <c r="W283" t="s">
        <v>50</v>
      </c>
      <c r="X283" t="s">
        <v>50</v>
      </c>
      <c r="Y283" t="s">
        <v>50</v>
      </c>
      <c r="Z283" t="s">
        <v>880</v>
      </c>
      <c r="AA283" t="s">
        <v>407</v>
      </c>
      <c r="AB283" t="s">
        <v>50</v>
      </c>
      <c r="AC283">
        <v>7.0100118723605606E+17</v>
      </c>
      <c r="AD283" t="s">
        <v>50</v>
      </c>
      <c r="AE283" t="s">
        <v>50</v>
      </c>
      <c r="AF283" t="s">
        <v>881</v>
      </c>
    </row>
    <row r="284" spans="1:32">
      <c r="A284" s="6" t="str">
        <f t="shared" si="8"/>
        <v>Paris 15 - Grenelle 25</v>
      </c>
      <c r="B284" s="6">
        <f t="shared" si="9"/>
        <v>5</v>
      </c>
      <c r="C284" t="s">
        <v>875</v>
      </c>
      <c r="D284">
        <v>5</v>
      </c>
      <c r="E284">
        <v>5</v>
      </c>
      <c r="F284" t="s">
        <v>876</v>
      </c>
      <c r="G284" t="s">
        <v>43</v>
      </c>
      <c r="H284" t="s">
        <v>46</v>
      </c>
      <c r="I284" t="s">
        <v>45</v>
      </c>
      <c r="J284" t="s">
        <v>46</v>
      </c>
      <c r="K284" t="s">
        <v>47</v>
      </c>
      <c r="L284" t="s">
        <v>45</v>
      </c>
      <c r="M284" t="s">
        <v>50</v>
      </c>
      <c r="N284" t="s">
        <v>50</v>
      </c>
      <c r="O284" t="s">
        <v>50</v>
      </c>
      <c r="P284" t="s">
        <v>50</v>
      </c>
      <c r="Q284" t="s">
        <v>50</v>
      </c>
      <c r="R284" t="s">
        <v>50</v>
      </c>
      <c r="S284" t="s">
        <v>50</v>
      </c>
      <c r="T284" t="s">
        <v>50</v>
      </c>
      <c r="U284" t="s">
        <v>276</v>
      </c>
      <c r="V284" t="s">
        <v>50</v>
      </c>
      <c r="W284" t="s">
        <v>50</v>
      </c>
      <c r="X284" t="s">
        <v>50</v>
      </c>
      <c r="Y284" t="s">
        <v>50</v>
      </c>
      <c r="Z284" t="s">
        <v>50</v>
      </c>
      <c r="AA284" t="s">
        <v>50</v>
      </c>
      <c r="AB284" t="s">
        <v>877</v>
      </c>
      <c r="AC284">
        <v>7.0100118723602304E+17</v>
      </c>
      <c r="AD284" t="s">
        <v>50</v>
      </c>
      <c r="AE284" t="s">
        <v>50</v>
      </c>
      <c r="AF284" t="s">
        <v>878</v>
      </c>
    </row>
    <row r="285" spans="1:32">
      <c r="A285" s="6" t="str">
        <f t="shared" si="8"/>
        <v>Paris 15 - Lecourbe1</v>
      </c>
      <c r="B285" s="6">
        <f t="shared" si="9"/>
        <v>1</v>
      </c>
      <c r="C285" t="s">
        <v>889</v>
      </c>
      <c r="D285">
        <v>3</v>
      </c>
      <c r="E285">
        <v>3</v>
      </c>
      <c r="F285" t="s">
        <v>890</v>
      </c>
      <c r="G285" t="s">
        <v>43</v>
      </c>
      <c r="H285" t="s">
        <v>46</v>
      </c>
      <c r="I285" t="s">
        <v>45</v>
      </c>
      <c r="J285" t="s">
        <v>46</v>
      </c>
      <c r="K285" t="s">
        <v>47</v>
      </c>
      <c r="L285" t="s">
        <v>45</v>
      </c>
      <c r="M285" t="s">
        <v>50</v>
      </c>
      <c r="N285" t="s">
        <v>50</v>
      </c>
      <c r="O285" t="s">
        <v>50</v>
      </c>
      <c r="P285" t="s">
        <v>50</v>
      </c>
      <c r="Q285" t="s">
        <v>50</v>
      </c>
      <c r="R285" t="s">
        <v>50</v>
      </c>
      <c r="S285" t="s">
        <v>50</v>
      </c>
      <c r="T285" t="s">
        <v>50</v>
      </c>
      <c r="U285" t="s">
        <v>276</v>
      </c>
      <c r="V285" t="s">
        <v>50</v>
      </c>
      <c r="W285" t="s">
        <v>50</v>
      </c>
      <c r="X285" t="s">
        <v>50</v>
      </c>
      <c r="Y285" t="s">
        <v>50</v>
      </c>
      <c r="Z285" t="s">
        <v>50</v>
      </c>
      <c r="AA285" t="s">
        <v>50</v>
      </c>
      <c r="AB285" t="s">
        <v>50</v>
      </c>
      <c r="AC285">
        <v>7.0100118723605606E+17</v>
      </c>
      <c r="AD285" t="s">
        <v>50</v>
      </c>
      <c r="AE285" t="s">
        <v>50</v>
      </c>
      <c r="AF285" t="s">
        <v>891</v>
      </c>
    </row>
    <row r="286" spans="1:32">
      <c r="A286" s="6" t="str">
        <f t="shared" si="8"/>
        <v>Paris 15 - Lecourbe2</v>
      </c>
      <c r="B286" s="6">
        <f t="shared" si="9"/>
        <v>2</v>
      </c>
      <c r="C286" t="s">
        <v>889</v>
      </c>
      <c r="D286">
        <v>3</v>
      </c>
      <c r="E286">
        <v>3</v>
      </c>
      <c r="F286" t="s">
        <v>892</v>
      </c>
      <c r="G286" t="s">
        <v>72</v>
      </c>
      <c r="H286" t="s">
        <v>46</v>
      </c>
      <c r="I286" t="s">
        <v>45</v>
      </c>
      <c r="J286" t="s">
        <v>46</v>
      </c>
      <c r="K286" t="s">
        <v>47</v>
      </c>
      <c r="L286" t="s">
        <v>45</v>
      </c>
      <c r="M286" t="s">
        <v>50</v>
      </c>
      <c r="N286" t="s">
        <v>50</v>
      </c>
      <c r="O286" t="s">
        <v>50</v>
      </c>
      <c r="P286" t="s">
        <v>50</v>
      </c>
      <c r="Q286" t="s">
        <v>50</v>
      </c>
      <c r="R286" t="s">
        <v>50</v>
      </c>
      <c r="S286" t="s">
        <v>50</v>
      </c>
      <c r="T286" t="s">
        <v>50</v>
      </c>
      <c r="U286" t="s">
        <v>276</v>
      </c>
      <c r="V286" t="s">
        <v>50</v>
      </c>
      <c r="W286" t="s">
        <v>50</v>
      </c>
      <c r="X286" t="s">
        <v>50</v>
      </c>
      <c r="Y286" t="s">
        <v>50</v>
      </c>
      <c r="Z286" t="s">
        <v>50</v>
      </c>
      <c r="AA286" t="s">
        <v>50</v>
      </c>
      <c r="AB286" t="s">
        <v>50</v>
      </c>
      <c r="AC286">
        <v>7.0100118723605197E+17</v>
      </c>
      <c r="AD286">
        <v>20129</v>
      </c>
      <c r="AE286" t="s">
        <v>50</v>
      </c>
      <c r="AF286" t="s">
        <v>893</v>
      </c>
    </row>
    <row r="287" spans="1:32">
      <c r="A287" s="6" t="str">
        <f t="shared" si="8"/>
        <v>Paris 15 - Lecourbe3</v>
      </c>
      <c r="B287" s="6">
        <f t="shared" si="9"/>
        <v>3</v>
      </c>
      <c r="C287" t="s">
        <v>889</v>
      </c>
      <c r="D287">
        <v>3</v>
      </c>
      <c r="E287">
        <v>3</v>
      </c>
      <c r="F287" t="s">
        <v>894</v>
      </c>
      <c r="G287" t="s">
        <v>72</v>
      </c>
      <c r="H287" t="s">
        <v>46</v>
      </c>
      <c r="I287" t="s">
        <v>45</v>
      </c>
      <c r="J287" t="s">
        <v>46</v>
      </c>
      <c r="K287" t="s">
        <v>47</v>
      </c>
      <c r="L287" t="s">
        <v>45</v>
      </c>
      <c r="M287" t="s">
        <v>50</v>
      </c>
      <c r="N287" t="s">
        <v>50</v>
      </c>
      <c r="O287" t="s">
        <v>50</v>
      </c>
      <c r="P287" t="s">
        <v>50</v>
      </c>
      <c r="Q287" t="s">
        <v>50</v>
      </c>
      <c r="R287" t="s">
        <v>50</v>
      </c>
      <c r="S287" t="s">
        <v>50</v>
      </c>
      <c r="T287" t="s">
        <v>50</v>
      </c>
      <c r="U287" t="s">
        <v>276</v>
      </c>
      <c r="V287" t="s">
        <v>50</v>
      </c>
      <c r="W287" t="s">
        <v>50</v>
      </c>
      <c r="X287" t="s">
        <v>50</v>
      </c>
      <c r="Y287" t="s">
        <v>50</v>
      </c>
      <c r="Z287" t="s">
        <v>50</v>
      </c>
      <c r="AA287" t="s">
        <v>50</v>
      </c>
      <c r="AB287" t="s">
        <v>50</v>
      </c>
      <c r="AC287">
        <v>7.0100118723605606E+17</v>
      </c>
      <c r="AD287" t="s">
        <v>50</v>
      </c>
      <c r="AE287" t="s">
        <v>50</v>
      </c>
      <c r="AF287" t="s">
        <v>895</v>
      </c>
    </row>
    <row r="288" spans="1:32">
      <c r="A288" s="6" t="str">
        <f t="shared" si="8"/>
        <v>Paris 15 - Mairie du XVe1</v>
      </c>
      <c r="B288" s="6">
        <f t="shared" si="9"/>
        <v>1</v>
      </c>
      <c r="C288" t="s">
        <v>896</v>
      </c>
      <c r="D288">
        <v>3</v>
      </c>
      <c r="E288">
        <v>3</v>
      </c>
      <c r="F288" t="s">
        <v>897</v>
      </c>
      <c r="G288" t="s">
        <v>43</v>
      </c>
      <c r="H288" t="s">
        <v>46</v>
      </c>
      <c r="I288" t="s">
        <v>45</v>
      </c>
      <c r="J288" t="s">
        <v>46</v>
      </c>
      <c r="K288" t="s">
        <v>47</v>
      </c>
      <c r="L288" t="s">
        <v>45</v>
      </c>
      <c r="M288" t="s">
        <v>50</v>
      </c>
      <c r="N288" t="s">
        <v>50</v>
      </c>
      <c r="O288" t="s">
        <v>50</v>
      </c>
      <c r="P288" t="s">
        <v>50</v>
      </c>
      <c r="Q288" t="s">
        <v>50</v>
      </c>
      <c r="R288" t="s">
        <v>50</v>
      </c>
      <c r="S288" t="s">
        <v>50</v>
      </c>
      <c r="T288" t="s">
        <v>50</v>
      </c>
      <c r="U288" t="s">
        <v>49</v>
      </c>
      <c r="V288" t="s">
        <v>50</v>
      </c>
      <c r="W288" t="s">
        <v>50</v>
      </c>
      <c r="X288" t="s">
        <v>50</v>
      </c>
      <c r="Y288" t="s">
        <v>50</v>
      </c>
      <c r="Z288" t="s">
        <v>50</v>
      </c>
      <c r="AA288" t="s">
        <v>50</v>
      </c>
      <c r="AB288" t="s">
        <v>50</v>
      </c>
      <c r="AC288">
        <v>7.0100118723606003E+17</v>
      </c>
      <c r="AD288" t="s">
        <v>50</v>
      </c>
      <c r="AE288" t="s">
        <v>50</v>
      </c>
      <c r="AF288" t="s">
        <v>898</v>
      </c>
    </row>
    <row r="289" spans="1:32">
      <c r="A289" s="6" t="str">
        <f t="shared" si="8"/>
        <v>Paris 15 - Mairie du XVe2</v>
      </c>
      <c r="B289" s="6">
        <f t="shared" si="9"/>
        <v>2</v>
      </c>
      <c r="C289" t="s">
        <v>896</v>
      </c>
      <c r="D289">
        <v>3</v>
      </c>
      <c r="E289">
        <v>3</v>
      </c>
      <c r="F289" t="s">
        <v>902</v>
      </c>
      <c r="G289" t="s">
        <v>43</v>
      </c>
      <c r="H289" t="s">
        <v>46</v>
      </c>
      <c r="I289" t="s">
        <v>45</v>
      </c>
      <c r="J289" t="s">
        <v>46</v>
      </c>
      <c r="K289" t="s">
        <v>47</v>
      </c>
      <c r="L289" t="s">
        <v>45</v>
      </c>
      <c r="M289" t="s">
        <v>50</v>
      </c>
      <c r="N289" t="s">
        <v>50</v>
      </c>
      <c r="O289" t="s">
        <v>50</v>
      </c>
      <c r="P289" t="s">
        <v>50</v>
      </c>
      <c r="Q289" t="s">
        <v>50</v>
      </c>
      <c r="R289" t="s">
        <v>50</v>
      </c>
      <c r="S289" t="s">
        <v>50</v>
      </c>
      <c r="T289" t="s">
        <v>50</v>
      </c>
      <c r="U289" t="s">
        <v>49</v>
      </c>
      <c r="V289" t="s">
        <v>50</v>
      </c>
      <c r="W289" t="s">
        <v>50</v>
      </c>
      <c r="X289" t="s">
        <v>50</v>
      </c>
      <c r="Y289" t="s">
        <v>50</v>
      </c>
      <c r="Z289" t="s">
        <v>50</v>
      </c>
      <c r="AA289" t="s">
        <v>50</v>
      </c>
      <c r="AB289" t="s">
        <v>50</v>
      </c>
      <c r="AC289">
        <v>7.0100118723602701E+17</v>
      </c>
      <c r="AD289" t="s">
        <v>50</v>
      </c>
      <c r="AE289" t="s">
        <v>903</v>
      </c>
      <c r="AF289" t="s">
        <v>904</v>
      </c>
    </row>
    <row r="290" spans="1:32">
      <c r="A290" s="6" t="str">
        <f t="shared" si="8"/>
        <v>Paris 15 - Mairie du XVe3</v>
      </c>
      <c r="B290" s="6">
        <f t="shared" si="9"/>
        <v>3</v>
      </c>
      <c r="C290" t="s">
        <v>896</v>
      </c>
      <c r="D290">
        <v>3</v>
      </c>
      <c r="E290">
        <v>3</v>
      </c>
      <c r="F290" t="s">
        <v>899</v>
      </c>
      <c r="G290" t="s">
        <v>72</v>
      </c>
      <c r="H290" t="s">
        <v>46</v>
      </c>
      <c r="I290" t="s">
        <v>45</v>
      </c>
      <c r="J290" t="s">
        <v>46</v>
      </c>
      <c r="K290" t="s">
        <v>47</v>
      </c>
      <c r="L290" t="s">
        <v>45</v>
      </c>
      <c r="M290" t="s">
        <v>50</v>
      </c>
      <c r="N290" t="s">
        <v>50</v>
      </c>
      <c r="O290" t="s">
        <v>50</v>
      </c>
      <c r="P290" t="s">
        <v>50</v>
      </c>
      <c r="Q290" t="s">
        <v>50</v>
      </c>
      <c r="R290" t="s">
        <v>50</v>
      </c>
      <c r="S290" t="s">
        <v>50</v>
      </c>
      <c r="T290" t="s">
        <v>50</v>
      </c>
      <c r="U290" t="s">
        <v>49</v>
      </c>
      <c r="V290" t="s">
        <v>50</v>
      </c>
      <c r="W290" t="s">
        <v>50</v>
      </c>
      <c r="X290" t="s">
        <v>50</v>
      </c>
      <c r="Y290" t="s">
        <v>50</v>
      </c>
      <c r="Z290" t="s">
        <v>50</v>
      </c>
      <c r="AA290" t="s">
        <v>50</v>
      </c>
      <c r="AB290" t="s">
        <v>900</v>
      </c>
      <c r="AC290">
        <v>7.0100118723600294E+17</v>
      </c>
      <c r="AD290" t="s">
        <v>50</v>
      </c>
      <c r="AE290" t="s">
        <v>50</v>
      </c>
      <c r="AF290" t="s">
        <v>901</v>
      </c>
    </row>
    <row r="291" spans="1:32">
      <c r="A291" s="6" t="str">
        <f t="shared" si="8"/>
        <v>Paris 15 - Pasteur exterieur1</v>
      </c>
      <c r="B291" s="6">
        <f t="shared" si="9"/>
        <v>1</v>
      </c>
      <c r="C291" t="s">
        <v>905</v>
      </c>
      <c r="D291">
        <v>2</v>
      </c>
      <c r="E291">
        <v>2</v>
      </c>
      <c r="F291" t="s">
        <v>909</v>
      </c>
      <c r="G291" t="s">
        <v>43</v>
      </c>
      <c r="H291" t="s">
        <v>46</v>
      </c>
      <c r="I291" t="s">
        <v>45</v>
      </c>
      <c r="J291" t="s">
        <v>46</v>
      </c>
      <c r="K291" t="s">
        <v>47</v>
      </c>
      <c r="L291" t="s">
        <v>45</v>
      </c>
      <c r="M291" t="s">
        <v>50</v>
      </c>
      <c r="N291" t="s">
        <v>50</v>
      </c>
      <c r="O291" t="s">
        <v>50</v>
      </c>
      <c r="P291" t="s">
        <v>50</v>
      </c>
      <c r="Q291" t="s">
        <v>50</v>
      </c>
      <c r="R291" t="s">
        <v>50</v>
      </c>
      <c r="S291" t="s">
        <v>50</v>
      </c>
      <c r="T291" t="s">
        <v>50</v>
      </c>
      <c r="U291" t="s">
        <v>276</v>
      </c>
      <c r="V291" t="s">
        <v>50</v>
      </c>
      <c r="W291" t="s">
        <v>50</v>
      </c>
      <c r="X291" t="s">
        <v>50</v>
      </c>
      <c r="Y291" t="s">
        <v>50</v>
      </c>
      <c r="Z291" t="s">
        <v>50</v>
      </c>
      <c r="AA291" t="s">
        <v>50</v>
      </c>
      <c r="AB291" t="s">
        <v>50</v>
      </c>
      <c r="AC291">
        <v>7.0100118723602406E+17</v>
      </c>
      <c r="AD291" t="s">
        <v>50</v>
      </c>
      <c r="AE291" t="s">
        <v>50</v>
      </c>
      <c r="AF291" t="s">
        <v>910</v>
      </c>
    </row>
    <row r="292" spans="1:32">
      <c r="A292" s="6" t="str">
        <f t="shared" si="8"/>
        <v>Paris 15 - Pasteur exterieur2</v>
      </c>
      <c r="B292" s="6">
        <f t="shared" si="9"/>
        <v>2</v>
      </c>
      <c r="C292" t="s">
        <v>905</v>
      </c>
      <c r="D292">
        <v>2</v>
      </c>
      <c r="E292">
        <v>2</v>
      </c>
      <c r="F292" t="s">
        <v>906</v>
      </c>
      <c r="G292" t="s">
        <v>54</v>
      </c>
      <c r="H292" t="s">
        <v>46</v>
      </c>
      <c r="I292" t="s">
        <v>45</v>
      </c>
      <c r="J292" t="s">
        <v>46</v>
      </c>
      <c r="K292" t="s">
        <v>47</v>
      </c>
      <c r="L292" t="s">
        <v>45</v>
      </c>
      <c r="M292" t="s">
        <v>50</v>
      </c>
      <c r="N292" t="s">
        <v>50</v>
      </c>
      <c r="O292" t="s">
        <v>50</v>
      </c>
      <c r="P292" t="s">
        <v>50</v>
      </c>
      <c r="Q292" t="s">
        <v>50</v>
      </c>
      <c r="R292" t="s">
        <v>50</v>
      </c>
      <c r="S292" t="s">
        <v>50</v>
      </c>
      <c r="T292" t="s">
        <v>50</v>
      </c>
      <c r="U292" t="s">
        <v>276</v>
      </c>
      <c r="V292" t="s">
        <v>50</v>
      </c>
      <c r="W292" t="s">
        <v>50</v>
      </c>
      <c r="X292" t="s">
        <v>50</v>
      </c>
      <c r="Y292" t="s">
        <v>50</v>
      </c>
      <c r="Z292" t="s">
        <v>50</v>
      </c>
      <c r="AA292" t="s">
        <v>50</v>
      </c>
      <c r="AB292" t="s">
        <v>50</v>
      </c>
      <c r="AC292">
        <v>7.0100118723605606E+17</v>
      </c>
      <c r="AD292" t="s">
        <v>50</v>
      </c>
      <c r="AE292" t="s">
        <v>907</v>
      </c>
      <c r="AF292" t="s">
        <v>908</v>
      </c>
    </row>
    <row r="293" spans="1:32">
      <c r="A293" s="6" t="str">
        <f t="shared" si="8"/>
        <v>Paris 15 - Pasteur Montparnasse1</v>
      </c>
      <c r="B293" s="6">
        <f t="shared" si="9"/>
        <v>1</v>
      </c>
      <c r="C293" t="s">
        <v>911</v>
      </c>
      <c r="D293">
        <v>5</v>
      </c>
      <c r="E293">
        <v>4</v>
      </c>
      <c r="F293" t="s">
        <v>915</v>
      </c>
      <c r="G293" t="s">
        <v>54</v>
      </c>
      <c r="H293" t="s">
        <v>46</v>
      </c>
      <c r="I293" t="s">
        <v>45</v>
      </c>
      <c r="J293" t="s">
        <v>46</v>
      </c>
      <c r="K293" t="s">
        <v>47</v>
      </c>
      <c r="L293" t="s">
        <v>45</v>
      </c>
      <c r="M293" t="s">
        <v>50</v>
      </c>
      <c r="N293" t="s">
        <v>50</v>
      </c>
      <c r="O293" t="s">
        <v>50</v>
      </c>
      <c r="P293" t="s">
        <v>50</v>
      </c>
      <c r="Q293" t="s">
        <v>50</v>
      </c>
      <c r="R293" t="s">
        <v>50</v>
      </c>
      <c r="S293" t="s">
        <v>50</v>
      </c>
      <c r="T293" t="s">
        <v>50</v>
      </c>
      <c r="U293" t="s">
        <v>276</v>
      </c>
      <c r="V293" t="s">
        <v>50</v>
      </c>
      <c r="W293" t="s">
        <v>50</v>
      </c>
      <c r="X293" t="s">
        <v>50</v>
      </c>
      <c r="Y293" t="s">
        <v>50</v>
      </c>
      <c r="Z293" t="s">
        <v>50</v>
      </c>
      <c r="AA293" t="s">
        <v>50</v>
      </c>
      <c r="AB293" t="s">
        <v>916</v>
      </c>
      <c r="AC293">
        <v>701001187236710</v>
      </c>
      <c r="AD293" t="s">
        <v>50</v>
      </c>
      <c r="AE293" t="s">
        <v>50</v>
      </c>
      <c r="AF293" t="s">
        <v>917</v>
      </c>
    </row>
    <row r="294" spans="1:32">
      <c r="A294" s="6" t="str">
        <f t="shared" si="8"/>
        <v>Paris 15 - Pasteur Montparnasse2</v>
      </c>
      <c r="B294" s="6">
        <f t="shared" si="9"/>
        <v>2</v>
      </c>
      <c r="C294" t="s">
        <v>911</v>
      </c>
      <c r="D294">
        <v>5</v>
      </c>
      <c r="E294">
        <v>4</v>
      </c>
      <c r="F294" t="s">
        <v>912</v>
      </c>
      <c r="G294" t="s">
        <v>43</v>
      </c>
      <c r="H294" t="s">
        <v>46</v>
      </c>
      <c r="I294" t="s">
        <v>45</v>
      </c>
      <c r="J294" t="s">
        <v>46</v>
      </c>
      <c r="K294" t="s">
        <v>47</v>
      </c>
      <c r="L294" t="s">
        <v>45</v>
      </c>
      <c r="M294" t="s">
        <v>50</v>
      </c>
      <c r="N294" t="s">
        <v>50</v>
      </c>
      <c r="O294" t="s">
        <v>50</v>
      </c>
      <c r="P294" t="s">
        <v>50</v>
      </c>
      <c r="Q294" t="s">
        <v>50</v>
      </c>
      <c r="R294" t="s">
        <v>50</v>
      </c>
      <c r="S294" t="s">
        <v>50</v>
      </c>
      <c r="T294" t="s">
        <v>50</v>
      </c>
      <c r="U294" t="s">
        <v>276</v>
      </c>
      <c r="V294" t="s">
        <v>50</v>
      </c>
      <c r="W294" t="s">
        <v>50</v>
      </c>
      <c r="X294" t="s">
        <v>50</v>
      </c>
      <c r="Y294" t="s">
        <v>50</v>
      </c>
      <c r="Z294" t="s">
        <v>50</v>
      </c>
      <c r="AA294" t="s">
        <v>50</v>
      </c>
      <c r="AB294" t="s">
        <v>50</v>
      </c>
      <c r="AC294">
        <v>7.0100118723605901E+17</v>
      </c>
      <c r="AD294" t="s">
        <v>50</v>
      </c>
      <c r="AE294" t="s">
        <v>913</v>
      </c>
      <c r="AF294" t="s">
        <v>914</v>
      </c>
    </row>
    <row r="295" spans="1:32">
      <c r="A295" s="6" t="str">
        <f t="shared" si="8"/>
        <v>Paris 15 - Pasteur Montparnasse3</v>
      </c>
      <c r="B295" s="6">
        <f t="shared" si="9"/>
        <v>3</v>
      </c>
      <c r="C295" t="s">
        <v>911</v>
      </c>
      <c r="D295">
        <v>5</v>
      </c>
      <c r="E295">
        <v>4</v>
      </c>
      <c r="F295" t="s">
        <v>918</v>
      </c>
      <c r="G295" t="s">
        <v>72</v>
      </c>
      <c r="H295" t="s">
        <v>46</v>
      </c>
      <c r="I295" t="s">
        <v>45</v>
      </c>
      <c r="J295" t="s">
        <v>46</v>
      </c>
      <c r="K295" t="s">
        <v>47</v>
      </c>
      <c r="L295" t="s">
        <v>45</v>
      </c>
      <c r="M295" t="s">
        <v>50</v>
      </c>
      <c r="N295" t="s">
        <v>50</v>
      </c>
      <c r="O295" t="s">
        <v>50</v>
      </c>
      <c r="P295" t="s">
        <v>50</v>
      </c>
      <c r="Q295" t="s">
        <v>50</v>
      </c>
      <c r="R295" t="s">
        <v>50</v>
      </c>
      <c r="S295" t="s">
        <v>50</v>
      </c>
      <c r="T295" t="s">
        <v>50</v>
      </c>
      <c r="U295" t="s">
        <v>276</v>
      </c>
      <c r="V295" t="s">
        <v>50</v>
      </c>
      <c r="W295" t="s">
        <v>50</v>
      </c>
      <c r="X295" t="s">
        <v>50</v>
      </c>
      <c r="Y295" t="s">
        <v>50</v>
      </c>
      <c r="Z295" t="s">
        <v>50</v>
      </c>
      <c r="AA295" t="s">
        <v>50</v>
      </c>
      <c r="AB295" t="s">
        <v>50</v>
      </c>
      <c r="AC295">
        <v>7.0100118723605901E+17</v>
      </c>
      <c r="AD295" t="s">
        <v>50</v>
      </c>
      <c r="AE295" t="s">
        <v>50</v>
      </c>
      <c r="AF295" t="s">
        <v>919</v>
      </c>
    </row>
    <row r="296" spans="1:32">
      <c r="A296" s="6" t="str">
        <f t="shared" si="8"/>
        <v>Paris 15 - Pasteur Montparnasse4</v>
      </c>
      <c r="B296" s="6">
        <f t="shared" si="9"/>
        <v>4</v>
      </c>
      <c r="C296" t="s">
        <v>911</v>
      </c>
      <c r="D296">
        <v>5</v>
      </c>
      <c r="E296">
        <v>4</v>
      </c>
      <c r="F296" t="s">
        <v>920</v>
      </c>
      <c r="G296" t="s">
        <v>43</v>
      </c>
      <c r="H296" t="s">
        <v>46</v>
      </c>
      <c r="I296" t="s">
        <v>45</v>
      </c>
      <c r="J296" t="s">
        <v>46</v>
      </c>
      <c r="K296" t="s">
        <v>47</v>
      </c>
      <c r="L296" t="s">
        <v>45</v>
      </c>
      <c r="M296" t="s">
        <v>50</v>
      </c>
      <c r="N296" t="s">
        <v>50</v>
      </c>
      <c r="O296" t="s">
        <v>50</v>
      </c>
      <c r="P296" t="s">
        <v>50</v>
      </c>
      <c r="Q296" t="s">
        <v>50</v>
      </c>
      <c r="R296" t="s">
        <v>50</v>
      </c>
      <c r="S296" t="s">
        <v>50</v>
      </c>
      <c r="T296" t="s">
        <v>50</v>
      </c>
      <c r="U296" t="s">
        <v>276</v>
      </c>
      <c r="V296" t="s">
        <v>50</v>
      </c>
      <c r="W296" t="s">
        <v>50</v>
      </c>
      <c r="X296" t="s">
        <v>50</v>
      </c>
      <c r="Y296" t="s">
        <v>50</v>
      </c>
      <c r="Z296" t="s">
        <v>50</v>
      </c>
      <c r="AA296" t="s">
        <v>50</v>
      </c>
      <c r="AB296" t="s">
        <v>50</v>
      </c>
      <c r="AC296">
        <v>7.0100118723606195E+17</v>
      </c>
      <c r="AD296" t="s">
        <v>50</v>
      </c>
      <c r="AE296" t="s">
        <v>50</v>
      </c>
      <c r="AF296" t="s">
        <v>50</v>
      </c>
    </row>
    <row r="297" spans="1:32">
      <c r="A297" s="6" t="str">
        <f t="shared" si="8"/>
        <v>Paris 15 - Pasteur Rue Mizon1</v>
      </c>
      <c r="B297" s="6">
        <f t="shared" si="9"/>
        <v>1</v>
      </c>
      <c r="C297" t="s">
        <v>921</v>
      </c>
      <c r="D297">
        <v>5</v>
      </c>
      <c r="E297">
        <v>5</v>
      </c>
      <c r="F297" t="s">
        <v>929</v>
      </c>
      <c r="G297" t="s">
        <v>43</v>
      </c>
      <c r="H297" t="s">
        <v>46</v>
      </c>
      <c r="I297" t="s">
        <v>45</v>
      </c>
      <c r="J297" t="s">
        <v>46</v>
      </c>
      <c r="K297" t="s">
        <v>47</v>
      </c>
      <c r="L297" t="s">
        <v>45</v>
      </c>
      <c r="M297" t="s">
        <v>50</v>
      </c>
      <c r="N297" t="s">
        <v>50</v>
      </c>
      <c r="O297" t="s">
        <v>50</v>
      </c>
      <c r="P297" t="s">
        <v>50</v>
      </c>
      <c r="Q297" t="s">
        <v>50</v>
      </c>
      <c r="R297" t="s">
        <v>50</v>
      </c>
      <c r="S297" t="s">
        <v>50</v>
      </c>
      <c r="T297" t="s">
        <v>50</v>
      </c>
      <c r="U297" t="s">
        <v>276</v>
      </c>
      <c r="V297" t="s">
        <v>50</v>
      </c>
      <c r="W297" t="s">
        <v>50</v>
      </c>
      <c r="X297" t="s">
        <v>50</v>
      </c>
      <c r="Y297" t="s">
        <v>50</v>
      </c>
      <c r="Z297" t="s">
        <v>50</v>
      </c>
      <c r="AA297" t="s">
        <v>50</v>
      </c>
      <c r="AB297" t="s">
        <v>50</v>
      </c>
      <c r="AC297">
        <v>7.0100118723605606E+17</v>
      </c>
      <c r="AD297" t="s">
        <v>50</v>
      </c>
      <c r="AE297" t="s">
        <v>50</v>
      </c>
      <c r="AF297" t="s">
        <v>930</v>
      </c>
    </row>
    <row r="298" spans="1:32">
      <c r="A298" s="6" t="str">
        <f t="shared" si="8"/>
        <v>Paris 15 - Pasteur Rue Mizon2</v>
      </c>
      <c r="B298" s="6">
        <f t="shared" si="9"/>
        <v>2</v>
      </c>
      <c r="C298" t="s">
        <v>921</v>
      </c>
      <c r="D298">
        <v>5</v>
      </c>
      <c r="E298">
        <v>5</v>
      </c>
      <c r="F298" t="s">
        <v>931</v>
      </c>
      <c r="G298">
        <v>500</v>
      </c>
      <c r="H298" t="s">
        <v>46</v>
      </c>
      <c r="I298" t="s">
        <v>45</v>
      </c>
      <c r="J298" t="s">
        <v>46</v>
      </c>
      <c r="K298" t="s">
        <v>47</v>
      </c>
      <c r="L298" t="s">
        <v>45</v>
      </c>
      <c r="M298" t="s">
        <v>50</v>
      </c>
      <c r="N298" t="s">
        <v>50</v>
      </c>
      <c r="O298" t="s">
        <v>50</v>
      </c>
      <c r="P298" t="s">
        <v>50</v>
      </c>
      <c r="Q298" t="s">
        <v>50</v>
      </c>
      <c r="R298" t="s">
        <v>50</v>
      </c>
      <c r="S298" t="s">
        <v>50</v>
      </c>
      <c r="T298" t="s">
        <v>50</v>
      </c>
      <c r="U298" t="s">
        <v>276</v>
      </c>
      <c r="V298" t="s">
        <v>50</v>
      </c>
      <c r="W298" t="s">
        <v>50</v>
      </c>
      <c r="X298" t="s">
        <v>50</v>
      </c>
      <c r="Y298" t="s">
        <v>50</v>
      </c>
      <c r="Z298" t="s">
        <v>50</v>
      </c>
      <c r="AA298" t="s">
        <v>50</v>
      </c>
      <c r="AB298" t="s">
        <v>50</v>
      </c>
      <c r="AC298">
        <v>7.0100118723606797E+17</v>
      </c>
      <c r="AD298" t="s">
        <v>50</v>
      </c>
      <c r="AE298" t="s">
        <v>50</v>
      </c>
      <c r="AF298" t="s">
        <v>50</v>
      </c>
    </row>
    <row r="299" spans="1:32">
      <c r="A299" s="6" t="str">
        <f t="shared" si="8"/>
        <v>Paris 15 - Pasteur Rue Mizon3</v>
      </c>
      <c r="B299" s="6">
        <f t="shared" si="9"/>
        <v>3</v>
      </c>
      <c r="C299" t="s">
        <v>921</v>
      </c>
      <c r="D299">
        <v>5</v>
      </c>
      <c r="E299">
        <v>5</v>
      </c>
      <c r="F299" t="s">
        <v>922</v>
      </c>
      <c r="G299">
        <v>500</v>
      </c>
      <c r="H299" t="s">
        <v>46</v>
      </c>
      <c r="I299" t="s">
        <v>45</v>
      </c>
      <c r="J299" t="s">
        <v>46</v>
      </c>
      <c r="K299" t="s">
        <v>47</v>
      </c>
      <c r="L299" t="s">
        <v>45</v>
      </c>
      <c r="M299" t="s">
        <v>50</v>
      </c>
      <c r="N299" t="s">
        <v>50</v>
      </c>
      <c r="O299" t="s">
        <v>50</v>
      </c>
      <c r="P299" t="s">
        <v>50</v>
      </c>
      <c r="Q299" t="s">
        <v>50</v>
      </c>
      <c r="R299" t="s">
        <v>50</v>
      </c>
      <c r="S299" t="s">
        <v>50</v>
      </c>
      <c r="T299" t="s">
        <v>50</v>
      </c>
      <c r="U299" t="s">
        <v>276</v>
      </c>
      <c r="V299" t="s">
        <v>50</v>
      </c>
      <c r="W299" t="s">
        <v>50</v>
      </c>
      <c r="X299" t="s">
        <v>50</v>
      </c>
      <c r="Y299" t="s">
        <v>50</v>
      </c>
      <c r="Z299" t="s">
        <v>50</v>
      </c>
      <c r="AA299" t="s">
        <v>50</v>
      </c>
      <c r="AB299" t="s">
        <v>923</v>
      </c>
      <c r="AC299">
        <v>7.0100118723601805E+17</v>
      </c>
      <c r="AD299" t="s">
        <v>50</v>
      </c>
      <c r="AE299" t="s">
        <v>924</v>
      </c>
      <c r="AF299" t="s">
        <v>50</v>
      </c>
    </row>
    <row r="300" spans="1:32">
      <c r="A300" s="6" t="str">
        <f t="shared" si="8"/>
        <v>Paris 15 - Pasteur Rue Mizon4</v>
      </c>
      <c r="B300" s="6">
        <f t="shared" si="9"/>
        <v>4</v>
      </c>
      <c r="C300" t="s">
        <v>921</v>
      </c>
      <c r="D300">
        <v>5</v>
      </c>
      <c r="E300">
        <v>5</v>
      </c>
      <c r="F300" t="s">
        <v>925</v>
      </c>
      <c r="G300" t="s">
        <v>498</v>
      </c>
      <c r="H300" t="s">
        <v>46</v>
      </c>
      <c r="I300" t="s">
        <v>45</v>
      </c>
      <c r="J300" t="s">
        <v>46</v>
      </c>
      <c r="K300" t="s">
        <v>47</v>
      </c>
      <c r="L300" t="s">
        <v>45</v>
      </c>
      <c r="M300" t="s">
        <v>50</v>
      </c>
      <c r="N300" t="s">
        <v>50</v>
      </c>
      <c r="O300" t="s">
        <v>50</v>
      </c>
      <c r="P300" t="s">
        <v>50</v>
      </c>
      <c r="Q300" t="s">
        <v>50</v>
      </c>
      <c r="R300" t="s">
        <v>50</v>
      </c>
      <c r="S300" t="s">
        <v>50</v>
      </c>
      <c r="T300" t="s">
        <v>50</v>
      </c>
      <c r="U300" t="s">
        <v>276</v>
      </c>
      <c r="V300" t="s">
        <v>50</v>
      </c>
      <c r="W300" t="s">
        <v>50</v>
      </c>
      <c r="X300" t="s">
        <v>50</v>
      </c>
      <c r="Y300" t="s">
        <v>50</v>
      </c>
      <c r="Z300" t="s">
        <v>50</v>
      </c>
      <c r="AA300" t="s">
        <v>50</v>
      </c>
      <c r="AB300" t="s">
        <v>50</v>
      </c>
      <c r="AC300">
        <v>7.0100118723603494E+17</v>
      </c>
      <c r="AD300" t="s">
        <v>50</v>
      </c>
      <c r="AE300" t="s">
        <v>50</v>
      </c>
      <c r="AF300" t="s">
        <v>926</v>
      </c>
    </row>
    <row r="301" spans="1:32">
      <c r="A301" s="6" t="str">
        <f t="shared" si="8"/>
        <v>Paris 15 - Pasteur Rue Mizon5</v>
      </c>
      <c r="B301" s="6">
        <f t="shared" si="9"/>
        <v>5</v>
      </c>
      <c r="C301" t="s">
        <v>921</v>
      </c>
      <c r="D301">
        <v>5</v>
      </c>
      <c r="E301">
        <v>5</v>
      </c>
      <c r="F301" t="s">
        <v>927</v>
      </c>
      <c r="G301">
        <v>500</v>
      </c>
      <c r="H301" t="s">
        <v>46</v>
      </c>
      <c r="I301" t="s">
        <v>45</v>
      </c>
      <c r="J301" t="s">
        <v>46</v>
      </c>
      <c r="K301" t="s">
        <v>47</v>
      </c>
      <c r="L301" t="s">
        <v>45</v>
      </c>
      <c r="M301" t="s">
        <v>50</v>
      </c>
      <c r="N301" t="s">
        <v>50</v>
      </c>
      <c r="O301" t="s">
        <v>50</v>
      </c>
      <c r="P301" t="s">
        <v>50</v>
      </c>
      <c r="Q301" t="s">
        <v>50</v>
      </c>
      <c r="R301" t="s">
        <v>50</v>
      </c>
      <c r="S301" t="s">
        <v>50</v>
      </c>
      <c r="T301" t="s">
        <v>50</v>
      </c>
      <c r="U301" t="s">
        <v>276</v>
      </c>
      <c r="V301" t="s">
        <v>50</v>
      </c>
      <c r="W301" t="s">
        <v>50</v>
      </c>
      <c r="X301" t="s">
        <v>50</v>
      </c>
      <c r="Y301" t="s">
        <v>50</v>
      </c>
      <c r="Z301" t="s">
        <v>50</v>
      </c>
      <c r="AA301" t="s">
        <v>50</v>
      </c>
      <c r="AB301" t="s">
        <v>50</v>
      </c>
      <c r="AC301">
        <v>7.01001187236032E+17</v>
      </c>
      <c r="AD301" t="s">
        <v>50</v>
      </c>
      <c r="AE301" t="s">
        <v>50</v>
      </c>
      <c r="AF301" t="s">
        <v>928</v>
      </c>
    </row>
    <row r="302" spans="1:32">
      <c r="A302" s="6" t="str">
        <f t="shared" si="8"/>
        <v>Paris 15 - Porte de Versailles1</v>
      </c>
      <c r="B302" s="6">
        <f t="shared" si="9"/>
        <v>1</v>
      </c>
      <c r="C302" t="s">
        <v>932</v>
      </c>
      <c r="D302">
        <v>5</v>
      </c>
      <c r="E302">
        <v>5</v>
      </c>
      <c r="F302" t="s">
        <v>933</v>
      </c>
      <c r="G302" t="s">
        <v>54</v>
      </c>
      <c r="H302" t="s">
        <v>46</v>
      </c>
      <c r="I302" t="s">
        <v>45</v>
      </c>
      <c r="J302" t="s">
        <v>58</v>
      </c>
      <c r="K302" t="s">
        <v>105</v>
      </c>
      <c r="L302" t="s">
        <v>45</v>
      </c>
      <c r="M302" t="s">
        <v>50</v>
      </c>
      <c r="N302" t="s">
        <v>50</v>
      </c>
      <c r="O302" t="s">
        <v>50</v>
      </c>
      <c r="P302" t="s">
        <v>50</v>
      </c>
      <c r="Q302" t="s">
        <v>50</v>
      </c>
      <c r="R302" t="s">
        <v>50</v>
      </c>
      <c r="S302" t="s">
        <v>50</v>
      </c>
      <c r="T302" t="s">
        <v>50</v>
      </c>
      <c r="U302" t="s">
        <v>49</v>
      </c>
      <c r="V302" t="s">
        <v>50</v>
      </c>
      <c r="W302" t="s">
        <v>50</v>
      </c>
      <c r="X302" t="s">
        <v>50</v>
      </c>
      <c r="Y302" t="s">
        <v>50</v>
      </c>
      <c r="Z302" t="s">
        <v>934</v>
      </c>
      <c r="AA302" t="s">
        <v>332</v>
      </c>
      <c r="AB302" t="s">
        <v>50</v>
      </c>
      <c r="AC302">
        <v>7.0100120039401101E+17</v>
      </c>
      <c r="AD302" t="s">
        <v>50</v>
      </c>
      <c r="AE302" t="s">
        <v>935</v>
      </c>
      <c r="AF302" t="s">
        <v>936</v>
      </c>
    </row>
    <row r="303" spans="1:32">
      <c r="A303" s="6" t="str">
        <f t="shared" si="8"/>
        <v>Paris 15 - Porte de Versailles2</v>
      </c>
      <c r="B303" s="6">
        <f t="shared" si="9"/>
        <v>2</v>
      </c>
      <c r="C303" t="s">
        <v>932</v>
      </c>
      <c r="D303">
        <v>5</v>
      </c>
      <c r="E303">
        <v>5</v>
      </c>
      <c r="F303" t="s">
        <v>937</v>
      </c>
      <c r="G303" t="s">
        <v>43</v>
      </c>
      <c r="H303" t="s">
        <v>46</v>
      </c>
      <c r="I303" t="s">
        <v>45</v>
      </c>
      <c r="J303" t="s">
        <v>46</v>
      </c>
      <c r="K303" t="s">
        <v>47</v>
      </c>
      <c r="L303" t="s">
        <v>45</v>
      </c>
      <c r="M303" t="s">
        <v>50</v>
      </c>
      <c r="N303" t="s">
        <v>50</v>
      </c>
      <c r="O303" t="s">
        <v>50</v>
      </c>
      <c r="P303" t="s">
        <v>50</v>
      </c>
      <c r="Q303" t="s">
        <v>50</v>
      </c>
      <c r="R303" t="s">
        <v>50</v>
      </c>
      <c r="S303" t="s">
        <v>50</v>
      </c>
      <c r="T303" t="s">
        <v>50</v>
      </c>
      <c r="U303" t="s">
        <v>49</v>
      </c>
      <c r="V303" t="s">
        <v>50</v>
      </c>
      <c r="W303" t="s">
        <v>50</v>
      </c>
      <c r="X303" t="s">
        <v>50</v>
      </c>
      <c r="Y303" t="s">
        <v>50</v>
      </c>
      <c r="Z303" t="s">
        <v>50</v>
      </c>
      <c r="AA303" t="s">
        <v>50</v>
      </c>
      <c r="AB303" t="s">
        <v>938</v>
      </c>
      <c r="AC303">
        <v>7.0100118723602496E+17</v>
      </c>
      <c r="AD303" t="s">
        <v>50</v>
      </c>
      <c r="AE303" t="s">
        <v>50</v>
      </c>
      <c r="AF303" t="s">
        <v>50</v>
      </c>
    </row>
    <row r="304" spans="1:32">
      <c r="A304" s="6" t="str">
        <f t="shared" si="8"/>
        <v>Paris 15 - Porte de Versailles3</v>
      </c>
      <c r="B304" s="6">
        <f t="shared" si="9"/>
        <v>3</v>
      </c>
      <c r="C304" t="s">
        <v>932</v>
      </c>
      <c r="D304">
        <v>5</v>
      </c>
      <c r="E304">
        <v>5</v>
      </c>
      <c r="F304" t="s">
        <v>939</v>
      </c>
      <c r="G304" t="s">
        <v>43</v>
      </c>
      <c r="H304" t="s">
        <v>46</v>
      </c>
      <c r="I304" t="s">
        <v>45</v>
      </c>
      <c r="J304" t="s">
        <v>46</v>
      </c>
      <c r="K304" t="s">
        <v>47</v>
      </c>
      <c r="L304" t="s">
        <v>45</v>
      </c>
      <c r="M304" t="s">
        <v>50</v>
      </c>
      <c r="N304" t="s">
        <v>50</v>
      </c>
      <c r="O304" t="s">
        <v>50</v>
      </c>
      <c r="P304" t="s">
        <v>50</v>
      </c>
      <c r="Q304" t="s">
        <v>50</v>
      </c>
      <c r="R304" t="s">
        <v>50</v>
      </c>
      <c r="S304" t="s">
        <v>50</v>
      </c>
      <c r="T304" t="s">
        <v>50</v>
      </c>
      <c r="U304" t="s">
        <v>49</v>
      </c>
      <c r="V304" t="s">
        <v>50</v>
      </c>
      <c r="W304" t="s">
        <v>50</v>
      </c>
      <c r="X304" t="s">
        <v>50</v>
      </c>
      <c r="Y304" t="s">
        <v>50</v>
      </c>
      <c r="Z304" t="s">
        <v>50</v>
      </c>
      <c r="AA304" t="s">
        <v>50</v>
      </c>
      <c r="AB304" t="s">
        <v>940</v>
      </c>
      <c r="AC304">
        <v>7.0100118723603699E+17</v>
      </c>
      <c r="AD304" t="s">
        <v>50</v>
      </c>
      <c r="AE304" t="s">
        <v>50</v>
      </c>
      <c r="AF304" t="s">
        <v>941</v>
      </c>
    </row>
    <row r="305" spans="1:32">
      <c r="A305" s="6" t="str">
        <f t="shared" si="8"/>
        <v>Paris 15 - Porte de Versailles4</v>
      </c>
      <c r="B305" s="6">
        <f t="shared" si="9"/>
        <v>4</v>
      </c>
      <c r="C305" t="s">
        <v>932</v>
      </c>
      <c r="D305">
        <v>5</v>
      </c>
      <c r="E305">
        <v>5</v>
      </c>
      <c r="F305" t="s">
        <v>942</v>
      </c>
      <c r="G305" t="s">
        <v>43</v>
      </c>
      <c r="H305" t="s">
        <v>44</v>
      </c>
      <c r="I305" t="s">
        <v>48</v>
      </c>
      <c r="J305" t="s">
        <v>46</v>
      </c>
      <c r="K305" t="s">
        <v>47</v>
      </c>
      <c r="L305" t="s">
        <v>45</v>
      </c>
      <c r="M305" t="s">
        <v>50</v>
      </c>
      <c r="N305" t="s">
        <v>50</v>
      </c>
      <c r="O305" t="s">
        <v>50</v>
      </c>
      <c r="P305" t="s">
        <v>50</v>
      </c>
      <c r="Q305" t="s">
        <v>50</v>
      </c>
      <c r="R305" t="s">
        <v>50</v>
      </c>
      <c r="S305" t="s">
        <v>50</v>
      </c>
      <c r="T305" t="s">
        <v>50</v>
      </c>
      <c r="U305" t="s">
        <v>49</v>
      </c>
      <c r="V305" t="s">
        <v>50</v>
      </c>
      <c r="W305" t="s">
        <v>50</v>
      </c>
      <c r="X305" t="s">
        <v>50</v>
      </c>
      <c r="Y305" t="s">
        <v>50</v>
      </c>
      <c r="Z305" t="s">
        <v>50</v>
      </c>
      <c r="AA305" t="s">
        <v>50</v>
      </c>
      <c r="AB305" t="s">
        <v>943</v>
      </c>
      <c r="AC305">
        <v>7.0100118723601997E+17</v>
      </c>
      <c r="AD305" t="s">
        <v>50</v>
      </c>
      <c r="AE305" t="s">
        <v>50</v>
      </c>
      <c r="AF305" t="s">
        <v>944</v>
      </c>
    </row>
    <row r="306" spans="1:32">
      <c r="A306" s="6" t="str">
        <f t="shared" si="8"/>
        <v>Paris 15 - Porte de Versailles5</v>
      </c>
      <c r="B306" s="6">
        <f t="shared" si="9"/>
        <v>5</v>
      </c>
      <c r="C306" t="s">
        <v>932</v>
      </c>
      <c r="D306">
        <v>5</v>
      </c>
      <c r="E306">
        <v>5</v>
      </c>
      <c r="F306" t="s">
        <v>945</v>
      </c>
      <c r="G306" t="s">
        <v>43</v>
      </c>
      <c r="H306" t="s">
        <v>46</v>
      </c>
      <c r="I306" t="s">
        <v>45</v>
      </c>
      <c r="J306" t="s">
        <v>46</v>
      </c>
      <c r="K306" t="s">
        <v>47</v>
      </c>
      <c r="L306" t="s">
        <v>45</v>
      </c>
      <c r="M306" t="s">
        <v>50</v>
      </c>
      <c r="N306" t="s">
        <v>50</v>
      </c>
      <c r="O306" t="s">
        <v>50</v>
      </c>
      <c r="P306" t="s">
        <v>50</v>
      </c>
      <c r="Q306" t="s">
        <v>50</v>
      </c>
      <c r="R306" t="s">
        <v>50</v>
      </c>
      <c r="S306" t="s">
        <v>50</v>
      </c>
      <c r="T306" t="s">
        <v>50</v>
      </c>
      <c r="U306" t="s">
        <v>49</v>
      </c>
      <c r="V306" t="s">
        <v>50</v>
      </c>
      <c r="W306" t="s">
        <v>50</v>
      </c>
      <c r="X306" t="s">
        <v>50</v>
      </c>
      <c r="Y306" t="s">
        <v>50</v>
      </c>
      <c r="Z306" t="s">
        <v>50</v>
      </c>
      <c r="AA306" t="s">
        <v>50</v>
      </c>
      <c r="AB306" t="s">
        <v>946</v>
      </c>
      <c r="AC306">
        <v>7.0100118723602496E+17</v>
      </c>
      <c r="AD306" t="s">
        <v>50</v>
      </c>
      <c r="AE306" t="s">
        <v>50</v>
      </c>
      <c r="AF306" t="s">
        <v>50</v>
      </c>
    </row>
    <row r="307" spans="1:32">
      <c r="A307" s="6" t="str">
        <f t="shared" si="8"/>
        <v>Paris 16 - Avenue Foch1</v>
      </c>
      <c r="B307" s="6">
        <f t="shared" si="9"/>
        <v>1</v>
      </c>
      <c r="C307" t="s">
        <v>947</v>
      </c>
      <c r="D307">
        <v>2</v>
      </c>
      <c r="E307">
        <v>2</v>
      </c>
      <c r="F307" t="s">
        <v>951</v>
      </c>
      <c r="G307" t="s">
        <v>54</v>
      </c>
      <c r="H307" t="s">
        <v>46</v>
      </c>
      <c r="I307" t="s">
        <v>45</v>
      </c>
      <c r="J307" t="s">
        <v>104</v>
      </c>
      <c r="K307" t="s">
        <v>253</v>
      </c>
      <c r="L307" t="s">
        <v>48</v>
      </c>
      <c r="M307" t="s">
        <v>50</v>
      </c>
      <c r="N307" t="s">
        <v>50</v>
      </c>
      <c r="O307" t="s">
        <v>50</v>
      </c>
      <c r="P307" t="s">
        <v>50</v>
      </c>
      <c r="Q307" t="s">
        <v>50</v>
      </c>
      <c r="R307" t="s">
        <v>50</v>
      </c>
      <c r="S307" t="s">
        <v>50</v>
      </c>
      <c r="T307" t="s">
        <v>50</v>
      </c>
      <c r="U307" t="s">
        <v>276</v>
      </c>
      <c r="V307" t="s">
        <v>50</v>
      </c>
      <c r="W307" t="s">
        <v>50</v>
      </c>
      <c r="X307" t="s">
        <v>50</v>
      </c>
      <c r="Y307" t="s">
        <v>50</v>
      </c>
      <c r="Z307" t="s">
        <v>567</v>
      </c>
      <c r="AA307" t="s">
        <v>118</v>
      </c>
      <c r="AB307" t="s">
        <v>952</v>
      </c>
      <c r="AC307">
        <v>7.0100120039401306E+17</v>
      </c>
      <c r="AD307" t="s">
        <v>50</v>
      </c>
      <c r="AE307" t="s">
        <v>953</v>
      </c>
      <c r="AF307" t="s">
        <v>954</v>
      </c>
    </row>
    <row r="308" spans="1:32">
      <c r="A308" s="6" t="str">
        <f t="shared" si="8"/>
        <v>Paris 16 - Avenue Foch2</v>
      </c>
      <c r="B308" s="6">
        <f t="shared" si="9"/>
        <v>2</v>
      </c>
      <c r="C308" t="s">
        <v>947</v>
      </c>
      <c r="D308">
        <v>2</v>
      </c>
      <c r="E308">
        <v>2</v>
      </c>
      <c r="F308" t="s">
        <v>948</v>
      </c>
      <c r="G308" t="s">
        <v>72</v>
      </c>
      <c r="H308" t="s">
        <v>46</v>
      </c>
      <c r="I308" t="s">
        <v>45</v>
      </c>
      <c r="J308" t="s">
        <v>46</v>
      </c>
      <c r="K308" t="s">
        <v>89</v>
      </c>
      <c r="L308" t="s">
        <v>48</v>
      </c>
      <c r="M308" t="s">
        <v>50</v>
      </c>
      <c r="N308" t="s">
        <v>50</v>
      </c>
      <c r="O308" t="s">
        <v>50</v>
      </c>
      <c r="P308" t="s">
        <v>50</v>
      </c>
      <c r="Q308" t="s">
        <v>50</v>
      </c>
      <c r="R308" t="s">
        <v>50</v>
      </c>
      <c r="S308" t="s">
        <v>50</v>
      </c>
      <c r="T308" t="s">
        <v>50</v>
      </c>
      <c r="U308" t="s">
        <v>276</v>
      </c>
      <c r="V308" t="s">
        <v>50</v>
      </c>
      <c r="W308">
        <v>1245932</v>
      </c>
      <c r="X308" t="s">
        <v>1456</v>
      </c>
      <c r="Y308" t="s">
        <v>1457</v>
      </c>
      <c r="Z308" t="s">
        <v>949</v>
      </c>
      <c r="AA308" t="s">
        <v>215</v>
      </c>
      <c r="AB308" t="s">
        <v>50</v>
      </c>
      <c r="AC308">
        <v>7.0100118723606797E+17</v>
      </c>
      <c r="AD308" t="s">
        <v>50</v>
      </c>
      <c r="AE308" t="s">
        <v>50</v>
      </c>
      <c r="AF308" t="s">
        <v>950</v>
      </c>
    </row>
    <row r="309" spans="1:32">
      <c r="A309" s="6" t="str">
        <f t="shared" si="8"/>
        <v>Paris 16 - Georges Mandel1</v>
      </c>
      <c r="B309" s="6">
        <f t="shared" si="9"/>
        <v>1</v>
      </c>
      <c r="C309" t="s">
        <v>955</v>
      </c>
      <c r="D309">
        <v>2</v>
      </c>
      <c r="E309">
        <v>2</v>
      </c>
      <c r="F309" t="s">
        <v>956</v>
      </c>
      <c r="G309" t="s">
        <v>43</v>
      </c>
      <c r="H309" t="s">
        <v>46</v>
      </c>
      <c r="I309" t="s">
        <v>45</v>
      </c>
      <c r="J309" t="s">
        <v>46</v>
      </c>
      <c r="K309" t="s">
        <v>47</v>
      </c>
      <c r="L309" t="s">
        <v>45</v>
      </c>
      <c r="M309" t="s">
        <v>50</v>
      </c>
      <c r="N309" t="s">
        <v>50</v>
      </c>
      <c r="O309" t="s">
        <v>50</v>
      </c>
      <c r="P309" t="s">
        <v>50</v>
      </c>
      <c r="Q309" t="s">
        <v>50</v>
      </c>
      <c r="R309" t="s">
        <v>50</v>
      </c>
      <c r="S309" t="s">
        <v>50</v>
      </c>
      <c r="T309" t="s">
        <v>50</v>
      </c>
      <c r="U309" t="s">
        <v>276</v>
      </c>
      <c r="V309" t="s">
        <v>50</v>
      </c>
      <c r="W309" t="s">
        <v>50</v>
      </c>
      <c r="X309" t="s">
        <v>50</v>
      </c>
      <c r="Y309" t="s">
        <v>50</v>
      </c>
      <c r="Z309" t="s">
        <v>50</v>
      </c>
      <c r="AA309" t="s">
        <v>50</v>
      </c>
      <c r="AB309" t="s">
        <v>957</v>
      </c>
      <c r="AC309">
        <v>7.0100118723607398E+18</v>
      </c>
      <c r="AD309" t="s">
        <v>50</v>
      </c>
      <c r="AE309" t="s">
        <v>50</v>
      </c>
      <c r="AF309" t="s">
        <v>958</v>
      </c>
    </row>
    <row r="310" spans="1:32">
      <c r="A310" s="6" t="str">
        <f t="shared" si="8"/>
        <v>Paris 16 - Georges Mandel2</v>
      </c>
      <c r="B310" s="6">
        <f t="shared" si="9"/>
        <v>2</v>
      </c>
      <c r="C310" t="s">
        <v>955</v>
      </c>
      <c r="D310">
        <v>2</v>
      </c>
      <c r="E310">
        <v>2</v>
      </c>
      <c r="F310" t="s">
        <v>959</v>
      </c>
      <c r="G310">
        <v>500</v>
      </c>
      <c r="H310" t="s">
        <v>46</v>
      </c>
      <c r="I310" t="s">
        <v>45</v>
      </c>
      <c r="J310" t="s">
        <v>46</v>
      </c>
      <c r="K310" t="s">
        <v>64</v>
      </c>
      <c r="L310" t="s">
        <v>45</v>
      </c>
      <c r="M310" t="s">
        <v>50</v>
      </c>
      <c r="N310" t="s">
        <v>50</v>
      </c>
      <c r="O310" t="s">
        <v>50</v>
      </c>
      <c r="P310" t="s">
        <v>50</v>
      </c>
      <c r="Q310" t="s">
        <v>50</v>
      </c>
      <c r="R310" t="s">
        <v>50</v>
      </c>
      <c r="S310" t="s">
        <v>50</v>
      </c>
      <c r="T310" t="s">
        <v>50</v>
      </c>
      <c r="U310" t="s">
        <v>276</v>
      </c>
      <c r="V310">
        <v>1246993</v>
      </c>
      <c r="W310" t="s">
        <v>50</v>
      </c>
      <c r="X310" t="s">
        <v>1449</v>
      </c>
      <c r="Y310" t="s">
        <v>1458</v>
      </c>
      <c r="Z310" t="s">
        <v>50</v>
      </c>
      <c r="AA310" t="s">
        <v>50</v>
      </c>
      <c r="AB310" t="s">
        <v>50</v>
      </c>
      <c r="AC310">
        <v>7.0100118723603904E+17</v>
      </c>
      <c r="AD310" t="s">
        <v>50</v>
      </c>
      <c r="AE310" t="s">
        <v>50</v>
      </c>
      <c r="AF310" t="s">
        <v>960</v>
      </c>
    </row>
    <row r="311" spans="1:32">
      <c r="A311" s="6" t="str">
        <f t="shared" si="8"/>
        <v>Paris 16 - Kleber Trocadero1</v>
      </c>
      <c r="B311" s="6">
        <f t="shared" si="9"/>
        <v>1</v>
      </c>
      <c r="C311" t="s">
        <v>961</v>
      </c>
      <c r="D311">
        <v>2</v>
      </c>
      <c r="E311">
        <v>2</v>
      </c>
      <c r="F311" t="s">
        <v>964</v>
      </c>
      <c r="G311" t="s">
        <v>54</v>
      </c>
      <c r="H311" t="s">
        <v>46</v>
      </c>
      <c r="I311" t="s">
        <v>45</v>
      </c>
      <c r="J311" t="s">
        <v>46</v>
      </c>
      <c r="K311" t="s">
        <v>47</v>
      </c>
      <c r="L311" t="s">
        <v>45</v>
      </c>
      <c r="M311" t="s">
        <v>50</v>
      </c>
      <c r="N311" t="s">
        <v>50</v>
      </c>
      <c r="O311" t="s">
        <v>50</v>
      </c>
      <c r="P311" t="s">
        <v>50</v>
      </c>
      <c r="Q311" t="s">
        <v>50</v>
      </c>
      <c r="R311" t="s">
        <v>50</v>
      </c>
      <c r="S311" t="s">
        <v>50</v>
      </c>
      <c r="T311" t="s">
        <v>50</v>
      </c>
      <c r="U311" t="s">
        <v>276</v>
      </c>
      <c r="V311" t="s">
        <v>50</v>
      </c>
      <c r="W311" t="s">
        <v>50</v>
      </c>
      <c r="X311" t="s">
        <v>50</v>
      </c>
      <c r="Y311" t="s">
        <v>50</v>
      </c>
      <c r="Z311" t="s">
        <v>50</v>
      </c>
      <c r="AA311" t="s">
        <v>50</v>
      </c>
      <c r="AB311" t="s">
        <v>50</v>
      </c>
      <c r="AC311">
        <v>7.0100118723606694E+17</v>
      </c>
      <c r="AD311" t="s">
        <v>50</v>
      </c>
      <c r="AE311" t="s">
        <v>50</v>
      </c>
      <c r="AF311" t="s">
        <v>965</v>
      </c>
    </row>
    <row r="312" spans="1:32">
      <c r="A312" s="6" t="str">
        <f t="shared" si="8"/>
        <v>Paris 16 - Kleber Trocadero2</v>
      </c>
      <c r="B312" s="6">
        <f t="shared" si="9"/>
        <v>2</v>
      </c>
      <c r="C312" t="s">
        <v>961</v>
      </c>
      <c r="D312">
        <v>2</v>
      </c>
      <c r="E312">
        <v>2</v>
      </c>
      <c r="F312" t="s">
        <v>962</v>
      </c>
      <c r="G312" t="s">
        <v>43</v>
      </c>
      <c r="H312" t="s">
        <v>46</v>
      </c>
      <c r="I312" t="s">
        <v>45</v>
      </c>
      <c r="J312" t="s">
        <v>46</v>
      </c>
      <c r="K312" t="s">
        <v>47</v>
      </c>
      <c r="L312" t="s">
        <v>45</v>
      </c>
      <c r="M312" t="s">
        <v>50</v>
      </c>
      <c r="N312" t="s">
        <v>50</v>
      </c>
      <c r="O312" t="s">
        <v>50</v>
      </c>
      <c r="P312" t="s">
        <v>50</v>
      </c>
      <c r="Q312" t="s">
        <v>50</v>
      </c>
      <c r="R312" t="s">
        <v>50</v>
      </c>
      <c r="S312" t="s">
        <v>50</v>
      </c>
      <c r="T312" t="s">
        <v>50</v>
      </c>
      <c r="U312" t="s">
        <v>276</v>
      </c>
      <c r="V312" t="s">
        <v>50</v>
      </c>
      <c r="W312" t="s">
        <v>50</v>
      </c>
      <c r="X312" t="s">
        <v>50</v>
      </c>
      <c r="Y312" t="s">
        <v>50</v>
      </c>
      <c r="Z312" t="s">
        <v>50</v>
      </c>
      <c r="AA312" t="s">
        <v>50</v>
      </c>
      <c r="AB312" t="s">
        <v>50</v>
      </c>
      <c r="AC312">
        <v>7.0100118723606694E+17</v>
      </c>
      <c r="AD312" t="s">
        <v>50</v>
      </c>
      <c r="AE312" t="s">
        <v>50</v>
      </c>
      <c r="AF312" t="s">
        <v>963</v>
      </c>
    </row>
    <row r="313" spans="1:32">
      <c r="A313" s="6" t="str">
        <f t="shared" si="8"/>
        <v>Paris 16 - Parc des Princes1</v>
      </c>
      <c r="B313" s="6">
        <f t="shared" si="9"/>
        <v>1</v>
      </c>
      <c r="C313" t="s">
        <v>966</v>
      </c>
      <c r="D313">
        <v>2</v>
      </c>
      <c r="E313">
        <v>1</v>
      </c>
      <c r="F313" t="s">
        <v>967</v>
      </c>
      <c r="G313" t="s">
        <v>43</v>
      </c>
      <c r="H313" t="s">
        <v>46</v>
      </c>
      <c r="I313" t="s">
        <v>45</v>
      </c>
      <c r="J313" t="s">
        <v>46</v>
      </c>
      <c r="K313" t="s">
        <v>47</v>
      </c>
      <c r="L313" t="s">
        <v>45</v>
      </c>
      <c r="M313" t="s">
        <v>50</v>
      </c>
      <c r="N313" t="s">
        <v>50</v>
      </c>
      <c r="O313" t="s">
        <v>50</v>
      </c>
      <c r="P313" t="s">
        <v>50</v>
      </c>
      <c r="Q313" t="s">
        <v>50</v>
      </c>
      <c r="R313" t="s">
        <v>50</v>
      </c>
      <c r="S313" t="s">
        <v>50</v>
      </c>
      <c r="T313" t="s">
        <v>50</v>
      </c>
      <c r="U313" t="s">
        <v>49</v>
      </c>
      <c r="V313">
        <v>1154222</v>
      </c>
      <c r="W313" t="s">
        <v>50</v>
      </c>
      <c r="X313" t="s">
        <v>1459</v>
      </c>
      <c r="Y313" t="s">
        <v>1460</v>
      </c>
      <c r="Z313" t="s">
        <v>50</v>
      </c>
      <c r="AA313" t="s">
        <v>50</v>
      </c>
      <c r="AB313" t="s">
        <v>50</v>
      </c>
      <c r="AC313">
        <v>7.0100118723604506E+17</v>
      </c>
      <c r="AD313" t="s">
        <v>50</v>
      </c>
      <c r="AE313" t="s">
        <v>50</v>
      </c>
      <c r="AF313" t="s">
        <v>968</v>
      </c>
    </row>
    <row r="314" spans="1:32">
      <c r="A314" s="6" t="str">
        <f t="shared" si="8"/>
        <v>Paris 16 - Passy1</v>
      </c>
      <c r="B314" s="6">
        <f t="shared" si="9"/>
        <v>1</v>
      </c>
      <c r="C314" t="s">
        <v>969</v>
      </c>
      <c r="D314">
        <v>4</v>
      </c>
      <c r="E314">
        <v>4</v>
      </c>
      <c r="F314" t="s">
        <v>981</v>
      </c>
      <c r="G314">
        <v>500</v>
      </c>
      <c r="H314" t="s">
        <v>46</v>
      </c>
      <c r="I314" t="s">
        <v>45</v>
      </c>
      <c r="J314" t="s">
        <v>46</v>
      </c>
      <c r="K314" t="s">
        <v>47</v>
      </c>
      <c r="L314" t="s">
        <v>45</v>
      </c>
      <c r="M314" t="s">
        <v>50</v>
      </c>
      <c r="N314" t="s">
        <v>50</v>
      </c>
      <c r="O314" t="s">
        <v>50</v>
      </c>
      <c r="P314" t="s">
        <v>50</v>
      </c>
      <c r="Q314" t="s">
        <v>50</v>
      </c>
      <c r="R314" t="s">
        <v>50</v>
      </c>
      <c r="S314" t="s">
        <v>50</v>
      </c>
      <c r="T314" t="s">
        <v>50</v>
      </c>
      <c r="U314" t="s">
        <v>276</v>
      </c>
      <c r="V314" t="s">
        <v>50</v>
      </c>
      <c r="W314" t="s">
        <v>50</v>
      </c>
      <c r="X314" t="s">
        <v>50</v>
      </c>
      <c r="Y314" t="s">
        <v>50</v>
      </c>
      <c r="Z314" t="s">
        <v>50</v>
      </c>
      <c r="AA314" t="s">
        <v>50</v>
      </c>
      <c r="AB314" t="s">
        <v>50</v>
      </c>
      <c r="AC314">
        <v>7.0100118723603904E+17</v>
      </c>
      <c r="AD314" t="s">
        <v>50</v>
      </c>
      <c r="AE314" t="s">
        <v>50</v>
      </c>
      <c r="AF314" t="s">
        <v>982</v>
      </c>
    </row>
    <row r="315" spans="1:32">
      <c r="A315" s="6" t="str">
        <f t="shared" si="8"/>
        <v>Paris 16 - Passy2</v>
      </c>
      <c r="B315" s="6">
        <f t="shared" si="9"/>
        <v>2</v>
      </c>
      <c r="C315" t="s">
        <v>969</v>
      </c>
      <c r="D315">
        <v>4</v>
      </c>
      <c r="E315">
        <v>4</v>
      </c>
      <c r="F315" t="s">
        <v>972</v>
      </c>
      <c r="G315">
        <v>500</v>
      </c>
      <c r="H315" t="s">
        <v>46</v>
      </c>
      <c r="I315" t="s">
        <v>45</v>
      </c>
      <c r="J315" t="s">
        <v>46</v>
      </c>
      <c r="K315" t="s">
        <v>47</v>
      </c>
      <c r="L315" t="s">
        <v>45</v>
      </c>
      <c r="M315" t="s">
        <v>50</v>
      </c>
      <c r="N315" t="s">
        <v>50</v>
      </c>
      <c r="O315" t="s">
        <v>50</v>
      </c>
      <c r="P315" t="s">
        <v>50</v>
      </c>
      <c r="Q315" t="s">
        <v>50</v>
      </c>
      <c r="R315" t="s">
        <v>50</v>
      </c>
      <c r="S315" t="s">
        <v>50</v>
      </c>
      <c r="T315" t="s">
        <v>50</v>
      </c>
      <c r="U315" t="s">
        <v>276</v>
      </c>
      <c r="V315" t="s">
        <v>50</v>
      </c>
      <c r="W315" t="s">
        <v>50</v>
      </c>
      <c r="X315" t="s">
        <v>50</v>
      </c>
      <c r="Y315" t="s">
        <v>50</v>
      </c>
      <c r="Z315" t="s">
        <v>50</v>
      </c>
      <c r="AA315" t="s">
        <v>50</v>
      </c>
      <c r="AB315" t="s">
        <v>973</v>
      </c>
      <c r="AC315">
        <v>7.0100118723603904E+17</v>
      </c>
      <c r="AD315" t="s">
        <v>50</v>
      </c>
      <c r="AE315" t="s">
        <v>50</v>
      </c>
      <c r="AF315" t="s">
        <v>974</v>
      </c>
    </row>
    <row r="316" spans="1:32">
      <c r="A316" s="6" t="str">
        <f t="shared" si="8"/>
        <v>Paris 16 - Passy3</v>
      </c>
      <c r="B316" s="6">
        <f t="shared" si="9"/>
        <v>3</v>
      </c>
      <c r="C316" t="s">
        <v>969</v>
      </c>
      <c r="D316">
        <v>4</v>
      </c>
      <c r="E316">
        <v>4</v>
      </c>
      <c r="F316" t="s">
        <v>970</v>
      </c>
      <c r="G316" t="s">
        <v>43</v>
      </c>
      <c r="H316" t="s">
        <v>46</v>
      </c>
      <c r="I316" t="s">
        <v>45</v>
      </c>
      <c r="J316" t="s">
        <v>46</v>
      </c>
      <c r="K316" t="s">
        <v>47</v>
      </c>
      <c r="L316" t="s">
        <v>45</v>
      </c>
      <c r="M316" t="s">
        <v>50</v>
      </c>
      <c r="N316" t="s">
        <v>50</v>
      </c>
      <c r="O316" t="s">
        <v>50</v>
      </c>
      <c r="P316" t="s">
        <v>50</v>
      </c>
      <c r="Q316" t="s">
        <v>50</v>
      </c>
      <c r="R316" t="s">
        <v>50</v>
      </c>
      <c r="S316" t="s">
        <v>50</v>
      </c>
      <c r="T316" t="s">
        <v>50</v>
      </c>
      <c r="U316" t="s">
        <v>276</v>
      </c>
      <c r="V316" t="s">
        <v>50</v>
      </c>
      <c r="W316" t="s">
        <v>50</v>
      </c>
      <c r="X316" t="s">
        <v>50</v>
      </c>
      <c r="Y316" t="s">
        <v>50</v>
      </c>
      <c r="Z316" t="s">
        <v>50</v>
      </c>
      <c r="AA316" t="s">
        <v>50</v>
      </c>
      <c r="AB316" t="s">
        <v>50</v>
      </c>
      <c r="AC316">
        <v>7.0100118723602906E+17</v>
      </c>
      <c r="AD316" t="s">
        <v>50</v>
      </c>
      <c r="AE316" t="s">
        <v>50</v>
      </c>
      <c r="AF316" t="s">
        <v>971</v>
      </c>
    </row>
    <row r="317" spans="1:32">
      <c r="A317" s="6" t="str">
        <f t="shared" si="8"/>
        <v>Paris 16 - Passy4</v>
      </c>
      <c r="B317" s="6">
        <f t="shared" si="9"/>
        <v>4</v>
      </c>
      <c r="C317" t="s">
        <v>969</v>
      </c>
      <c r="D317">
        <v>4</v>
      </c>
      <c r="E317">
        <v>4</v>
      </c>
      <c r="F317" t="s">
        <v>975</v>
      </c>
      <c r="G317">
        <v>500</v>
      </c>
      <c r="H317" t="s">
        <v>46</v>
      </c>
      <c r="I317" t="s">
        <v>48</v>
      </c>
      <c r="J317" t="s">
        <v>104</v>
      </c>
      <c r="K317" t="s">
        <v>253</v>
      </c>
      <c r="L317" t="s">
        <v>48</v>
      </c>
      <c r="M317" t="s">
        <v>50</v>
      </c>
      <c r="N317" t="s">
        <v>50</v>
      </c>
      <c r="O317" t="s">
        <v>50</v>
      </c>
      <c r="P317" t="s">
        <v>50</v>
      </c>
      <c r="Q317" t="s">
        <v>50</v>
      </c>
      <c r="R317" t="s">
        <v>50</v>
      </c>
      <c r="S317" t="s">
        <v>50</v>
      </c>
      <c r="T317" t="s">
        <v>50</v>
      </c>
      <c r="U317" t="s">
        <v>276</v>
      </c>
      <c r="V317" t="s">
        <v>50</v>
      </c>
      <c r="W317">
        <v>1239012</v>
      </c>
      <c r="X317" t="s">
        <v>976</v>
      </c>
      <c r="Y317" t="s">
        <v>977</v>
      </c>
      <c r="Z317" t="s">
        <v>978</v>
      </c>
      <c r="AA317" t="s">
        <v>979</v>
      </c>
      <c r="AB317" t="s">
        <v>50</v>
      </c>
      <c r="AC317">
        <v>7.0100118723603904E+17</v>
      </c>
      <c r="AD317" t="s">
        <v>50</v>
      </c>
      <c r="AE317" t="s">
        <v>50</v>
      </c>
      <c r="AF317" t="s">
        <v>980</v>
      </c>
    </row>
    <row r="318" spans="1:32">
      <c r="A318" s="6" t="str">
        <f t="shared" si="8"/>
        <v>Paris 16 - SAEMES Mandel 21</v>
      </c>
      <c r="B318" s="6">
        <f t="shared" si="9"/>
        <v>1</v>
      </c>
      <c r="C318" t="s">
        <v>983</v>
      </c>
      <c r="D318">
        <v>1</v>
      </c>
      <c r="E318">
        <v>1</v>
      </c>
      <c r="F318" t="s">
        <v>984</v>
      </c>
      <c r="G318">
        <v>500</v>
      </c>
      <c r="H318" t="s">
        <v>46</v>
      </c>
      <c r="I318" t="s">
        <v>45</v>
      </c>
      <c r="J318" t="s">
        <v>46</v>
      </c>
      <c r="K318" t="s">
        <v>89</v>
      </c>
      <c r="L318" t="s">
        <v>48</v>
      </c>
      <c r="M318" t="s">
        <v>50</v>
      </c>
      <c r="N318" t="s">
        <v>50</v>
      </c>
      <c r="O318" t="s">
        <v>50</v>
      </c>
      <c r="P318" t="s">
        <v>50</v>
      </c>
      <c r="Q318" t="s">
        <v>50</v>
      </c>
      <c r="R318" t="s">
        <v>50</v>
      </c>
      <c r="S318" t="s">
        <v>50</v>
      </c>
      <c r="T318" t="s">
        <v>50</v>
      </c>
      <c r="U318" t="s">
        <v>276</v>
      </c>
      <c r="V318" t="s">
        <v>50</v>
      </c>
      <c r="W318">
        <v>1242294</v>
      </c>
      <c r="X318" t="s">
        <v>985</v>
      </c>
      <c r="Y318" t="s">
        <v>1461</v>
      </c>
      <c r="Z318" t="s">
        <v>50</v>
      </c>
      <c r="AA318" t="s">
        <v>50</v>
      </c>
      <c r="AB318" t="s">
        <v>50</v>
      </c>
      <c r="AC318">
        <v>7.0100118723605696E+17</v>
      </c>
      <c r="AD318">
        <v>46031</v>
      </c>
      <c r="AE318" t="s">
        <v>50</v>
      </c>
      <c r="AF318" t="s">
        <v>986</v>
      </c>
    </row>
    <row r="319" spans="1:32">
      <c r="A319" s="6" t="str">
        <f t="shared" si="8"/>
        <v>Paris 16 - Versailles Reynaud1</v>
      </c>
      <c r="B319" s="6">
        <f t="shared" si="9"/>
        <v>1</v>
      </c>
      <c r="C319" t="s">
        <v>987</v>
      </c>
      <c r="D319">
        <v>6</v>
      </c>
      <c r="E319">
        <v>3</v>
      </c>
      <c r="F319" t="s">
        <v>988</v>
      </c>
      <c r="G319" t="s">
        <v>54</v>
      </c>
      <c r="H319" t="s">
        <v>46</v>
      </c>
      <c r="I319" t="s">
        <v>45</v>
      </c>
      <c r="J319" t="s">
        <v>46</v>
      </c>
      <c r="K319" t="s">
        <v>64</v>
      </c>
      <c r="L319" t="s">
        <v>45</v>
      </c>
      <c r="M319" t="s">
        <v>48</v>
      </c>
      <c r="N319" t="s">
        <v>48</v>
      </c>
      <c r="O319" t="s">
        <v>48</v>
      </c>
      <c r="P319" t="s">
        <v>48</v>
      </c>
      <c r="Q319" t="s">
        <v>48</v>
      </c>
      <c r="R319" t="s">
        <v>48</v>
      </c>
      <c r="S319" t="s">
        <v>48</v>
      </c>
      <c r="T319" t="s">
        <v>48</v>
      </c>
      <c r="U319" t="s">
        <v>49</v>
      </c>
      <c r="V319">
        <v>1246788</v>
      </c>
      <c r="W319" t="s">
        <v>50</v>
      </c>
      <c r="X319" t="s">
        <v>1462</v>
      </c>
      <c r="Y319" t="s">
        <v>1463</v>
      </c>
      <c r="Z319" t="s">
        <v>50</v>
      </c>
      <c r="AA319" t="s">
        <v>50</v>
      </c>
      <c r="AB319" t="s">
        <v>50</v>
      </c>
      <c r="AC319">
        <v>7.0100118723604902E+17</v>
      </c>
      <c r="AD319">
        <v>1276</v>
      </c>
      <c r="AE319" t="s">
        <v>50</v>
      </c>
      <c r="AF319" t="s">
        <v>989</v>
      </c>
    </row>
    <row r="320" spans="1:32">
      <c r="A320" s="6" t="str">
        <f t="shared" si="8"/>
        <v>Paris 16 - Versailles Reynaud2</v>
      </c>
      <c r="B320" s="6">
        <f t="shared" si="9"/>
        <v>2</v>
      </c>
      <c r="C320" t="s">
        <v>987</v>
      </c>
      <c r="D320">
        <v>6</v>
      </c>
      <c r="E320">
        <v>3</v>
      </c>
      <c r="F320" t="s">
        <v>993</v>
      </c>
      <c r="G320">
        <v>500</v>
      </c>
      <c r="H320" t="s">
        <v>46</v>
      </c>
      <c r="I320" t="s">
        <v>45</v>
      </c>
      <c r="J320" t="s">
        <v>46</v>
      </c>
      <c r="K320" t="s">
        <v>47</v>
      </c>
      <c r="L320" t="s">
        <v>45</v>
      </c>
      <c r="M320" t="s">
        <v>50</v>
      </c>
      <c r="N320" t="s">
        <v>50</v>
      </c>
      <c r="O320" t="s">
        <v>50</v>
      </c>
      <c r="P320" t="s">
        <v>50</v>
      </c>
      <c r="Q320" t="s">
        <v>50</v>
      </c>
      <c r="R320" t="s">
        <v>50</v>
      </c>
      <c r="S320" t="s">
        <v>50</v>
      </c>
      <c r="T320" t="s">
        <v>50</v>
      </c>
      <c r="U320" t="s">
        <v>49</v>
      </c>
      <c r="V320" t="s">
        <v>50</v>
      </c>
      <c r="W320" t="s">
        <v>50</v>
      </c>
      <c r="X320" t="s">
        <v>50</v>
      </c>
      <c r="Y320" t="s">
        <v>50</v>
      </c>
      <c r="Z320" t="s">
        <v>50</v>
      </c>
      <c r="AA320" t="s">
        <v>50</v>
      </c>
      <c r="AB320" t="s">
        <v>994</v>
      </c>
      <c r="AC320">
        <v>7.0100118723606106E+17</v>
      </c>
      <c r="AD320" t="s">
        <v>50</v>
      </c>
      <c r="AE320" t="s">
        <v>50</v>
      </c>
      <c r="AF320" t="s">
        <v>50</v>
      </c>
    </row>
    <row r="321" spans="1:32">
      <c r="A321" s="6" t="str">
        <f t="shared" si="8"/>
        <v>Paris 16 - Versailles Reynaud3</v>
      </c>
      <c r="B321" s="6">
        <f t="shared" si="9"/>
        <v>3</v>
      </c>
      <c r="C321" t="s">
        <v>987</v>
      </c>
      <c r="D321">
        <v>6</v>
      </c>
      <c r="E321">
        <v>3</v>
      </c>
      <c r="F321" t="s">
        <v>990</v>
      </c>
      <c r="G321" t="s">
        <v>43</v>
      </c>
      <c r="H321" t="s">
        <v>46</v>
      </c>
      <c r="I321" t="s">
        <v>45</v>
      </c>
      <c r="J321" t="s">
        <v>46</v>
      </c>
      <c r="K321" t="s">
        <v>47</v>
      </c>
      <c r="L321" t="s">
        <v>45</v>
      </c>
      <c r="M321" t="s">
        <v>50</v>
      </c>
      <c r="N321" t="s">
        <v>50</v>
      </c>
      <c r="O321" t="s">
        <v>50</v>
      </c>
      <c r="P321" t="s">
        <v>50</v>
      </c>
      <c r="Q321" t="s">
        <v>50</v>
      </c>
      <c r="R321" t="s">
        <v>50</v>
      </c>
      <c r="S321" t="s">
        <v>50</v>
      </c>
      <c r="T321" t="s">
        <v>50</v>
      </c>
      <c r="U321" t="s">
        <v>49</v>
      </c>
      <c r="V321" t="s">
        <v>50</v>
      </c>
      <c r="W321" t="s">
        <v>50</v>
      </c>
      <c r="X321" t="s">
        <v>50</v>
      </c>
      <c r="Y321" t="s">
        <v>50</v>
      </c>
      <c r="Z321" t="s">
        <v>50</v>
      </c>
      <c r="AA321" t="s">
        <v>50</v>
      </c>
      <c r="AB321" t="s">
        <v>50</v>
      </c>
      <c r="AC321">
        <v>7.0100118723608602E+17</v>
      </c>
      <c r="AD321" t="s">
        <v>50</v>
      </c>
      <c r="AE321" t="s">
        <v>991</v>
      </c>
      <c r="AF321" t="s">
        <v>992</v>
      </c>
    </row>
    <row r="322" spans="1:32">
      <c r="A322" s="6" t="str">
        <f t="shared" si="8"/>
        <v>Paris 16 - Victor Hugo Pompe1</v>
      </c>
      <c r="B322" s="6">
        <f t="shared" si="9"/>
        <v>1</v>
      </c>
      <c r="C322" t="s">
        <v>995</v>
      </c>
      <c r="D322">
        <v>6</v>
      </c>
      <c r="E322">
        <v>6</v>
      </c>
      <c r="F322" t="s">
        <v>996</v>
      </c>
      <c r="G322" t="s">
        <v>72</v>
      </c>
      <c r="H322" t="s">
        <v>46</v>
      </c>
      <c r="I322" t="s">
        <v>45</v>
      </c>
      <c r="J322" t="s">
        <v>46</v>
      </c>
      <c r="K322" t="s">
        <v>47</v>
      </c>
      <c r="L322" t="s">
        <v>45</v>
      </c>
      <c r="M322" t="s">
        <v>50</v>
      </c>
      <c r="N322" t="s">
        <v>50</v>
      </c>
      <c r="O322" t="s">
        <v>50</v>
      </c>
      <c r="P322" t="s">
        <v>50</v>
      </c>
      <c r="Q322" t="s">
        <v>50</v>
      </c>
      <c r="R322" t="s">
        <v>50</v>
      </c>
      <c r="S322" t="s">
        <v>50</v>
      </c>
      <c r="T322" t="s">
        <v>50</v>
      </c>
      <c r="U322" t="s">
        <v>276</v>
      </c>
      <c r="V322" t="s">
        <v>50</v>
      </c>
      <c r="W322" t="s">
        <v>50</v>
      </c>
      <c r="X322" t="s">
        <v>50</v>
      </c>
      <c r="Y322" t="s">
        <v>50</v>
      </c>
      <c r="Z322" t="s">
        <v>50</v>
      </c>
      <c r="AA322" t="s">
        <v>50</v>
      </c>
      <c r="AB322" t="s">
        <v>997</v>
      </c>
      <c r="AC322">
        <v>7.0100118723605504E+17</v>
      </c>
      <c r="AD322">
        <v>8294</v>
      </c>
      <c r="AE322" t="s">
        <v>50</v>
      </c>
      <c r="AF322" t="s">
        <v>998</v>
      </c>
    </row>
    <row r="323" spans="1:32">
      <c r="A323" s="6" t="str">
        <f t="shared" ref="A323:A386" si="10">IFERROR(CONCATENATE(C323,B323),"")</f>
        <v>Paris 16 - Victor Hugo Pompe2</v>
      </c>
      <c r="B323" s="6">
        <f t="shared" ref="B323:B386" si="11">IFERROR(IF(C323=C322,B322+1,IF(C323="","",1)),"")</f>
        <v>2</v>
      </c>
      <c r="C323" t="s">
        <v>995</v>
      </c>
      <c r="D323">
        <v>6</v>
      </c>
      <c r="E323">
        <v>6</v>
      </c>
      <c r="F323" t="s">
        <v>1008</v>
      </c>
      <c r="G323" t="s">
        <v>81</v>
      </c>
      <c r="H323" t="s">
        <v>46</v>
      </c>
      <c r="I323" t="s">
        <v>45</v>
      </c>
      <c r="J323" t="s">
        <v>46</v>
      </c>
      <c r="K323" t="s">
        <v>105</v>
      </c>
      <c r="L323" t="s">
        <v>48</v>
      </c>
      <c r="M323" t="s">
        <v>50</v>
      </c>
      <c r="N323" t="s">
        <v>50</v>
      </c>
      <c r="O323" t="s">
        <v>50</v>
      </c>
      <c r="P323" t="s">
        <v>50</v>
      </c>
      <c r="Q323" t="s">
        <v>50</v>
      </c>
      <c r="R323" t="s">
        <v>50</v>
      </c>
      <c r="S323" t="s">
        <v>50</v>
      </c>
      <c r="T323" t="s">
        <v>50</v>
      </c>
      <c r="U323" t="s">
        <v>276</v>
      </c>
      <c r="V323" t="s">
        <v>50</v>
      </c>
      <c r="W323" t="s">
        <v>50</v>
      </c>
      <c r="X323" t="s">
        <v>50</v>
      </c>
      <c r="Y323" t="s">
        <v>50</v>
      </c>
      <c r="Z323" t="s">
        <v>1146</v>
      </c>
      <c r="AA323" t="s">
        <v>549</v>
      </c>
      <c r="AB323" t="s">
        <v>1009</v>
      </c>
      <c r="AC323">
        <v>7.0100118723600998E+17</v>
      </c>
      <c r="AD323" t="s">
        <v>50</v>
      </c>
      <c r="AE323" t="s">
        <v>1010</v>
      </c>
      <c r="AF323" t="s">
        <v>1011</v>
      </c>
    </row>
    <row r="324" spans="1:32">
      <c r="A324" s="6" t="str">
        <f t="shared" si="10"/>
        <v>Paris 16 - Victor Hugo Pompe3</v>
      </c>
      <c r="B324" s="6">
        <f t="shared" si="11"/>
        <v>3</v>
      </c>
      <c r="C324" t="s">
        <v>995</v>
      </c>
      <c r="D324">
        <v>6</v>
      </c>
      <c r="E324">
        <v>6</v>
      </c>
      <c r="F324" t="s">
        <v>999</v>
      </c>
      <c r="G324" t="s">
        <v>72</v>
      </c>
      <c r="H324" t="s">
        <v>46</v>
      </c>
      <c r="I324" t="s">
        <v>45</v>
      </c>
      <c r="J324" t="s">
        <v>46</v>
      </c>
      <c r="K324" t="s">
        <v>64</v>
      </c>
      <c r="L324" t="s">
        <v>48</v>
      </c>
      <c r="M324" t="s">
        <v>50</v>
      </c>
      <c r="N324" t="s">
        <v>50</v>
      </c>
      <c r="O324" t="s">
        <v>50</v>
      </c>
      <c r="P324" t="s">
        <v>50</v>
      </c>
      <c r="Q324" t="s">
        <v>50</v>
      </c>
      <c r="R324" t="s">
        <v>50</v>
      </c>
      <c r="S324" t="s">
        <v>50</v>
      </c>
      <c r="T324" t="s">
        <v>50</v>
      </c>
      <c r="U324" t="s">
        <v>276</v>
      </c>
      <c r="V324">
        <v>1245604</v>
      </c>
      <c r="W324" t="s">
        <v>50</v>
      </c>
      <c r="X324" t="s">
        <v>1464</v>
      </c>
      <c r="Y324" t="s">
        <v>1398</v>
      </c>
      <c r="Z324" t="s">
        <v>50</v>
      </c>
      <c r="AA324" t="s">
        <v>50</v>
      </c>
      <c r="AB324" t="s">
        <v>50</v>
      </c>
      <c r="AC324">
        <v>7.0100118723605197E+17</v>
      </c>
      <c r="AD324">
        <v>8188</v>
      </c>
      <c r="AE324" t="s">
        <v>50</v>
      </c>
      <c r="AF324" t="s">
        <v>1000</v>
      </c>
    </row>
    <row r="325" spans="1:32">
      <c r="A325" s="6" t="str">
        <f t="shared" si="10"/>
        <v>Paris 16 - Victor Hugo Pompe4</v>
      </c>
      <c r="B325" s="6">
        <f t="shared" si="11"/>
        <v>4</v>
      </c>
      <c r="C325" t="s">
        <v>995</v>
      </c>
      <c r="D325">
        <v>6</v>
      </c>
      <c r="E325">
        <v>6</v>
      </c>
      <c r="F325" t="s">
        <v>1005</v>
      </c>
      <c r="G325" t="s">
        <v>43</v>
      </c>
      <c r="H325" t="s">
        <v>46</v>
      </c>
      <c r="I325" t="s">
        <v>48</v>
      </c>
      <c r="J325" t="s">
        <v>104</v>
      </c>
      <c r="K325" t="s">
        <v>105</v>
      </c>
      <c r="L325" t="s">
        <v>45</v>
      </c>
      <c r="M325" t="s">
        <v>50</v>
      </c>
      <c r="N325" t="s">
        <v>50</v>
      </c>
      <c r="O325" t="s">
        <v>50</v>
      </c>
      <c r="P325" t="s">
        <v>50</v>
      </c>
      <c r="Q325" t="s">
        <v>50</v>
      </c>
      <c r="R325" t="s">
        <v>50</v>
      </c>
      <c r="S325" t="s">
        <v>50</v>
      </c>
      <c r="T325" t="s">
        <v>50</v>
      </c>
      <c r="U325" t="s">
        <v>276</v>
      </c>
      <c r="V325" t="s">
        <v>50</v>
      </c>
      <c r="W325" t="s">
        <v>50</v>
      </c>
      <c r="X325" t="s">
        <v>50</v>
      </c>
      <c r="Y325" t="s">
        <v>50</v>
      </c>
      <c r="Z325" t="s">
        <v>1006</v>
      </c>
      <c r="AA325" t="s">
        <v>118</v>
      </c>
      <c r="AB325" t="s">
        <v>50</v>
      </c>
      <c r="AC325">
        <v>7.0100118723605504E+17</v>
      </c>
      <c r="AD325" t="s">
        <v>50</v>
      </c>
      <c r="AE325" t="s">
        <v>50</v>
      </c>
      <c r="AF325" t="s">
        <v>1007</v>
      </c>
    </row>
    <row r="326" spans="1:32">
      <c r="A326" s="6" t="str">
        <f t="shared" si="10"/>
        <v>Paris 16 - Victor Hugo Pompe5</v>
      </c>
      <c r="B326" s="6">
        <f t="shared" si="11"/>
        <v>5</v>
      </c>
      <c r="C326" t="s">
        <v>995</v>
      </c>
      <c r="D326">
        <v>6</v>
      </c>
      <c r="E326">
        <v>6</v>
      </c>
      <c r="F326" t="s">
        <v>1001</v>
      </c>
      <c r="G326" t="s">
        <v>54</v>
      </c>
      <c r="H326" t="s">
        <v>46</v>
      </c>
      <c r="I326" t="s">
        <v>45</v>
      </c>
      <c r="J326" t="s">
        <v>104</v>
      </c>
      <c r="K326" t="s">
        <v>105</v>
      </c>
      <c r="L326" t="s">
        <v>48</v>
      </c>
      <c r="M326" t="s">
        <v>50</v>
      </c>
      <c r="N326" t="s">
        <v>50</v>
      </c>
      <c r="O326" t="s">
        <v>50</v>
      </c>
      <c r="P326" t="s">
        <v>50</v>
      </c>
      <c r="Q326" t="s">
        <v>50</v>
      </c>
      <c r="R326" t="s">
        <v>50</v>
      </c>
      <c r="S326" t="s">
        <v>50</v>
      </c>
      <c r="T326" t="s">
        <v>50</v>
      </c>
      <c r="U326" t="s">
        <v>276</v>
      </c>
      <c r="V326" t="s">
        <v>50</v>
      </c>
      <c r="W326" t="s">
        <v>50</v>
      </c>
      <c r="X326" t="s">
        <v>50</v>
      </c>
      <c r="Y326" t="s">
        <v>50</v>
      </c>
      <c r="Z326" t="s">
        <v>1002</v>
      </c>
      <c r="AA326" t="s">
        <v>118</v>
      </c>
      <c r="AB326" t="s">
        <v>50</v>
      </c>
      <c r="AC326">
        <v>7.0100118723602995E+17</v>
      </c>
      <c r="AD326">
        <v>8295</v>
      </c>
      <c r="AE326" t="s">
        <v>1003</v>
      </c>
      <c r="AF326" t="s">
        <v>1004</v>
      </c>
    </row>
    <row r="327" spans="1:32">
      <c r="A327" s="6" t="str">
        <f t="shared" si="10"/>
        <v>Paris 16 - Victor Hugo Pompe6</v>
      </c>
      <c r="B327" s="6">
        <f t="shared" si="11"/>
        <v>6</v>
      </c>
      <c r="C327" t="s">
        <v>995</v>
      </c>
      <c r="D327">
        <v>6</v>
      </c>
      <c r="E327">
        <v>6</v>
      </c>
      <c r="F327" t="s">
        <v>1012</v>
      </c>
      <c r="G327" t="s">
        <v>43</v>
      </c>
      <c r="H327" t="s">
        <v>46</v>
      </c>
      <c r="I327" t="s">
        <v>45</v>
      </c>
      <c r="J327" t="s">
        <v>46</v>
      </c>
      <c r="K327" t="s">
        <v>47</v>
      </c>
      <c r="L327" t="s">
        <v>45</v>
      </c>
      <c r="M327" t="s">
        <v>50</v>
      </c>
      <c r="N327" t="s">
        <v>50</v>
      </c>
      <c r="O327" t="s">
        <v>50</v>
      </c>
      <c r="P327" t="s">
        <v>50</v>
      </c>
      <c r="Q327" t="s">
        <v>50</v>
      </c>
      <c r="R327" t="s">
        <v>50</v>
      </c>
      <c r="S327" t="s">
        <v>50</v>
      </c>
      <c r="T327" t="s">
        <v>50</v>
      </c>
      <c r="U327" t="s">
        <v>276</v>
      </c>
      <c r="V327" t="s">
        <v>50</v>
      </c>
      <c r="W327" t="s">
        <v>50</v>
      </c>
      <c r="X327" t="s">
        <v>50</v>
      </c>
      <c r="Y327" t="s">
        <v>50</v>
      </c>
      <c r="Z327" t="s">
        <v>50</v>
      </c>
      <c r="AA327" t="s">
        <v>50</v>
      </c>
      <c r="AB327" t="s">
        <v>50</v>
      </c>
      <c r="AC327">
        <v>7.0100118723605504E+17</v>
      </c>
      <c r="AD327">
        <v>8296</v>
      </c>
      <c r="AE327" t="s">
        <v>50</v>
      </c>
      <c r="AF327" t="s">
        <v>50</v>
      </c>
    </row>
    <row r="328" spans="1:32">
      <c r="A328" s="6" t="str">
        <f t="shared" si="10"/>
        <v>Paris 17 - Courcelles-Champerret1</v>
      </c>
      <c r="B328" s="6">
        <f t="shared" si="11"/>
        <v>1</v>
      </c>
      <c r="C328" t="s">
        <v>1013</v>
      </c>
      <c r="D328">
        <v>8</v>
      </c>
      <c r="E328">
        <v>8</v>
      </c>
      <c r="F328" t="s">
        <v>1018</v>
      </c>
      <c r="G328" t="s">
        <v>72</v>
      </c>
      <c r="H328" t="s">
        <v>46</v>
      </c>
      <c r="I328" t="s">
        <v>45</v>
      </c>
      <c r="J328" t="s">
        <v>46</v>
      </c>
      <c r="K328" t="s">
        <v>47</v>
      </c>
      <c r="L328" t="s">
        <v>45</v>
      </c>
      <c r="M328" t="s">
        <v>50</v>
      </c>
      <c r="N328" t="s">
        <v>50</v>
      </c>
      <c r="O328" t="s">
        <v>50</v>
      </c>
      <c r="P328" t="s">
        <v>50</v>
      </c>
      <c r="Q328" t="s">
        <v>50</v>
      </c>
      <c r="R328" t="s">
        <v>50</v>
      </c>
      <c r="S328" t="s">
        <v>50</v>
      </c>
      <c r="T328" t="s">
        <v>50</v>
      </c>
      <c r="U328" t="s">
        <v>49</v>
      </c>
      <c r="V328" t="s">
        <v>50</v>
      </c>
      <c r="W328" t="s">
        <v>50</v>
      </c>
      <c r="X328" t="s">
        <v>50</v>
      </c>
      <c r="Y328" t="s">
        <v>50</v>
      </c>
      <c r="Z328" t="s">
        <v>50</v>
      </c>
      <c r="AA328" t="s">
        <v>50</v>
      </c>
      <c r="AB328" t="s">
        <v>50</v>
      </c>
      <c r="AC328">
        <v>7.0100118723603405E+17</v>
      </c>
      <c r="AD328" t="s">
        <v>50</v>
      </c>
      <c r="AE328" t="s">
        <v>1019</v>
      </c>
      <c r="AF328" t="s">
        <v>1020</v>
      </c>
    </row>
    <row r="329" spans="1:32">
      <c r="A329" s="6" t="str">
        <f t="shared" si="10"/>
        <v>Paris 17 - Courcelles-Champerret2</v>
      </c>
      <c r="B329" s="6">
        <f t="shared" si="11"/>
        <v>2</v>
      </c>
      <c r="C329" t="s">
        <v>1013</v>
      </c>
      <c r="D329">
        <v>8</v>
      </c>
      <c r="E329">
        <v>8</v>
      </c>
      <c r="F329" t="s">
        <v>1014</v>
      </c>
      <c r="G329" t="s">
        <v>54</v>
      </c>
      <c r="H329" t="s">
        <v>46</v>
      </c>
      <c r="I329" t="s">
        <v>45</v>
      </c>
      <c r="J329" t="s">
        <v>46</v>
      </c>
      <c r="K329" t="s">
        <v>47</v>
      </c>
      <c r="L329" t="s">
        <v>45</v>
      </c>
      <c r="M329" t="s">
        <v>50</v>
      </c>
      <c r="N329" t="s">
        <v>50</v>
      </c>
      <c r="O329" t="s">
        <v>50</v>
      </c>
      <c r="P329" t="s">
        <v>50</v>
      </c>
      <c r="Q329" t="s">
        <v>50</v>
      </c>
      <c r="R329" t="s">
        <v>50</v>
      </c>
      <c r="S329" t="s">
        <v>50</v>
      </c>
      <c r="T329" t="s">
        <v>50</v>
      </c>
      <c r="U329" t="s">
        <v>49</v>
      </c>
      <c r="V329" t="s">
        <v>50</v>
      </c>
      <c r="W329" t="s">
        <v>50</v>
      </c>
      <c r="X329" t="s">
        <v>50</v>
      </c>
      <c r="Y329" t="s">
        <v>50</v>
      </c>
      <c r="Z329" t="s">
        <v>50</v>
      </c>
      <c r="AA329" t="s">
        <v>50</v>
      </c>
      <c r="AB329" t="s">
        <v>1015</v>
      </c>
      <c r="AC329">
        <v>7.0100118723608499E+17</v>
      </c>
      <c r="AD329">
        <v>115379</v>
      </c>
      <c r="AE329" t="s">
        <v>1016</v>
      </c>
      <c r="AF329" t="s">
        <v>1017</v>
      </c>
    </row>
    <row r="330" spans="1:32">
      <c r="A330" s="6" t="str">
        <f t="shared" si="10"/>
        <v>Paris 17 - Courcelles-Champerret3</v>
      </c>
      <c r="B330" s="6">
        <f t="shared" si="11"/>
        <v>3</v>
      </c>
      <c r="C330" t="s">
        <v>1013</v>
      </c>
      <c r="D330">
        <v>8</v>
      </c>
      <c r="E330">
        <v>8</v>
      </c>
      <c r="F330" t="s">
        <v>1035</v>
      </c>
      <c r="G330" t="s">
        <v>72</v>
      </c>
      <c r="H330" t="s">
        <v>44</v>
      </c>
      <c r="I330" t="s">
        <v>48</v>
      </c>
      <c r="J330" t="s">
        <v>104</v>
      </c>
      <c r="K330" t="s">
        <v>47</v>
      </c>
      <c r="L330" t="s">
        <v>45</v>
      </c>
      <c r="M330" t="s">
        <v>50</v>
      </c>
      <c r="N330" t="s">
        <v>50</v>
      </c>
      <c r="O330" t="s">
        <v>50</v>
      </c>
      <c r="P330" t="s">
        <v>50</v>
      </c>
      <c r="Q330" t="s">
        <v>50</v>
      </c>
      <c r="R330" t="s">
        <v>50</v>
      </c>
      <c r="S330" t="s">
        <v>50</v>
      </c>
      <c r="T330" t="s">
        <v>50</v>
      </c>
      <c r="U330" t="s">
        <v>49</v>
      </c>
      <c r="V330" t="s">
        <v>50</v>
      </c>
      <c r="W330" t="s">
        <v>50</v>
      </c>
      <c r="X330" t="s">
        <v>50</v>
      </c>
      <c r="Y330" t="s">
        <v>50</v>
      </c>
      <c r="Z330" t="s">
        <v>50</v>
      </c>
      <c r="AA330" t="s">
        <v>50</v>
      </c>
      <c r="AB330" t="s">
        <v>50</v>
      </c>
      <c r="AC330">
        <v>7.0100118723605299E+17</v>
      </c>
      <c r="AD330">
        <v>127336</v>
      </c>
      <c r="AE330" t="s">
        <v>50</v>
      </c>
      <c r="AF330" t="s">
        <v>1036</v>
      </c>
    </row>
    <row r="331" spans="1:32">
      <c r="A331" s="6" t="str">
        <f t="shared" si="10"/>
        <v>Paris 17 - Courcelles-Champerret4</v>
      </c>
      <c r="B331" s="6">
        <f t="shared" si="11"/>
        <v>4</v>
      </c>
      <c r="C331" t="s">
        <v>1013</v>
      </c>
      <c r="D331">
        <v>8</v>
      </c>
      <c r="E331">
        <v>8</v>
      </c>
      <c r="F331" t="s">
        <v>1028</v>
      </c>
      <c r="G331" t="s">
        <v>72</v>
      </c>
      <c r="H331" t="s">
        <v>46</v>
      </c>
      <c r="I331" t="s">
        <v>45</v>
      </c>
      <c r="J331" t="s">
        <v>46</v>
      </c>
      <c r="K331" t="s">
        <v>47</v>
      </c>
      <c r="L331" t="s">
        <v>45</v>
      </c>
      <c r="M331" t="s">
        <v>50</v>
      </c>
      <c r="N331" t="s">
        <v>50</v>
      </c>
      <c r="O331" t="s">
        <v>50</v>
      </c>
      <c r="P331" t="s">
        <v>50</v>
      </c>
      <c r="Q331" t="s">
        <v>50</v>
      </c>
      <c r="R331" t="s">
        <v>50</v>
      </c>
      <c r="S331" t="s">
        <v>50</v>
      </c>
      <c r="T331" t="s">
        <v>50</v>
      </c>
      <c r="U331" t="s">
        <v>49</v>
      </c>
      <c r="V331" t="s">
        <v>50</v>
      </c>
      <c r="W331" t="s">
        <v>50</v>
      </c>
      <c r="X331" t="s">
        <v>50</v>
      </c>
      <c r="Y331" t="s">
        <v>50</v>
      </c>
      <c r="Z331" t="s">
        <v>50</v>
      </c>
      <c r="AA331" t="s">
        <v>50</v>
      </c>
      <c r="AB331" t="s">
        <v>50</v>
      </c>
      <c r="AC331">
        <v>7.0100118723605299E+17</v>
      </c>
      <c r="AD331">
        <v>115380</v>
      </c>
      <c r="AE331" t="s">
        <v>50</v>
      </c>
      <c r="AF331" t="s">
        <v>1029</v>
      </c>
    </row>
    <row r="332" spans="1:32">
      <c r="A332" s="6" t="str">
        <f t="shared" si="10"/>
        <v>Paris 17 - Courcelles-Champerret5</v>
      </c>
      <c r="B332" s="6">
        <f t="shared" si="11"/>
        <v>5</v>
      </c>
      <c r="C332" t="s">
        <v>1013</v>
      </c>
      <c r="D332">
        <v>8</v>
      </c>
      <c r="E332">
        <v>8</v>
      </c>
      <c r="F332" t="s">
        <v>1030</v>
      </c>
      <c r="G332" t="s">
        <v>72</v>
      </c>
      <c r="H332" t="s">
        <v>46</v>
      </c>
      <c r="I332" t="s">
        <v>45</v>
      </c>
      <c r="J332" t="s">
        <v>46</v>
      </c>
      <c r="K332" t="s">
        <v>47</v>
      </c>
      <c r="L332" t="s">
        <v>45</v>
      </c>
      <c r="M332" t="s">
        <v>50</v>
      </c>
      <c r="N332" t="s">
        <v>50</v>
      </c>
      <c r="O332" t="s">
        <v>50</v>
      </c>
      <c r="P332" t="s">
        <v>50</v>
      </c>
      <c r="Q332" t="s">
        <v>50</v>
      </c>
      <c r="R332" t="s">
        <v>50</v>
      </c>
      <c r="S332" t="s">
        <v>50</v>
      </c>
      <c r="T332" t="s">
        <v>50</v>
      </c>
      <c r="U332" t="s">
        <v>49</v>
      </c>
      <c r="V332" t="s">
        <v>50</v>
      </c>
      <c r="W332" t="s">
        <v>50</v>
      </c>
      <c r="X332" t="s">
        <v>50</v>
      </c>
      <c r="Y332" t="s">
        <v>50</v>
      </c>
      <c r="Z332" t="s">
        <v>50</v>
      </c>
      <c r="AA332" t="s">
        <v>50</v>
      </c>
      <c r="AB332" t="s">
        <v>50</v>
      </c>
      <c r="AC332">
        <v>7.0100118723605094E+17</v>
      </c>
      <c r="AD332">
        <v>129258</v>
      </c>
      <c r="AE332" t="s">
        <v>50</v>
      </c>
      <c r="AF332" t="s">
        <v>1031</v>
      </c>
    </row>
    <row r="333" spans="1:32">
      <c r="A333" s="6" t="str">
        <f t="shared" si="10"/>
        <v>Paris 17 - Courcelles-Champerret6</v>
      </c>
      <c r="B333" s="6">
        <f t="shared" si="11"/>
        <v>6</v>
      </c>
      <c r="C333" t="s">
        <v>1013</v>
      </c>
      <c r="D333">
        <v>8</v>
      </c>
      <c r="E333">
        <v>8</v>
      </c>
      <c r="F333" t="s">
        <v>1024</v>
      </c>
      <c r="G333" t="s">
        <v>43</v>
      </c>
      <c r="H333" t="s">
        <v>46</v>
      </c>
      <c r="I333" t="s">
        <v>45</v>
      </c>
      <c r="J333" t="s">
        <v>46</v>
      </c>
      <c r="K333" t="s">
        <v>47</v>
      </c>
      <c r="L333" t="s">
        <v>45</v>
      </c>
      <c r="M333" t="s">
        <v>50</v>
      </c>
      <c r="N333" t="s">
        <v>50</v>
      </c>
      <c r="O333" t="s">
        <v>50</v>
      </c>
      <c r="P333" t="s">
        <v>50</v>
      </c>
      <c r="Q333" t="s">
        <v>50</v>
      </c>
      <c r="R333" t="s">
        <v>50</v>
      </c>
      <c r="S333" t="s">
        <v>50</v>
      </c>
      <c r="T333" t="s">
        <v>50</v>
      </c>
      <c r="U333" t="s">
        <v>49</v>
      </c>
      <c r="V333" t="s">
        <v>50</v>
      </c>
      <c r="W333" t="s">
        <v>50</v>
      </c>
      <c r="X333" t="s">
        <v>50</v>
      </c>
      <c r="Y333" t="s">
        <v>50</v>
      </c>
      <c r="Z333" t="s">
        <v>50</v>
      </c>
      <c r="AA333" t="s">
        <v>50</v>
      </c>
      <c r="AB333" t="s">
        <v>1025</v>
      </c>
      <c r="AC333">
        <v>7.0100118723605299E+17</v>
      </c>
      <c r="AD333">
        <v>129544</v>
      </c>
      <c r="AE333" t="s">
        <v>1026</v>
      </c>
      <c r="AF333" t="s">
        <v>1027</v>
      </c>
    </row>
    <row r="334" spans="1:32">
      <c r="A334" s="6" t="str">
        <f t="shared" si="10"/>
        <v>Paris 17 - Courcelles-Champerret7</v>
      </c>
      <c r="B334" s="6">
        <f t="shared" si="11"/>
        <v>7</v>
      </c>
      <c r="C334" t="s">
        <v>1013</v>
      </c>
      <c r="D334">
        <v>8</v>
      </c>
      <c r="E334">
        <v>8</v>
      </c>
      <c r="F334" t="s">
        <v>1021</v>
      </c>
      <c r="G334" t="s">
        <v>81</v>
      </c>
      <c r="H334" t="s">
        <v>46</v>
      </c>
      <c r="I334" t="s">
        <v>45</v>
      </c>
      <c r="J334" t="s">
        <v>46</v>
      </c>
      <c r="K334" t="s">
        <v>89</v>
      </c>
      <c r="L334" t="s">
        <v>45</v>
      </c>
      <c r="M334" t="s">
        <v>50</v>
      </c>
      <c r="N334" t="s">
        <v>50</v>
      </c>
      <c r="O334" t="s">
        <v>50</v>
      </c>
      <c r="P334" t="s">
        <v>50</v>
      </c>
      <c r="Q334" t="s">
        <v>50</v>
      </c>
      <c r="R334" t="s">
        <v>50</v>
      </c>
      <c r="S334" t="s">
        <v>50</v>
      </c>
      <c r="T334" t="s">
        <v>50</v>
      </c>
      <c r="U334" t="s">
        <v>49</v>
      </c>
      <c r="V334" t="s">
        <v>50</v>
      </c>
      <c r="W334">
        <v>1246255</v>
      </c>
      <c r="X334" t="s">
        <v>1409</v>
      </c>
      <c r="Y334" t="s">
        <v>1410</v>
      </c>
      <c r="Z334" t="s">
        <v>50</v>
      </c>
      <c r="AA334" t="s">
        <v>50</v>
      </c>
      <c r="AB334" t="s">
        <v>1022</v>
      </c>
      <c r="AC334">
        <v>7.0100118723600794E+17</v>
      </c>
      <c r="AD334">
        <v>125344</v>
      </c>
      <c r="AE334" t="s">
        <v>50</v>
      </c>
      <c r="AF334" t="s">
        <v>1023</v>
      </c>
    </row>
    <row r="335" spans="1:32">
      <c r="A335" s="6" t="str">
        <f t="shared" si="10"/>
        <v>Paris 17 - Courcelles-Champerret8</v>
      </c>
      <c r="B335" s="6">
        <f t="shared" si="11"/>
        <v>8</v>
      </c>
      <c r="C335" t="s">
        <v>1013</v>
      </c>
      <c r="D335">
        <v>8</v>
      </c>
      <c r="E335">
        <v>8</v>
      </c>
      <c r="F335" t="s">
        <v>1032</v>
      </c>
      <c r="G335" t="s">
        <v>43</v>
      </c>
      <c r="H335" t="s">
        <v>46</v>
      </c>
      <c r="I335" t="s">
        <v>45</v>
      </c>
      <c r="J335" t="s">
        <v>46</v>
      </c>
      <c r="K335" t="s">
        <v>89</v>
      </c>
      <c r="L335" t="s">
        <v>45</v>
      </c>
      <c r="M335" t="s">
        <v>50</v>
      </c>
      <c r="N335" t="s">
        <v>50</v>
      </c>
      <c r="O335" t="s">
        <v>50</v>
      </c>
      <c r="P335" t="s">
        <v>50</v>
      </c>
      <c r="Q335" t="s">
        <v>50</v>
      </c>
      <c r="R335" t="s">
        <v>50</v>
      </c>
      <c r="S335" t="s">
        <v>50</v>
      </c>
      <c r="T335" t="s">
        <v>50</v>
      </c>
      <c r="U335" t="s">
        <v>49</v>
      </c>
      <c r="V335" t="s">
        <v>50</v>
      </c>
      <c r="W335">
        <v>1246205</v>
      </c>
      <c r="X335" t="s">
        <v>1409</v>
      </c>
      <c r="Y335" t="s">
        <v>1410</v>
      </c>
      <c r="Z335" t="s">
        <v>50</v>
      </c>
      <c r="AA335" t="s">
        <v>50</v>
      </c>
      <c r="AB335" t="s">
        <v>50</v>
      </c>
      <c r="AC335">
        <v>7.0100118723605299E+17</v>
      </c>
      <c r="AD335">
        <v>129545</v>
      </c>
      <c r="AE335" t="s">
        <v>1033</v>
      </c>
      <c r="AF335" t="s">
        <v>1034</v>
      </c>
    </row>
    <row r="336" spans="1:32">
      <c r="A336" s="6" t="str">
        <f t="shared" si="10"/>
        <v>Paris 17 - La Fourche1</v>
      </c>
      <c r="B336" s="6">
        <f t="shared" si="11"/>
        <v>1</v>
      </c>
      <c r="C336" t="s">
        <v>1037</v>
      </c>
      <c r="D336">
        <v>4</v>
      </c>
      <c r="E336">
        <v>4</v>
      </c>
      <c r="F336" t="s">
        <v>1038</v>
      </c>
      <c r="G336" t="s">
        <v>72</v>
      </c>
      <c r="H336" t="s">
        <v>46</v>
      </c>
      <c r="I336" t="s">
        <v>45</v>
      </c>
      <c r="J336" t="s">
        <v>46</v>
      </c>
      <c r="K336" t="s">
        <v>64</v>
      </c>
      <c r="L336" t="s">
        <v>45</v>
      </c>
      <c r="M336" t="s">
        <v>50</v>
      </c>
      <c r="N336" t="s">
        <v>50</v>
      </c>
      <c r="O336" t="s">
        <v>50</v>
      </c>
      <c r="P336" t="s">
        <v>50</v>
      </c>
      <c r="Q336" t="s">
        <v>50</v>
      </c>
      <c r="R336" t="s">
        <v>50</v>
      </c>
      <c r="S336" t="s">
        <v>50</v>
      </c>
      <c r="T336" t="s">
        <v>50</v>
      </c>
      <c r="U336" t="s">
        <v>441</v>
      </c>
      <c r="V336">
        <v>1246325</v>
      </c>
      <c r="W336" t="s">
        <v>50</v>
      </c>
      <c r="X336" t="s">
        <v>1465</v>
      </c>
      <c r="Y336" t="s">
        <v>1466</v>
      </c>
      <c r="Z336" t="s">
        <v>50</v>
      </c>
      <c r="AA336" t="s">
        <v>50</v>
      </c>
      <c r="AB336" t="s">
        <v>50</v>
      </c>
      <c r="AC336">
        <v>7.0100118723606694E+17</v>
      </c>
      <c r="AD336" t="s">
        <v>50</v>
      </c>
      <c r="AE336" t="s">
        <v>50</v>
      </c>
      <c r="AF336" t="s">
        <v>1039</v>
      </c>
    </row>
    <row r="337" spans="1:32">
      <c r="A337" s="6" t="str">
        <f t="shared" si="10"/>
        <v>Paris 17 - La Fourche2</v>
      </c>
      <c r="B337" s="6">
        <f t="shared" si="11"/>
        <v>2</v>
      </c>
      <c r="C337" t="s">
        <v>1037</v>
      </c>
      <c r="D337">
        <v>4</v>
      </c>
      <c r="E337">
        <v>4</v>
      </c>
      <c r="F337" t="s">
        <v>1040</v>
      </c>
      <c r="G337" t="s">
        <v>43</v>
      </c>
      <c r="H337" t="s">
        <v>46</v>
      </c>
      <c r="I337" t="s">
        <v>45</v>
      </c>
      <c r="J337" t="s">
        <v>46</v>
      </c>
      <c r="K337" t="s">
        <v>47</v>
      </c>
      <c r="L337" t="s">
        <v>45</v>
      </c>
      <c r="M337" t="s">
        <v>50</v>
      </c>
      <c r="N337" t="s">
        <v>50</v>
      </c>
      <c r="O337" t="s">
        <v>50</v>
      </c>
      <c r="P337" t="s">
        <v>50</v>
      </c>
      <c r="Q337" t="s">
        <v>50</v>
      </c>
      <c r="R337" t="s">
        <v>50</v>
      </c>
      <c r="S337" t="s">
        <v>50</v>
      </c>
      <c r="T337" t="s">
        <v>50</v>
      </c>
      <c r="U337" t="s">
        <v>441</v>
      </c>
      <c r="V337" t="s">
        <v>50</v>
      </c>
      <c r="W337" t="s">
        <v>50</v>
      </c>
      <c r="X337" t="s">
        <v>50</v>
      </c>
      <c r="Y337" t="s">
        <v>50</v>
      </c>
      <c r="Z337" t="s">
        <v>50</v>
      </c>
      <c r="AA337" t="s">
        <v>50</v>
      </c>
      <c r="AB337" t="s">
        <v>50</v>
      </c>
      <c r="AC337">
        <v>7.0100118723603802E+17</v>
      </c>
      <c r="AD337" t="s">
        <v>50</v>
      </c>
      <c r="AE337" t="s">
        <v>1041</v>
      </c>
      <c r="AF337" t="s">
        <v>1042</v>
      </c>
    </row>
    <row r="338" spans="1:32">
      <c r="A338" s="6" t="str">
        <f t="shared" si="10"/>
        <v>Paris 17 - La Fourche3</v>
      </c>
      <c r="B338" s="6">
        <f t="shared" si="11"/>
        <v>3</v>
      </c>
      <c r="C338" t="s">
        <v>1037</v>
      </c>
      <c r="D338">
        <v>4</v>
      </c>
      <c r="E338">
        <v>4</v>
      </c>
      <c r="F338" t="s">
        <v>1043</v>
      </c>
      <c r="G338" t="s">
        <v>321</v>
      </c>
      <c r="H338" t="s">
        <v>46</v>
      </c>
      <c r="I338" t="s">
        <v>45</v>
      </c>
      <c r="J338" t="s">
        <v>46</v>
      </c>
      <c r="K338" t="s">
        <v>64</v>
      </c>
      <c r="L338" t="s">
        <v>45</v>
      </c>
      <c r="M338" t="s">
        <v>50</v>
      </c>
      <c r="N338" t="s">
        <v>50</v>
      </c>
      <c r="O338" t="s">
        <v>50</v>
      </c>
      <c r="P338" t="s">
        <v>50</v>
      </c>
      <c r="Q338" t="s">
        <v>50</v>
      </c>
      <c r="R338" t="s">
        <v>50</v>
      </c>
      <c r="S338" t="s">
        <v>50</v>
      </c>
      <c r="T338" t="s">
        <v>50</v>
      </c>
      <c r="U338" t="s">
        <v>441</v>
      </c>
      <c r="V338">
        <v>1236459</v>
      </c>
      <c r="W338" t="s">
        <v>50</v>
      </c>
      <c r="X338" t="s">
        <v>1044</v>
      </c>
      <c r="Y338" t="s">
        <v>1045</v>
      </c>
      <c r="Z338" t="s">
        <v>50</v>
      </c>
      <c r="AA338" t="s">
        <v>50</v>
      </c>
      <c r="AB338" t="s">
        <v>50</v>
      </c>
      <c r="AC338">
        <v>7.0100118723604698E+17</v>
      </c>
      <c r="AD338" t="s">
        <v>50</v>
      </c>
      <c r="AE338" t="s">
        <v>1046</v>
      </c>
      <c r="AF338" t="s">
        <v>50</v>
      </c>
    </row>
    <row r="339" spans="1:32">
      <c r="A339" s="6" t="str">
        <f t="shared" si="10"/>
        <v>Paris 17 - La Fourche4</v>
      </c>
      <c r="B339" s="6">
        <f t="shared" si="11"/>
        <v>4</v>
      </c>
      <c r="C339" t="s">
        <v>1037</v>
      </c>
      <c r="D339">
        <v>4</v>
      </c>
      <c r="E339">
        <v>4</v>
      </c>
      <c r="F339" t="s">
        <v>1047</v>
      </c>
      <c r="G339">
        <v>500</v>
      </c>
      <c r="H339" t="s">
        <v>46</v>
      </c>
      <c r="I339" t="s">
        <v>45</v>
      </c>
      <c r="J339" t="s">
        <v>46</v>
      </c>
      <c r="K339" t="s">
        <v>47</v>
      </c>
      <c r="L339" t="s">
        <v>45</v>
      </c>
      <c r="M339" t="s">
        <v>50</v>
      </c>
      <c r="N339" t="s">
        <v>50</v>
      </c>
      <c r="O339" t="s">
        <v>50</v>
      </c>
      <c r="P339" t="s">
        <v>50</v>
      </c>
      <c r="Q339" t="s">
        <v>50</v>
      </c>
      <c r="R339" t="s">
        <v>50</v>
      </c>
      <c r="S339" t="s">
        <v>50</v>
      </c>
      <c r="T339" t="s">
        <v>50</v>
      </c>
      <c r="U339" t="s">
        <v>441</v>
      </c>
      <c r="V339" t="s">
        <v>50</v>
      </c>
      <c r="W339" t="s">
        <v>50</v>
      </c>
      <c r="X339" t="s">
        <v>50</v>
      </c>
      <c r="Y339" t="s">
        <v>50</v>
      </c>
      <c r="Z339" t="s">
        <v>50</v>
      </c>
      <c r="AA339" t="s">
        <v>50</v>
      </c>
      <c r="AB339" t="s">
        <v>50</v>
      </c>
      <c r="AC339">
        <v>7.0100118723603994E+17</v>
      </c>
      <c r="AD339" t="s">
        <v>50</v>
      </c>
      <c r="AE339" t="s">
        <v>50</v>
      </c>
      <c r="AF339" t="s">
        <v>1048</v>
      </c>
    </row>
    <row r="340" spans="1:32">
      <c r="A340" s="6" t="str">
        <f t="shared" si="10"/>
        <v>Paris 17 - La Fourche Nollet1</v>
      </c>
      <c r="B340" s="6">
        <f t="shared" si="11"/>
        <v>1</v>
      </c>
      <c r="C340" t="s">
        <v>1049</v>
      </c>
      <c r="D340">
        <v>6</v>
      </c>
      <c r="E340">
        <v>6</v>
      </c>
      <c r="F340" t="s">
        <v>1050</v>
      </c>
      <c r="G340" t="s">
        <v>43</v>
      </c>
      <c r="H340" t="s">
        <v>46</v>
      </c>
      <c r="I340" t="s">
        <v>45</v>
      </c>
      <c r="J340" t="s">
        <v>46</v>
      </c>
      <c r="K340" t="s">
        <v>47</v>
      </c>
      <c r="L340" t="s">
        <v>45</v>
      </c>
      <c r="M340" t="s">
        <v>50</v>
      </c>
      <c r="N340" t="s">
        <v>50</v>
      </c>
      <c r="O340" t="s">
        <v>50</v>
      </c>
      <c r="P340" t="s">
        <v>50</v>
      </c>
      <c r="Q340" t="s">
        <v>50</v>
      </c>
      <c r="R340" t="s">
        <v>50</v>
      </c>
      <c r="S340" t="s">
        <v>50</v>
      </c>
      <c r="T340" t="s">
        <v>50</v>
      </c>
      <c r="U340" t="s">
        <v>441</v>
      </c>
      <c r="V340" t="s">
        <v>50</v>
      </c>
      <c r="W340" t="s">
        <v>50</v>
      </c>
      <c r="X340" t="s">
        <v>50</v>
      </c>
      <c r="Y340" t="s">
        <v>50</v>
      </c>
      <c r="Z340" t="s">
        <v>50</v>
      </c>
      <c r="AA340" t="s">
        <v>50</v>
      </c>
      <c r="AB340" t="s">
        <v>50</v>
      </c>
      <c r="AC340">
        <v>7.0100118723604096E+17</v>
      </c>
      <c r="AD340" t="s">
        <v>50</v>
      </c>
      <c r="AE340" t="s">
        <v>50</v>
      </c>
      <c r="AF340" t="s">
        <v>1051</v>
      </c>
    </row>
    <row r="341" spans="1:32">
      <c r="A341" s="6" t="str">
        <f t="shared" si="10"/>
        <v>Paris 17 - La Fourche Nollet2</v>
      </c>
      <c r="B341" s="6">
        <f t="shared" si="11"/>
        <v>2</v>
      </c>
      <c r="C341" t="s">
        <v>1049</v>
      </c>
      <c r="D341">
        <v>6</v>
      </c>
      <c r="E341">
        <v>6</v>
      </c>
      <c r="F341" t="s">
        <v>1059</v>
      </c>
      <c r="G341" t="s">
        <v>54</v>
      </c>
      <c r="H341" t="s">
        <v>46</v>
      </c>
      <c r="I341" t="s">
        <v>45</v>
      </c>
      <c r="J341" t="s">
        <v>46</v>
      </c>
      <c r="K341" t="s">
        <v>47</v>
      </c>
      <c r="L341" t="s">
        <v>45</v>
      </c>
      <c r="M341" t="s">
        <v>50</v>
      </c>
      <c r="N341" t="s">
        <v>50</v>
      </c>
      <c r="O341" t="s">
        <v>50</v>
      </c>
      <c r="P341" t="s">
        <v>50</v>
      </c>
      <c r="Q341" t="s">
        <v>50</v>
      </c>
      <c r="R341" t="s">
        <v>50</v>
      </c>
      <c r="S341" t="s">
        <v>50</v>
      </c>
      <c r="T341" t="s">
        <v>50</v>
      </c>
      <c r="U341" t="s">
        <v>441</v>
      </c>
      <c r="V341" t="s">
        <v>50</v>
      </c>
      <c r="W341" t="s">
        <v>50</v>
      </c>
      <c r="X341" t="s">
        <v>50</v>
      </c>
      <c r="Y341" t="s">
        <v>50</v>
      </c>
      <c r="Z341" t="s">
        <v>50</v>
      </c>
      <c r="AA341" t="s">
        <v>50</v>
      </c>
      <c r="AB341" t="s">
        <v>50</v>
      </c>
      <c r="AC341">
        <v>7.0100118723604096E+17</v>
      </c>
      <c r="AD341" t="s">
        <v>50</v>
      </c>
      <c r="AE341" t="s">
        <v>50</v>
      </c>
      <c r="AF341" t="s">
        <v>1060</v>
      </c>
    </row>
    <row r="342" spans="1:32">
      <c r="A342" s="6" t="str">
        <f t="shared" si="10"/>
        <v>Paris 17 - La Fourche Nollet3</v>
      </c>
      <c r="B342" s="6">
        <f t="shared" si="11"/>
        <v>3</v>
      </c>
      <c r="C342" t="s">
        <v>1049</v>
      </c>
      <c r="D342">
        <v>6</v>
      </c>
      <c r="E342">
        <v>6</v>
      </c>
      <c r="F342" t="s">
        <v>1052</v>
      </c>
      <c r="G342" t="s">
        <v>54</v>
      </c>
      <c r="H342" t="s">
        <v>46</v>
      </c>
      <c r="I342" t="s">
        <v>45</v>
      </c>
      <c r="J342" t="s">
        <v>46</v>
      </c>
      <c r="K342" t="s">
        <v>89</v>
      </c>
      <c r="L342" t="s">
        <v>45</v>
      </c>
      <c r="M342" t="s">
        <v>50</v>
      </c>
      <c r="N342" t="s">
        <v>50</v>
      </c>
      <c r="O342" t="s">
        <v>50</v>
      </c>
      <c r="P342" t="s">
        <v>50</v>
      </c>
      <c r="Q342" t="s">
        <v>50</v>
      </c>
      <c r="R342" t="s">
        <v>50</v>
      </c>
      <c r="S342" t="s">
        <v>50</v>
      </c>
      <c r="T342" t="s">
        <v>50</v>
      </c>
      <c r="U342" t="s">
        <v>441</v>
      </c>
      <c r="V342" t="s">
        <v>50</v>
      </c>
      <c r="W342">
        <v>1246289</v>
      </c>
      <c r="X342" t="s">
        <v>1409</v>
      </c>
      <c r="Y342" t="s">
        <v>1410</v>
      </c>
      <c r="Z342" t="s">
        <v>50</v>
      </c>
      <c r="AA342" t="s">
        <v>50</v>
      </c>
      <c r="AB342" t="s">
        <v>1053</v>
      </c>
      <c r="AC342" t="s">
        <v>1054</v>
      </c>
      <c r="AD342" t="s">
        <v>50</v>
      </c>
      <c r="AE342" t="s">
        <v>50</v>
      </c>
      <c r="AF342" t="s">
        <v>1055</v>
      </c>
    </row>
    <row r="343" spans="1:32">
      <c r="A343" s="6" t="str">
        <f t="shared" si="10"/>
        <v>Paris 17 - La Fourche Nollet4</v>
      </c>
      <c r="B343" s="6">
        <f t="shared" si="11"/>
        <v>4</v>
      </c>
      <c r="C343" t="s">
        <v>1049</v>
      </c>
      <c r="D343">
        <v>6</v>
      </c>
      <c r="E343">
        <v>6</v>
      </c>
      <c r="F343" t="s">
        <v>1056</v>
      </c>
      <c r="G343" t="s">
        <v>43</v>
      </c>
      <c r="H343" t="s">
        <v>46</v>
      </c>
      <c r="I343" t="s">
        <v>45</v>
      </c>
      <c r="J343" t="s">
        <v>46</v>
      </c>
      <c r="K343" t="s">
        <v>47</v>
      </c>
      <c r="L343" t="s">
        <v>45</v>
      </c>
      <c r="M343" t="s">
        <v>50</v>
      </c>
      <c r="N343" t="s">
        <v>50</v>
      </c>
      <c r="O343" t="s">
        <v>50</v>
      </c>
      <c r="P343" t="s">
        <v>50</v>
      </c>
      <c r="Q343" t="s">
        <v>50</v>
      </c>
      <c r="R343" t="s">
        <v>50</v>
      </c>
      <c r="S343" t="s">
        <v>50</v>
      </c>
      <c r="T343" t="s">
        <v>50</v>
      </c>
      <c r="U343" t="s">
        <v>441</v>
      </c>
      <c r="V343" t="s">
        <v>50</v>
      </c>
      <c r="W343" t="s">
        <v>50</v>
      </c>
      <c r="X343" t="s">
        <v>50</v>
      </c>
      <c r="Y343" t="s">
        <v>50</v>
      </c>
      <c r="Z343" t="s">
        <v>50</v>
      </c>
      <c r="AA343" t="s">
        <v>50</v>
      </c>
      <c r="AB343" t="s">
        <v>50</v>
      </c>
      <c r="AC343">
        <v>7.0100118723605299E+17</v>
      </c>
      <c r="AD343" t="s">
        <v>50</v>
      </c>
      <c r="AE343" t="s">
        <v>50</v>
      </c>
      <c r="AF343" t="s">
        <v>1057</v>
      </c>
    </row>
    <row r="344" spans="1:32">
      <c r="A344" s="6" t="str">
        <f t="shared" si="10"/>
        <v>Paris 17 - La Fourche Nollet5</v>
      </c>
      <c r="B344" s="6">
        <f t="shared" si="11"/>
        <v>5</v>
      </c>
      <c r="C344" t="s">
        <v>1049</v>
      </c>
      <c r="D344">
        <v>6</v>
      </c>
      <c r="E344">
        <v>6</v>
      </c>
      <c r="F344" t="s">
        <v>1058</v>
      </c>
      <c r="G344">
        <v>500</v>
      </c>
      <c r="H344" t="s">
        <v>46</v>
      </c>
      <c r="I344" t="s">
        <v>45</v>
      </c>
      <c r="J344" t="s">
        <v>46</v>
      </c>
      <c r="K344" t="s">
        <v>47</v>
      </c>
      <c r="L344" t="s">
        <v>45</v>
      </c>
      <c r="M344" t="s">
        <v>50</v>
      </c>
      <c r="N344" t="s">
        <v>50</v>
      </c>
      <c r="O344" t="s">
        <v>50</v>
      </c>
      <c r="P344" t="s">
        <v>50</v>
      </c>
      <c r="Q344" t="s">
        <v>50</v>
      </c>
      <c r="R344" t="s">
        <v>50</v>
      </c>
      <c r="S344" t="s">
        <v>50</v>
      </c>
      <c r="T344" t="s">
        <v>50</v>
      </c>
      <c r="U344" t="s">
        <v>441</v>
      </c>
      <c r="V344" t="s">
        <v>50</v>
      </c>
      <c r="W344" t="s">
        <v>50</v>
      </c>
      <c r="X344" t="s">
        <v>50</v>
      </c>
      <c r="Y344" t="s">
        <v>50</v>
      </c>
      <c r="Z344" t="s">
        <v>50</v>
      </c>
      <c r="AA344" t="s">
        <v>50</v>
      </c>
      <c r="AB344" t="s">
        <v>50</v>
      </c>
      <c r="AC344">
        <v>7.01001187236048E+17</v>
      </c>
      <c r="AD344" t="s">
        <v>50</v>
      </c>
      <c r="AE344" t="s">
        <v>50</v>
      </c>
      <c r="AF344" t="s">
        <v>50</v>
      </c>
    </row>
    <row r="345" spans="1:32">
      <c r="A345" s="6" t="str">
        <f t="shared" si="10"/>
        <v>Paris 17 - La Fourche Nollet6</v>
      </c>
      <c r="B345" s="6">
        <f t="shared" si="11"/>
        <v>6</v>
      </c>
      <c r="C345" t="s">
        <v>1049</v>
      </c>
      <c r="D345">
        <v>6</v>
      </c>
      <c r="E345">
        <v>6</v>
      </c>
      <c r="F345" t="s">
        <v>1061</v>
      </c>
      <c r="G345" t="s">
        <v>43</v>
      </c>
      <c r="H345" t="s">
        <v>46</v>
      </c>
      <c r="I345" t="s">
        <v>45</v>
      </c>
      <c r="J345" t="s">
        <v>46</v>
      </c>
      <c r="K345" t="s">
        <v>89</v>
      </c>
      <c r="L345" t="s">
        <v>45</v>
      </c>
      <c r="M345" t="s">
        <v>50</v>
      </c>
      <c r="N345" t="s">
        <v>50</v>
      </c>
      <c r="O345" t="s">
        <v>50</v>
      </c>
      <c r="P345" t="s">
        <v>50</v>
      </c>
      <c r="Q345" t="s">
        <v>50</v>
      </c>
      <c r="R345" t="s">
        <v>50</v>
      </c>
      <c r="S345" t="s">
        <v>50</v>
      </c>
      <c r="T345" t="s">
        <v>50</v>
      </c>
      <c r="U345" t="s">
        <v>441</v>
      </c>
      <c r="V345" t="s">
        <v>50</v>
      </c>
      <c r="W345">
        <v>1246235</v>
      </c>
      <c r="X345" t="s">
        <v>1409</v>
      </c>
      <c r="Y345" t="s">
        <v>1410</v>
      </c>
      <c r="Z345" t="s">
        <v>50</v>
      </c>
      <c r="AA345" t="s">
        <v>50</v>
      </c>
      <c r="AB345" t="s">
        <v>50</v>
      </c>
      <c r="AC345">
        <v>7.0100118723602906E+17</v>
      </c>
      <c r="AD345" t="s">
        <v>50</v>
      </c>
      <c r="AE345" t="s">
        <v>50</v>
      </c>
      <c r="AF345" t="s">
        <v>1062</v>
      </c>
    </row>
    <row r="346" spans="1:32">
      <c r="A346" s="6" t="str">
        <f t="shared" si="10"/>
        <v>Paris 17 - Porte de Champerret1</v>
      </c>
      <c r="B346" s="6">
        <f t="shared" si="11"/>
        <v>1</v>
      </c>
      <c r="C346" t="s">
        <v>1063</v>
      </c>
      <c r="D346">
        <v>5</v>
      </c>
      <c r="E346">
        <v>3</v>
      </c>
      <c r="F346" t="s">
        <v>1066</v>
      </c>
      <c r="G346" t="s">
        <v>72</v>
      </c>
      <c r="H346" t="s">
        <v>46</v>
      </c>
      <c r="I346" t="s">
        <v>45</v>
      </c>
      <c r="J346" t="s">
        <v>46</v>
      </c>
      <c r="K346" t="s">
        <v>64</v>
      </c>
      <c r="L346" t="s">
        <v>45</v>
      </c>
      <c r="M346" t="s">
        <v>50</v>
      </c>
      <c r="N346" t="s">
        <v>50</v>
      </c>
      <c r="O346" t="s">
        <v>50</v>
      </c>
      <c r="P346" t="s">
        <v>50</v>
      </c>
      <c r="Q346" t="s">
        <v>50</v>
      </c>
      <c r="R346" t="s">
        <v>50</v>
      </c>
      <c r="S346" t="s">
        <v>50</v>
      </c>
      <c r="T346" t="s">
        <v>50</v>
      </c>
      <c r="U346" t="s">
        <v>49</v>
      </c>
      <c r="V346">
        <v>1243529</v>
      </c>
      <c r="W346" t="s">
        <v>50</v>
      </c>
      <c r="X346" t="s">
        <v>1467</v>
      </c>
      <c r="Y346" t="s">
        <v>1468</v>
      </c>
      <c r="Z346" t="s">
        <v>50</v>
      </c>
      <c r="AA346" t="s">
        <v>50</v>
      </c>
      <c r="AB346" t="s">
        <v>50</v>
      </c>
      <c r="AC346">
        <v>7.0100118723605299E+17</v>
      </c>
      <c r="AD346" t="s">
        <v>50</v>
      </c>
      <c r="AE346" t="s">
        <v>50</v>
      </c>
      <c r="AF346" t="s">
        <v>1067</v>
      </c>
    </row>
    <row r="347" spans="1:32">
      <c r="A347" s="6" t="str">
        <f t="shared" si="10"/>
        <v>Paris 17 - Porte de Champerret2</v>
      </c>
      <c r="B347" s="6">
        <f t="shared" si="11"/>
        <v>2</v>
      </c>
      <c r="C347" t="s">
        <v>1063</v>
      </c>
      <c r="D347">
        <v>5</v>
      </c>
      <c r="E347">
        <v>3</v>
      </c>
      <c r="F347" t="s">
        <v>1068</v>
      </c>
      <c r="G347" t="s">
        <v>43</v>
      </c>
      <c r="H347" t="s">
        <v>46</v>
      </c>
      <c r="I347" t="s">
        <v>45</v>
      </c>
      <c r="J347" t="s">
        <v>46</v>
      </c>
      <c r="K347" t="s">
        <v>89</v>
      </c>
      <c r="L347" t="s">
        <v>45</v>
      </c>
      <c r="M347" t="s">
        <v>50</v>
      </c>
      <c r="N347" t="s">
        <v>50</v>
      </c>
      <c r="O347" t="s">
        <v>50</v>
      </c>
      <c r="P347" t="s">
        <v>50</v>
      </c>
      <c r="Q347" t="s">
        <v>50</v>
      </c>
      <c r="R347" t="s">
        <v>50</v>
      </c>
      <c r="S347" t="s">
        <v>50</v>
      </c>
      <c r="T347" t="s">
        <v>50</v>
      </c>
      <c r="U347" t="s">
        <v>49</v>
      </c>
      <c r="V347" t="s">
        <v>50</v>
      </c>
      <c r="W347">
        <v>1246219</v>
      </c>
      <c r="X347" t="s">
        <v>1409</v>
      </c>
      <c r="Y347" t="s">
        <v>1410</v>
      </c>
      <c r="Z347" t="s">
        <v>50</v>
      </c>
      <c r="AA347" t="s">
        <v>50</v>
      </c>
      <c r="AB347" t="s">
        <v>50</v>
      </c>
      <c r="AC347">
        <v>7.0100118723604403E+17</v>
      </c>
      <c r="AD347" t="s">
        <v>50</v>
      </c>
      <c r="AE347" t="s">
        <v>50</v>
      </c>
      <c r="AF347" t="s">
        <v>50</v>
      </c>
    </row>
    <row r="348" spans="1:32">
      <c r="A348" s="6" t="str">
        <f t="shared" si="10"/>
        <v>Paris 17 - Porte de Champerret3</v>
      </c>
      <c r="B348" s="6">
        <f t="shared" si="11"/>
        <v>3</v>
      </c>
      <c r="C348" t="s">
        <v>1063</v>
      </c>
      <c r="D348">
        <v>5</v>
      </c>
      <c r="E348">
        <v>3</v>
      </c>
      <c r="F348" t="s">
        <v>1064</v>
      </c>
      <c r="G348" t="s">
        <v>54</v>
      </c>
      <c r="H348" t="s">
        <v>46</v>
      </c>
      <c r="I348" t="s">
        <v>45</v>
      </c>
      <c r="J348" t="s">
        <v>46</v>
      </c>
      <c r="K348" t="s">
        <v>47</v>
      </c>
      <c r="L348" t="s">
        <v>45</v>
      </c>
      <c r="M348" t="s">
        <v>50</v>
      </c>
      <c r="N348" t="s">
        <v>50</v>
      </c>
      <c r="O348" t="s">
        <v>50</v>
      </c>
      <c r="P348" t="s">
        <v>50</v>
      </c>
      <c r="Q348" t="s">
        <v>50</v>
      </c>
      <c r="R348" t="s">
        <v>50</v>
      </c>
      <c r="S348" t="s">
        <v>50</v>
      </c>
      <c r="T348" t="s">
        <v>50</v>
      </c>
      <c r="U348" t="s">
        <v>49</v>
      </c>
      <c r="V348" t="s">
        <v>50</v>
      </c>
      <c r="W348" t="s">
        <v>50</v>
      </c>
      <c r="X348" t="s">
        <v>50</v>
      </c>
      <c r="Y348" t="s">
        <v>50</v>
      </c>
      <c r="Z348" t="s">
        <v>50</v>
      </c>
      <c r="AA348" t="s">
        <v>50</v>
      </c>
      <c r="AB348" t="s">
        <v>50</v>
      </c>
      <c r="AC348">
        <v>7.0100118723605299E+17</v>
      </c>
      <c r="AD348" t="s">
        <v>50</v>
      </c>
      <c r="AE348" t="s">
        <v>50</v>
      </c>
      <c r="AF348" t="s">
        <v>1065</v>
      </c>
    </row>
    <row r="349" spans="1:32">
      <c r="A349" s="6" t="str">
        <f t="shared" si="10"/>
        <v>Paris 17 - Rome Batignolles1</v>
      </c>
      <c r="B349" s="6">
        <f t="shared" si="11"/>
        <v>1</v>
      </c>
      <c r="C349" t="s">
        <v>1069</v>
      </c>
      <c r="D349">
        <v>5</v>
      </c>
      <c r="E349">
        <v>5</v>
      </c>
      <c r="F349" t="s">
        <v>1469</v>
      </c>
      <c r="G349" t="s">
        <v>282</v>
      </c>
      <c r="H349" t="s">
        <v>46</v>
      </c>
      <c r="I349" t="s">
        <v>48</v>
      </c>
      <c r="J349" t="s">
        <v>104</v>
      </c>
      <c r="K349" t="s">
        <v>89</v>
      </c>
      <c r="L349" t="s">
        <v>45</v>
      </c>
      <c r="M349" t="s">
        <v>50</v>
      </c>
      <c r="N349" t="s">
        <v>50</v>
      </c>
      <c r="O349" t="s">
        <v>50</v>
      </c>
      <c r="P349" t="s">
        <v>50</v>
      </c>
      <c r="Q349" t="s">
        <v>50</v>
      </c>
      <c r="R349" t="s">
        <v>50</v>
      </c>
      <c r="S349" t="s">
        <v>50</v>
      </c>
      <c r="T349" t="s">
        <v>50</v>
      </c>
      <c r="U349" t="s">
        <v>441</v>
      </c>
      <c r="V349" t="s">
        <v>50</v>
      </c>
      <c r="W349">
        <v>1246603</v>
      </c>
      <c r="X349" t="s">
        <v>1470</v>
      </c>
      <c r="Y349" t="s">
        <v>1471</v>
      </c>
      <c r="Z349" t="s">
        <v>50</v>
      </c>
      <c r="AA349" t="s">
        <v>50</v>
      </c>
      <c r="AB349" t="s">
        <v>50</v>
      </c>
      <c r="AC349">
        <v>7010011872360130</v>
      </c>
      <c r="AD349">
        <v>373</v>
      </c>
      <c r="AE349" t="s">
        <v>50</v>
      </c>
      <c r="AF349" t="s">
        <v>50</v>
      </c>
    </row>
    <row r="350" spans="1:32">
      <c r="A350" s="6" t="str">
        <f t="shared" si="10"/>
        <v>Paris 17 - Rome Batignolles2</v>
      </c>
      <c r="B350" s="6">
        <f t="shared" si="11"/>
        <v>2</v>
      </c>
      <c r="C350" t="s">
        <v>1069</v>
      </c>
      <c r="D350">
        <v>5</v>
      </c>
      <c r="E350">
        <v>5</v>
      </c>
      <c r="F350" t="s">
        <v>1076</v>
      </c>
      <c r="G350" t="s">
        <v>498</v>
      </c>
      <c r="H350" t="s">
        <v>46</v>
      </c>
      <c r="I350" t="s">
        <v>45</v>
      </c>
      <c r="J350" t="s">
        <v>46</v>
      </c>
      <c r="K350" t="s">
        <v>89</v>
      </c>
      <c r="L350" t="s">
        <v>45</v>
      </c>
      <c r="M350" t="s">
        <v>50</v>
      </c>
      <c r="N350" t="s">
        <v>50</v>
      </c>
      <c r="O350" t="s">
        <v>50</v>
      </c>
      <c r="P350" t="s">
        <v>50</v>
      </c>
      <c r="Q350" t="s">
        <v>50</v>
      </c>
      <c r="R350" t="s">
        <v>50</v>
      </c>
      <c r="S350" t="s">
        <v>50</v>
      </c>
      <c r="T350" t="s">
        <v>50</v>
      </c>
      <c r="U350" t="s">
        <v>441</v>
      </c>
      <c r="V350" t="s">
        <v>50</v>
      </c>
      <c r="W350">
        <v>1246246</v>
      </c>
      <c r="X350" t="s">
        <v>1409</v>
      </c>
      <c r="Y350" t="s">
        <v>1410</v>
      </c>
      <c r="Z350" t="s">
        <v>50</v>
      </c>
      <c r="AA350" t="s">
        <v>50</v>
      </c>
      <c r="AB350" t="s">
        <v>50</v>
      </c>
      <c r="AC350">
        <v>7.0100118723605402E+17</v>
      </c>
      <c r="AD350" t="s">
        <v>50</v>
      </c>
      <c r="AE350" t="s">
        <v>50</v>
      </c>
      <c r="AF350" t="s">
        <v>50</v>
      </c>
    </row>
    <row r="351" spans="1:32">
      <c r="A351" s="6" t="str">
        <f t="shared" si="10"/>
        <v>Paris 17 - Rome Batignolles3</v>
      </c>
      <c r="B351" s="6">
        <f t="shared" si="11"/>
        <v>3</v>
      </c>
      <c r="C351" t="s">
        <v>1069</v>
      </c>
      <c r="D351">
        <v>5</v>
      </c>
      <c r="E351">
        <v>5</v>
      </c>
      <c r="F351" t="s">
        <v>1072</v>
      </c>
      <c r="G351" t="s">
        <v>72</v>
      </c>
      <c r="H351" t="s">
        <v>46</v>
      </c>
      <c r="I351" t="s">
        <v>45</v>
      </c>
      <c r="J351" t="s">
        <v>58</v>
      </c>
      <c r="K351" t="s">
        <v>253</v>
      </c>
      <c r="L351" t="s">
        <v>48</v>
      </c>
      <c r="M351" t="s">
        <v>50</v>
      </c>
      <c r="N351" t="s">
        <v>50</v>
      </c>
      <c r="O351" t="s">
        <v>50</v>
      </c>
      <c r="P351" t="s">
        <v>50</v>
      </c>
      <c r="Q351" t="s">
        <v>50</v>
      </c>
      <c r="R351" t="s">
        <v>50</v>
      </c>
      <c r="S351" t="s">
        <v>50</v>
      </c>
      <c r="T351" t="s">
        <v>50</v>
      </c>
      <c r="U351" t="s">
        <v>441</v>
      </c>
      <c r="V351" t="s">
        <v>50</v>
      </c>
      <c r="W351" t="s">
        <v>50</v>
      </c>
      <c r="X351" t="s">
        <v>50</v>
      </c>
      <c r="Y351" t="s">
        <v>50</v>
      </c>
      <c r="Z351" t="s">
        <v>1073</v>
      </c>
      <c r="AA351" t="s">
        <v>1074</v>
      </c>
      <c r="AB351" t="s">
        <v>50</v>
      </c>
      <c r="AC351">
        <v>7.0100118723605299E+17</v>
      </c>
      <c r="AD351" t="s">
        <v>50</v>
      </c>
      <c r="AE351" t="s">
        <v>50</v>
      </c>
      <c r="AF351" t="s">
        <v>1075</v>
      </c>
    </row>
    <row r="352" spans="1:32">
      <c r="A352" s="6" t="str">
        <f t="shared" si="10"/>
        <v>Paris 17 - Rome Batignolles4</v>
      </c>
      <c r="B352" s="6">
        <f t="shared" si="11"/>
        <v>4</v>
      </c>
      <c r="C352" t="s">
        <v>1069</v>
      </c>
      <c r="D352">
        <v>5</v>
      </c>
      <c r="E352">
        <v>5</v>
      </c>
      <c r="F352" t="s">
        <v>1077</v>
      </c>
      <c r="G352">
        <v>500</v>
      </c>
      <c r="H352" t="s">
        <v>46</v>
      </c>
      <c r="I352" t="s">
        <v>45</v>
      </c>
      <c r="J352" t="s">
        <v>46</v>
      </c>
      <c r="K352" t="s">
        <v>47</v>
      </c>
      <c r="L352" t="s">
        <v>45</v>
      </c>
      <c r="M352" t="s">
        <v>50</v>
      </c>
      <c r="N352" t="s">
        <v>50</v>
      </c>
      <c r="O352" t="s">
        <v>50</v>
      </c>
      <c r="P352" t="s">
        <v>50</v>
      </c>
      <c r="Q352" t="s">
        <v>50</v>
      </c>
      <c r="R352" t="s">
        <v>50</v>
      </c>
      <c r="S352" t="s">
        <v>50</v>
      </c>
      <c r="T352" t="s">
        <v>50</v>
      </c>
      <c r="U352" t="s">
        <v>441</v>
      </c>
      <c r="V352" t="s">
        <v>50</v>
      </c>
      <c r="W352" t="s">
        <v>50</v>
      </c>
      <c r="X352" t="s">
        <v>50</v>
      </c>
      <c r="Y352" t="s">
        <v>50</v>
      </c>
      <c r="Z352" t="s">
        <v>50</v>
      </c>
      <c r="AA352" t="s">
        <v>50</v>
      </c>
      <c r="AB352" t="s">
        <v>50</v>
      </c>
      <c r="AC352">
        <v>7.0100118723603302E+17</v>
      </c>
      <c r="AD352" t="s">
        <v>50</v>
      </c>
      <c r="AE352" t="s">
        <v>50</v>
      </c>
      <c r="AF352" t="s">
        <v>1078</v>
      </c>
    </row>
    <row r="353" spans="1:32">
      <c r="A353" s="6" t="str">
        <f t="shared" si="10"/>
        <v>Paris 17 - Rome Batignolles5</v>
      </c>
      <c r="B353" s="6">
        <f t="shared" si="11"/>
        <v>5</v>
      </c>
      <c r="C353" t="s">
        <v>1069</v>
      </c>
      <c r="D353">
        <v>5</v>
      </c>
      <c r="E353">
        <v>5</v>
      </c>
      <c r="F353" t="s">
        <v>1070</v>
      </c>
      <c r="G353" t="s">
        <v>43</v>
      </c>
      <c r="H353" t="s">
        <v>46</v>
      </c>
      <c r="I353" t="s">
        <v>45</v>
      </c>
      <c r="J353" t="s">
        <v>46</v>
      </c>
      <c r="K353" t="s">
        <v>47</v>
      </c>
      <c r="L353" t="s">
        <v>45</v>
      </c>
      <c r="M353" t="s">
        <v>50</v>
      </c>
      <c r="N353" t="s">
        <v>50</v>
      </c>
      <c r="O353" t="s">
        <v>50</v>
      </c>
      <c r="P353" t="s">
        <v>50</v>
      </c>
      <c r="Q353" t="s">
        <v>50</v>
      </c>
      <c r="R353" t="s">
        <v>50</v>
      </c>
      <c r="S353" t="s">
        <v>50</v>
      </c>
      <c r="T353" t="s">
        <v>50</v>
      </c>
      <c r="U353" t="s">
        <v>441</v>
      </c>
      <c r="V353" t="s">
        <v>50</v>
      </c>
      <c r="W353" t="s">
        <v>50</v>
      </c>
      <c r="X353" t="s">
        <v>50</v>
      </c>
      <c r="Y353" t="s">
        <v>50</v>
      </c>
      <c r="Z353" t="s">
        <v>50</v>
      </c>
      <c r="AA353" t="s">
        <v>50</v>
      </c>
      <c r="AB353" t="s">
        <v>50</v>
      </c>
      <c r="AC353">
        <v>7.0100118723602906E+17</v>
      </c>
      <c r="AD353" t="s">
        <v>50</v>
      </c>
      <c r="AE353" t="s">
        <v>50</v>
      </c>
      <c r="AF353" t="s">
        <v>1071</v>
      </c>
    </row>
    <row r="354" spans="1:32">
      <c r="A354" s="6" t="str">
        <f t="shared" si="10"/>
        <v>Paris 17 - Ternes1</v>
      </c>
      <c r="B354" s="6">
        <f t="shared" si="11"/>
        <v>1</v>
      </c>
      <c r="C354" t="s">
        <v>1079</v>
      </c>
      <c r="D354">
        <v>3</v>
      </c>
      <c r="E354">
        <v>3</v>
      </c>
      <c r="F354" t="s">
        <v>1083</v>
      </c>
      <c r="G354" t="s">
        <v>72</v>
      </c>
      <c r="H354" t="s">
        <v>46</v>
      </c>
      <c r="I354" t="s">
        <v>45</v>
      </c>
      <c r="J354" t="s">
        <v>46</v>
      </c>
      <c r="K354" t="s">
        <v>47</v>
      </c>
      <c r="L354" t="s">
        <v>45</v>
      </c>
      <c r="M354" t="s">
        <v>50</v>
      </c>
      <c r="N354" t="s">
        <v>50</v>
      </c>
      <c r="O354" t="s">
        <v>50</v>
      </c>
      <c r="P354" t="s">
        <v>50</v>
      </c>
      <c r="Q354" t="s">
        <v>50</v>
      </c>
      <c r="R354" t="s">
        <v>50</v>
      </c>
      <c r="S354" t="s">
        <v>50</v>
      </c>
      <c r="T354" t="s">
        <v>50</v>
      </c>
      <c r="U354" t="s">
        <v>441</v>
      </c>
      <c r="V354" t="s">
        <v>50</v>
      </c>
      <c r="W354" t="s">
        <v>50</v>
      </c>
      <c r="X354" t="s">
        <v>50</v>
      </c>
      <c r="Y354" t="s">
        <v>50</v>
      </c>
      <c r="Z354" t="s">
        <v>50</v>
      </c>
      <c r="AA354" t="s">
        <v>50</v>
      </c>
      <c r="AB354" t="s">
        <v>1084</v>
      </c>
      <c r="AC354">
        <v>7.0100118723601997E+17</v>
      </c>
      <c r="AD354" t="s">
        <v>50</v>
      </c>
      <c r="AE354" t="s">
        <v>50</v>
      </c>
      <c r="AF354" t="s">
        <v>1085</v>
      </c>
    </row>
    <row r="355" spans="1:32">
      <c r="A355" s="6" t="str">
        <f t="shared" si="10"/>
        <v>Paris 17 - Ternes2</v>
      </c>
      <c r="B355" s="6">
        <f t="shared" si="11"/>
        <v>2</v>
      </c>
      <c r="C355" t="s">
        <v>1079</v>
      </c>
      <c r="D355">
        <v>3</v>
      </c>
      <c r="E355">
        <v>3</v>
      </c>
      <c r="F355" t="s">
        <v>1086</v>
      </c>
      <c r="G355" t="s">
        <v>43</v>
      </c>
      <c r="H355" t="s">
        <v>46</v>
      </c>
      <c r="I355" t="s">
        <v>45</v>
      </c>
      <c r="J355" t="s">
        <v>46</v>
      </c>
      <c r="K355" t="s">
        <v>47</v>
      </c>
      <c r="L355" t="s">
        <v>45</v>
      </c>
      <c r="M355" t="s">
        <v>50</v>
      </c>
      <c r="N355" t="s">
        <v>50</v>
      </c>
      <c r="O355" t="s">
        <v>50</v>
      </c>
      <c r="P355" t="s">
        <v>50</v>
      </c>
      <c r="Q355" t="s">
        <v>50</v>
      </c>
      <c r="R355" t="s">
        <v>50</v>
      </c>
      <c r="S355" t="s">
        <v>50</v>
      </c>
      <c r="T355" t="s">
        <v>50</v>
      </c>
      <c r="U355" t="s">
        <v>441</v>
      </c>
      <c r="V355" t="s">
        <v>50</v>
      </c>
      <c r="W355" t="s">
        <v>50</v>
      </c>
      <c r="X355" t="s">
        <v>50</v>
      </c>
      <c r="Y355" t="s">
        <v>50</v>
      </c>
      <c r="Z355" t="s">
        <v>50</v>
      </c>
      <c r="AA355" t="s">
        <v>50</v>
      </c>
      <c r="AB355" t="s">
        <v>50</v>
      </c>
      <c r="AC355">
        <v>7.0100118723605402E+17</v>
      </c>
      <c r="AD355" t="s">
        <v>50</v>
      </c>
      <c r="AE355" t="s">
        <v>1088</v>
      </c>
      <c r="AF355" t="s">
        <v>1089</v>
      </c>
    </row>
    <row r="356" spans="1:32">
      <c r="A356" s="6" t="str">
        <f t="shared" si="10"/>
        <v>Paris 17 - Ternes3</v>
      </c>
      <c r="B356" s="6">
        <f t="shared" si="11"/>
        <v>3</v>
      </c>
      <c r="C356" t="s">
        <v>1079</v>
      </c>
      <c r="D356">
        <v>3</v>
      </c>
      <c r="E356">
        <v>3</v>
      </c>
      <c r="F356" t="s">
        <v>1080</v>
      </c>
      <c r="G356" t="s">
        <v>54</v>
      </c>
      <c r="H356" t="s">
        <v>46</v>
      </c>
      <c r="I356" t="s">
        <v>45</v>
      </c>
      <c r="J356" t="s">
        <v>46</v>
      </c>
      <c r="K356" t="s">
        <v>89</v>
      </c>
      <c r="L356" t="s">
        <v>45</v>
      </c>
      <c r="M356" t="s">
        <v>50</v>
      </c>
      <c r="N356" t="s">
        <v>50</v>
      </c>
      <c r="O356" t="s">
        <v>50</v>
      </c>
      <c r="P356" t="s">
        <v>50</v>
      </c>
      <c r="Q356" t="s">
        <v>50</v>
      </c>
      <c r="R356" t="s">
        <v>50</v>
      </c>
      <c r="S356" t="s">
        <v>50</v>
      </c>
      <c r="T356" t="s">
        <v>50</v>
      </c>
      <c r="U356" t="s">
        <v>441</v>
      </c>
      <c r="V356" t="s">
        <v>50</v>
      </c>
      <c r="W356">
        <v>1246243</v>
      </c>
      <c r="X356" t="s">
        <v>1409</v>
      </c>
      <c r="Y356" t="s">
        <v>1410</v>
      </c>
      <c r="Z356" t="s">
        <v>50</v>
      </c>
      <c r="AA356" t="s">
        <v>50</v>
      </c>
      <c r="AB356" t="s">
        <v>50</v>
      </c>
      <c r="AC356">
        <v>7.0100120039401498E+17</v>
      </c>
      <c r="AD356" t="s">
        <v>50</v>
      </c>
      <c r="AE356" t="s">
        <v>1081</v>
      </c>
      <c r="AF356" t="s">
        <v>1082</v>
      </c>
    </row>
    <row r="357" spans="1:32">
      <c r="A357" s="6" t="str">
        <f t="shared" si="10"/>
        <v>Paris 17 - Villiers1</v>
      </c>
      <c r="B357" s="6">
        <f t="shared" si="11"/>
        <v>1</v>
      </c>
      <c r="C357" t="s">
        <v>1090</v>
      </c>
      <c r="D357">
        <v>2</v>
      </c>
      <c r="E357">
        <v>2</v>
      </c>
      <c r="F357" t="s">
        <v>1093</v>
      </c>
      <c r="G357" t="s">
        <v>308</v>
      </c>
      <c r="H357" t="s">
        <v>46</v>
      </c>
      <c r="I357" t="s">
        <v>45</v>
      </c>
      <c r="J357" t="s">
        <v>46</v>
      </c>
      <c r="K357" t="s">
        <v>89</v>
      </c>
      <c r="L357" t="s">
        <v>45</v>
      </c>
      <c r="M357" t="s">
        <v>50</v>
      </c>
      <c r="N357" t="s">
        <v>50</v>
      </c>
      <c r="O357" t="s">
        <v>50</v>
      </c>
      <c r="P357" t="s">
        <v>50</v>
      </c>
      <c r="Q357" t="s">
        <v>50</v>
      </c>
      <c r="R357" t="s">
        <v>50</v>
      </c>
      <c r="S357" t="s">
        <v>50</v>
      </c>
      <c r="T357" t="s">
        <v>50</v>
      </c>
      <c r="U357" t="s">
        <v>441</v>
      </c>
      <c r="V357" t="s">
        <v>50</v>
      </c>
      <c r="W357">
        <v>1246281</v>
      </c>
      <c r="X357" t="s">
        <v>1409</v>
      </c>
      <c r="Y357" t="s">
        <v>1410</v>
      </c>
      <c r="Z357" t="s">
        <v>50</v>
      </c>
      <c r="AA357" t="s">
        <v>50</v>
      </c>
      <c r="AB357" t="s">
        <v>50</v>
      </c>
      <c r="AC357">
        <v>7.0100118723605402E+17</v>
      </c>
      <c r="AD357" t="s">
        <v>312</v>
      </c>
      <c r="AE357" t="s">
        <v>50</v>
      </c>
      <c r="AF357" t="s">
        <v>50</v>
      </c>
    </row>
    <row r="358" spans="1:32">
      <c r="A358" s="6" t="str">
        <f t="shared" si="10"/>
        <v>Paris 17 - Villiers2</v>
      </c>
      <c r="B358" s="6">
        <f t="shared" si="11"/>
        <v>2</v>
      </c>
      <c r="C358" t="s">
        <v>1090</v>
      </c>
      <c r="D358">
        <v>2</v>
      </c>
      <c r="E358">
        <v>2</v>
      </c>
      <c r="F358" t="s">
        <v>1091</v>
      </c>
      <c r="G358">
        <v>500</v>
      </c>
      <c r="H358" t="s">
        <v>46</v>
      </c>
      <c r="I358" t="s">
        <v>45</v>
      </c>
      <c r="J358" t="s">
        <v>46</v>
      </c>
      <c r="K358" t="s">
        <v>89</v>
      </c>
      <c r="L358" t="s">
        <v>45</v>
      </c>
      <c r="M358" t="s">
        <v>50</v>
      </c>
      <c r="N358" t="s">
        <v>50</v>
      </c>
      <c r="O358" t="s">
        <v>50</v>
      </c>
      <c r="P358" t="s">
        <v>50</v>
      </c>
      <c r="Q358" t="s">
        <v>50</v>
      </c>
      <c r="R358" t="s">
        <v>50</v>
      </c>
      <c r="S358" t="s">
        <v>50</v>
      </c>
      <c r="T358" t="s">
        <v>50</v>
      </c>
      <c r="U358" t="s">
        <v>441</v>
      </c>
      <c r="V358" t="s">
        <v>50</v>
      </c>
      <c r="W358">
        <v>1246251</v>
      </c>
      <c r="X358" t="s">
        <v>1409</v>
      </c>
      <c r="Y358" t="s">
        <v>1410</v>
      </c>
      <c r="Z358" t="s">
        <v>50</v>
      </c>
      <c r="AA358" t="s">
        <v>50</v>
      </c>
      <c r="AB358" t="s">
        <v>50</v>
      </c>
      <c r="AC358">
        <v>7.0100118723606195E+17</v>
      </c>
      <c r="AD358" t="s">
        <v>50</v>
      </c>
      <c r="AE358" t="s">
        <v>50</v>
      </c>
      <c r="AF358" t="s">
        <v>1092</v>
      </c>
    </row>
    <row r="359" spans="1:32">
      <c r="A359" s="6" t="str">
        <f t="shared" si="10"/>
        <v>Paris 17 - Wagram Arc de Triomphe1</v>
      </c>
      <c r="B359" s="6">
        <f t="shared" si="11"/>
        <v>1</v>
      </c>
      <c r="C359" t="s">
        <v>1094</v>
      </c>
      <c r="D359">
        <v>6</v>
      </c>
      <c r="E359">
        <v>6</v>
      </c>
      <c r="F359" t="s">
        <v>1104</v>
      </c>
      <c r="G359" t="s">
        <v>43</v>
      </c>
      <c r="H359" t="s">
        <v>46</v>
      </c>
      <c r="I359" t="s">
        <v>45</v>
      </c>
      <c r="J359" t="s">
        <v>46</v>
      </c>
      <c r="K359" t="s">
        <v>47</v>
      </c>
      <c r="L359" t="s">
        <v>45</v>
      </c>
      <c r="M359" t="s">
        <v>50</v>
      </c>
      <c r="N359" t="s">
        <v>50</v>
      </c>
      <c r="O359" t="s">
        <v>50</v>
      </c>
      <c r="P359" t="s">
        <v>50</v>
      </c>
      <c r="Q359" t="s">
        <v>50</v>
      </c>
      <c r="R359" t="s">
        <v>50</v>
      </c>
      <c r="S359" t="s">
        <v>50</v>
      </c>
      <c r="T359" t="s">
        <v>50</v>
      </c>
      <c r="U359" t="s">
        <v>441</v>
      </c>
      <c r="V359" t="s">
        <v>50</v>
      </c>
      <c r="W359" t="s">
        <v>50</v>
      </c>
      <c r="X359" t="s">
        <v>50</v>
      </c>
      <c r="Y359" t="s">
        <v>50</v>
      </c>
      <c r="Z359" t="s">
        <v>50</v>
      </c>
      <c r="AA359" t="s">
        <v>50</v>
      </c>
      <c r="AB359" t="s">
        <v>1105</v>
      </c>
      <c r="AC359">
        <v>7.0100118723602406E+17</v>
      </c>
      <c r="AD359">
        <v>132765</v>
      </c>
      <c r="AE359" t="s">
        <v>50</v>
      </c>
      <c r="AF359" t="s">
        <v>50</v>
      </c>
    </row>
    <row r="360" spans="1:32">
      <c r="A360" s="6" t="str">
        <f t="shared" si="10"/>
        <v>Paris 17 - Wagram Arc de Triomphe2</v>
      </c>
      <c r="B360" s="6">
        <f t="shared" si="11"/>
        <v>2</v>
      </c>
      <c r="C360" t="s">
        <v>1094</v>
      </c>
      <c r="D360">
        <v>6</v>
      </c>
      <c r="E360">
        <v>6</v>
      </c>
      <c r="F360" t="s">
        <v>1095</v>
      </c>
      <c r="G360" t="s">
        <v>54</v>
      </c>
      <c r="H360" t="s">
        <v>44</v>
      </c>
      <c r="I360" t="s">
        <v>45</v>
      </c>
      <c r="J360" t="s">
        <v>104</v>
      </c>
      <c r="K360" t="s">
        <v>64</v>
      </c>
      <c r="L360" t="s">
        <v>45</v>
      </c>
      <c r="M360" t="s">
        <v>50</v>
      </c>
      <c r="N360" t="s">
        <v>50</v>
      </c>
      <c r="O360" t="s">
        <v>50</v>
      </c>
      <c r="P360" t="s">
        <v>50</v>
      </c>
      <c r="Q360" t="s">
        <v>50</v>
      </c>
      <c r="R360" t="s">
        <v>50</v>
      </c>
      <c r="S360" t="s">
        <v>50</v>
      </c>
      <c r="T360" t="s">
        <v>50</v>
      </c>
      <c r="U360" t="s">
        <v>441</v>
      </c>
      <c r="V360">
        <v>1245797</v>
      </c>
      <c r="W360" t="s">
        <v>50</v>
      </c>
      <c r="X360" t="s">
        <v>1472</v>
      </c>
      <c r="Y360" t="s">
        <v>1473</v>
      </c>
      <c r="Z360" t="s">
        <v>50</v>
      </c>
      <c r="AA360" t="s">
        <v>50</v>
      </c>
      <c r="AB360" t="s">
        <v>1474</v>
      </c>
      <c r="AC360">
        <v>7.0100118723601306E+17</v>
      </c>
      <c r="AD360" t="s">
        <v>50</v>
      </c>
      <c r="AE360" t="s">
        <v>50</v>
      </c>
      <c r="AF360" t="s">
        <v>1096</v>
      </c>
    </row>
    <row r="361" spans="1:32">
      <c r="A361" s="6" t="str">
        <f t="shared" si="10"/>
        <v>Paris 17 - Wagram Arc de Triomphe3</v>
      </c>
      <c r="B361" s="6">
        <f t="shared" si="11"/>
        <v>3</v>
      </c>
      <c r="C361" t="s">
        <v>1094</v>
      </c>
      <c r="D361">
        <v>6</v>
      </c>
      <c r="E361">
        <v>6</v>
      </c>
      <c r="F361" t="s">
        <v>1100</v>
      </c>
      <c r="G361" t="s">
        <v>54</v>
      </c>
      <c r="H361" t="s">
        <v>46</v>
      </c>
      <c r="I361" t="s">
        <v>45</v>
      </c>
      <c r="J361" t="s">
        <v>46</v>
      </c>
      <c r="K361" t="s">
        <v>64</v>
      </c>
      <c r="L361" t="s">
        <v>45</v>
      </c>
      <c r="M361" t="s">
        <v>48</v>
      </c>
      <c r="N361" t="s">
        <v>48</v>
      </c>
      <c r="O361" t="s">
        <v>48</v>
      </c>
      <c r="P361" t="s">
        <v>48</v>
      </c>
      <c r="Q361" t="s">
        <v>48</v>
      </c>
      <c r="R361" t="s">
        <v>48</v>
      </c>
      <c r="S361" t="s">
        <v>48</v>
      </c>
      <c r="T361" t="s">
        <v>48</v>
      </c>
      <c r="U361" t="s">
        <v>441</v>
      </c>
      <c r="V361">
        <v>1246638</v>
      </c>
      <c r="W361" t="s">
        <v>50</v>
      </c>
      <c r="X361" t="s">
        <v>1475</v>
      </c>
      <c r="Y361" t="s">
        <v>1446</v>
      </c>
      <c r="Z361" t="s">
        <v>50</v>
      </c>
      <c r="AA361" t="s">
        <v>50</v>
      </c>
      <c r="AB361" t="s">
        <v>50</v>
      </c>
      <c r="AC361">
        <v>7.0100118723605402E+17</v>
      </c>
      <c r="AD361" t="s">
        <v>50</v>
      </c>
      <c r="AE361" t="s">
        <v>50</v>
      </c>
      <c r="AF361" t="s">
        <v>1101</v>
      </c>
    </row>
    <row r="362" spans="1:32">
      <c r="A362" s="6" t="str">
        <f t="shared" si="10"/>
        <v>Paris 17 - Wagram Arc de Triomphe4</v>
      </c>
      <c r="B362" s="6">
        <f t="shared" si="11"/>
        <v>4</v>
      </c>
      <c r="C362" t="s">
        <v>1094</v>
      </c>
      <c r="D362">
        <v>6</v>
      </c>
      <c r="E362">
        <v>6</v>
      </c>
      <c r="F362" t="s">
        <v>1106</v>
      </c>
      <c r="G362" t="s">
        <v>43</v>
      </c>
      <c r="H362" t="s">
        <v>46</v>
      </c>
      <c r="I362" t="s">
        <v>45</v>
      </c>
      <c r="J362" t="s">
        <v>46</v>
      </c>
      <c r="K362" t="s">
        <v>64</v>
      </c>
      <c r="L362" t="s">
        <v>48</v>
      </c>
      <c r="M362" t="s">
        <v>50</v>
      </c>
      <c r="N362" t="s">
        <v>50</v>
      </c>
      <c r="O362" t="s">
        <v>50</v>
      </c>
      <c r="P362" t="s">
        <v>50</v>
      </c>
      <c r="Q362" t="s">
        <v>50</v>
      </c>
      <c r="R362" t="s">
        <v>50</v>
      </c>
      <c r="S362" t="s">
        <v>50</v>
      </c>
      <c r="T362" t="s">
        <v>50</v>
      </c>
      <c r="U362" t="s">
        <v>441</v>
      </c>
      <c r="V362">
        <v>1245919</v>
      </c>
      <c r="W362" t="s">
        <v>50</v>
      </c>
      <c r="X362" t="s">
        <v>1476</v>
      </c>
      <c r="Y362" t="s">
        <v>1441</v>
      </c>
      <c r="Z362" t="s">
        <v>50</v>
      </c>
      <c r="AA362" t="s">
        <v>50</v>
      </c>
      <c r="AB362" t="s">
        <v>1107</v>
      </c>
      <c r="AC362">
        <v>7.0100118723601702E+17</v>
      </c>
      <c r="AD362" s="7">
        <v>4013125341</v>
      </c>
      <c r="AE362" t="s">
        <v>1108</v>
      </c>
      <c r="AF362" t="s">
        <v>1109</v>
      </c>
    </row>
    <row r="363" spans="1:32">
      <c r="A363" s="6" t="str">
        <f t="shared" si="10"/>
        <v>Paris 17 - Wagram Arc de Triomphe5</v>
      </c>
      <c r="B363" s="6">
        <f t="shared" si="11"/>
        <v>5</v>
      </c>
      <c r="C363" t="s">
        <v>1094</v>
      </c>
      <c r="D363">
        <v>6</v>
      </c>
      <c r="E363">
        <v>6</v>
      </c>
      <c r="F363" t="s">
        <v>1097</v>
      </c>
      <c r="G363" t="s">
        <v>43</v>
      </c>
      <c r="H363" t="s">
        <v>46</v>
      </c>
      <c r="I363" t="s">
        <v>45</v>
      </c>
      <c r="J363" t="s">
        <v>46</v>
      </c>
      <c r="K363" t="s">
        <v>47</v>
      </c>
      <c r="L363" t="s">
        <v>45</v>
      </c>
      <c r="M363" t="s">
        <v>50</v>
      </c>
      <c r="N363" t="s">
        <v>50</v>
      </c>
      <c r="O363" t="s">
        <v>50</v>
      </c>
      <c r="P363" t="s">
        <v>50</v>
      </c>
      <c r="Q363" t="s">
        <v>50</v>
      </c>
      <c r="R363" t="s">
        <v>50</v>
      </c>
      <c r="S363" t="s">
        <v>50</v>
      </c>
      <c r="T363" t="s">
        <v>50</v>
      </c>
      <c r="U363" t="s">
        <v>441</v>
      </c>
      <c r="V363" t="s">
        <v>50</v>
      </c>
      <c r="W363" t="s">
        <v>50</v>
      </c>
      <c r="X363" t="s">
        <v>50</v>
      </c>
      <c r="Y363" t="s">
        <v>50</v>
      </c>
      <c r="Z363" t="s">
        <v>50</v>
      </c>
      <c r="AA363" t="s">
        <v>50</v>
      </c>
      <c r="AB363" t="s">
        <v>1098</v>
      </c>
      <c r="AC363">
        <v>7.0100118723602202E+17</v>
      </c>
      <c r="AD363" t="s">
        <v>50</v>
      </c>
      <c r="AE363" t="s">
        <v>50</v>
      </c>
      <c r="AF363" t="s">
        <v>1099</v>
      </c>
    </row>
    <row r="364" spans="1:32">
      <c r="A364" s="6" t="str">
        <f t="shared" si="10"/>
        <v>Paris 17 - Wagram Arc de Triomphe6</v>
      </c>
      <c r="B364" s="6">
        <f t="shared" si="11"/>
        <v>6</v>
      </c>
      <c r="C364" t="s">
        <v>1094</v>
      </c>
      <c r="D364">
        <v>6</v>
      </c>
      <c r="E364">
        <v>6</v>
      </c>
      <c r="F364" t="s">
        <v>1102</v>
      </c>
      <c r="G364" t="s">
        <v>72</v>
      </c>
      <c r="H364" t="s">
        <v>46</v>
      </c>
      <c r="I364" t="s">
        <v>45</v>
      </c>
      <c r="J364" t="s">
        <v>46</v>
      </c>
      <c r="K364" t="s">
        <v>47</v>
      </c>
      <c r="L364" t="s">
        <v>45</v>
      </c>
      <c r="M364" t="s">
        <v>50</v>
      </c>
      <c r="N364" t="s">
        <v>50</v>
      </c>
      <c r="O364" t="s">
        <v>50</v>
      </c>
      <c r="P364" t="s">
        <v>50</v>
      </c>
      <c r="Q364" t="s">
        <v>50</v>
      </c>
      <c r="R364" t="s">
        <v>50</v>
      </c>
      <c r="S364" t="s">
        <v>50</v>
      </c>
      <c r="T364" t="s">
        <v>50</v>
      </c>
      <c r="U364" t="s">
        <v>441</v>
      </c>
      <c r="V364" t="s">
        <v>50</v>
      </c>
      <c r="W364" t="s">
        <v>50</v>
      </c>
      <c r="X364" t="s">
        <v>50</v>
      </c>
      <c r="Y364" t="s">
        <v>50</v>
      </c>
      <c r="Z364" t="s">
        <v>50</v>
      </c>
      <c r="AA364" t="s">
        <v>50</v>
      </c>
      <c r="AB364" t="s">
        <v>50</v>
      </c>
      <c r="AC364">
        <v>7.0100118723605402E+17</v>
      </c>
      <c r="AD364" t="s">
        <v>50</v>
      </c>
      <c r="AE364" t="s">
        <v>50</v>
      </c>
      <c r="AF364" t="s">
        <v>1103</v>
      </c>
    </row>
    <row r="365" spans="1:32">
      <c r="A365" s="6" t="str">
        <f t="shared" si="10"/>
        <v>Paris 17 - Wagram Courcelles1</v>
      </c>
      <c r="B365" s="6">
        <f t="shared" si="11"/>
        <v>1</v>
      </c>
      <c r="C365" t="s">
        <v>1110</v>
      </c>
      <c r="D365">
        <v>4</v>
      </c>
      <c r="E365">
        <v>4</v>
      </c>
      <c r="F365" t="s">
        <v>1111</v>
      </c>
      <c r="G365" t="s">
        <v>43</v>
      </c>
      <c r="H365" t="s">
        <v>46</v>
      </c>
      <c r="I365" t="s">
        <v>45</v>
      </c>
      <c r="J365" t="s">
        <v>46</v>
      </c>
      <c r="K365" t="s">
        <v>47</v>
      </c>
      <c r="L365" t="s">
        <v>45</v>
      </c>
      <c r="M365" t="s">
        <v>50</v>
      </c>
      <c r="N365" t="s">
        <v>50</v>
      </c>
      <c r="O365" t="s">
        <v>50</v>
      </c>
      <c r="P365" t="s">
        <v>50</v>
      </c>
      <c r="Q365" t="s">
        <v>50</v>
      </c>
      <c r="R365" t="s">
        <v>50</v>
      </c>
      <c r="S365" t="s">
        <v>50</v>
      </c>
      <c r="T365" t="s">
        <v>50</v>
      </c>
      <c r="U365" t="s">
        <v>441</v>
      </c>
      <c r="V365" t="s">
        <v>50</v>
      </c>
      <c r="W365" t="s">
        <v>50</v>
      </c>
      <c r="X365" t="s">
        <v>50</v>
      </c>
      <c r="Y365" t="s">
        <v>50</v>
      </c>
      <c r="Z365" t="s">
        <v>50</v>
      </c>
      <c r="AA365" t="s">
        <v>50</v>
      </c>
      <c r="AB365" t="s">
        <v>50</v>
      </c>
      <c r="AC365">
        <v>7.0100118723602995E+17</v>
      </c>
      <c r="AD365">
        <v>1897</v>
      </c>
      <c r="AE365" t="s">
        <v>1112</v>
      </c>
      <c r="AF365" t="s">
        <v>1477</v>
      </c>
    </row>
    <row r="366" spans="1:32">
      <c r="A366" s="6" t="str">
        <f t="shared" si="10"/>
        <v>Paris 17 - Wagram Courcelles2</v>
      </c>
      <c r="B366" s="6">
        <f t="shared" si="11"/>
        <v>2</v>
      </c>
      <c r="C366" t="s">
        <v>1110</v>
      </c>
      <c r="D366">
        <v>4</v>
      </c>
      <c r="E366">
        <v>4</v>
      </c>
      <c r="F366" t="s">
        <v>1119</v>
      </c>
      <c r="G366" t="s">
        <v>498</v>
      </c>
      <c r="H366" t="s">
        <v>46</v>
      </c>
      <c r="I366" t="s">
        <v>45</v>
      </c>
      <c r="J366" t="s">
        <v>46</v>
      </c>
      <c r="K366" t="s">
        <v>47</v>
      </c>
      <c r="L366" t="s">
        <v>45</v>
      </c>
      <c r="M366" t="s">
        <v>50</v>
      </c>
      <c r="N366" t="s">
        <v>50</v>
      </c>
      <c r="O366" t="s">
        <v>50</v>
      </c>
      <c r="P366" t="s">
        <v>50</v>
      </c>
      <c r="Q366" t="s">
        <v>50</v>
      </c>
      <c r="R366" t="s">
        <v>50</v>
      </c>
      <c r="S366" t="s">
        <v>50</v>
      </c>
      <c r="T366" t="s">
        <v>50</v>
      </c>
      <c r="U366" t="s">
        <v>441</v>
      </c>
      <c r="V366" t="s">
        <v>50</v>
      </c>
      <c r="W366" t="s">
        <v>50</v>
      </c>
      <c r="X366" t="s">
        <v>50</v>
      </c>
      <c r="Y366" t="s">
        <v>50</v>
      </c>
      <c r="Z366" t="s">
        <v>50</v>
      </c>
      <c r="AA366" t="s">
        <v>50</v>
      </c>
      <c r="AB366" t="s">
        <v>50</v>
      </c>
      <c r="AC366">
        <v>7.0100118723603494E+17</v>
      </c>
      <c r="AD366" t="s">
        <v>50</v>
      </c>
      <c r="AE366" t="s">
        <v>1120</v>
      </c>
      <c r="AF366" t="s">
        <v>50</v>
      </c>
    </row>
    <row r="367" spans="1:32">
      <c r="A367" s="6" t="str">
        <f t="shared" si="10"/>
        <v>Paris 17 - Wagram Courcelles3</v>
      </c>
      <c r="B367" s="6">
        <f t="shared" si="11"/>
        <v>3</v>
      </c>
      <c r="C367" t="s">
        <v>1110</v>
      </c>
      <c r="D367">
        <v>4</v>
      </c>
      <c r="E367">
        <v>4</v>
      </c>
      <c r="F367" t="s">
        <v>1116</v>
      </c>
      <c r="G367" t="s">
        <v>54</v>
      </c>
      <c r="H367" t="s">
        <v>46</v>
      </c>
      <c r="I367" t="s">
        <v>45</v>
      </c>
      <c r="J367" t="s">
        <v>46</v>
      </c>
      <c r="K367" t="s">
        <v>47</v>
      </c>
      <c r="L367" t="s">
        <v>45</v>
      </c>
      <c r="M367" t="s">
        <v>50</v>
      </c>
      <c r="N367" t="s">
        <v>50</v>
      </c>
      <c r="O367" t="s">
        <v>50</v>
      </c>
      <c r="P367" t="s">
        <v>50</v>
      </c>
      <c r="Q367" t="s">
        <v>50</v>
      </c>
      <c r="R367" t="s">
        <v>50</v>
      </c>
      <c r="S367" t="s">
        <v>50</v>
      </c>
      <c r="T367" t="s">
        <v>50</v>
      </c>
      <c r="U367" t="s">
        <v>441</v>
      </c>
      <c r="V367" t="s">
        <v>50</v>
      </c>
      <c r="W367" t="s">
        <v>50</v>
      </c>
      <c r="X367" t="s">
        <v>50</v>
      </c>
      <c r="Y367" t="s">
        <v>50</v>
      </c>
      <c r="Z367" t="s">
        <v>50</v>
      </c>
      <c r="AA367" t="s">
        <v>50</v>
      </c>
      <c r="AB367" t="s">
        <v>1117</v>
      </c>
      <c r="AC367">
        <v>7.0100118723601395E+17</v>
      </c>
      <c r="AD367" t="s">
        <v>50</v>
      </c>
      <c r="AE367" t="s">
        <v>50</v>
      </c>
      <c r="AF367" t="s">
        <v>1118</v>
      </c>
    </row>
    <row r="368" spans="1:32">
      <c r="A368" s="6" t="str">
        <f t="shared" si="10"/>
        <v>Paris 17 - Wagram Courcelles4</v>
      </c>
      <c r="B368" s="6">
        <f t="shared" si="11"/>
        <v>4</v>
      </c>
      <c r="C368" t="s">
        <v>1110</v>
      </c>
      <c r="D368">
        <v>4</v>
      </c>
      <c r="E368">
        <v>4</v>
      </c>
      <c r="F368" t="s">
        <v>1113</v>
      </c>
      <c r="G368">
        <v>500</v>
      </c>
      <c r="H368" t="s">
        <v>46</v>
      </c>
      <c r="I368" t="s">
        <v>45</v>
      </c>
      <c r="J368" t="s">
        <v>46</v>
      </c>
      <c r="K368" t="s">
        <v>47</v>
      </c>
      <c r="L368" t="s">
        <v>45</v>
      </c>
      <c r="M368" t="s">
        <v>50</v>
      </c>
      <c r="N368" t="s">
        <v>50</v>
      </c>
      <c r="O368" t="s">
        <v>50</v>
      </c>
      <c r="P368" t="s">
        <v>50</v>
      </c>
      <c r="Q368" t="s">
        <v>50</v>
      </c>
      <c r="R368" t="s">
        <v>50</v>
      </c>
      <c r="S368" t="s">
        <v>50</v>
      </c>
      <c r="T368" t="s">
        <v>50</v>
      </c>
      <c r="U368" t="s">
        <v>441</v>
      </c>
      <c r="V368" t="s">
        <v>50</v>
      </c>
      <c r="W368" t="s">
        <v>50</v>
      </c>
      <c r="X368" t="s">
        <v>50</v>
      </c>
      <c r="Y368" t="s">
        <v>50</v>
      </c>
      <c r="Z368" t="s">
        <v>50</v>
      </c>
      <c r="AA368" t="s">
        <v>50</v>
      </c>
      <c r="AB368" t="s">
        <v>50</v>
      </c>
      <c r="AC368">
        <v>7.0100118723603904E+17</v>
      </c>
      <c r="AD368" t="s">
        <v>50</v>
      </c>
      <c r="AE368" t="s">
        <v>1114</v>
      </c>
      <c r="AF368" t="s">
        <v>1115</v>
      </c>
    </row>
    <row r="369" spans="1:32">
      <c r="A369" s="6" t="str">
        <f t="shared" si="10"/>
        <v>Paris 18 - Chateau Rouge1</v>
      </c>
      <c r="B369" s="6">
        <f t="shared" si="11"/>
        <v>1</v>
      </c>
      <c r="C369" t="s">
        <v>1121</v>
      </c>
      <c r="D369">
        <v>3</v>
      </c>
      <c r="E369">
        <v>3</v>
      </c>
      <c r="F369" t="s">
        <v>1124</v>
      </c>
      <c r="G369" t="s">
        <v>43</v>
      </c>
      <c r="H369" t="s">
        <v>46</v>
      </c>
      <c r="I369" t="s">
        <v>45</v>
      </c>
      <c r="J369" t="s">
        <v>46</v>
      </c>
      <c r="K369" t="s">
        <v>64</v>
      </c>
      <c r="L369" t="s">
        <v>48</v>
      </c>
      <c r="M369" t="s">
        <v>50</v>
      </c>
      <c r="N369" t="s">
        <v>50</v>
      </c>
      <c r="O369" t="s">
        <v>50</v>
      </c>
      <c r="P369" t="s">
        <v>50</v>
      </c>
      <c r="Q369" t="s">
        <v>50</v>
      </c>
      <c r="R369" t="s">
        <v>50</v>
      </c>
      <c r="S369" t="s">
        <v>50</v>
      </c>
      <c r="T369" t="s">
        <v>50</v>
      </c>
      <c r="U369" t="s">
        <v>441</v>
      </c>
      <c r="V369">
        <v>1245244</v>
      </c>
      <c r="W369" t="s">
        <v>50</v>
      </c>
      <c r="X369" t="s">
        <v>1125</v>
      </c>
      <c r="Y369" t="s">
        <v>1478</v>
      </c>
      <c r="Z369" t="s">
        <v>50</v>
      </c>
      <c r="AA369" t="s">
        <v>50</v>
      </c>
      <c r="AB369" t="s">
        <v>50</v>
      </c>
      <c r="AC369">
        <v>7.0100118723605504E+17</v>
      </c>
      <c r="AD369" t="s">
        <v>50</v>
      </c>
      <c r="AE369" t="s">
        <v>50</v>
      </c>
      <c r="AF369" t="s">
        <v>1126</v>
      </c>
    </row>
    <row r="370" spans="1:32">
      <c r="A370" s="6" t="str">
        <f t="shared" si="10"/>
        <v>Paris 18 - Chateau Rouge2</v>
      </c>
      <c r="B370" s="6">
        <f t="shared" si="11"/>
        <v>2</v>
      </c>
      <c r="C370" t="s">
        <v>1121</v>
      </c>
      <c r="D370">
        <v>3</v>
      </c>
      <c r="E370">
        <v>3</v>
      </c>
      <c r="F370" t="s">
        <v>1122</v>
      </c>
      <c r="G370" t="s">
        <v>54</v>
      </c>
      <c r="H370" t="s">
        <v>46</v>
      </c>
      <c r="I370" t="s">
        <v>45</v>
      </c>
      <c r="J370" t="s">
        <v>46</v>
      </c>
      <c r="K370" t="s">
        <v>47</v>
      </c>
      <c r="L370" t="s">
        <v>45</v>
      </c>
      <c r="M370" t="s">
        <v>50</v>
      </c>
      <c r="N370" t="s">
        <v>50</v>
      </c>
      <c r="O370" t="s">
        <v>50</v>
      </c>
      <c r="P370" t="s">
        <v>50</v>
      </c>
      <c r="Q370" t="s">
        <v>50</v>
      </c>
      <c r="R370" t="s">
        <v>50</v>
      </c>
      <c r="S370" t="s">
        <v>50</v>
      </c>
      <c r="T370" t="s">
        <v>50</v>
      </c>
      <c r="U370" t="s">
        <v>441</v>
      </c>
      <c r="V370" t="s">
        <v>50</v>
      </c>
      <c r="W370" t="s">
        <v>50</v>
      </c>
      <c r="X370" t="s">
        <v>50</v>
      </c>
      <c r="Y370" t="s">
        <v>50</v>
      </c>
      <c r="Z370" t="s">
        <v>50</v>
      </c>
      <c r="AA370" t="s">
        <v>50</v>
      </c>
      <c r="AB370" t="s">
        <v>50</v>
      </c>
      <c r="AC370">
        <v>7.0100118723605504E+17</v>
      </c>
      <c r="AD370" t="s">
        <v>50</v>
      </c>
      <c r="AE370" t="s">
        <v>50</v>
      </c>
      <c r="AF370" t="s">
        <v>1123</v>
      </c>
    </row>
    <row r="371" spans="1:32">
      <c r="A371" s="6" t="str">
        <f t="shared" si="10"/>
        <v>Paris 18 - Chateau Rouge3</v>
      </c>
      <c r="B371" s="6">
        <f t="shared" si="11"/>
        <v>3</v>
      </c>
      <c r="C371" t="s">
        <v>1121</v>
      </c>
      <c r="D371">
        <v>3</v>
      </c>
      <c r="E371">
        <v>3</v>
      </c>
      <c r="F371" t="s">
        <v>1127</v>
      </c>
      <c r="G371" t="s">
        <v>498</v>
      </c>
      <c r="H371" t="s">
        <v>46</v>
      </c>
      <c r="I371" t="s">
        <v>45</v>
      </c>
      <c r="J371" t="s">
        <v>46</v>
      </c>
      <c r="K371" t="s">
        <v>47</v>
      </c>
      <c r="L371" t="s">
        <v>45</v>
      </c>
      <c r="M371" t="s">
        <v>50</v>
      </c>
      <c r="N371" t="s">
        <v>50</v>
      </c>
      <c r="O371" t="s">
        <v>50</v>
      </c>
      <c r="P371" t="s">
        <v>50</v>
      </c>
      <c r="Q371" t="s">
        <v>50</v>
      </c>
      <c r="R371" t="s">
        <v>50</v>
      </c>
      <c r="S371" t="s">
        <v>50</v>
      </c>
      <c r="T371" t="s">
        <v>50</v>
      </c>
      <c r="U371" t="s">
        <v>441</v>
      </c>
      <c r="V371" t="s">
        <v>50</v>
      </c>
      <c r="W371" t="s">
        <v>50</v>
      </c>
      <c r="X371" t="s">
        <v>50</v>
      </c>
      <c r="Y371" t="s">
        <v>50</v>
      </c>
      <c r="Z371" t="s">
        <v>50</v>
      </c>
      <c r="AA371" t="s">
        <v>50</v>
      </c>
      <c r="AB371" t="s">
        <v>50</v>
      </c>
      <c r="AC371">
        <v>7.0100118723605504E+17</v>
      </c>
      <c r="AD371" t="s">
        <v>50</v>
      </c>
      <c r="AE371" t="s">
        <v>50</v>
      </c>
      <c r="AF371" t="s">
        <v>50</v>
      </c>
    </row>
    <row r="372" spans="1:32">
      <c r="A372" s="6" t="str">
        <f t="shared" si="10"/>
        <v>Paris 18 - Clichy Montmartre1</v>
      </c>
      <c r="B372" s="6">
        <f t="shared" si="11"/>
        <v>1</v>
      </c>
      <c r="C372" t="s">
        <v>1128</v>
      </c>
      <c r="D372">
        <v>8</v>
      </c>
      <c r="E372">
        <v>8</v>
      </c>
      <c r="F372" t="s">
        <v>1135</v>
      </c>
      <c r="G372">
        <v>500</v>
      </c>
      <c r="H372" t="s">
        <v>46</v>
      </c>
      <c r="I372" t="s">
        <v>45</v>
      </c>
      <c r="J372" t="s">
        <v>46</v>
      </c>
      <c r="K372" t="s">
        <v>47</v>
      </c>
      <c r="L372" t="s">
        <v>45</v>
      </c>
      <c r="M372" t="s">
        <v>50</v>
      </c>
      <c r="N372" t="s">
        <v>50</v>
      </c>
      <c r="O372" t="s">
        <v>50</v>
      </c>
      <c r="P372" t="s">
        <v>50</v>
      </c>
      <c r="Q372" t="s">
        <v>50</v>
      </c>
      <c r="R372" t="s">
        <v>50</v>
      </c>
      <c r="S372" t="s">
        <v>50</v>
      </c>
      <c r="T372" t="s">
        <v>50</v>
      </c>
      <c r="U372" t="s">
        <v>441</v>
      </c>
      <c r="V372" t="s">
        <v>50</v>
      </c>
      <c r="W372" t="s">
        <v>50</v>
      </c>
      <c r="X372" t="s">
        <v>50</v>
      </c>
      <c r="Y372" t="s">
        <v>50</v>
      </c>
      <c r="Z372" t="s">
        <v>50</v>
      </c>
      <c r="AA372" t="s">
        <v>50</v>
      </c>
      <c r="AB372" t="s">
        <v>1136</v>
      </c>
      <c r="AC372">
        <v>7.0100118723604198E+17</v>
      </c>
      <c r="AD372" t="s">
        <v>50</v>
      </c>
      <c r="AE372" t="s">
        <v>1137</v>
      </c>
      <c r="AF372" t="s">
        <v>50</v>
      </c>
    </row>
    <row r="373" spans="1:32">
      <c r="A373" s="6" t="str">
        <f t="shared" si="10"/>
        <v>Paris 18 - Clichy Montmartre2</v>
      </c>
      <c r="B373" s="6">
        <f t="shared" si="11"/>
        <v>2</v>
      </c>
      <c r="C373" t="s">
        <v>1128</v>
      </c>
      <c r="D373">
        <v>8</v>
      </c>
      <c r="E373">
        <v>8</v>
      </c>
      <c r="F373" t="s">
        <v>1145</v>
      </c>
      <c r="G373" t="s">
        <v>282</v>
      </c>
      <c r="H373" t="s">
        <v>46</v>
      </c>
      <c r="I373" t="s">
        <v>45</v>
      </c>
      <c r="J373" t="s">
        <v>46</v>
      </c>
      <c r="K373" t="s">
        <v>89</v>
      </c>
      <c r="L373" t="s">
        <v>45</v>
      </c>
      <c r="M373" t="s">
        <v>50</v>
      </c>
      <c r="N373" t="s">
        <v>50</v>
      </c>
      <c r="O373" t="s">
        <v>50</v>
      </c>
      <c r="P373" t="s">
        <v>50</v>
      </c>
      <c r="Q373" t="s">
        <v>50</v>
      </c>
      <c r="R373" t="s">
        <v>50</v>
      </c>
      <c r="S373" t="s">
        <v>50</v>
      </c>
      <c r="T373" t="s">
        <v>50</v>
      </c>
      <c r="U373" t="s">
        <v>441</v>
      </c>
      <c r="V373" t="s">
        <v>50</v>
      </c>
      <c r="W373">
        <v>1246285</v>
      </c>
      <c r="X373" t="s">
        <v>1409</v>
      </c>
      <c r="Y373" t="s">
        <v>1410</v>
      </c>
      <c r="Z373" t="s">
        <v>50</v>
      </c>
      <c r="AA373" t="s">
        <v>50</v>
      </c>
      <c r="AB373" t="s">
        <v>1147</v>
      </c>
      <c r="AC373" t="s">
        <v>50</v>
      </c>
      <c r="AD373" t="s">
        <v>50</v>
      </c>
      <c r="AE373" t="s">
        <v>50</v>
      </c>
      <c r="AF373" t="s">
        <v>1479</v>
      </c>
    </row>
    <row r="374" spans="1:32">
      <c r="A374" s="6" t="str">
        <f t="shared" si="10"/>
        <v>Paris 18 - Clichy Montmartre3</v>
      </c>
      <c r="B374" s="6">
        <f t="shared" si="11"/>
        <v>3</v>
      </c>
      <c r="C374" t="s">
        <v>1128</v>
      </c>
      <c r="D374">
        <v>8</v>
      </c>
      <c r="E374">
        <v>8</v>
      </c>
      <c r="F374" t="s">
        <v>1138</v>
      </c>
      <c r="G374" t="s">
        <v>72</v>
      </c>
      <c r="H374" t="s">
        <v>46</v>
      </c>
      <c r="I374" t="s">
        <v>45</v>
      </c>
      <c r="J374" t="s">
        <v>46</v>
      </c>
      <c r="K374" t="s">
        <v>47</v>
      </c>
      <c r="L374" t="s">
        <v>45</v>
      </c>
      <c r="M374" t="s">
        <v>50</v>
      </c>
      <c r="N374" t="s">
        <v>50</v>
      </c>
      <c r="O374" t="s">
        <v>50</v>
      </c>
      <c r="P374" t="s">
        <v>50</v>
      </c>
      <c r="Q374" t="s">
        <v>50</v>
      </c>
      <c r="R374" t="s">
        <v>50</v>
      </c>
      <c r="S374" t="s">
        <v>50</v>
      </c>
      <c r="T374" t="s">
        <v>50</v>
      </c>
      <c r="U374" t="s">
        <v>441</v>
      </c>
      <c r="V374" t="s">
        <v>50</v>
      </c>
      <c r="W374" t="s">
        <v>50</v>
      </c>
      <c r="X374" t="s">
        <v>50</v>
      </c>
      <c r="Y374" t="s">
        <v>50</v>
      </c>
      <c r="Z374" t="s">
        <v>50</v>
      </c>
      <c r="AA374" t="s">
        <v>50</v>
      </c>
      <c r="AB374" t="s">
        <v>50</v>
      </c>
      <c r="AC374">
        <v>7.0100118723605504E+17</v>
      </c>
      <c r="AD374" t="s">
        <v>50</v>
      </c>
      <c r="AE374" t="s">
        <v>50</v>
      </c>
      <c r="AF374" t="s">
        <v>1139</v>
      </c>
    </row>
    <row r="375" spans="1:32">
      <c r="A375" s="6" t="str">
        <f t="shared" si="10"/>
        <v>Paris 18 - Clichy Montmartre4</v>
      </c>
      <c r="B375" s="6">
        <f t="shared" si="11"/>
        <v>4</v>
      </c>
      <c r="C375" t="s">
        <v>1128</v>
      </c>
      <c r="D375">
        <v>8</v>
      </c>
      <c r="E375">
        <v>8</v>
      </c>
      <c r="F375" t="s">
        <v>1140</v>
      </c>
      <c r="G375" t="s">
        <v>43</v>
      </c>
      <c r="H375" t="s">
        <v>46</v>
      </c>
      <c r="I375" t="s">
        <v>45</v>
      </c>
      <c r="J375" t="s">
        <v>58</v>
      </c>
      <c r="K375" t="s">
        <v>89</v>
      </c>
      <c r="L375" t="s">
        <v>48</v>
      </c>
      <c r="M375" t="s">
        <v>50</v>
      </c>
      <c r="N375" t="s">
        <v>50</v>
      </c>
      <c r="O375" t="s">
        <v>50</v>
      </c>
      <c r="P375" t="s">
        <v>50</v>
      </c>
      <c r="Q375" t="s">
        <v>50</v>
      </c>
      <c r="R375" t="s">
        <v>50</v>
      </c>
      <c r="S375" t="s">
        <v>50</v>
      </c>
      <c r="T375" t="s">
        <v>50</v>
      </c>
      <c r="U375" t="s">
        <v>441</v>
      </c>
      <c r="V375" t="s">
        <v>50</v>
      </c>
      <c r="W375">
        <v>1235610</v>
      </c>
      <c r="X375" t="s">
        <v>1141</v>
      </c>
      <c r="Y375" t="s">
        <v>1142</v>
      </c>
      <c r="Z375" t="s">
        <v>1143</v>
      </c>
      <c r="AA375" t="s">
        <v>118</v>
      </c>
      <c r="AB375" t="s">
        <v>50</v>
      </c>
      <c r="AC375">
        <v>7.0100178723605504E+17</v>
      </c>
      <c r="AD375" t="s">
        <v>50</v>
      </c>
      <c r="AE375" t="s">
        <v>50</v>
      </c>
      <c r="AF375" t="s">
        <v>1144</v>
      </c>
    </row>
    <row r="376" spans="1:32">
      <c r="A376" s="6" t="str">
        <f t="shared" si="10"/>
        <v>Paris 18 - Clichy Montmartre5</v>
      </c>
      <c r="B376" s="6">
        <f t="shared" si="11"/>
        <v>5</v>
      </c>
      <c r="C376" t="s">
        <v>1128</v>
      </c>
      <c r="D376">
        <v>8</v>
      </c>
      <c r="E376">
        <v>8</v>
      </c>
      <c r="F376" t="s">
        <v>1132</v>
      </c>
      <c r="G376">
        <v>500</v>
      </c>
      <c r="H376" t="s">
        <v>46</v>
      </c>
      <c r="I376" t="s">
        <v>45</v>
      </c>
      <c r="J376" t="s">
        <v>46</v>
      </c>
      <c r="K376" t="s">
        <v>89</v>
      </c>
      <c r="L376" t="s">
        <v>45</v>
      </c>
      <c r="M376" t="s">
        <v>50</v>
      </c>
      <c r="N376" t="s">
        <v>50</v>
      </c>
      <c r="O376" t="s">
        <v>50</v>
      </c>
      <c r="P376" t="s">
        <v>50</v>
      </c>
      <c r="Q376" t="s">
        <v>50</v>
      </c>
      <c r="R376" t="s">
        <v>50</v>
      </c>
      <c r="S376" t="s">
        <v>50</v>
      </c>
      <c r="T376" t="s">
        <v>50</v>
      </c>
      <c r="U376" t="s">
        <v>441</v>
      </c>
      <c r="V376" t="s">
        <v>50</v>
      </c>
      <c r="W376">
        <v>1246276</v>
      </c>
      <c r="X376" t="s">
        <v>1409</v>
      </c>
      <c r="Y376" t="s">
        <v>1410</v>
      </c>
      <c r="Z376" t="s">
        <v>50</v>
      </c>
      <c r="AA376" t="s">
        <v>50</v>
      </c>
      <c r="AB376" t="s">
        <v>50</v>
      </c>
      <c r="AC376">
        <v>7.0100118723604403E+17</v>
      </c>
      <c r="AD376" t="s">
        <v>50</v>
      </c>
      <c r="AE376" t="s">
        <v>50</v>
      </c>
      <c r="AF376" t="s">
        <v>50</v>
      </c>
    </row>
    <row r="377" spans="1:32">
      <c r="A377" s="6" t="str">
        <f t="shared" si="10"/>
        <v>Paris 18 - Clichy Montmartre6</v>
      </c>
      <c r="B377" s="6">
        <f t="shared" si="11"/>
        <v>6</v>
      </c>
      <c r="C377" t="s">
        <v>1128</v>
      </c>
      <c r="D377">
        <v>8</v>
      </c>
      <c r="E377">
        <v>8</v>
      </c>
      <c r="F377" t="s">
        <v>1133</v>
      </c>
      <c r="G377">
        <v>500</v>
      </c>
      <c r="H377" t="s">
        <v>46</v>
      </c>
      <c r="I377" t="s">
        <v>45</v>
      </c>
      <c r="J377" t="s">
        <v>46</v>
      </c>
      <c r="K377" t="s">
        <v>47</v>
      </c>
      <c r="L377" t="s">
        <v>45</v>
      </c>
      <c r="M377" t="s">
        <v>50</v>
      </c>
      <c r="N377" t="s">
        <v>50</v>
      </c>
      <c r="O377" t="s">
        <v>50</v>
      </c>
      <c r="P377" t="s">
        <v>50</v>
      </c>
      <c r="Q377" t="s">
        <v>50</v>
      </c>
      <c r="R377" t="s">
        <v>50</v>
      </c>
      <c r="S377" t="s">
        <v>50</v>
      </c>
      <c r="T377" t="s">
        <v>50</v>
      </c>
      <c r="U377" t="s">
        <v>441</v>
      </c>
      <c r="V377" t="s">
        <v>50</v>
      </c>
      <c r="W377" t="s">
        <v>50</v>
      </c>
      <c r="X377" t="s">
        <v>50</v>
      </c>
      <c r="Y377" t="s">
        <v>50</v>
      </c>
      <c r="Z377" t="s">
        <v>50</v>
      </c>
      <c r="AA377" t="s">
        <v>50</v>
      </c>
      <c r="AB377" t="s">
        <v>50</v>
      </c>
      <c r="AC377">
        <v>7.0100118723604198E+17</v>
      </c>
      <c r="AD377" t="s">
        <v>50</v>
      </c>
      <c r="AE377" t="s">
        <v>50</v>
      </c>
      <c r="AF377" t="s">
        <v>50</v>
      </c>
    </row>
    <row r="378" spans="1:32">
      <c r="A378" s="6" t="str">
        <f t="shared" si="10"/>
        <v>Paris 18 - Clichy Montmartre7</v>
      </c>
      <c r="B378" s="6">
        <f t="shared" si="11"/>
        <v>7</v>
      </c>
      <c r="C378" t="s">
        <v>1128</v>
      </c>
      <c r="D378">
        <v>8</v>
      </c>
      <c r="E378">
        <v>8</v>
      </c>
      <c r="F378" t="s">
        <v>1129</v>
      </c>
      <c r="G378">
        <v>500</v>
      </c>
      <c r="H378" t="s">
        <v>46</v>
      </c>
      <c r="I378" t="s">
        <v>45</v>
      </c>
      <c r="J378" t="s">
        <v>46</v>
      </c>
      <c r="K378" t="s">
        <v>47</v>
      </c>
      <c r="L378" t="s">
        <v>45</v>
      </c>
      <c r="M378" t="s">
        <v>50</v>
      </c>
      <c r="N378" t="s">
        <v>50</v>
      </c>
      <c r="O378" t="s">
        <v>50</v>
      </c>
      <c r="P378" t="s">
        <v>50</v>
      </c>
      <c r="Q378" t="s">
        <v>50</v>
      </c>
      <c r="R378" t="s">
        <v>50</v>
      </c>
      <c r="S378" t="s">
        <v>50</v>
      </c>
      <c r="T378" t="s">
        <v>50</v>
      </c>
      <c r="U378" t="s">
        <v>441</v>
      </c>
      <c r="V378" t="s">
        <v>50</v>
      </c>
      <c r="W378" t="s">
        <v>50</v>
      </c>
      <c r="X378" t="s">
        <v>50</v>
      </c>
      <c r="Y378" t="s">
        <v>50</v>
      </c>
      <c r="Z378" t="s">
        <v>50</v>
      </c>
      <c r="AA378" t="s">
        <v>50</v>
      </c>
      <c r="AB378" t="s">
        <v>50</v>
      </c>
      <c r="AC378">
        <v>7.0100118723603904E+17</v>
      </c>
      <c r="AD378" t="s">
        <v>50</v>
      </c>
      <c r="AE378" t="s">
        <v>1130</v>
      </c>
      <c r="AF378" t="s">
        <v>1131</v>
      </c>
    </row>
    <row r="379" spans="1:32">
      <c r="A379" s="6" t="str">
        <f t="shared" si="10"/>
        <v>Paris 18 - Clichy Montmartre8</v>
      </c>
      <c r="B379" s="6">
        <f t="shared" si="11"/>
        <v>8</v>
      </c>
      <c r="C379" t="s">
        <v>1128</v>
      </c>
      <c r="D379">
        <v>8</v>
      </c>
      <c r="E379">
        <v>8</v>
      </c>
      <c r="F379" t="s">
        <v>1134</v>
      </c>
      <c r="G379">
        <v>500</v>
      </c>
      <c r="H379" t="s">
        <v>46</v>
      </c>
      <c r="I379" t="s">
        <v>45</v>
      </c>
      <c r="J379" t="s">
        <v>46</v>
      </c>
      <c r="K379" t="s">
        <v>47</v>
      </c>
      <c r="L379" t="s">
        <v>45</v>
      </c>
      <c r="M379" t="s">
        <v>50</v>
      </c>
      <c r="N379" t="s">
        <v>50</v>
      </c>
      <c r="O379" t="s">
        <v>50</v>
      </c>
      <c r="P379" t="s">
        <v>50</v>
      </c>
      <c r="Q379" t="s">
        <v>50</v>
      </c>
      <c r="R379" t="s">
        <v>50</v>
      </c>
      <c r="S379" t="s">
        <v>50</v>
      </c>
      <c r="T379" t="s">
        <v>50</v>
      </c>
      <c r="U379" t="s">
        <v>441</v>
      </c>
      <c r="V379" t="s">
        <v>50</v>
      </c>
      <c r="W379" t="s">
        <v>50</v>
      </c>
      <c r="X379" t="s">
        <v>50</v>
      </c>
      <c r="Y379" t="s">
        <v>50</v>
      </c>
      <c r="Z379" t="s">
        <v>50</v>
      </c>
      <c r="AA379" t="s">
        <v>50</v>
      </c>
      <c r="AB379" t="s">
        <v>50</v>
      </c>
      <c r="AC379">
        <v>7.0100118723604198E+17</v>
      </c>
      <c r="AD379" t="s">
        <v>50</v>
      </c>
      <c r="AE379" t="s">
        <v>50</v>
      </c>
      <c r="AF379" t="s">
        <v>50</v>
      </c>
    </row>
    <row r="380" spans="1:32">
      <c r="A380" s="6" t="str">
        <f t="shared" si="10"/>
        <v>Paris 18 - Lamarck1</v>
      </c>
      <c r="B380" s="6">
        <f t="shared" si="11"/>
        <v>1</v>
      </c>
      <c r="C380" t="s">
        <v>1148</v>
      </c>
      <c r="D380">
        <v>5</v>
      </c>
      <c r="E380">
        <v>5</v>
      </c>
      <c r="F380" t="s">
        <v>1157</v>
      </c>
      <c r="G380" t="s">
        <v>43</v>
      </c>
      <c r="H380" t="s">
        <v>46</v>
      </c>
      <c r="I380" t="s">
        <v>45</v>
      </c>
      <c r="J380" t="s">
        <v>46</v>
      </c>
      <c r="K380" t="s">
        <v>47</v>
      </c>
      <c r="L380" t="s">
        <v>45</v>
      </c>
      <c r="M380" t="s">
        <v>50</v>
      </c>
      <c r="N380" t="s">
        <v>50</v>
      </c>
      <c r="O380" t="s">
        <v>50</v>
      </c>
      <c r="P380" t="s">
        <v>50</v>
      </c>
      <c r="Q380" t="s">
        <v>50</v>
      </c>
      <c r="R380" t="s">
        <v>50</v>
      </c>
      <c r="S380" t="s">
        <v>50</v>
      </c>
      <c r="T380" t="s">
        <v>50</v>
      </c>
      <c r="U380" t="s">
        <v>441</v>
      </c>
      <c r="V380" t="s">
        <v>50</v>
      </c>
      <c r="W380" t="s">
        <v>50</v>
      </c>
      <c r="X380" t="s">
        <v>50</v>
      </c>
      <c r="Y380" t="s">
        <v>50</v>
      </c>
      <c r="Z380" t="s">
        <v>50</v>
      </c>
      <c r="AA380" t="s">
        <v>50</v>
      </c>
      <c r="AB380" t="s">
        <v>1158</v>
      </c>
      <c r="AC380">
        <v>7.0100118723603802E+17</v>
      </c>
      <c r="AD380" t="s">
        <v>50</v>
      </c>
      <c r="AE380" t="s">
        <v>50</v>
      </c>
      <c r="AF380" t="s">
        <v>1159</v>
      </c>
    </row>
    <row r="381" spans="1:32">
      <c r="A381" s="6" t="str">
        <f t="shared" si="10"/>
        <v>Paris 18 - Lamarck2</v>
      </c>
      <c r="B381" s="6">
        <f t="shared" si="11"/>
        <v>2</v>
      </c>
      <c r="C381" t="s">
        <v>1148</v>
      </c>
      <c r="D381">
        <v>5</v>
      </c>
      <c r="E381">
        <v>5</v>
      </c>
      <c r="F381" t="s">
        <v>1154</v>
      </c>
      <c r="G381" t="s">
        <v>43</v>
      </c>
      <c r="H381" t="s">
        <v>46</v>
      </c>
      <c r="I381" t="s">
        <v>45</v>
      </c>
      <c r="J381" t="s">
        <v>46</v>
      </c>
      <c r="K381" t="s">
        <v>47</v>
      </c>
      <c r="L381" t="s">
        <v>45</v>
      </c>
      <c r="M381" t="s">
        <v>50</v>
      </c>
      <c r="N381" t="s">
        <v>50</v>
      </c>
      <c r="O381" t="s">
        <v>50</v>
      </c>
      <c r="P381" t="s">
        <v>50</v>
      </c>
      <c r="Q381" t="s">
        <v>50</v>
      </c>
      <c r="R381" t="s">
        <v>50</v>
      </c>
      <c r="S381" t="s">
        <v>50</v>
      </c>
      <c r="T381" t="s">
        <v>50</v>
      </c>
      <c r="U381" t="s">
        <v>441</v>
      </c>
      <c r="V381" t="s">
        <v>50</v>
      </c>
      <c r="W381" t="s">
        <v>50</v>
      </c>
      <c r="X381" t="s">
        <v>50</v>
      </c>
      <c r="Y381" t="s">
        <v>50</v>
      </c>
      <c r="Z381" t="s">
        <v>50</v>
      </c>
      <c r="AA381" t="s">
        <v>50</v>
      </c>
      <c r="AB381" t="s">
        <v>50</v>
      </c>
      <c r="AC381">
        <v>70100118723608</v>
      </c>
      <c r="AD381" t="s">
        <v>50</v>
      </c>
      <c r="AE381" t="s">
        <v>1155</v>
      </c>
      <c r="AF381" t="s">
        <v>1156</v>
      </c>
    </row>
    <row r="382" spans="1:32">
      <c r="A382" s="6" t="str">
        <f t="shared" si="10"/>
        <v>Paris 18 - Lamarck3</v>
      </c>
      <c r="B382" s="6">
        <f t="shared" si="11"/>
        <v>3</v>
      </c>
      <c r="C382" t="s">
        <v>1148</v>
      </c>
      <c r="D382">
        <v>5</v>
      </c>
      <c r="E382">
        <v>5</v>
      </c>
      <c r="F382" t="s">
        <v>1152</v>
      </c>
      <c r="G382" t="s">
        <v>54</v>
      </c>
      <c r="H382" t="s">
        <v>46</v>
      </c>
      <c r="I382" t="s">
        <v>45</v>
      </c>
      <c r="J382" t="s">
        <v>46</v>
      </c>
      <c r="K382" t="s">
        <v>64</v>
      </c>
      <c r="L382" t="s">
        <v>45</v>
      </c>
      <c r="M382" t="s">
        <v>50</v>
      </c>
      <c r="N382" t="s">
        <v>50</v>
      </c>
      <c r="O382" t="s">
        <v>50</v>
      </c>
      <c r="P382" t="s">
        <v>50</v>
      </c>
      <c r="Q382" t="s">
        <v>50</v>
      </c>
      <c r="R382" t="s">
        <v>50</v>
      </c>
      <c r="S382" t="s">
        <v>50</v>
      </c>
      <c r="T382" t="s">
        <v>50</v>
      </c>
      <c r="U382" t="s">
        <v>441</v>
      </c>
      <c r="V382">
        <v>1246827</v>
      </c>
      <c r="W382" t="s">
        <v>50</v>
      </c>
      <c r="X382" t="s">
        <v>1480</v>
      </c>
      <c r="Y382" t="s">
        <v>1481</v>
      </c>
      <c r="Z382" t="s">
        <v>50</v>
      </c>
      <c r="AA382" t="s">
        <v>50</v>
      </c>
      <c r="AB382" t="s">
        <v>50</v>
      </c>
      <c r="AC382">
        <v>7.0100118723603597E+17</v>
      </c>
      <c r="AD382" t="s">
        <v>50</v>
      </c>
      <c r="AE382" t="s">
        <v>50</v>
      </c>
      <c r="AF382" t="s">
        <v>1153</v>
      </c>
    </row>
    <row r="383" spans="1:32">
      <c r="A383" s="6" t="str">
        <f t="shared" si="10"/>
        <v>Paris 18 - Lamarck4</v>
      </c>
      <c r="B383" s="6">
        <f t="shared" si="11"/>
        <v>4</v>
      </c>
      <c r="C383" t="s">
        <v>1148</v>
      </c>
      <c r="D383">
        <v>5</v>
      </c>
      <c r="E383">
        <v>5</v>
      </c>
      <c r="F383" t="s">
        <v>1150</v>
      </c>
      <c r="G383" t="s">
        <v>72</v>
      </c>
      <c r="H383" t="s">
        <v>46</v>
      </c>
      <c r="I383" t="s">
        <v>45</v>
      </c>
      <c r="J383" t="s">
        <v>46</v>
      </c>
      <c r="K383" t="s">
        <v>47</v>
      </c>
      <c r="L383" t="s">
        <v>45</v>
      </c>
      <c r="M383" t="s">
        <v>50</v>
      </c>
      <c r="N383" t="s">
        <v>50</v>
      </c>
      <c r="O383" t="s">
        <v>50</v>
      </c>
      <c r="P383" t="s">
        <v>50</v>
      </c>
      <c r="Q383" t="s">
        <v>50</v>
      </c>
      <c r="R383" t="s">
        <v>50</v>
      </c>
      <c r="S383" t="s">
        <v>50</v>
      </c>
      <c r="T383" t="s">
        <v>50</v>
      </c>
      <c r="U383" t="s">
        <v>441</v>
      </c>
      <c r="V383" t="s">
        <v>50</v>
      </c>
      <c r="W383" t="s">
        <v>50</v>
      </c>
      <c r="X383" t="s">
        <v>50</v>
      </c>
      <c r="Y383" t="s">
        <v>50</v>
      </c>
      <c r="Z383" t="s">
        <v>50</v>
      </c>
      <c r="AA383" t="s">
        <v>50</v>
      </c>
      <c r="AB383" t="s">
        <v>50</v>
      </c>
      <c r="AC383">
        <v>7.0100118723602995E+17</v>
      </c>
      <c r="AD383" t="s">
        <v>50</v>
      </c>
      <c r="AE383" t="s">
        <v>50</v>
      </c>
      <c r="AF383" t="s">
        <v>1151</v>
      </c>
    </row>
    <row r="384" spans="1:32">
      <c r="A384" s="6" t="str">
        <f t="shared" si="10"/>
        <v>Paris 18 - Lamarck5</v>
      </c>
      <c r="B384" s="6">
        <f t="shared" si="11"/>
        <v>5</v>
      </c>
      <c r="C384" t="s">
        <v>1148</v>
      </c>
      <c r="D384">
        <v>5</v>
      </c>
      <c r="E384">
        <v>5</v>
      </c>
      <c r="F384" t="s">
        <v>1149</v>
      </c>
      <c r="G384" t="s">
        <v>498</v>
      </c>
      <c r="H384" t="s">
        <v>46</v>
      </c>
      <c r="I384" t="s">
        <v>45</v>
      </c>
      <c r="J384" t="s">
        <v>46</v>
      </c>
      <c r="K384" t="s">
        <v>47</v>
      </c>
      <c r="L384" t="s">
        <v>45</v>
      </c>
      <c r="M384" t="s">
        <v>50</v>
      </c>
      <c r="N384" t="s">
        <v>50</v>
      </c>
      <c r="O384" t="s">
        <v>50</v>
      </c>
      <c r="P384" t="s">
        <v>50</v>
      </c>
      <c r="Q384" t="s">
        <v>50</v>
      </c>
      <c r="R384" t="s">
        <v>50</v>
      </c>
      <c r="S384" t="s">
        <v>50</v>
      </c>
      <c r="T384" t="s">
        <v>50</v>
      </c>
      <c r="U384" t="s">
        <v>441</v>
      </c>
      <c r="V384" t="s">
        <v>50</v>
      </c>
      <c r="W384" t="s">
        <v>50</v>
      </c>
      <c r="X384" t="s">
        <v>50</v>
      </c>
      <c r="Y384" t="s">
        <v>50</v>
      </c>
      <c r="Z384" t="s">
        <v>50</v>
      </c>
      <c r="AA384" t="s">
        <v>50</v>
      </c>
      <c r="AB384" t="s">
        <v>50</v>
      </c>
      <c r="AC384">
        <v>7.0100118723605504E+17</v>
      </c>
      <c r="AD384" t="s">
        <v>50</v>
      </c>
      <c r="AE384" t="s">
        <v>50</v>
      </c>
      <c r="AF384" t="s">
        <v>50</v>
      </c>
    </row>
    <row r="385" spans="1:32">
      <c r="A385" s="6" t="str">
        <f t="shared" si="10"/>
        <v>Paris 19 - Avenue Mathurin Moreau1</v>
      </c>
      <c r="B385" s="6">
        <f t="shared" si="11"/>
        <v>1</v>
      </c>
      <c r="C385" t="s">
        <v>1160</v>
      </c>
      <c r="D385">
        <v>2</v>
      </c>
      <c r="E385">
        <v>2</v>
      </c>
      <c r="F385" t="s">
        <v>1161</v>
      </c>
      <c r="G385" t="s">
        <v>54</v>
      </c>
      <c r="H385" t="s">
        <v>46</v>
      </c>
      <c r="I385" t="s">
        <v>45</v>
      </c>
      <c r="J385" t="s">
        <v>46</v>
      </c>
      <c r="K385" t="s">
        <v>47</v>
      </c>
      <c r="L385" t="s">
        <v>45</v>
      </c>
      <c r="M385" t="s">
        <v>50</v>
      </c>
      <c r="N385" t="s">
        <v>50</v>
      </c>
      <c r="O385" t="s">
        <v>50</v>
      </c>
      <c r="P385" t="s">
        <v>50</v>
      </c>
      <c r="Q385" t="s">
        <v>50</v>
      </c>
      <c r="R385" t="s">
        <v>50</v>
      </c>
      <c r="S385" t="s">
        <v>50</v>
      </c>
      <c r="T385" t="s">
        <v>50</v>
      </c>
      <c r="U385" t="s">
        <v>441</v>
      </c>
      <c r="V385" t="s">
        <v>50</v>
      </c>
      <c r="W385" t="s">
        <v>50</v>
      </c>
      <c r="X385" t="s">
        <v>50</v>
      </c>
      <c r="Y385" t="s">
        <v>50</v>
      </c>
      <c r="Z385" t="s">
        <v>50</v>
      </c>
      <c r="AA385" t="s">
        <v>50</v>
      </c>
      <c r="AB385" t="s">
        <v>1162</v>
      </c>
      <c r="AC385">
        <v>7.0100118723608801E+18</v>
      </c>
      <c r="AD385" t="s">
        <v>1163</v>
      </c>
      <c r="AE385" t="s">
        <v>50</v>
      </c>
      <c r="AF385" t="s">
        <v>1164</v>
      </c>
    </row>
    <row r="386" spans="1:32">
      <c r="A386" s="6" t="str">
        <f t="shared" si="10"/>
        <v>Paris 19 - Avenue Mathurin Moreau2</v>
      </c>
      <c r="B386" s="6">
        <f t="shared" si="11"/>
        <v>2</v>
      </c>
      <c r="C386" t="s">
        <v>1160</v>
      </c>
      <c r="D386">
        <v>2</v>
      </c>
      <c r="E386">
        <v>2</v>
      </c>
      <c r="F386" t="s">
        <v>1165</v>
      </c>
      <c r="G386" t="s">
        <v>321</v>
      </c>
      <c r="H386" t="s">
        <v>46</v>
      </c>
      <c r="I386" t="s">
        <v>45</v>
      </c>
      <c r="J386" t="s">
        <v>46</v>
      </c>
      <c r="K386" t="s">
        <v>64</v>
      </c>
      <c r="L386" t="s">
        <v>45</v>
      </c>
      <c r="M386" t="s">
        <v>50</v>
      </c>
      <c r="N386" t="s">
        <v>50</v>
      </c>
      <c r="O386" t="s">
        <v>50</v>
      </c>
      <c r="P386" t="s">
        <v>50</v>
      </c>
      <c r="Q386" t="s">
        <v>50</v>
      </c>
      <c r="R386" t="s">
        <v>50</v>
      </c>
      <c r="S386" t="s">
        <v>50</v>
      </c>
      <c r="T386" t="s">
        <v>50</v>
      </c>
      <c r="U386" t="s">
        <v>441</v>
      </c>
      <c r="V386">
        <v>1244032</v>
      </c>
      <c r="W386" t="s">
        <v>50</v>
      </c>
      <c r="X386" t="s">
        <v>1482</v>
      </c>
      <c r="Y386" t="s">
        <v>1483</v>
      </c>
      <c r="Z386" t="s">
        <v>50</v>
      </c>
      <c r="AA386" t="s">
        <v>50</v>
      </c>
      <c r="AB386" t="s">
        <v>50</v>
      </c>
      <c r="AC386">
        <v>7.0100118723604595E+17</v>
      </c>
      <c r="AD386" t="s">
        <v>50</v>
      </c>
      <c r="AE386" t="s">
        <v>50</v>
      </c>
      <c r="AF386" t="s">
        <v>50</v>
      </c>
    </row>
    <row r="387" spans="1:32">
      <c r="A387" s="6" t="str">
        <f t="shared" ref="A387:A450" si="12">IFERROR(CONCATENATE(C387,B387),"")</f>
        <v>Paris 19 - Cite des Sciences1</v>
      </c>
      <c r="B387" s="6">
        <f t="shared" ref="B387:B450" si="13">IFERROR(IF(C387=C386,B386+1,IF(C387="","",1)),"")</f>
        <v>1</v>
      </c>
      <c r="C387" t="s">
        <v>1166</v>
      </c>
      <c r="D387">
        <v>6</v>
      </c>
      <c r="E387">
        <v>6</v>
      </c>
      <c r="F387" t="s">
        <v>1187</v>
      </c>
      <c r="G387">
        <v>500</v>
      </c>
      <c r="H387" t="s">
        <v>46</v>
      </c>
      <c r="I387" t="s">
        <v>45</v>
      </c>
      <c r="J387" t="s">
        <v>46</v>
      </c>
      <c r="K387" t="s">
        <v>47</v>
      </c>
      <c r="L387" t="s">
        <v>45</v>
      </c>
      <c r="M387" t="s">
        <v>50</v>
      </c>
      <c r="N387" t="s">
        <v>50</v>
      </c>
      <c r="O387" t="s">
        <v>50</v>
      </c>
      <c r="P387" t="s">
        <v>50</v>
      </c>
      <c r="Q387" t="s">
        <v>50</v>
      </c>
      <c r="R387" t="s">
        <v>50</v>
      </c>
      <c r="S387" t="s">
        <v>50</v>
      </c>
      <c r="T387" t="s">
        <v>50</v>
      </c>
      <c r="U387" t="s">
        <v>441</v>
      </c>
      <c r="V387" t="s">
        <v>50</v>
      </c>
      <c r="W387" t="s">
        <v>50</v>
      </c>
      <c r="X387" t="s">
        <v>50</v>
      </c>
      <c r="Y387" t="s">
        <v>50</v>
      </c>
      <c r="Z387" t="s">
        <v>50</v>
      </c>
      <c r="AA387" t="s">
        <v>50</v>
      </c>
      <c r="AB387" t="s">
        <v>50</v>
      </c>
      <c r="AC387">
        <v>7.0100118723603994E+17</v>
      </c>
      <c r="AD387">
        <v>1246</v>
      </c>
      <c r="AE387" t="s">
        <v>50</v>
      </c>
      <c r="AF387" t="s">
        <v>50</v>
      </c>
    </row>
    <row r="388" spans="1:32">
      <c r="A388" s="6" t="str">
        <f t="shared" si="12"/>
        <v>Paris 19 - Cite des Sciences2</v>
      </c>
      <c r="B388" s="6">
        <f t="shared" si="13"/>
        <v>2</v>
      </c>
      <c r="C388" t="s">
        <v>1166</v>
      </c>
      <c r="D388">
        <v>6</v>
      </c>
      <c r="E388">
        <v>6</v>
      </c>
      <c r="F388" t="s">
        <v>1183</v>
      </c>
      <c r="G388" t="s">
        <v>43</v>
      </c>
      <c r="H388" t="s">
        <v>46</v>
      </c>
      <c r="I388" t="s">
        <v>45</v>
      </c>
      <c r="J388" t="s">
        <v>46</v>
      </c>
      <c r="K388" t="s">
        <v>89</v>
      </c>
      <c r="L388" t="s">
        <v>45</v>
      </c>
      <c r="M388" t="s">
        <v>50</v>
      </c>
      <c r="N388" t="s">
        <v>50</v>
      </c>
      <c r="O388" t="s">
        <v>50</v>
      </c>
      <c r="P388" t="s">
        <v>50</v>
      </c>
      <c r="Q388" t="s">
        <v>50</v>
      </c>
      <c r="R388" t="s">
        <v>50</v>
      </c>
      <c r="S388" t="s">
        <v>50</v>
      </c>
      <c r="T388" t="s">
        <v>50</v>
      </c>
      <c r="U388" t="s">
        <v>441</v>
      </c>
      <c r="V388" t="s">
        <v>50</v>
      </c>
      <c r="W388">
        <v>1246282</v>
      </c>
      <c r="X388" t="s">
        <v>1409</v>
      </c>
      <c r="Y388" t="s">
        <v>1410</v>
      </c>
      <c r="Z388" t="s">
        <v>50</v>
      </c>
      <c r="AA388" t="s">
        <v>50</v>
      </c>
      <c r="AB388" t="s">
        <v>1184</v>
      </c>
      <c r="AC388">
        <v>7.0100118723604506E+17</v>
      </c>
      <c r="AD388">
        <v>1328</v>
      </c>
      <c r="AE388" t="s">
        <v>1185</v>
      </c>
      <c r="AF388" t="s">
        <v>1186</v>
      </c>
    </row>
    <row r="389" spans="1:32">
      <c r="A389" s="6" t="str">
        <f t="shared" si="12"/>
        <v>Paris 19 - Cite des Sciences3</v>
      </c>
      <c r="B389" s="6">
        <f t="shared" si="13"/>
        <v>3</v>
      </c>
      <c r="C389" t="s">
        <v>1166</v>
      </c>
      <c r="D389">
        <v>6</v>
      </c>
      <c r="E389">
        <v>6</v>
      </c>
      <c r="F389" t="s">
        <v>1177</v>
      </c>
      <c r="G389">
        <v>500</v>
      </c>
      <c r="H389" t="s">
        <v>46</v>
      </c>
      <c r="I389" t="s">
        <v>45</v>
      </c>
      <c r="J389" t="s">
        <v>46</v>
      </c>
      <c r="K389" t="s">
        <v>64</v>
      </c>
      <c r="L389" t="s">
        <v>45</v>
      </c>
      <c r="M389" t="s">
        <v>50</v>
      </c>
      <c r="N389" t="s">
        <v>50</v>
      </c>
      <c r="O389" t="s">
        <v>50</v>
      </c>
      <c r="P389" t="s">
        <v>50</v>
      </c>
      <c r="Q389" t="s">
        <v>50</v>
      </c>
      <c r="R389" t="s">
        <v>50</v>
      </c>
      <c r="S389" t="s">
        <v>50</v>
      </c>
      <c r="T389" t="s">
        <v>50</v>
      </c>
      <c r="U389" t="s">
        <v>441</v>
      </c>
      <c r="V389">
        <v>1245453</v>
      </c>
      <c r="W389" t="s">
        <v>50</v>
      </c>
      <c r="X389" t="s">
        <v>1178</v>
      </c>
      <c r="Y389" t="s">
        <v>1179</v>
      </c>
      <c r="Z389" t="s">
        <v>50</v>
      </c>
      <c r="AA389" t="s">
        <v>50</v>
      </c>
      <c r="AB389" t="s">
        <v>1180</v>
      </c>
      <c r="AC389">
        <v>7.0100118723606195E+17</v>
      </c>
      <c r="AD389" t="s">
        <v>50</v>
      </c>
      <c r="AE389" t="s">
        <v>1181</v>
      </c>
      <c r="AF389" t="s">
        <v>1182</v>
      </c>
    </row>
    <row r="390" spans="1:32">
      <c r="A390" s="6" t="str">
        <f t="shared" si="12"/>
        <v>Paris 19 - Cite des Sciences4</v>
      </c>
      <c r="B390" s="6">
        <f t="shared" si="13"/>
        <v>4</v>
      </c>
      <c r="C390" t="s">
        <v>1166</v>
      </c>
      <c r="D390">
        <v>6</v>
      </c>
      <c r="E390">
        <v>6</v>
      </c>
      <c r="F390" t="s">
        <v>1171</v>
      </c>
      <c r="G390" t="s">
        <v>43</v>
      </c>
      <c r="H390" t="s">
        <v>46</v>
      </c>
      <c r="I390" t="s">
        <v>45</v>
      </c>
      <c r="J390" t="s">
        <v>46</v>
      </c>
      <c r="K390" t="s">
        <v>64</v>
      </c>
      <c r="L390" t="s">
        <v>45</v>
      </c>
      <c r="M390" t="s">
        <v>50</v>
      </c>
      <c r="N390" t="s">
        <v>50</v>
      </c>
      <c r="O390" t="s">
        <v>50</v>
      </c>
      <c r="P390" t="s">
        <v>50</v>
      </c>
      <c r="Q390" t="s">
        <v>50</v>
      </c>
      <c r="R390" t="s">
        <v>50</v>
      </c>
      <c r="S390" t="s">
        <v>50</v>
      </c>
      <c r="T390" t="s">
        <v>50</v>
      </c>
      <c r="U390" t="s">
        <v>441</v>
      </c>
      <c r="V390">
        <v>1246687</v>
      </c>
      <c r="W390" t="s">
        <v>50</v>
      </c>
      <c r="X390" t="s">
        <v>1484</v>
      </c>
      <c r="Y390" t="s">
        <v>1485</v>
      </c>
      <c r="Z390" t="s">
        <v>50</v>
      </c>
      <c r="AA390" t="s">
        <v>50</v>
      </c>
      <c r="AB390" t="s">
        <v>50</v>
      </c>
      <c r="AC390">
        <v>7.0100118723602701E+17</v>
      </c>
      <c r="AD390">
        <v>1245</v>
      </c>
      <c r="AE390" t="s">
        <v>50</v>
      </c>
      <c r="AF390" t="s">
        <v>1172</v>
      </c>
    </row>
    <row r="391" spans="1:32">
      <c r="A391" s="6" t="str">
        <f t="shared" si="12"/>
        <v>Paris 19 - Cite des Sciences5</v>
      </c>
      <c r="B391" s="6">
        <f t="shared" si="13"/>
        <v>5</v>
      </c>
      <c r="C391" t="s">
        <v>1166</v>
      </c>
      <c r="D391">
        <v>6</v>
      </c>
      <c r="E391">
        <v>6</v>
      </c>
      <c r="F391" t="s">
        <v>1167</v>
      </c>
      <c r="G391" t="s">
        <v>43</v>
      </c>
      <c r="H391" t="s">
        <v>44</v>
      </c>
      <c r="I391" t="s">
        <v>45</v>
      </c>
      <c r="J391" t="s">
        <v>58</v>
      </c>
      <c r="K391" t="s">
        <v>47</v>
      </c>
      <c r="L391" t="s">
        <v>45</v>
      </c>
      <c r="M391" t="s">
        <v>50</v>
      </c>
      <c r="N391" t="s">
        <v>50</v>
      </c>
      <c r="O391" t="s">
        <v>50</v>
      </c>
      <c r="P391" t="s">
        <v>50</v>
      </c>
      <c r="Q391" t="s">
        <v>50</v>
      </c>
      <c r="R391" t="s">
        <v>50</v>
      </c>
      <c r="S391" t="s">
        <v>50</v>
      </c>
      <c r="T391" t="s">
        <v>50</v>
      </c>
      <c r="U391" t="s">
        <v>441</v>
      </c>
      <c r="V391" t="s">
        <v>50</v>
      </c>
      <c r="W391" t="s">
        <v>50</v>
      </c>
      <c r="X391" t="s">
        <v>50</v>
      </c>
      <c r="Y391" t="s">
        <v>50</v>
      </c>
      <c r="Z391" t="s">
        <v>50</v>
      </c>
      <c r="AA391" t="s">
        <v>50</v>
      </c>
      <c r="AB391" t="s">
        <v>1168</v>
      </c>
      <c r="AC391">
        <v>7.01001187236016E+17</v>
      </c>
      <c r="AD391">
        <v>1266</v>
      </c>
      <c r="AE391" t="s">
        <v>1169</v>
      </c>
      <c r="AF391" t="s">
        <v>1170</v>
      </c>
    </row>
    <row r="392" spans="1:32">
      <c r="A392" s="6" t="str">
        <f t="shared" si="12"/>
        <v>Paris 19 - Cite des Sciences6</v>
      </c>
      <c r="B392" s="6">
        <f t="shared" si="13"/>
        <v>6</v>
      </c>
      <c r="C392" t="s">
        <v>1166</v>
      </c>
      <c r="D392">
        <v>6</v>
      </c>
      <c r="E392">
        <v>6</v>
      </c>
      <c r="F392" t="s">
        <v>1173</v>
      </c>
      <c r="G392" t="s">
        <v>72</v>
      </c>
      <c r="H392" t="s">
        <v>46</v>
      </c>
      <c r="I392" t="s">
        <v>45</v>
      </c>
      <c r="J392" t="s">
        <v>46</v>
      </c>
      <c r="K392" t="s">
        <v>47</v>
      </c>
      <c r="L392" t="s">
        <v>45</v>
      </c>
      <c r="M392" t="s">
        <v>50</v>
      </c>
      <c r="N392" t="s">
        <v>50</v>
      </c>
      <c r="O392" t="s">
        <v>50</v>
      </c>
      <c r="P392" t="s">
        <v>50</v>
      </c>
      <c r="Q392" t="s">
        <v>50</v>
      </c>
      <c r="R392" t="s">
        <v>50</v>
      </c>
      <c r="S392" t="s">
        <v>50</v>
      </c>
      <c r="T392" t="s">
        <v>50</v>
      </c>
      <c r="U392" t="s">
        <v>441</v>
      </c>
      <c r="V392" t="s">
        <v>50</v>
      </c>
      <c r="W392" t="s">
        <v>50</v>
      </c>
      <c r="X392" t="s">
        <v>50</v>
      </c>
      <c r="Y392" t="s">
        <v>50</v>
      </c>
      <c r="Z392" t="s">
        <v>50</v>
      </c>
      <c r="AA392" t="s">
        <v>50</v>
      </c>
      <c r="AB392" t="s">
        <v>1174</v>
      </c>
      <c r="AC392">
        <v>7.0100118723600896E+17</v>
      </c>
      <c r="AD392">
        <v>1267</v>
      </c>
      <c r="AE392" t="s">
        <v>1175</v>
      </c>
      <c r="AF392" t="s">
        <v>1176</v>
      </c>
    </row>
    <row r="393" spans="1:32">
      <c r="A393" s="6" t="str">
        <f t="shared" si="12"/>
        <v>Paris 19 - Place des fetes1</v>
      </c>
      <c r="B393" s="6">
        <f t="shared" si="13"/>
        <v>1</v>
      </c>
      <c r="C393" t="s">
        <v>1188</v>
      </c>
      <c r="D393">
        <v>5</v>
      </c>
      <c r="E393">
        <v>5</v>
      </c>
      <c r="F393" t="s">
        <v>1192</v>
      </c>
      <c r="G393" t="s">
        <v>43</v>
      </c>
      <c r="H393" t="s">
        <v>46</v>
      </c>
      <c r="I393" t="s">
        <v>45</v>
      </c>
      <c r="J393" t="s">
        <v>46</v>
      </c>
      <c r="K393" t="s">
        <v>89</v>
      </c>
      <c r="L393" t="s">
        <v>45</v>
      </c>
      <c r="M393" t="s">
        <v>50</v>
      </c>
      <c r="N393" t="s">
        <v>50</v>
      </c>
      <c r="O393" t="s">
        <v>50</v>
      </c>
      <c r="P393" t="s">
        <v>50</v>
      </c>
      <c r="Q393" t="s">
        <v>50</v>
      </c>
      <c r="R393" t="s">
        <v>50</v>
      </c>
      <c r="S393" t="s">
        <v>50</v>
      </c>
      <c r="T393" t="s">
        <v>50</v>
      </c>
      <c r="U393" t="s">
        <v>441</v>
      </c>
      <c r="V393" t="s">
        <v>50</v>
      </c>
      <c r="W393">
        <v>1246237</v>
      </c>
      <c r="X393" t="s">
        <v>1409</v>
      </c>
      <c r="Y393" t="s">
        <v>1410</v>
      </c>
      <c r="Z393" t="s">
        <v>50</v>
      </c>
      <c r="AA393" t="s">
        <v>50</v>
      </c>
      <c r="AB393" t="s">
        <v>50</v>
      </c>
      <c r="AC393">
        <v>7.0100118723602803E+17</v>
      </c>
      <c r="AD393" t="s">
        <v>50</v>
      </c>
      <c r="AE393" t="s">
        <v>1193</v>
      </c>
      <c r="AF393" t="s">
        <v>1194</v>
      </c>
    </row>
    <row r="394" spans="1:32">
      <c r="A394" s="6" t="str">
        <f t="shared" si="12"/>
        <v>Paris 19 - Place des fetes2</v>
      </c>
      <c r="B394" s="6">
        <f t="shared" si="13"/>
        <v>2</v>
      </c>
      <c r="C394" t="s">
        <v>1188</v>
      </c>
      <c r="D394">
        <v>5</v>
      </c>
      <c r="E394">
        <v>5</v>
      </c>
      <c r="F394" t="s">
        <v>1189</v>
      </c>
      <c r="G394" t="s">
        <v>43</v>
      </c>
      <c r="H394" t="s">
        <v>46</v>
      </c>
      <c r="I394" t="s">
        <v>45</v>
      </c>
      <c r="J394" t="s">
        <v>46</v>
      </c>
      <c r="K394" t="s">
        <v>89</v>
      </c>
      <c r="L394" t="s">
        <v>45</v>
      </c>
      <c r="M394" t="s">
        <v>50</v>
      </c>
      <c r="N394" t="s">
        <v>50</v>
      </c>
      <c r="O394" t="s">
        <v>50</v>
      </c>
      <c r="P394" t="s">
        <v>50</v>
      </c>
      <c r="Q394" t="s">
        <v>50</v>
      </c>
      <c r="R394" t="s">
        <v>50</v>
      </c>
      <c r="S394" t="s">
        <v>50</v>
      </c>
      <c r="T394" t="s">
        <v>50</v>
      </c>
      <c r="U394" t="s">
        <v>441</v>
      </c>
      <c r="V394" t="s">
        <v>50</v>
      </c>
      <c r="W394">
        <v>1246229</v>
      </c>
      <c r="X394" t="s">
        <v>1409</v>
      </c>
      <c r="Y394" t="s">
        <v>1410</v>
      </c>
      <c r="Z394" t="s">
        <v>50</v>
      </c>
      <c r="AA394" t="s">
        <v>50</v>
      </c>
      <c r="AB394" t="s">
        <v>1190</v>
      </c>
      <c r="AC394">
        <v>7.0100118723602406E+17</v>
      </c>
      <c r="AD394">
        <v>405</v>
      </c>
      <c r="AE394" t="s">
        <v>50</v>
      </c>
      <c r="AF394" t="s">
        <v>1191</v>
      </c>
    </row>
    <row r="395" spans="1:32">
      <c r="A395" s="6" t="str">
        <f t="shared" si="12"/>
        <v>Paris 19 - Place des fetes3</v>
      </c>
      <c r="B395" s="6">
        <f t="shared" si="13"/>
        <v>3</v>
      </c>
      <c r="C395" t="s">
        <v>1188</v>
      </c>
      <c r="D395">
        <v>5</v>
      </c>
      <c r="E395">
        <v>5</v>
      </c>
      <c r="F395" t="s">
        <v>1200</v>
      </c>
      <c r="G395" t="s">
        <v>43</v>
      </c>
      <c r="H395" t="s">
        <v>46</v>
      </c>
      <c r="I395" t="s">
        <v>45</v>
      </c>
      <c r="J395" t="s">
        <v>46</v>
      </c>
      <c r="K395" t="s">
        <v>47</v>
      </c>
      <c r="L395" t="s">
        <v>45</v>
      </c>
      <c r="M395" t="s">
        <v>50</v>
      </c>
      <c r="N395" t="s">
        <v>50</v>
      </c>
      <c r="O395" t="s">
        <v>50</v>
      </c>
      <c r="P395" t="s">
        <v>50</v>
      </c>
      <c r="Q395" t="s">
        <v>50</v>
      </c>
      <c r="R395" t="s">
        <v>50</v>
      </c>
      <c r="S395" t="s">
        <v>50</v>
      </c>
      <c r="T395" t="s">
        <v>50</v>
      </c>
      <c r="U395" t="s">
        <v>441</v>
      </c>
      <c r="V395" t="s">
        <v>50</v>
      </c>
      <c r="W395" t="s">
        <v>50</v>
      </c>
      <c r="X395" t="s">
        <v>50</v>
      </c>
      <c r="Y395" t="s">
        <v>50</v>
      </c>
      <c r="Z395" t="s">
        <v>50</v>
      </c>
      <c r="AA395" t="s">
        <v>50</v>
      </c>
      <c r="AB395" t="s">
        <v>50</v>
      </c>
      <c r="AC395">
        <v>7.0100118723602995E+17</v>
      </c>
      <c r="AD395">
        <v>435</v>
      </c>
      <c r="AE395" t="s">
        <v>50</v>
      </c>
      <c r="AF395" t="s">
        <v>1201</v>
      </c>
    </row>
    <row r="396" spans="1:32">
      <c r="A396" s="6" t="str">
        <f t="shared" si="12"/>
        <v>Paris 19 - Place des fetes4</v>
      </c>
      <c r="B396" s="6">
        <f t="shared" si="13"/>
        <v>4</v>
      </c>
      <c r="C396" t="s">
        <v>1188</v>
      </c>
      <c r="D396">
        <v>5</v>
      </c>
      <c r="E396">
        <v>5</v>
      </c>
      <c r="F396" t="s">
        <v>1197</v>
      </c>
      <c r="G396" t="s">
        <v>54</v>
      </c>
      <c r="H396" t="s">
        <v>46</v>
      </c>
      <c r="I396" t="s">
        <v>45</v>
      </c>
      <c r="J396" t="s">
        <v>46</v>
      </c>
      <c r="K396" t="s">
        <v>47</v>
      </c>
      <c r="L396" t="s">
        <v>45</v>
      </c>
      <c r="M396" t="s">
        <v>50</v>
      </c>
      <c r="N396" t="s">
        <v>50</v>
      </c>
      <c r="O396" t="s">
        <v>50</v>
      </c>
      <c r="P396" t="s">
        <v>50</v>
      </c>
      <c r="Q396" t="s">
        <v>50</v>
      </c>
      <c r="R396" t="s">
        <v>50</v>
      </c>
      <c r="S396" t="s">
        <v>50</v>
      </c>
      <c r="T396" t="s">
        <v>50</v>
      </c>
      <c r="U396" t="s">
        <v>441</v>
      </c>
      <c r="V396" t="s">
        <v>50</v>
      </c>
      <c r="W396" t="s">
        <v>50</v>
      </c>
      <c r="X396" t="s">
        <v>50</v>
      </c>
      <c r="Y396" t="s">
        <v>50</v>
      </c>
      <c r="Z396" t="s">
        <v>50</v>
      </c>
      <c r="AA396" t="s">
        <v>50</v>
      </c>
      <c r="AB396" t="s">
        <v>1198</v>
      </c>
      <c r="AC396">
        <v>7.0100118723606195E+17</v>
      </c>
      <c r="AD396">
        <v>520</v>
      </c>
      <c r="AE396" t="s">
        <v>50</v>
      </c>
      <c r="AF396" t="s">
        <v>1199</v>
      </c>
    </row>
    <row r="397" spans="1:32">
      <c r="A397" s="6" t="str">
        <f t="shared" si="12"/>
        <v>Paris 19 - Place des fetes5</v>
      </c>
      <c r="B397" s="6">
        <f t="shared" si="13"/>
        <v>5</v>
      </c>
      <c r="C397" t="s">
        <v>1188</v>
      </c>
      <c r="D397">
        <v>5</v>
      </c>
      <c r="E397">
        <v>5</v>
      </c>
      <c r="F397" t="s">
        <v>1195</v>
      </c>
      <c r="G397" t="s">
        <v>43</v>
      </c>
      <c r="H397" t="s">
        <v>46</v>
      </c>
      <c r="I397" t="s">
        <v>45</v>
      </c>
      <c r="J397" t="s">
        <v>46</v>
      </c>
      <c r="K397" t="s">
        <v>47</v>
      </c>
      <c r="L397" t="s">
        <v>45</v>
      </c>
      <c r="M397" t="s">
        <v>50</v>
      </c>
      <c r="N397" t="s">
        <v>50</v>
      </c>
      <c r="O397" t="s">
        <v>50</v>
      </c>
      <c r="P397" t="s">
        <v>50</v>
      </c>
      <c r="Q397" t="s">
        <v>50</v>
      </c>
      <c r="R397" t="s">
        <v>50</v>
      </c>
      <c r="S397" t="s">
        <v>50</v>
      </c>
      <c r="T397" t="s">
        <v>50</v>
      </c>
      <c r="U397" t="s">
        <v>441</v>
      </c>
      <c r="V397" t="s">
        <v>50</v>
      </c>
      <c r="W397" t="s">
        <v>50</v>
      </c>
      <c r="X397" t="s">
        <v>50</v>
      </c>
      <c r="Y397" t="s">
        <v>50</v>
      </c>
      <c r="Z397" t="s">
        <v>50</v>
      </c>
      <c r="AA397" t="s">
        <v>50</v>
      </c>
      <c r="AB397" t="s">
        <v>1196</v>
      </c>
      <c r="AC397">
        <v>7.0100118723602496E+17</v>
      </c>
      <c r="AD397">
        <v>511</v>
      </c>
      <c r="AE397" t="s">
        <v>50</v>
      </c>
      <c r="AF397" t="s">
        <v>50</v>
      </c>
    </row>
    <row r="398" spans="1:32">
      <c r="A398" s="6" t="str">
        <f t="shared" si="12"/>
        <v>Paris 19 - Riquet1</v>
      </c>
      <c r="B398" s="6">
        <f t="shared" si="13"/>
        <v>1</v>
      </c>
      <c r="C398" t="s">
        <v>1202</v>
      </c>
      <c r="D398">
        <v>6</v>
      </c>
      <c r="E398">
        <v>6</v>
      </c>
      <c r="F398" t="s">
        <v>1208</v>
      </c>
      <c r="G398">
        <v>500</v>
      </c>
      <c r="H398" t="s">
        <v>46</v>
      </c>
      <c r="I398" t="s">
        <v>45</v>
      </c>
      <c r="J398" t="s">
        <v>46</v>
      </c>
      <c r="K398" t="s">
        <v>47</v>
      </c>
      <c r="L398" t="s">
        <v>45</v>
      </c>
      <c r="M398" t="s">
        <v>50</v>
      </c>
      <c r="N398" t="s">
        <v>50</v>
      </c>
      <c r="O398" t="s">
        <v>50</v>
      </c>
      <c r="P398" t="s">
        <v>50</v>
      </c>
      <c r="Q398" t="s">
        <v>50</v>
      </c>
      <c r="R398" t="s">
        <v>50</v>
      </c>
      <c r="S398" t="s">
        <v>50</v>
      </c>
      <c r="T398" t="s">
        <v>50</v>
      </c>
      <c r="U398" t="s">
        <v>441</v>
      </c>
      <c r="V398" t="s">
        <v>50</v>
      </c>
      <c r="W398" t="s">
        <v>50</v>
      </c>
      <c r="X398" t="s">
        <v>50</v>
      </c>
      <c r="Y398" t="s">
        <v>50</v>
      </c>
      <c r="Z398" t="s">
        <v>50</v>
      </c>
      <c r="AA398" t="s">
        <v>50</v>
      </c>
      <c r="AB398" t="s">
        <v>50</v>
      </c>
      <c r="AC398">
        <v>7.0100118723606195E+17</v>
      </c>
      <c r="AD398" t="s">
        <v>50</v>
      </c>
      <c r="AE398" t="s">
        <v>50</v>
      </c>
      <c r="AF398" t="s">
        <v>50</v>
      </c>
    </row>
    <row r="399" spans="1:32">
      <c r="A399" s="6" t="str">
        <f t="shared" si="12"/>
        <v>Paris 19 - Riquet2</v>
      </c>
      <c r="B399" s="6">
        <f t="shared" si="13"/>
        <v>2</v>
      </c>
      <c r="C399" t="s">
        <v>1202</v>
      </c>
      <c r="D399">
        <v>6</v>
      </c>
      <c r="E399">
        <v>6</v>
      </c>
      <c r="F399" t="s">
        <v>1209</v>
      </c>
      <c r="G399" t="s">
        <v>433</v>
      </c>
      <c r="H399" t="s">
        <v>46</v>
      </c>
      <c r="I399" t="s">
        <v>48</v>
      </c>
      <c r="J399" t="s">
        <v>104</v>
      </c>
      <c r="K399" t="s">
        <v>89</v>
      </c>
      <c r="L399" t="s">
        <v>45</v>
      </c>
      <c r="M399" t="s">
        <v>50</v>
      </c>
      <c r="N399" t="s">
        <v>50</v>
      </c>
      <c r="O399" t="s">
        <v>50</v>
      </c>
      <c r="P399" t="s">
        <v>50</v>
      </c>
      <c r="Q399" t="s">
        <v>50</v>
      </c>
      <c r="R399" t="s">
        <v>50</v>
      </c>
      <c r="S399" t="s">
        <v>50</v>
      </c>
      <c r="T399" t="s">
        <v>50</v>
      </c>
      <c r="U399" t="s">
        <v>441</v>
      </c>
      <c r="V399" t="s">
        <v>50</v>
      </c>
      <c r="W399">
        <v>1246106</v>
      </c>
      <c r="X399" t="s">
        <v>1415</v>
      </c>
      <c r="Y399" t="s">
        <v>1486</v>
      </c>
      <c r="Z399" t="s">
        <v>50</v>
      </c>
      <c r="AA399" t="s">
        <v>50</v>
      </c>
      <c r="AB399" t="s">
        <v>1210</v>
      </c>
      <c r="AC399">
        <v>7.0100118723608806E+17</v>
      </c>
      <c r="AD399" t="s">
        <v>50</v>
      </c>
      <c r="AE399" t="s">
        <v>1211</v>
      </c>
      <c r="AF399" t="s">
        <v>1212</v>
      </c>
    </row>
    <row r="400" spans="1:32">
      <c r="A400" s="6" t="str">
        <f t="shared" si="12"/>
        <v>Paris 19 - Riquet3</v>
      </c>
      <c r="B400" s="6">
        <f t="shared" si="13"/>
        <v>3</v>
      </c>
      <c r="C400" t="s">
        <v>1202</v>
      </c>
      <c r="D400">
        <v>6</v>
      </c>
      <c r="E400">
        <v>6</v>
      </c>
      <c r="F400" t="s">
        <v>1217</v>
      </c>
      <c r="G400">
        <v>500</v>
      </c>
      <c r="H400" t="s">
        <v>46</v>
      </c>
      <c r="I400" t="s">
        <v>45</v>
      </c>
      <c r="J400" t="s">
        <v>46</v>
      </c>
      <c r="K400" t="s">
        <v>47</v>
      </c>
      <c r="L400" t="s">
        <v>45</v>
      </c>
      <c r="M400" t="s">
        <v>50</v>
      </c>
      <c r="N400" t="s">
        <v>50</v>
      </c>
      <c r="O400" t="s">
        <v>50</v>
      </c>
      <c r="P400" t="s">
        <v>50</v>
      </c>
      <c r="Q400" t="s">
        <v>50</v>
      </c>
      <c r="R400" t="s">
        <v>50</v>
      </c>
      <c r="S400" t="s">
        <v>50</v>
      </c>
      <c r="T400" t="s">
        <v>50</v>
      </c>
      <c r="U400" t="s">
        <v>441</v>
      </c>
      <c r="V400" t="s">
        <v>50</v>
      </c>
      <c r="W400" t="s">
        <v>50</v>
      </c>
      <c r="X400" t="s">
        <v>50</v>
      </c>
      <c r="Y400" t="s">
        <v>50</v>
      </c>
      <c r="Z400" t="s">
        <v>50</v>
      </c>
      <c r="AA400" t="s">
        <v>50</v>
      </c>
      <c r="AB400" t="s">
        <v>50</v>
      </c>
      <c r="AC400">
        <v>7.0100118723601805E+17</v>
      </c>
      <c r="AD400" t="s">
        <v>50</v>
      </c>
      <c r="AE400" t="s">
        <v>1218</v>
      </c>
      <c r="AF400" t="s">
        <v>50</v>
      </c>
    </row>
    <row r="401" spans="1:32">
      <c r="A401" s="6" t="str">
        <f t="shared" si="12"/>
        <v>Paris 19 - Riquet4</v>
      </c>
      <c r="B401" s="6">
        <f t="shared" si="13"/>
        <v>4</v>
      </c>
      <c r="C401" t="s">
        <v>1202</v>
      </c>
      <c r="D401">
        <v>6</v>
      </c>
      <c r="E401">
        <v>6</v>
      </c>
      <c r="F401" t="s">
        <v>1215</v>
      </c>
      <c r="G401" t="s">
        <v>81</v>
      </c>
      <c r="H401" t="s">
        <v>46</v>
      </c>
      <c r="I401" t="s">
        <v>45</v>
      </c>
      <c r="J401" t="s">
        <v>46</v>
      </c>
      <c r="K401" t="s">
        <v>64</v>
      </c>
      <c r="L401" t="s">
        <v>45</v>
      </c>
      <c r="M401" t="s">
        <v>50</v>
      </c>
      <c r="N401" t="s">
        <v>50</v>
      </c>
      <c r="O401" t="s">
        <v>50</v>
      </c>
      <c r="P401" t="s">
        <v>50</v>
      </c>
      <c r="Q401" t="s">
        <v>50</v>
      </c>
      <c r="R401" t="s">
        <v>50</v>
      </c>
      <c r="S401" t="s">
        <v>50</v>
      </c>
      <c r="T401" t="s">
        <v>50</v>
      </c>
      <c r="U401" t="s">
        <v>441</v>
      </c>
      <c r="V401">
        <v>1243501</v>
      </c>
      <c r="W401" t="s">
        <v>50</v>
      </c>
      <c r="X401" t="s">
        <v>1487</v>
      </c>
      <c r="Y401" t="s">
        <v>429</v>
      </c>
      <c r="Z401" t="s">
        <v>50</v>
      </c>
      <c r="AA401" t="s">
        <v>50</v>
      </c>
      <c r="AB401" t="s">
        <v>50</v>
      </c>
      <c r="AC401">
        <v>7.0100118723605606E+17</v>
      </c>
      <c r="AD401" t="s">
        <v>50</v>
      </c>
      <c r="AE401" t="s">
        <v>50</v>
      </c>
      <c r="AF401" t="s">
        <v>1216</v>
      </c>
    </row>
    <row r="402" spans="1:32">
      <c r="A402" s="6" t="str">
        <f t="shared" si="12"/>
        <v>Paris 19 - Riquet5</v>
      </c>
      <c r="B402" s="6">
        <f t="shared" si="13"/>
        <v>5</v>
      </c>
      <c r="C402" t="s">
        <v>1202</v>
      </c>
      <c r="D402">
        <v>6</v>
      </c>
      <c r="E402">
        <v>6</v>
      </c>
      <c r="F402" t="s">
        <v>1203</v>
      </c>
      <c r="G402" t="s">
        <v>43</v>
      </c>
      <c r="H402" t="s">
        <v>46</v>
      </c>
      <c r="I402" t="s">
        <v>45</v>
      </c>
      <c r="J402" t="s">
        <v>46</v>
      </c>
      <c r="K402" t="s">
        <v>89</v>
      </c>
      <c r="L402" t="s">
        <v>48</v>
      </c>
      <c r="M402" t="s">
        <v>50</v>
      </c>
      <c r="N402" t="s">
        <v>50</v>
      </c>
      <c r="O402" t="s">
        <v>50</v>
      </c>
      <c r="P402" t="s">
        <v>50</v>
      </c>
      <c r="Q402" t="s">
        <v>50</v>
      </c>
      <c r="R402" t="s">
        <v>50</v>
      </c>
      <c r="S402" t="s">
        <v>50</v>
      </c>
      <c r="T402" t="s">
        <v>50</v>
      </c>
      <c r="U402" t="s">
        <v>441</v>
      </c>
      <c r="V402" t="s">
        <v>50</v>
      </c>
      <c r="W402">
        <v>1232746</v>
      </c>
      <c r="X402" t="s">
        <v>1204</v>
      </c>
      <c r="Y402" t="s">
        <v>1205</v>
      </c>
      <c r="Z402" t="s">
        <v>1206</v>
      </c>
      <c r="AA402" t="s">
        <v>118</v>
      </c>
      <c r="AB402" t="s">
        <v>1207</v>
      </c>
      <c r="AC402">
        <v>7.0100118723602202E+17</v>
      </c>
      <c r="AD402">
        <v>134817</v>
      </c>
      <c r="AE402" t="s">
        <v>50</v>
      </c>
      <c r="AF402" t="s">
        <v>50</v>
      </c>
    </row>
    <row r="403" spans="1:32">
      <c r="A403" s="6" t="str">
        <f t="shared" si="12"/>
        <v>Paris 19 - Riquet6</v>
      </c>
      <c r="B403" s="6">
        <f t="shared" si="13"/>
        <v>6</v>
      </c>
      <c r="C403" t="s">
        <v>1202</v>
      </c>
      <c r="D403">
        <v>6</v>
      </c>
      <c r="E403">
        <v>6</v>
      </c>
      <c r="F403" t="s">
        <v>1213</v>
      </c>
      <c r="G403" t="s">
        <v>43</v>
      </c>
      <c r="H403" t="s">
        <v>46</v>
      </c>
      <c r="I403" t="s">
        <v>45</v>
      </c>
      <c r="J403" t="s">
        <v>46</v>
      </c>
      <c r="K403" t="s">
        <v>47</v>
      </c>
      <c r="L403" t="s">
        <v>45</v>
      </c>
      <c r="M403" t="s">
        <v>50</v>
      </c>
      <c r="N403" t="s">
        <v>50</v>
      </c>
      <c r="O403" t="s">
        <v>50</v>
      </c>
      <c r="P403" t="s">
        <v>50</v>
      </c>
      <c r="Q403" t="s">
        <v>50</v>
      </c>
      <c r="R403" t="s">
        <v>50</v>
      </c>
      <c r="S403" t="s">
        <v>50</v>
      </c>
      <c r="T403" t="s">
        <v>50</v>
      </c>
      <c r="U403" t="s">
        <v>441</v>
      </c>
      <c r="V403" t="s">
        <v>50</v>
      </c>
      <c r="W403" t="s">
        <v>50</v>
      </c>
      <c r="X403" t="s">
        <v>50</v>
      </c>
      <c r="Y403" t="s">
        <v>50</v>
      </c>
      <c r="Z403" t="s">
        <v>50</v>
      </c>
      <c r="AA403" t="s">
        <v>50</v>
      </c>
      <c r="AB403" t="s">
        <v>50</v>
      </c>
      <c r="AC403">
        <v>7.0100118723608499E+17</v>
      </c>
      <c r="AD403" s="7">
        <v>135915</v>
      </c>
      <c r="AE403" t="s">
        <v>50</v>
      </c>
      <c r="AF403" t="s">
        <v>1214</v>
      </c>
    </row>
    <row r="404" spans="1:32">
      <c r="A404" s="6" t="str">
        <f t="shared" si="12"/>
        <v>Paris 20 - Gambetta1</v>
      </c>
      <c r="B404" s="6">
        <f t="shared" si="13"/>
        <v>1</v>
      </c>
      <c r="C404" t="s">
        <v>1219</v>
      </c>
      <c r="D404">
        <v>4</v>
      </c>
      <c r="E404">
        <v>4</v>
      </c>
      <c r="F404" t="s">
        <v>1223</v>
      </c>
      <c r="G404" t="s">
        <v>43</v>
      </c>
      <c r="H404" t="s">
        <v>46</v>
      </c>
      <c r="I404" t="s">
        <v>45</v>
      </c>
      <c r="J404" t="s">
        <v>46</v>
      </c>
      <c r="K404" t="s">
        <v>47</v>
      </c>
      <c r="L404" t="s">
        <v>45</v>
      </c>
      <c r="M404" t="s">
        <v>50</v>
      </c>
      <c r="N404" t="s">
        <v>50</v>
      </c>
      <c r="O404" t="s">
        <v>50</v>
      </c>
      <c r="P404" t="s">
        <v>50</v>
      </c>
      <c r="Q404" t="s">
        <v>50</v>
      </c>
      <c r="R404" t="s">
        <v>50</v>
      </c>
      <c r="S404" t="s">
        <v>50</v>
      </c>
      <c r="T404" t="s">
        <v>50</v>
      </c>
      <c r="U404" t="s">
        <v>276</v>
      </c>
      <c r="V404" t="s">
        <v>50</v>
      </c>
      <c r="W404" t="s">
        <v>50</v>
      </c>
      <c r="X404" t="s">
        <v>50</v>
      </c>
      <c r="Y404" t="s">
        <v>50</v>
      </c>
      <c r="Z404" t="s">
        <v>50</v>
      </c>
      <c r="AA404" t="s">
        <v>50</v>
      </c>
      <c r="AB404" t="s">
        <v>50</v>
      </c>
      <c r="AC404">
        <v>7.0100118723605696E+17</v>
      </c>
      <c r="AD404" t="s">
        <v>50</v>
      </c>
      <c r="AE404" t="s">
        <v>50</v>
      </c>
      <c r="AF404" t="s">
        <v>1224</v>
      </c>
    </row>
    <row r="405" spans="1:32">
      <c r="A405" s="6" t="str">
        <f t="shared" si="12"/>
        <v>Paris 20 - Gambetta2</v>
      </c>
      <c r="B405" s="6">
        <f t="shared" si="13"/>
        <v>2</v>
      </c>
      <c r="C405" t="s">
        <v>1219</v>
      </c>
      <c r="D405">
        <v>4</v>
      </c>
      <c r="E405">
        <v>4</v>
      </c>
      <c r="F405" t="s">
        <v>1225</v>
      </c>
      <c r="G405">
        <v>500</v>
      </c>
      <c r="H405" t="s">
        <v>46</v>
      </c>
      <c r="I405" t="s">
        <v>45</v>
      </c>
      <c r="J405" t="s">
        <v>46</v>
      </c>
      <c r="K405" t="s">
        <v>47</v>
      </c>
      <c r="L405" t="s">
        <v>45</v>
      </c>
      <c r="M405" t="s">
        <v>50</v>
      </c>
      <c r="N405" t="s">
        <v>50</v>
      </c>
      <c r="O405" t="s">
        <v>50</v>
      </c>
      <c r="P405" t="s">
        <v>50</v>
      </c>
      <c r="Q405" t="s">
        <v>50</v>
      </c>
      <c r="R405" t="s">
        <v>50</v>
      </c>
      <c r="S405" t="s">
        <v>50</v>
      </c>
      <c r="T405" t="s">
        <v>50</v>
      </c>
      <c r="U405" t="s">
        <v>276</v>
      </c>
      <c r="V405" t="s">
        <v>50</v>
      </c>
      <c r="W405" t="s">
        <v>50</v>
      </c>
      <c r="X405" t="s">
        <v>50</v>
      </c>
      <c r="Y405" t="s">
        <v>50</v>
      </c>
      <c r="Z405" t="s">
        <v>50</v>
      </c>
      <c r="AA405" t="s">
        <v>50</v>
      </c>
      <c r="AB405" t="s">
        <v>50</v>
      </c>
      <c r="AC405">
        <v>7.01001187236048E+17</v>
      </c>
      <c r="AD405" t="s">
        <v>50</v>
      </c>
      <c r="AE405" t="s">
        <v>50</v>
      </c>
      <c r="AF405" t="s">
        <v>50</v>
      </c>
    </row>
    <row r="406" spans="1:32">
      <c r="A406" s="6" t="str">
        <f t="shared" si="12"/>
        <v>Paris 20 - Gambetta3</v>
      </c>
      <c r="B406" s="6">
        <f t="shared" si="13"/>
        <v>3</v>
      </c>
      <c r="C406" t="s">
        <v>1219</v>
      </c>
      <c r="D406">
        <v>4</v>
      </c>
      <c r="E406">
        <v>4</v>
      </c>
      <c r="F406" t="s">
        <v>1226</v>
      </c>
      <c r="G406">
        <v>500</v>
      </c>
      <c r="H406" t="s">
        <v>46</v>
      </c>
      <c r="I406" t="s">
        <v>45</v>
      </c>
      <c r="J406" t="s">
        <v>46</v>
      </c>
      <c r="K406" t="s">
        <v>64</v>
      </c>
      <c r="L406" t="s">
        <v>45</v>
      </c>
      <c r="M406" t="s">
        <v>50</v>
      </c>
      <c r="N406" t="s">
        <v>50</v>
      </c>
      <c r="O406" t="s">
        <v>50</v>
      </c>
      <c r="P406" t="s">
        <v>50</v>
      </c>
      <c r="Q406" t="s">
        <v>50</v>
      </c>
      <c r="R406" t="s">
        <v>50</v>
      </c>
      <c r="S406" t="s">
        <v>50</v>
      </c>
      <c r="T406" t="s">
        <v>50</v>
      </c>
      <c r="U406" t="s">
        <v>276</v>
      </c>
      <c r="V406">
        <v>1245622</v>
      </c>
      <c r="W406" t="s">
        <v>50</v>
      </c>
      <c r="X406" t="s">
        <v>1488</v>
      </c>
      <c r="Y406" t="s">
        <v>1489</v>
      </c>
      <c r="Z406" t="s">
        <v>50</v>
      </c>
      <c r="AA406" t="s">
        <v>50</v>
      </c>
      <c r="AB406" t="s">
        <v>50</v>
      </c>
      <c r="AC406">
        <v>7.0100118723604198E+17</v>
      </c>
      <c r="AD406" t="s">
        <v>50</v>
      </c>
      <c r="AE406" t="s">
        <v>50</v>
      </c>
      <c r="AF406" t="s">
        <v>50</v>
      </c>
    </row>
    <row r="407" spans="1:32">
      <c r="A407" s="6" t="str">
        <f t="shared" si="12"/>
        <v>Paris 20 - Gambetta4</v>
      </c>
      <c r="B407" s="6">
        <f t="shared" si="13"/>
        <v>4</v>
      </c>
      <c r="C407" t="s">
        <v>1219</v>
      </c>
      <c r="D407">
        <v>4</v>
      </c>
      <c r="E407">
        <v>4</v>
      </c>
      <c r="F407" t="s">
        <v>1220</v>
      </c>
      <c r="G407" t="s">
        <v>54</v>
      </c>
      <c r="H407" t="s">
        <v>46</v>
      </c>
      <c r="I407" t="s">
        <v>45</v>
      </c>
      <c r="J407" t="s">
        <v>46</v>
      </c>
      <c r="K407" t="s">
        <v>47</v>
      </c>
      <c r="L407" t="s">
        <v>45</v>
      </c>
      <c r="M407" t="s">
        <v>50</v>
      </c>
      <c r="N407" t="s">
        <v>50</v>
      </c>
      <c r="O407" t="s">
        <v>50</v>
      </c>
      <c r="P407" t="s">
        <v>50</v>
      </c>
      <c r="Q407" t="s">
        <v>50</v>
      </c>
      <c r="R407" t="s">
        <v>50</v>
      </c>
      <c r="S407" t="s">
        <v>50</v>
      </c>
      <c r="T407" t="s">
        <v>50</v>
      </c>
      <c r="U407" t="s">
        <v>276</v>
      </c>
      <c r="V407" t="s">
        <v>50</v>
      </c>
      <c r="W407" t="s">
        <v>50</v>
      </c>
      <c r="X407" t="s">
        <v>50</v>
      </c>
      <c r="Y407" t="s">
        <v>50</v>
      </c>
      <c r="Z407" t="s">
        <v>50</v>
      </c>
      <c r="AA407" t="s">
        <v>50</v>
      </c>
      <c r="AB407" t="s">
        <v>1221</v>
      </c>
      <c r="AC407">
        <v>7.0100118723602496E+17</v>
      </c>
      <c r="AD407" t="s">
        <v>50</v>
      </c>
      <c r="AE407" t="s">
        <v>50</v>
      </c>
      <c r="AF407" t="s">
        <v>1222</v>
      </c>
    </row>
    <row r="408" spans="1:32">
      <c r="A408" s="6" t="str">
        <f t="shared" si="12"/>
        <v>Paris 20 - Pere-Lachaise1</v>
      </c>
      <c r="B408" s="6">
        <f t="shared" si="13"/>
        <v>1</v>
      </c>
      <c r="C408" t="s">
        <v>1227</v>
      </c>
      <c r="D408">
        <v>2</v>
      </c>
      <c r="E408">
        <v>2</v>
      </c>
      <c r="F408" t="s">
        <v>1231</v>
      </c>
      <c r="G408" t="s">
        <v>43</v>
      </c>
      <c r="H408" t="s">
        <v>46</v>
      </c>
      <c r="I408" t="s">
        <v>48</v>
      </c>
      <c r="J408" t="s">
        <v>104</v>
      </c>
      <c r="K408" t="s">
        <v>253</v>
      </c>
      <c r="L408" t="s">
        <v>48</v>
      </c>
      <c r="M408" t="s">
        <v>50</v>
      </c>
      <c r="N408" t="s">
        <v>50</v>
      </c>
      <c r="O408" t="s">
        <v>50</v>
      </c>
      <c r="P408" t="s">
        <v>50</v>
      </c>
      <c r="Q408" t="s">
        <v>50</v>
      </c>
      <c r="R408" t="s">
        <v>50</v>
      </c>
      <c r="S408" t="s">
        <v>50</v>
      </c>
      <c r="T408" t="s">
        <v>50</v>
      </c>
      <c r="U408" t="s">
        <v>276</v>
      </c>
      <c r="V408" t="s">
        <v>50</v>
      </c>
      <c r="W408" t="s">
        <v>50</v>
      </c>
      <c r="X408" t="s">
        <v>50</v>
      </c>
      <c r="Y408" t="s">
        <v>50</v>
      </c>
      <c r="Z408" t="s">
        <v>720</v>
      </c>
      <c r="AA408" t="s">
        <v>155</v>
      </c>
      <c r="AB408" t="s">
        <v>50</v>
      </c>
      <c r="AC408">
        <v>7.0100118723603699E+17</v>
      </c>
      <c r="AD408" t="s">
        <v>50</v>
      </c>
      <c r="AE408" t="s">
        <v>50</v>
      </c>
      <c r="AF408" t="s">
        <v>1232</v>
      </c>
    </row>
    <row r="409" spans="1:32">
      <c r="A409" s="6" t="str">
        <f t="shared" si="12"/>
        <v>Paris 20 - Pere-Lachaise2</v>
      </c>
      <c r="B409" s="6">
        <f t="shared" si="13"/>
        <v>2</v>
      </c>
      <c r="C409" t="s">
        <v>1227</v>
      </c>
      <c r="D409">
        <v>2</v>
      </c>
      <c r="E409">
        <v>2</v>
      </c>
      <c r="F409" t="s">
        <v>1228</v>
      </c>
      <c r="G409" t="s">
        <v>54</v>
      </c>
      <c r="H409" t="s">
        <v>46</v>
      </c>
      <c r="I409" t="s">
        <v>45</v>
      </c>
      <c r="J409" t="s">
        <v>46</v>
      </c>
      <c r="K409" t="s">
        <v>47</v>
      </c>
      <c r="L409" t="s">
        <v>45</v>
      </c>
      <c r="M409" t="s">
        <v>50</v>
      </c>
      <c r="N409" t="s">
        <v>50</v>
      </c>
      <c r="O409" t="s">
        <v>50</v>
      </c>
      <c r="P409" t="s">
        <v>50</v>
      </c>
      <c r="Q409" t="s">
        <v>50</v>
      </c>
      <c r="R409" t="s">
        <v>50</v>
      </c>
      <c r="S409" t="s">
        <v>50</v>
      </c>
      <c r="T409" t="s">
        <v>50</v>
      </c>
      <c r="U409" t="s">
        <v>276</v>
      </c>
      <c r="V409" t="s">
        <v>50</v>
      </c>
      <c r="W409" t="s">
        <v>50</v>
      </c>
      <c r="X409" t="s">
        <v>50</v>
      </c>
      <c r="Y409" t="s">
        <v>50</v>
      </c>
      <c r="Z409" t="s">
        <v>50</v>
      </c>
      <c r="AA409" t="s">
        <v>50</v>
      </c>
      <c r="AB409" t="s">
        <v>1229</v>
      </c>
      <c r="AC409">
        <v>7.01001187236016E+17</v>
      </c>
      <c r="AD409" t="s">
        <v>50</v>
      </c>
      <c r="AE409" t="s">
        <v>50</v>
      </c>
      <c r="AF409" t="s">
        <v>1230</v>
      </c>
    </row>
    <row r="410" spans="1:32">
      <c r="A410" s="6" t="str">
        <f t="shared" si="12"/>
        <v>Paris 20 - Pyrenees Duclos1</v>
      </c>
      <c r="B410" s="6">
        <f t="shared" si="13"/>
        <v>1</v>
      </c>
      <c r="C410" t="s">
        <v>1233</v>
      </c>
      <c r="D410">
        <v>5</v>
      </c>
      <c r="E410">
        <v>4</v>
      </c>
      <c r="F410" t="s">
        <v>1236</v>
      </c>
      <c r="G410" t="s">
        <v>72</v>
      </c>
      <c r="H410" t="s">
        <v>46</v>
      </c>
      <c r="I410" t="s">
        <v>45</v>
      </c>
      <c r="J410" t="s">
        <v>46</v>
      </c>
      <c r="K410" t="s">
        <v>47</v>
      </c>
      <c r="L410" t="s">
        <v>45</v>
      </c>
      <c r="M410" t="s">
        <v>50</v>
      </c>
      <c r="N410" t="s">
        <v>50</v>
      </c>
      <c r="O410" t="s">
        <v>50</v>
      </c>
      <c r="P410" t="s">
        <v>50</v>
      </c>
      <c r="Q410" t="s">
        <v>50</v>
      </c>
      <c r="R410" t="s">
        <v>50</v>
      </c>
      <c r="S410" t="s">
        <v>50</v>
      </c>
      <c r="T410" t="s">
        <v>50</v>
      </c>
      <c r="U410" t="s">
        <v>276</v>
      </c>
      <c r="V410" t="s">
        <v>50</v>
      </c>
      <c r="W410" t="s">
        <v>50</v>
      </c>
      <c r="X410" t="s">
        <v>50</v>
      </c>
      <c r="Y410" t="s">
        <v>50</v>
      </c>
      <c r="Z410" t="s">
        <v>50</v>
      </c>
      <c r="AA410" t="s">
        <v>50</v>
      </c>
      <c r="AB410" t="s">
        <v>1237</v>
      </c>
      <c r="AC410">
        <v>7.0100118723605696E+17</v>
      </c>
      <c r="AD410" t="s">
        <v>50</v>
      </c>
      <c r="AE410" t="s">
        <v>50</v>
      </c>
      <c r="AF410" t="s">
        <v>1238</v>
      </c>
    </row>
    <row r="411" spans="1:32">
      <c r="A411" s="6" t="str">
        <f t="shared" si="12"/>
        <v>Paris 20 - Pyrenees Duclos2</v>
      </c>
      <c r="B411" s="6">
        <f t="shared" si="13"/>
        <v>2</v>
      </c>
      <c r="C411" t="s">
        <v>1233</v>
      </c>
      <c r="D411">
        <v>5</v>
      </c>
      <c r="E411">
        <v>4</v>
      </c>
      <c r="F411" t="s">
        <v>1234</v>
      </c>
      <c r="G411" t="s">
        <v>43</v>
      </c>
      <c r="H411" t="s">
        <v>46</v>
      </c>
      <c r="I411" t="s">
        <v>45</v>
      </c>
      <c r="J411" t="s">
        <v>46</v>
      </c>
      <c r="K411" t="s">
        <v>64</v>
      </c>
      <c r="L411" t="s">
        <v>48</v>
      </c>
      <c r="M411" t="s">
        <v>50</v>
      </c>
      <c r="N411" t="s">
        <v>50</v>
      </c>
      <c r="O411" t="s">
        <v>50</v>
      </c>
      <c r="P411" t="s">
        <v>50</v>
      </c>
      <c r="Q411" t="s">
        <v>50</v>
      </c>
      <c r="R411" t="s">
        <v>50</v>
      </c>
      <c r="S411" t="s">
        <v>50</v>
      </c>
      <c r="T411" t="s">
        <v>50</v>
      </c>
      <c r="U411" t="s">
        <v>276</v>
      </c>
      <c r="V411">
        <v>1244904</v>
      </c>
      <c r="W411" t="s">
        <v>50</v>
      </c>
      <c r="X411" t="s">
        <v>1490</v>
      </c>
      <c r="Y411" t="s">
        <v>249</v>
      </c>
      <c r="Z411" t="s">
        <v>50</v>
      </c>
      <c r="AA411" t="s">
        <v>50</v>
      </c>
      <c r="AB411" t="s">
        <v>50</v>
      </c>
      <c r="AC411">
        <v>7.0100118723602099E+17</v>
      </c>
      <c r="AD411">
        <v>908</v>
      </c>
      <c r="AE411" t="s">
        <v>50</v>
      </c>
      <c r="AF411" t="s">
        <v>50</v>
      </c>
    </row>
    <row r="412" spans="1:32">
      <c r="A412" s="6" t="str">
        <f t="shared" si="12"/>
        <v>Paris 20 - Pyrenees Duclos3</v>
      </c>
      <c r="B412" s="6">
        <f t="shared" si="13"/>
        <v>3</v>
      </c>
      <c r="C412" t="s">
        <v>1233</v>
      </c>
      <c r="D412">
        <v>5</v>
      </c>
      <c r="E412">
        <v>4</v>
      </c>
      <c r="F412" t="s">
        <v>1239</v>
      </c>
      <c r="G412" t="s">
        <v>43</v>
      </c>
      <c r="H412" t="s">
        <v>46</v>
      </c>
      <c r="I412" t="s">
        <v>45</v>
      </c>
      <c r="J412" t="s">
        <v>46</v>
      </c>
      <c r="K412" t="s">
        <v>105</v>
      </c>
      <c r="L412" t="s">
        <v>45</v>
      </c>
      <c r="M412" t="s">
        <v>50</v>
      </c>
      <c r="N412" t="s">
        <v>50</v>
      </c>
      <c r="O412" t="s">
        <v>50</v>
      </c>
      <c r="P412" t="s">
        <v>50</v>
      </c>
      <c r="Q412" t="s">
        <v>50</v>
      </c>
      <c r="R412" t="s">
        <v>50</v>
      </c>
      <c r="S412" t="s">
        <v>50</v>
      </c>
      <c r="T412" t="s">
        <v>50</v>
      </c>
      <c r="U412" t="s">
        <v>276</v>
      </c>
      <c r="V412" t="s">
        <v>50</v>
      </c>
      <c r="W412" t="s">
        <v>50</v>
      </c>
      <c r="X412" t="s">
        <v>50</v>
      </c>
      <c r="Y412" t="s">
        <v>50</v>
      </c>
      <c r="Z412" t="s">
        <v>1240</v>
      </c>
      <c r="AA412" t="s">
        <v>284</v>
      </c>
      <c r="AB412" t="s">
        <v>1241</v>
      </c>
      <c r="AC412">
        <v>7.0100118723601997E+17</v>
      </c>
      <c r="AD412">
        <v>907</v>
      </c>
      <c r="AE412" t="s">
        <v>50</v>
      </c>
      <c r="AF412" t="s">
        <v>50</v>
      </c>
    </row>
    <row r="413" spans="1:32">
      <c r="A413" s="6" t="str">
        <f t="shared" si="12"/>
        <v>Paris 20 - Pyrenees Duclos4</v>
      </c>
      <c r="B413" s="6">
        <f t="shared" si="13"/>
        <v>4</v>
      </c>
      <c r="C413" t="s">
        <v>1233</v>
      </c>
      <c r="D413">
        <v>5</v>
      </c>
      <c r="E413">
        <v>4</v>
      </c>
      <c r="F413" t="s">
        <v>1235</v>
      </c>
      <c r="G413" t="s">
        <v>72</v>
      </c>
      <c r="H413" t="s">
        <v>46</v>
      </c>
      <c r="I413" t="s">
        <v>45</v>
      </c>
      <c r="J413" t="s">
        <v>46</v>
      </c>
      <c r="K413" t="s">
        <v>253</v>
      </c>
      <c r="L413" t="s">
        <v>45</v>
      </c>
      <c r="M413" t="s">
        <v>50</v>
      </c>
      <c r="N413" t="s">
        <v>50</v>
      </c>
      <c r="O413" t="s">
        <v>50</v>
      </c>
      <c r="P413" t="s">
        <v>50</v>
      </c>
      <c r="Q413" t="s">
        <v>50</v>
      </c>
      <c r="R413" t="s">
        <v>50</v>
      </c>
      <c r="S413" t="s">
        <v>50</v>
      </c>
      <c r="T413" t="s">
        <v>50</v>
      </c>
      <c r="U413" t="s">
        <v>276</v>
      </c>
      <c r="V413" t="s">
        <v>50</v>
      </c>
      <c r="W413" t="s">
        <v>50</v>
      </c>
      <c r="X413" t="s">
        <v>50</v>
      </c>
      <c r="Y413" t="s">
        <v>50</v>
      </c>
      <c r="Z413" t="s">
        <v>50</v>
      </c>
      <c r="AA413" t="s">
        <v>50</v>
      </c>
      <c r="AB413" t="s">
        <v>50</v>
      </c>
      <c r="AC413">
        <v>7.0100118723605005E+17</v>
      </c>
      <c r="AD413">
        <v>410</v>
      </c>
      <c r="AE413" t="s">
        <v>50</v>
      </c>
      <c r="AF413" t="s">
        <v>50</v>
      </c>
    </row>
    <row r="414" spans="1:32">
      <c r="A414" s="6" t="str">
        <f t="shared" si="12"/>
        <v>Saint-Cloud - Colline1</v>
      </c>
      <c r="B414" s="6">
        <f t="shared" si="13"/>
        <v>1</v>
      </c>
      <c r="C414" t="s">
        <v>1242</v>
      </c>
      <c r="D414">
        <v>2</v>
      </c>
      <c r="E414">
        <v>2</v>
      </c>
      <c r="F414" t="s">
        <v>1243</v>
      </c>
      <c r="G414" t="s">
        <v>43</v>
      </c>
      <c r="H414" t="s">
        <v>46</v>
      </c>
      <c r="I414" t="s">
        <v>45</v>
      </c>
      <c r="J414" t="s">
        <v>46</v>
      </c>
      <c r="K414" t="s">
        <v>47</v>
      </c>
      <c r="L414" t="s">
        <v>45</v>
      </c>
      <c r="M414" t="s">
        <v>50</v>
      </c>
      <c r="N414" t="s">
        <v>50</v>
      </c>
      <c r="O414" t="s">
        <v>50</v>
      </c>
      <c r="P414" t="s">
        <v>50</v>
      </c>
      <c r="Q414" t="s">
        <v>50</v>
      </c>
      <c r="R414" t="s">
        <v>50</v>
      </c>
      <c r="S414" t="s">
        <v>50</v>
      </c>
      <c r="T414" t="s">
        <v>50</v>
      </c>
      <c r="U414" t="s">
        <v>49</v>
      </c>
      <c r="V414" t="s">
        <v>50</v>
      </c>
      <c r="W414" t="s">
        <v>50</v>
      </c>
      <c r="X414" t="s">
        <v>50</v>
      </c>
      <c r="Y414" t="s">
        <v>50</v>
      </c>
      <c r="Z414" t="s">
        <v>50</v>
      </c>
      <c r="AA414" t="s">
        <v>50</v>
      </c>
      <c r="AB414" t="s">
        <v>50</v>
      </c>
      <c r="AC414">
        <v>7.0100118723605696E+17</v>
      </c>
      <c r="AD414">
        <v>1276</v>
      </c>
      <c r="AE414" t="s">
        <v>50</v>
      </c>
      <c r="AF414" t="s">
        <v>1244</v>
      </c>
    </row>
    <row r="415" spans="1:32">
      <c r="A415" s="6" t="str">
        <f t="shared" si="12"/>
        <v>Saint-Cloud - Colline2</v>
      </c>
      <c r="B415" s="6">
        <f t="shared" si="13"/>
        <v>2</v>
      </c>
      <c r="C415" t="s">
        <v>1242</v>
      </c>
      <c r="D415">
        <v>2</v>
      </c>
      <c r="E415">
        <v>2</v>
      </c>
      <c r="F415" t="s">
        <v>1245</v>
      </c>
      <c r="G415" t="s">
        <v>498</v>
      </c>
      <c r="H415" t="s">
        <v>46</v>
      </c>
      <c r="I415" t="s">
        <v>45</v>
      </c>
      <c r="J415" t="s">
        <v>46</v>
      </c>
      <c r="K415" t="s">
        <v>89</v>
      </c>
      <c r="L415" t="s">
        <v>45</v>
      </c>
      <c r="M415" t="s">
        <v>50</v>
      </c>
      <c r="N415" t="s">
        <v>50</v>
      </c>
      <c r="O415" t="s">
        <v>50</v>
      </c>
      <c r="P415" t="s">
        <v>50</v>
      </c>
      <c r="Q415" t="s">
        <v>50</v>
      </c>
      <c r="R415" t="s">
        <v>50</v>
      </c>
      <c r="S415" t="s">
        <v>50</v>
      </c>
      <c r="T415" t="s">
        <v>50</v>
      </c>
      <c r="U415" t="s">
        <v>49</v>
      </c>
      <c r="V415" t="s">
        <v>50</v>
      </c>
      <c r="W415">
        <v>1246287</v>
      </c>
      <c r="X415" t="s">
        <v>1409</v>
      </c>
      <c r="Y415" t="s">
        <v>1410</v>
      </c>
      <c r="Z415" t="s">
        <v>50</v>
      </c>
      <c r="AA415" t="s">
        <v>50</v>
      </c>
      <c r="AB415" t="s">
        <v>50</v>
      </c>
      <c r="AC415">
        <v>7.0100118723603494E+17</v>
      </c>
      <c r="AD415">
        <v>1099</v>
      </c>
      <c r="AE415" t="s">
        <v>1246</v>
      </c>
      <c r="AF415" t="s">
        <v>50</v>
      </c>
    </row>
    <row r="416" spans="1:32">
      <c r="A416" s="6" t="str">
        <f t="shared" si="12"/>
        <v>Saint Mande - Charles Digeon1</v>
      </c>
      <c r="B416" s="6">
        <f t="shared" si="13"/>
        <v>1</v>
      </c>
      <c r="C416" t="s">
        <v>1247</v>
      </c>
      <c r="D416">
        <v>4</v>
      </c>
      <c r="E416">
        <v>4</v>
      </c>
      <c r="F416" t="s">
        <v>1250</v>
      </c>
      <c r="G416" t="s">
        <v>54</v>
      </c>
      <c r="H416" t="s">
        <v>46</v>
      </c>
      <c r="I416" t="s">
        <v>45</v>
      </c>
      <c r="J416" t="s">
        <v>46</v>
      </c>
      <c r="K416" t="s">
        <v>47</v>
      </c>
      <c r="L416" t="s">
        <v>45</v>
      </c>
      <c r="M416" t="s">
        <v>50</v>
      </c>
      <c r="N416" t="s">
        <v>50</v>
      </c>
      <c r="O416" t="s">
        <v>50</v>
      </c>
      <c r="P416" t="s">
        <v>50</v>
      </c>
      <c r="Q416" t="s">
        <v>50</v>
      </c>
      <c r="R416" t="s">
        <v>50</v>
      </c>
      <c r="S416" t="s">
        <v>50</v>
      </c>
      <c r="T416" t="s">
        <v>50</v>
      </c>
      <c r="U416" t="s">
        <v>49</v>
      </c>
      <c r="V416" t="s">
        <v>50</v>
      </c>
      <c r="W416" t="s">
        <v>50</v>
      </c>
      <c r="X416" t="s">
        <v>50</v>
      </c>
      <c r="Y416" t="s">
        <v>50</v>
      </c>
      <c r="Z416" t="s">
        <v>50</v>
      </c>
      <c r="AA416" t="s">
        <v>50</v>
      </c>
      <c r="AB416" t="s">
        <v>1251</v>
      </c>
      <c r="AC416">
        <v>7.0100118723602598E+17</v>
      </c>
      <c r="AD416" t="s">
        <v>50</v>
      </c>
      <c r="AE416" t="s">
        <v>50</v>
      </c>
      <c r="AF416" t="s">
        <v>1252</v>
      </c>
    </row>
    <row r="417" spans="1:32">
      <c r="A417" s="6" t="str">
        <f t="shared" si="12"/>
        <v>Saint Mande - Charles Digeon2</v>
      </c>
      <c r="B417" s="6">
        <f t="shared" si="13"/>
        <v>2</v>
      </c>
      <c r="C417" t="s">
        <v>1247</v>
      </c>
      <c r="D417">
        <v>4</v>
      </c>
      <c r="E417">
        <v>4</v>
      </c>
      <c r="F417" t="s">
        <v>1248</v>
      </c>
      <c r="G417" t="s">
        <v>43</v>
      </c>
      <c r="H417" t="s">
        <v>46</v>
      </c>
      <c r="I417" t="s">
        <v>45</v>
      </c>
      <c r="J417" t="s">
        <v>46</v>
      </c>
      <c r="K417" t="s">
        <v>47</v>
      </c>
      <c r="L417" t="s">
        <v>45</v>
      </c>
      <c r="M417" t="s">
        <v>50</v>
      </c>
      <c r="N417" t="s">
        <v>50</v>
      </c>
      <c r="O417" t="s">
        <v>50</v>
      </c>
      <c r="P417" t="s">
        <v>50</v>
      </c>
      <c r="Q417" t="s">
        <v>50</v>
      </c>
      <c r="R417" t="s">
        <v>50</v>
      </c>
      <c r="S417" t="s">
        <v>50</v>
      </c>
      <c r="T417" t="s">
        <v>50</v>
      </c>
      <c r="U417" t="s">
        <v>49</v>
      </c>
      <c r="V417" t="s">
        <v>50</v>
      </c>
      <c r="W417" t="s">
        <v>50</v>
      </c>
      <c r="X417" t="s">
        <v>50</v>
      </c>
      <c r="Y417" t="s">
        <v>50</v>
      </c>
      <c r="Z417" t="s">
        <v>50</v>
      </c>
      <c r="AA417" t="s">
        <v>50</v>
      </c>
      <c r="AB417" t="s">
        <v>1249</v>
      </c>
      <c r="AC417">
        <v>7.0100118723602406E+17</v>
      </c>
      <c r="AD417" t="s">
        <v>50</v>
      </c>
      <c r="AE417" t="s">
        <v>50</v>
      </c>
      <c r="AF417" t="s">
        <v>50</v>
      </c>
    </row>
    <row r="418" spans="1:32">
      <c r="A418" s="6" t="str">
        <f t="shared" si="12"/>
        <v>Saint Mande - Charles Digeon3</v>
      </c>
      <c r="B418" s="6">
        <f t="shared" si="13"/>
        <v>3</v>
      </c>
      <c r="C418" t="s">
        <v>1247</v>
      </c>
      <c r="D418">
        <v>4</v>
      </c>
      <c r="E418">
        <v>4</v>
      </c>
      <c r="F418" t="s">
        <v>1253</v>
      </c>
      <c r="G418">
        <v>500</v>
      </c>
      <c r="H418" t="s">
        <v>46</v>
      </c>
      <c r="I418" t="s">
        <v>45</v>
      </c>
      <c r="J418" t="s">
        <v>46</v>
      </c>
      <c r="K418" t="s">
        <v>47</v>
      </c>
      <c r="L418" t="s">
        <v>45</v>
      </c>
      <c r="M418" t="s">
        <v>50</v>
      </c>
      <c r="N418" t="s">
        <v>50</v>
      </c>
      <c r="O418" t="s">
        <v>50</v>
      </c>
      <c r="P418" t="s">
        <v>50</v>
      </c>
      <c r="Q418" t="s">
        <v>50</v>
      </c>
      <c r="R418" t="s">
        <v>50</v>
      </c>
      <c r="S418" t="s">
        <v>50</v>
      </c>
      <c r="T418" t="s">
        <v>50</v>
      </c>
      <c r="U418" t="s">
        <v>49</v>
      </c>
      <c r="V418" t="s">
        <v>50</v>
      </c>
      <c r="W418" t="s">
        <v>50</v>
      </c>
      <c r="X418" t="s">
        <v>50</v>
      </c>
      <c r="Y418" t="s">
        <v>50</v>
      </c>
      <c r="Z418" t="s">
        <v>50</v>
      </c>
      <c r="AA418" t="s">
        <v>50</v>
      </c>
      <c r="AB418" t="s">
        <v>50</v>
      </c>
      <c r="AC418">
        <v>7.0100118723603994E+17</v>
      </c>
      <c r="AD418" t="s">
        <v>50</v>
      </c>
      <c r="AE418" t="s">
        <v>50</v>
      </c>
      <c r="AF418" t="s">
        <v>50</v>
      </c>
    </row>
    <row r="419" spans="1:32">
      <c r="A419" s="6" t="str">
        <f t="shared" si="12"/>
        <v>Saint Mande - Charles Digeon4</v>
      </c>
      <c r="B419" s="6">
        <f t="shared" si="13"/>
        <v>4</v>
      </c>
      <c r="C419" t="s">
        <v>1247</v>
      </c>
      <c r="D419">
        <v>4</v>
      </c>
      <c r="E419">
        <v>4</v>
      </c>
      <c r="F419" t="s">
        <v>1254</v>
      </c>
      <c r="G419" t="s">
        <v>54</v>
      </c>
      <c r="H419" t="s">
        <v>46</v>
      </c>
      <c r="I419" t="s">
        <v>45</v>
      </c>
      <c r="J419" t="s">
        <v>46</v>
      </c>
      <c r="K419" t="s">
        <v>47</v>
      </c>
      <c r="L419" t="s">
        <v>45</v>
      </c>
      <c r="M419" t="s">
        <v>50</v>
      </c>
      <c r="N419" t="s">
        <v>50</v>
      </c>
      <c r="O419" t="s">
        <v>50</v>
      </c>
      <c r="P419" t="s">
        <v>50</v>
      </c>
      <c r="Q419" t="s">
        <v>50</v>
      </c>
      <c r="R419" t="s">
        <v>50</v>
      </c>
      <c r="S419" t="s">
        <v>50</v>
      </c>
      <c r="T419" t="s">
        <v>50</v>
      </c>
      <c r="U419" t="s">
        <v>49</v>
      </c>
      <c r="V419" t="s">
        <v>50</v>
      </c>
      <c r="W419" t="s">
        <v>50</v>
      </c>
      <c r="X419" t="s">
        <v>50</v>
      </c>
      <c r="Y419" t="s">
        <v>50</v>
      </c>
      <c r="Z419" t="s">
        <v>50</v>
      </c>
      <c r="AA419" t="s">
        <v>50</v>
      </c>
      <c r="AB419" t="s">
        <v>1255</v>
      </c>
      <c r="AC419">
        <v>7.0100118723608499E+17</v>
      </c>
      <c r="AD419" t="s">
        <v>50</v>
      </c>
      <c r="AE419" t="s">
        <v>1256</v>
      </c>
      <c r="AF419" t="s">
        <v>1257</v>
      </c>
    </row>
    <row r="420" spans="1:32">
      <c r="A420" s="6" t="str">
        <f t="shared" si="12"/>
        <v>Suresnes - Belvedere1</v>
      </c>
      <c r="B420" s="6">
        <f t="shared" si="13"/>
        <v>1</v>
      </c>
      <c r="C420" t="s">
        <v>1258</v>
      </c>
      <c r="D420">
        <v>4</v>
      </c>
      <c r="E420">
        <v>4</v>
      </c>
      <c r="F420" t="s">
        <v>1263</v>
      </c>
      <c r="G420">
        <v>500</v>
      </c>
      <c r="H420" t="s">
        <v>46</v>
      </c>
      <c r="I420" t="s">
        <v>45</v>
      </c>
      <c r="J420" t="s">
        <v>46</v>
      </c>
      <c r="K420" t="s">
        <v>47</v>
      </c>
      <c r="L420" t="s">
        <v>45</v>
      </c>
      <c r="M420" t="s">
        <v>50</v>
      </c>
      <c r="N420" t="s">
        <v>50</v>
      </c>
      <c r="O420" t="s">
        <v>50</v>
      </c>
      <c r="P420" t="s">
        <v>50</v>
      </c>
      <c r="Q420" t="s">
        <v>50</v>
      </c>
      <c r="R420" t="s">
        <v>50</v>
      </c>
      <c r="S420" t="s">
        <v>50</v>
      </c>
      <c r="T420" t="s">
        <v>50</v>
      </c>
      <c r="U420" t="s">
        <v>49</v>
      </c>
      <c r="V420" t="s">
        <v>50</v>
      </c>
      <c r="W420" t="s">
        <v>50</v>
      </c>
      <c r="X420" t="s">
        <v>50</v>
      </c>
      <c r="Y420" t="s">
        <v>50</v>
      </c>
      <c r="Z420" t="s">
        <v>50</v>
      </c>
      <c r="AA420" t="s">
        <v>50</v>
      </c>
      <c r="AB420" t="s">
        <v>50</v>
      </c>
      <c r="AC420">
        <v>7.0100118723605798E+17</v>
      </c>
      <c r="AD420">
        <v>4159</v>
      </c>
      <c r="AE420" t="s">
        <v>50</v>
      </c>
      <c r="AF420" t="s">
        <v>1264</v>
      </c>
    </row>
    <row r="421" spans="1:32">
      <c r="A421" s="6" t="str">
        <f t="shared" si="12"/>
        <v>Suresnes - Belvedere2</v>
      </c>
      <c r="B421" s="6">
        <f t="shared" si="13"/>
        <v>2</v>
      </c>
      <c r="C421" t="s">
        <v>1258</v>
      </c>
      <c r="D421">
        <v>4</v>
      </c>
      <c r="E421">
        <v>4</v>
      </c>
      <c r="F421" t="s">
        <v>1259</v>
      </c>
      <c r="G421">
        <v>500</v>
      </c>
      <c r="H421" t="s">
        <v>46</v>
      </c>
      <c r="I421" t="s">
        <v>45</v>
      </c>
      <c r="J421" t="s">
        <v>46</v>
      </c>
      <c r="K421" t="s">
        <v>64</v>
      </c>
      <c r="L421" t="s">
        <v>48</v>
      </c>
      <c r="M421" t="s">
        <v>50</v>
      </c>
      <c r="N421" t="s">
        <v>50</v>
      </c>
      <c r="O421" t="s">
        <v>50</v>
      </c>
      <c r="P421" t="s">
        <v>50</v>
      </c>
      <c r="Q421" t="s">
        <v>50</v>
      </c>
      <c r="R421" t="s">
        <v>50</v>
      </c>
      <c r="S421" t="s">
        <v>50</v>
      </c>
      <c r="T421" t="s">
        <v>50</v>
      </c>
      <c r="U421" t="s">
        <v>49</v>
      </c>
      <c r="V421">
        <v>1230834</v>
      </c>
      <c r="W421" t="s">
        <v>50</v>
      </c>
      <c r="X421" t="s">
        <v>1260</v>
      </c>
      <c r="Y421" t="s">
        <v>1261</v>
      </c>
      <c r="Z421" t="s">
        <v>50</v>
      </c>
      <c r="AA421" t="s">
        <v>50</v>
      </c>
      <c r="AB421" t="s">
        <v>50</v>
      </c>
      <c r="AC421">
        <v>7.0100118723605798E+17</v>
      </c>
      <c r="AD421">
        <v>4158</v>
      </c>
      <c r="AE421" t="s">
        <v>50</v>
      </c>
      <c r="AF421" t="s">
        <v>1262</v>
      </c>
    </row>
    <row r="422" spans="1:32">
      <c r="A422" s="6" t="str">
        <f t="shared" si="12"/>
        <v>Suresnes - Belvedere3</v>
      </c>
      <c r="B422" s="6">
        <f t="shared" si="13"/>
        <v>3</v>
      </c>
      <c r="C422" t="s">
        <v>1258</v>
      </c>
      <c r="D422">
        <v>4</v>
      </c>
      <c r="E422">
        <v>4</v>
      </c>
      <c r="F422" t="s">
        <v>1265</v>
      </c>
      <c r="G422">
        <v>500</v>
      </c>
      <c r="H422" t="s">
        <v>46</v>
      </c>
      <c r="I422" t="s">
        <v>45</v>
      </c>
      <c r="J422" t="s">
        <v>46</v>
      </c>
      <c r="K422" t="s">
        <v>47</v>
      </c>
      <c r="L422" t="s">
        <v>45</v>
      </c>
      <c r="M422" t="s">
        <v>50</v>
      </c>
      <c r="N422" t="s">
        <v>50</v>
      </c>
      <c r="O422" t="s">
        <v>50</v>
      </c>
      <c r="P422" t="s">
        <v>50</v>
      </c>
      <c r="Q422" t="s">
        <v>50</v>
      </c>
      <c r="R422" t="s">
        <v>50</v>
      </c>
      <c r="S422" t="s">
        <v>50</v>
      </c>
      <c r="T422" t="s">
        <v>50</v>
      </c>
      <c r="U422" t="s">
        <v>49</v>
      </c>
      <c r="V422" t="s">
        <v>50</v>
      </c>
      <c r="W422" t="s">
        <v>50</v>
      </c>
      <c r="X422" t="s">
        <v>50</v>
      </c>
      <c r="Y422" t="s">
        <v>50</v>
      </c>
      <c r="Z422" t="s">
        <v>50</v>
      </c>
      <c r="AA422" t="s">
        <v>50</v>
      </c>
      <c r="AB422" t="s">
        <v>50</v>
      </c>
      <c r="AC422">
        <v>7.0100118723605798E+17</v>
      </c>
      <c r="AD422">
        <v>4160</v>
      </c>
      <c r="AE422" t="s">
        <v>50</v>
      </c>
      <c r="AF422" t="s">
        <v>1266</v>
      </c>
    </row>
    <row r="423" spans="1:32">
      <c r="A423" s="6" t="str">
        <f t="shared" si="12"/>
        <v>Suresnes - Belvedere4</v>
      </c>
      <c r="B423" s="6">
        <f t="shared" si="13"/>
        <v>4</v>
      </c>
      <c r="C423" t="s">
        <v>1258</v>
      </c>
      <c r="D423">
        <v>4</v>
      </c>
      <c r="E423">
        <v>4</v>
      </c>
      <c r="F423" t="s">
        <v>1267</v>
      </c>
      <c r="G423">
        <v>500</v>
      </c>
      <c r="H423" t="s">
        <v>46</v>
      </c>
      <c r="I423" t="s">
        <v>45</v>
      </c>
      <c r="J423" t="s">
        <v>46</v>
      </c>
      <c r="K423" t="s">
        <v>47</v>
      </c>
      <c r="L423" t="s">
        <v>45</v>
      </c>
      <c r="M423" t="s">
        <v>50</v>
      </c>
      <c r="N423" t="s">
        <v>50</v>
      </c>
      <c r="O423" t="s">
        <v>50</v>
      </c>
      <c r="P423" t="s">
        <v>50</v>
      </c>
      <c r="Q423" t="s">
        <v>50</v>
      </c>
      <c r="R423" t="s">
        <v>50</v>
      </c>
      <c r="S423" t="s">
        <v>50</v>
      </c>
      <c r="T423" t="s">
        <v>50</v>
      </c>
      <c r="U423" t="s">
        <v>49</v>
      </c>
      <c r="V423" t="s">
        <v>50</v>
      </c>
      <c r="W423" t="s">
        <v>50</v>
      </c>
      <c r="X423" t="s">
        <v>50</v>
      </c>
      <c r="Y423" t="s">
        <v>50</v>
      </c>
      <c r="Z423" t="s">
        <v>50</v>
      </c>
      <c r="AA423" t="s">
        <v>50</v>
      </c>
      <c r="AB423" t="s">
        <v>50</v>
      </c>
      <c r="AC423">
        <v>7.0100118723605798E+17</v>
      </c>
      <c r="AD423">
        <v>4161</v>
      </c>
      <c r="AE423" t="s">
        <v>50</v>
      </c>
      <c r="AF423" t="s">
        <v>1268</v>
      </c>
    </row>
    <row r="424" spans="1:32">
      <c r="A424" s="6" t="str">
        <f t="shared" si="12"/>
        <v>Suresnes - Franklin Roosevelt1</v>
      </c>
      <c r="B424" s="6">
        <f t="shared" si="13"/>
        <v>1</v>
      </c>
      <c r="C424" t="s">
        <v>1269</v>
      </c>
      <c r="D424">
        <v>4</v>
      </c>
      <c r="E424">
        <v>3</v>
      </c>
      <c r="F424" t="s">
        <v>1271</v>
      </c>
      <c r="G424">
        <v>500</v>
      </c>
      <c r="H424" t="s">
        <v>46</v>
      </c>
      <c r="I424" t="s">
        <v>45</v>
      </c>
      <c r="J424" t="s">
        <v>46</v>
      </c>
      <c r="K424" t="s">
        <v>47</v>
      </c>
      <c r="L424" t="s">
        <v>45</v>
      </c>
      <c r="M424" t="s">
        <v>50</v>
      </c>
      <c r="N424" t="s">
        <v>50</v>
      </c>
      <c r="O424" t="s">
        <v>50</v>
      </c>
      <c r="P424" t="s">
        <v>50</v>
      </c>
      <c r="Q424" t="s">
        <v>50</v>
      </c>
      <c r="R424" t="s">
        <v>50</v>
      </c>
      <c r="S424" t="s">
        <v>50</v>
      </c>
      <c r="T424" t="s">
        <v>50</v>
      </c>
      <c r="U424" t="s">
        <v>49</v>
      </c>
      <c r="V424" t="s">
        <v>50</v>
      </c>
      <c r="W424" t="s">
        <v>50</v>
      </c>
      <c r="X424" t="s">
        <v>50</v>
      </c>
      <c r="Y424" t="s">
        <v>50</v>
      </c>
      <c r="Z424" t="s">
        <v>50</v>
      </c>
      <c r="AA424" t="s">
        <v>50</v>
      </c>
      <c r="AB424" t="s">
        <v>50</v>
      </c>
      <c r="AC424">
        <v>7.0100118723605901E+17</v>
      </c>
      <c r="AD424">
        <v>5380</v>
      </c>
      <c r="AE424" t="s">
        <v>50</v>
      </c>
      <c r="AF424" t="s">
        <v>1272</v>
      </c>
    </row>
    <row r="425" spans="1:32">
      <c r="A425" s="6" t="str">
        <f t="shared" si="12"/>
        <v>Suresnes - Franklin Roosevelt2</v>
      </c>
      <c r="B425" s="6">
        <f t="shared" si="13"/>
        <v>2</v>
      </c>
      <c r="C425" t="s">
        <v>1269</v>
      </c>
      <c r="D425">
        <v>4</v>
      </c>
      <c r="E425">
        <v>3</v>
      </c>
      <c r="F425" t="s">
        <v>1273</v>
      </c>
      <c r="G425">
        <v>500</v>
      </c>
      <c r="H425" t="s">
        <v>46</v>
      </c>
      <c r="I425" t="s">
        <v>45</v>
      </c>
      <c r="J425" t="s">
        <v>46</v>
      </c>
      <c r="K425" t="s">
        <v>47</v>
      </c>
      <c r="L425" t="s">
        <v>45</v>
      </c>
      <c r="M425" t="s">
        <v>50</v>
      </c>
      <c r="N425" t="s">
        <v>50</v>
      </c>
      <c r="O425" t="s">
        <v>50</v>
      </c>
      <c r="P425" t="s">
        <v>50</v>
      </c>
      <c r="Q425" t="s">
        <v>50</v>
      </c>
      <c r="R425" t="s">
        <v>50</v>
      </c>
      <c r="S425" t="s">
        <v>50</v>
      </c>
      <c r="T425" t="s">
        <v>50</v>
      </c>
      <c r="U425" t="s">
        <v>49</v>
      </c>
      <c r="V425" t="s">
        <v>50</v>
      </c>
      <c r="W425" t="s">
        <v>50</v>
      </c>
      <c r="X425" t="s">
        <v>50</v>
      </c>
      <c r="Y425" t="s">
        <v>50</v>
      </c>
      <c r="Z425" t="s">
        <v>50</v>
      </c>
      <c r="AA425" t="s">
        <v>50</v>
      </c>
      <c r="AB425" t="s">
        <v>1274</v>
      </c>
      <c r="AC425">
        <v>7.0100118723605798E+17</v>
      </c>
      <c r="AD425">
        <v>5382</v>
      </c>
      <c r="AE425" t="s">
        <v>50</v>
      </c>
      <c r="AF425" t="s">
        <v>1275</v>
      </c>
    </row>
    <row r="426" spans="1:32">
      <c r="A426" s="6" t="str">
        <f t="shared" si="12"/>
        <v>Suresnes - Franklin Roosevelt3</v>
      </c>
      <c r="B426" s="6">
        <f t="shared" si="13"/>
        <v>3</v>
      </c>
      <c r="C426" t="s">
        <v>1269</v>
      </c>
      <c r="D426">
        <v>4</v>
      </c>
      <c r="E426">
        <v>3</v>
      </c>
      <c r="F426" t="s">
        <v>1270</v>
      </c>
      <c r="G426">
        <v>500</v>
      </c>
      <c r="H426" t="s">
        <v>44</v>
      </c>
      <c r="I426" t="s">
        <v>45</v>
      </c>
      <c r="J426" t="s">
        <v>46</v>
      </c>
      <c r="K426" t="s">
        <v>47</v>
      </c>
      <c r="L426" t="s">
        <v>48</v>
      </c>
      <c r="M426" t="s">
        <v>50</v>
      </c>
      <c r="N426" t="s">
        <v>50</v>
      </c>
      <c r="O426" t="s">
        <v>50</v>
      </c>
      <c r="P426" t="s">
        <v>50</v>
      </c>
      <c r="Q426" t="s">
        <v>50</v>
      </c>
      <c r="R426" t="s">
        <v>50</v>
      </c>
      <c r="S426" t="s">
        <v>50</v>
      </c>
      <c r="T426" t="s">
        <v>50</v>
      </c>
      <c r="U426" t="s">
        <v>49</v>
      </c>
      <c r="V426" t="s">
        <v>50</v>
      </c>
      <c r="W426" t="s">
        <v>50</v>
      </c>
      <c r="X426" t="s">
        <v>50</v>
      </c>
      <c r="Y426" t="s">
        <v>50</v>
      </c>
      <c r="Z426" t="s">
        <v>50</v>
      </c>
      <c r="AA426" t="s">
        <v>50</v>
      </c>
      <c r="AB426" t="s">
        <v>50</v>
      </c>
      <c r="AC426">
        <v>7.0100118723605798E+17</v>
      </c>
      <c r="AD426">
        <v>5381</v>
      </c>
      <c r="AE426" t="s">
        <v>50</v>
      </c>
      <c r="AF426" t="s">
        <v>50</v>
      </c>
    </row>
    <row r="427" spans="1:32">
      <c r="A427" s="6" t="str">
        <f t="shared" si="12"/>
        <v>Suresnes - Marche Caron1</v>
      </c>
      <c r="B427" s="6">
        <f t="shared" si="13"/>
        <v>1</v>
      </c>
      <c r="C427" t="s">
        <v>1276</v>
      </c>
      <c r="D427">
        <v>4</v>
      </c>
      <c r="E427">
        <v>4</v>
      </c>
      <c r="F427" t="s">
        <v>1285</v>
      </c>
      <c r="G427" t="s">
        <v>43</v>
      </c>
      <c r="H427" t="s">
        <v>46</v>
      </c>
      <c r="I427" t="s">
        <v>45</v>
      </c>
      <c r="J427" t="s">
        <v>46</v>
      </c>
      <c r="K427" t="s">
        <v>47</v>
      </c>
      <c r="L427" t="s">
        <v>45</v>
      </c>
      <c r="M427" t="s">
        <v>50</v>
      </c>
      <c r="N427" t="s">
        <v>50</v>
      </c>
      <c r="O427" t="s">
        <v>50</v>
      </c>
      <c r="P427" t="s">
        <v>50</v>
      </c>
      <c r="Q427" t="s">
        <v>50</v>
      </c>
      <c r="R427" t="s">
        <v>50</v>
      </c>
      <c r="S427" t="s">
        <v>50</v>
      </c>
      <c r="T427" t="s">
        <v>50</v>
      </c>
      <c r="U427" t="s">
        <v>49</v>
      </c>
      <c r="V427" t="s">
        <v>50</v>
      </c>
      <c r="W427" t="s">
        <v>50</v>
      </c>
      <c r="X427" t="s">
        <v>50</v>
      </c>
      <c r="Y427" t="s">
        <v>50</v>
      </c>
      <c r="Z427" t="s">
        <v>50</v>
      </c>
      <c r="AA427" t="s">
        <v>50</v>
      </c>
      <c r="AB427" t="s">
        <v>1286</v>
      </c>
      <c r="AC427">
        <v>7.0100118723602304E+17</v>
      </c>
      <c r="AD427" t="s">
        <v>50</v>
      </c>
      <c r="AE427" t="s">
        <v>1287</v>
      </c>
      <c r="AF427" t="s">
        <v>1288</v>
      </c>
    </row>
    <row r="428" spans="1:32">
      <c r="A428" s="6" t="str">
        <f t="shared" si="12"/>
        <v>Suresnes - Marche Caron2</v>
      </c>
      <c r="B428" s="6">
        <f t="shared" si="13"/>
        <v>2</v>
      </c>
      <c r="C428" t="s">
        <v>1276</v>
      </c>
      <c r="D428">
        <v>4</v>
      </c>
      <c r="E428">
        <v>4</v>
      </c>
      <c r="F428" t="s">
        <v>1289</v>
      </c>
      <c r="G428" t="s">
        <v>54</v>
      </c>
      <c r="H428" t="s">
        <v>46</v>
      </c>
      <c r="I428" t="s">
        <v>45</v>
      </c>
      <c r="J428" t="s">
        <v>46</v>
      </c>
      <c r="K428" t="s">
        <v>47</v>
      </c>
      <c r="L428" t="s">
        <v>45</v>
      </c>
      <c r="M428" t="s">
        <v>50</v>
      </c>
      <c r="N428" t="s">
        <v>50</v>
      </c>
      <c r="O428" t="s">
        <v>50</v>
      </c>
      <c r="P428" t="s">
        <v>50</v>
      </c>
      <c r="Q428" t="s">
        <v>50</v>
      </c>
      <c r="R428" t="s">
        <v>50</v>
      </c>
      <c r="S428" t="s">
        <v>50</v>
      </c>
      <c r="T428" t="s">
        <v>50</v>
      </c>
      <c r="U428" t="s">
        <v>49</v>
      </c>
      <c r="V428" t="s">
        <v>50</v>
      </c>
      <c r="W428" t="s">
        <v>50</v>
      </c>
      <c r="X428" t="s">
        <v>50</v>
      </c>
      <c r="Y428" t="s">
        <v>50</v>
      </c>
      <c r="Z428" t="s">
        <v>50</v>
      </c>
      <c r="AA428" t="s">
        <v>50</v>
      </c>
      <c r="AB428" t="s">
        <v>1290</v>
      </c>
      <c r="AC428">
        <v>7.0100118723601306E+17</v>
      </c>
      <c r="AD428" t="s">
        <v>50</v>
      </c>
      <c r="AE428" t="s">
        <v>50</v>
      </c>
      <c r="AF428" t="s">
        <v>1291</v>
      </c>
    </row>
    <row r="429" spans="1:32">
      <c r="A429" s="6" t="str">
        <f t="shared" si="12"/>
        <v>Suresnes - Marche Caron3</v>
      </c>
      <c r="B429" s="6">
        <f t="shared" si="13"/>
        <v>3</v>
      </c>
      <c r="C429" t="s">
        <v>1276</v>
      </c>
      <c r="D429">
        <v>4</v>
      </c>
      <c r="E429">
        <v>4</v>
      </c>
      <c r="F429" t="s">
        <v>1281</v>
      </c>
      <c r="G429" t="s">
        <v>72</v>
      </c>
      <c r="H429" t="s">
        <v>46</v>
      </c>
      <c r="I429" t="s">
        <v>45</v>
      </c>
      <c r="J429" t="s">
        <v>46</v>
      </c>
      <c r="K429" t="s">
        <v>89</v>
      </c>
      <c r="L429" t="s">
        <v>45</v>
      </c>
      <c r="M429" t="s">
        <v>50</v>
      </c>
      <c r="N429" t="s">
        <v>50</v>
      </c>
      <c r="O429" t="s">
        <v>50</v>
      </c>
      <c r="P429" t="s">
        <v>50</v>
      </c>
      <c r="Q429" t="s">
        <v>50</v>
      </c>
      <c r="R429" t="s">
        <v>50</v>
      </c>
      <c r="S429" t="s">
        <v>50</v>
      </c>
      <c r="T429" t="s">
        <v>50</v>
      </c>
      <c r="U429" t="s">
        <v>49</v>
      </c>
      <c r="V429" t="s">
        <v>50</v>
      </c>
      <c r="W429">
        <v>1237523</v>
      </c>
      <c r="X429" t="s">
        <v>1282</v>
      </c>
      <c r="Y429" t="s">
        <v>116</v>
      </c>
      <c r="Z429" t="s">
        <v>548</v>
      </c>
      <c r="AA429" t="s">
        <v>407</v>
      </c>
      <c r="AB429" t="s">
        <v>1283</v>
      </c>
      <c r="AC429">
        <v>7.0100118723604096E+17</v>
      </c>
      <c r="AD429" t="s">
        <v>50</v>
      </c>
      <c r="AE429" t="s">
        <v>1284</v>
      </c>
      <c r="AF429" t="s">
        <v>50</v>
      </c>
    </row>
    <row r="430" spans="1:32">
      <c r="A430" s="6" t="str">
        <f t="shared" si="12"/>
        <v>Suresnes - Marche Caron4</v>
      </c>
      <c r="B430" s="6">
        <f t="shared" si="13"/>
        <v>4</v>
      </c>
      <c r="C430" t="s">
        <v>1276</v>
      </c>
      <c r="D430">
        <v>4</v>
      </c>
      <c r="E430">
        <v>4</v>
      </c>
      <c r="F430" t="s">
        <v>1277</v>
      </c>
      <c r="G430">
        <v>500</v>
      </c>
      <c r="H430" t="s">
        <v>46</v>
      </c>
      <c r="I430" t="s">
        <v>45</v>
      </c>
      <c r="J430" t="s">
        <v>46</v>
      </c>
      <c r="K430" t="s">
        <v>47</v>
      </c>
      <c r="L430" t="s">
        <v>45</v>
      </c>
      <c r="M430" t="s">
        <v>50</v>
      </c>
      <c r="N430" t="s">
        <v>50</v>
      </c>
      <c r="O430" t="s">
        <v>50</v>
      </c>
      <c r="P430" t="s">
        <v>50</v>
      </c>
      <c r="Q430" t="s">
        <v>50</v>
      </c>
      <c r="R430" t="s">
        <v>50</v>
      </c>
      <c r="S430" t="s">
        <v>50</v>
      </c>
      <c r="T430" t="s">
        <v>50</v>
      </c>
      <c r="U430" t="s">
        <v>49</v>
      </c>
      <c r="V430" t="s">
        <v>50</v>
      </c>
      <c r="W430" t="s">
        <v>50</v>
      </c>
      <c r="X430" t="s">
        <v>50</v>
      </c>
      <c r="Y430" t="s">
        <v>50</v>
      </c>
      <c r="Z430" t="s">
        <v>50</v>
      </c>
      <c r="AA430" t="s">
        <v>50</v>
      </c>
      <c r="AB430" t="s">
        <v>1278</v>
      </c>
      <c r="AC430" t="s">
        <v>1279</v>
      </c>
      <c r="AD430" t="s">
        <v>50</v>
      </c>
      <c r="AE430" t="s">
        <v>50</v>
      </c>
      <c r="AF430" t="s">
        <v>1280</v>
      </c>
    </row>
    <row r="431" spans="1:32">
      <c r="A431" s="6" t="str">
        <f t="shared" si="12"/>
        <v>Vincennes - Marigny Chateau1</v>
      </c>
      <c r="B431" s="6">
        <f t="shared" si="13"/>
        <v>1</v>
      </c>
      <c r="C431" t="s">
        <v>1292</v>
      </c>
      <c r="D431">
        <v>4</v>
      </c>
      <c r="E431">
        <v>4</v>
      </c>
      <c r="F431" t="s">
        <v>1293</v>
      </c>
      <c r="G431">
        <v>500</v>
      </c>
      <c r="H431" t="s">
        <v>46</v>
      </c>
      <c r="I431" t="s">
        <v>45</v>
      </c>
      <c r="J431" t="s">
        <v>46</v>
      </c>
      <c r="K431" t="s">
        <v>47</v>
      </c>
      <c r="L431" t="s">
        <v>45</v>
      </c>
      <c r="M431" t="s">
        <v>50</v>
      </c>
      <c r="N431" t="s">
        <v>50</v>
      </c>
      <c r="O431" t="s">
        <v>50</v>
      </c>
      <c r="P431" t="s">
        <v>50</v>
      </c>
      <c r="Q431" t="s">
        <v>50</v>
      </c>
      <c r="R431" t="s">
        <v>50</v>
      </c>
      <c r="S431" t="s">
        <v>50</v>
      </c>
      <c r="T431" t="s">
        <v>50</v>
      </c>
      <c r="U431" t="s">
        <v>49</v>
      </c>
      <c r="V431" t="s">
        <v>50</v>
      </c>
      <c r="W431" t="s">
        <v>50</v>
      </c>
      <c r="X431" t="s">
        <v>50</v>
      </c>
      <c r="Y431" t="s">
        <v>50</v>
      </c>
      <c r="Z431" t="s">
        <v>50</v>
      </c>
      <c r="AA431" t="s">
        <v>50</v>
      </c>
      <c r="AB431" t="s">
        <v>1294</v>
      </c>
      <c r="AC431">
        <v>7.0100118723604198E+17</v>
      </c>
      <c r="AD431" t="s">
        <v>50</v>
      </c>
      <c r="AE431" t="s">
        <v>1295</v>
      </c>
      <c r="AF431" t="s">
        <v>50</v>
      </c>
    </row>
    <row r="432" spans="1:32">
      <c r="A432" s="6" t="str">
        <f t="shared" si="12"/>
        <v>Vincennes - Marigny Chateau2</v>
      </c>
      <c r="B432" s="6">
        <f t="shared" si="13"/>
        <v>2</v>
      </c>
      <c r="C432" t="s">
        <v>1292</v>
      </c>
      <c r="D432">
        <v>4</v>
      </c>
      <c r="E432">
        <v>4</v>
      </c>
      <c r="F432" t="s">
        <v>1296</v>
      </c>
      <c r="G432" t="s">
        <v>54</v>
      </c>
      <c r="H432" t="s">
        <v>46</v>
      </c>
      <c r="I432" t="s">
        <v>45</v>
      </c>
      <c r="J432" t="s">
        <v>46</v>
      </c>
      <c r="K432" t="s">
        <v>47</v>
      </c>
      <c r="L432" t="s">
        <v>45</v>
      </c>
      <c r="M432" t="s">
        <v>50</v>
      </c>
      <c r="N432" t="s">
        <v>50</v>
      </c>
      <c r="O432" t="s">
        <v>50</v>
      </c>
      <c r="P432" t="s">
        <v>50</v>
      </c>
      <c r="Q432" t="s">
        <v>50</v>
      </c>
      <c r="R432" t="s">
        <v>50</v>
      </c>
      <c r="S432" t="s">
        <v>50</v>
      </c>
      <c r="T432" t="s">
        <v>50</v>
      </c>
      <c r="U432" t="s">
        <v>49</v>
      </c>
      <c r="V432" t="s">
        <v>50</v>
      </c>
      <c r="W432" t="s">
        <v>50</v>
      </c>
      <c r="X432" t="s">
        <v>50</v>
      </c>
      <c r="Y432" t="s">
        <v>50</v>
      </c>
      <c r="Z432" t="s">
        <v>50</v>
      </c>
      <c r="AA432" t="s">
        <v>50</v>
      </c>
      <c r="AB432" t="s">
        <v>1297</v>
      </c>
      <c r="AC432">
        <v>7.0100118723605696E+17</v>
      </c>
      <c r="AD432" t="s">
        <v>50</v>
      </c>
      <c r="AE432" t="s">
        <v>50</v>
      </c>
      <c r="AF432" t="s">
        <v>1298</v>
      </c>
    </row>
    <row r="433" spans="1:32">
      <c r="A433" s="6" t="str">
        <f t="shared" si="12"/>
        <v>Vincennes - Marigny Chateau3</v>
      </c>
      <c r="B433" s="6">
        <f t="shared" si="13"/>
        <v>3</v>
      </c>
      <c r="C433" t="s">
        <v>1292</v>
      </c>
      <c r="D433">
        <v>4</v>
      </c>
      <c r="E433">
        <v>4</v>
      </c>
      <c r="F433" t="s">
        <v>1302</v>
      </c>
      <c r="G433" t="s">
        <v>43</v>
      </c>
      <c r="H433" t="s">
        <v>46</v>
      </c>
      <c r="I433" t="s">
        <v>45</v>
      </c>
      <c r="J433" t="s">
        <v>46</v>
      </c>
      <c r="K433" t="s">
        <v>47</v>
      </c>
      <c r="L433" t="s">
        <v>45</v>
      </c>
      <c r="M433" t="s">
        <v>50</v>
      </c>
      <c r="N433" t="s">
        <v>50</v>
      </c>
      <c r="O433" t="s">
        <v>50</v>
      </c>
      <c r="P433" t="s">
        <v>50</v>
      </c>
      <c r="Q433" t="s">
        <v>50</v>
      </c>
      <c r="R433" t="s">
        <v>50</v>
      </c>
      <c r="S433" t="s">
        <v>50</v>
      </c>
      <c r="T433" t="s">
        <v>50</v>
      </c>
      <c r="U433" t="s">
        <v>49</v>
      </c>
      <c r="V433" t="s">
        <v>50</v>
      </c>
      <c r="W433" t="s">
        <v>50</v>
      </c>
      <c r="X433" t="s">
        <v>50</v>
      </c>
      <c r="Y433" t="s">
        <v>50</v>
      </c>
      <c r="Z433" t="s">
        <v>50</v>
      </c>
      <c r="AA433" t="s">
        <v>50</v>
      </c>
      <c r="AB433" t="s">
        <v>1303</v>
      </c>
      <c r="AC433">
        <v>7.0100118723602995E+17</v>
      </c>
      <c r="AD433" t="s">
        <v>50</v>
      </c>
      <c r="AE433" t="s">
        <v>1304</v>
      </c>
      <c r="AF433" t="s">
        <v>1305</v>
      </c>
    </row>
    <row r="434" spans="1:32">
      <c r="A434" s="6" t="str">
        <f t="shared" si="12"/>
        <v>Vincennes - Marigny Chateau4</v>
      </c>
      <c r="B434" s="6">
        <f t="shared" si="13"/>
        <v>4</v>
      </c>
      <c r="C434" t="s">
        <v>1292</v>
      </c>
      <c r="D434">
        <v>4</v>
      </c>
      <c r="E434">
        <v>4</v>
      </c>
      <c r="F434" t="s">
        <v>1299</v>
      </c>
      <c r="G434" t="s">
        <v>54</v>
      </c>
      <c r="H434" t="s">
        <v>46</v>
      </c>
      <c r="I434" t="s">
        <v>45</v>
      </c>
      <c r="J434" t="s">
        <v>46</v>
      </c>
      <c r="K434" t="s">
        <v>47</v>
      </c>
      <c r="L434" t="s">
        <v>45</v>
      </c>
      <c r="M434" t="s">
        <v>50</v>
      </c>
      <c r="N434" t="s">
        <v>50</v>
      </c>
      <c r="O434" t="s">
        <v>50</v>
      </c>
      <c r="P434" t="s">
        <v>50</v>
      </c>
      <c r="Q434" t="s">
        <v>50</v>
      </c>
      <c r="R434" t="s">
        <v>50</v>
      </c>
      <c r="S434" t="s">
        <v>50</v>
      </c>
      <c r="T434" t="s">
        <v>50</v>
      </c>
      <c r="U434" t="s">
        <v>49</v>
      </c>
      <c r="V434" t="s">
        <v>50</v>
      </c>
      <c r="W434" t="s">
        <v>50</v>
      </c>
      <c r="X434" t="s">
        <v>50</v>
      </c>
      <c r="Y434" t="s">
        <v>50</v>
      </c>
      <c r="Z434" t="s">
        <v>50</v>
      </c>
      <c r="AA434" t="s">
        <v>50</v>
      </c>
      <c r="AB434" t="s">
        <v>1300</v>
      </c>
      <c r="AC434">
        <v>7.0100118723605696E+17</v>
      </c>
      <c r="AD434" t="s">
        <v>50</v>
      </c>
      <c r="AE434" t="s">
        <v>50</v>
      </c>
      <c r="AF434" t="s">
        <v>1301</v>
      </c>
    </row>
    <row r="435" spans="1:32">
      <c r="A435" s="6" t="str">
        <f t="shared" si="12"/>
        <v>Z - Garage - Livraison1</v>
      </c>
      <c r="B435" s="6">
        <f t="shared" si="13"/>
        <v>1</v>
      </c>
      <c r="C435" t="s">
        <v>1306</v>
      </c>
      <c r="D435">
        <v>50</v>
      </c>
      <c r="E435">
        <v>5</v>
      </c>
      <c r="F435" t="s">
        <v>1309</v>
      </c>
      <c r="G435" t="s">
        <v>72</v>
      </c>
      <c r="H435" t="s">
        <v>46</v>
      </c>
      <c r="I435" t="s">
        <v>45</v>
      </c>
      <c r="J435" t="s">
        <v>58</v>
      </c>
      <c r="K435" t="s">
        <v>253</v>
      </c>
      <c r="L435" t="s">
        <v>48</v>
      </c>
      <c r="M435" t="s">
        <v>50</v>
      </c>
      <c r="N435" t="s">
        <v>50</v>
      </c>
      <c r="O435" t="s">
        <v>50</v>
      </c>
      <c r="P435" t="s">
        <v>50</v>
      </c>
      <c r="Q435" t="s">
        <v>50</v>
      </c>
      <c r="R435" t="s">
        <v>50</v>
      </c>
      <c r="S435" t="s">
        <v>50</v>
      </c>
      <c r="T435" t="s">
        <v>50</v>
      </c>
      <c r="U435" t="s">
        <v>1308</v>
      </c>
      <c r="V435" t="s">
        <v>50</v>
      </c>
      <c r="W435" t="s">
        <v>50</v>
      </c>
      <c r="X435" t="s">
        <v>50</v>
      </c>
      <c r="Y435" t="s">
        <v>50</v>
      </c>
      <c r="Z435" t="s">
        <v>50</v>
      </c>
      <c r="AA435" t="s">
        <v>50</v>
      </c>
      <c r="AB435" t="s">
        <v>50</v>
      </c>
      <c r="AC435" t="s">
        <v>50</v>
      </c>
      <c r="AD435" t="s">
        <v>50</v>
      </c>
      <c r="AE435" t="s">
        <v>50</v>
      </c>
      <c r="AF435" t="s">
        <v>50</v>
      </c>
    </row>
    <row r="436" spans="1:32">
      <c r="A436" s="6" t="str">
        <f t="shared" si="12"/>
        <v>Z - Garage - Livraison2</v>
      </c>
      <c r="B436" s="6">
        <f t="shared" si="13"/>
        <v>2</v>
      </c>
      <c r="C436" t="s">
        <v>1306</v>
      </c>
      <c r="D436">
        <v>50</v>
      </c>
      <c r="E436">
        <v>5</v>
      </c>
      <c r="F436" t="s">
        <v>1312</v>
      </c>
      <c r="G436" t="s">
        <v>72</v>
      </c>
      <c r="H436" t="s">
        <v>46</v>
      </c>
      <c r="I436" t="s">
        <v>45</v>
      </c>
      <c r="J436" t="s">
        <v>46</v>
      </c>
      <c r="K436" t="s">
        <v>253</v>
      </c>
      <c r="L436" t="s">
        <v>45</v>
      </c>
      <c r="M436" t="s">
        <v>50</v>
      </c>
      <c r="N436" t="s">
        <v>50</v>
      </c>
      <c r="O436" t="s">
        <v>50</v>
      </c>
      <c r="P436" t="s">
        <v>50</v>
      </c>
      <c r="Q436" t="s">
        <v>50</v>
      </c>
      <c r="R436" t="s">
        <v>50</v>
      </c>
      <c r="S436" t="s">
        <v>50</v>
      </c>
      <c r="T436" t="s">
        <v>50</v>
      </c>
      <c r="U436" t="s">
        <v>1308</v>
      </c>
      <c r="V436" t="s">
        <v>50</v>
      </c>
      <c r="W436" t="s">
        <v>50</v>
      </c>
      <c r="X436" t="s">
        <v>50</v>
      </c>
      <c r="Y436" t="s">
        <v>50</v>
      </c>
      <c r="Z436" t="s">
        <v>50</v>
      </c>
      <c r="AA436" t="s">
        <v>50</v>
      </c>
      <c r="AB436" t="s">
        <v>50</v>
      </c>
      <c r="AC436">
        <v>7.0100118723605005E+17</v>
      </c>
      <c r="AD436" t="s">
        <v>50</v>
      </c>
      <c r="AE436" t="s">
        <v>50</v>
      </c>
      <c r="AF436" t="s">
        <v>50</v>
      </c>
    </row>
    <row r="437" spans="1:32">
      <c r="A437" s="6" t="str">
        <f t="shared" si="12"/>
        <v>Z - Garage - Livraison3</v>
      </c>
      <c r="B437" s="6">
        <f t="shared" si="13"/>
        <v>3</v>
      </c>
      <c r="C437" t="s">
        <v>1306</v>
      </c>
      <c r="D437">
        <v>50</v>
      </c>
      <c r="E437">
        <v>5</v>
      </c>
      <c r="F437" t="s">
        <v>1307</v>
      </c>
      <c r="G437" t="s">
        <v>72</v>
      </c>
      <c r="H437" t="s">
        <v>44</v>
      </c>
      <c r="I437" t="s">
        <v>48</v>
      </c>
      <c r="J437" t="s">
        <v>104</v>
      </c>
      <c r="K437" t="s">
        <v>47</v>
      </c>
      <c r="L437" t="s">
        <v>48</v>
      </c>
      <c r="M437" t="s">
        <v>50</v>
      </c>
      <c r="N437" t="s">
        <v>50</v>
      </c>
      <c r="O437" t="s">
        <v>50</v>
      </c>
      <c r="P437" t="s">
        <v>50</v>
      </c>
      <c r="Q437" t="s">
        <v>50</v>
      </c>
      <c r="R437" t="s">
        <v>50</v>
      </c>
      <c r="S437" t="s">
        <v>50</v>
      </c>
      <c r="T437" t="s">
        <v>50</v>
      </c>
      <c r="U437" t="s">
        <v>1308</v>
      </c>
      <c r="V437" t="s">
        <v>50</v>
      </c>
      <c r="W437" t="s">
        <v>50</v>
      </c>
      <c r="X437" t="s">
        <v>50</v>
      </c>
      <c r="Y437" t="s">
        <v>50</v>
      </c>
      <c r="Z437" t="s">
        <v>50</v>
      </c>
      <c r="AA437" t="s">
        <v>50</v>
      </c>
      <c r="AB437" t="s">
        <v>50</v>
      </c>
      <c r="AC437">
        <v>7.0100118723605005E+17</v>
      </c>
      <c r="AD437" t="s">
        <v>50</v>
      </c>
      <c r="AE437" t="s">
        <v>50</v>
      </c>
      <c r="AF437" t="s">
        <v>50</v>
      </c>
    </row>
    <row r="438" spans="1:32">
      <c r="A438" s="6" t="str">
        <f t="shared" si="12"/>
        <v>Z - Garage - Livraison4</v>
      </c>
      <c r="B438" s="6">
        <f t="shared" si="13"/>
        <v>4</v>
      </c>
      <c r="C438" t="s">
        <v>1306</v>
      </c>
      <c r="D438">
        <v>50</v>
      </c>
      <c r="E438">
        <v>5</v>
      </c>
      <c r="F438" t="s">
        <v>1311</v>
      </c>
      <c r="G438" t="s">
        <v>72</v>
      </c>
      <c r="H438" t="s">
        <v>46</v>
      </c>
      <c r="I438" t="s">
        <v>45</v>
      </c>
      <c r="J438" t="s">
        <v>46</v>
      </c>
      <c r="K438" t="s">
        <v>253</v>
      </c>
      <c r="L438" t="s">
        <v>45</v>
      </c>
      <c r="M438" t="s">
        <v>50</v>
      </c>
      <c r="N438" t="s">
        <v>50</v>
      </c>
      <c r="O438" t="s">
        <v>50</v>
      </c>
      <c r="P438" t="s">
        <v>50</v>
      </c>
      <c r="Q438" t="s">
        <v>50</v>
      </c>
      <c r="R438" t="s">
        <v>50</v>
      </c>
      <c r="S438" t="s">
        <v>50</v>
      </c>
      <c r="T438" t="s">
        <v>50</v>
      </c>
      <c r="U438" t="s">
        <v>1308</v>
      </c>
      <c r="V438" t="s">
        <v>50</v>
      </c>
      <c r="W438" t="s">
        <v>50</v>
      </c>
      <c r="X438" t="s">
        <v>50</v>
      </c>
      <c r="Y438" t="s">
        <v>50</v>
      </c>
      <c r="Z438" t="s">
        <v>50</v>
      </c>
      <c r="AA438" t="s">
        <v>50</v>
      </c>
      <c r="AB438" t="s">
        <v>50</v>
      </c>
      <c r="AC438">
        <v>7.0100118723605094E+17</v>
      </c>
      <c r="AD438" t="s">
        <v>50</v>
      </c>
      <c r="AE438" t="s">
        <v>50</v>
      </c>
      <c r="AF438" t="s">
        <v>50</v>
      </c>
    </row>
    <row r="439" spans="1:32">
      <c r="A439" s="6" t="str">
        <f t="shared" si="12"/>
        <v>Z - Garage - Livraison5</v>
      </c>
      <c r="B439" s="6">
        <f t="shared" si="13"/>
        <v>5</v>
      </c>
      <c r="C439" t="s">
        <v>1306</v>
      </c>
      <c r="D439">
        <v>50</v>
      </c>
      <c r="E439">
        <v>5</v>
      </c>
      <c r="F439" t="s">
        <v>1310</v>
      </c>
      <c r="G439" t="s">
        <v>72</v>
      </c>
      <c r="H439" t="s">
        <v>46</v>
      </c>
      <c r="I439" t="s">
        <v>45</v>
      </c>
      <c r="J439" t="s">
        <v>58</v>
      </c>
      <c r="K439" t="s">
        <v>253</v>
      </c>
      <c r="L439" t="s">
        <v>48</v>
      </c>
      <c r="M439" t="s">
        <v>50</v>
      </c>
      <c r="N439" t="s">
        <v>50</v>
      </c>
      <c r="O439" t="s">
        <v>50</v>
      </c>
      <c r="P439" t="s">
        <v>50</v>
      </c>
      <c r="Q439" t="s">
        <v>50</v>
      </c>
      <c r="R439" t="s">
        <v>50</v>
      </c>
      <c r="S439" t="s">
        <v>50</v>
      </c>
      <c r="T439" t="s">
        <v>50</v>
      </c>
      <c r="U439" t="s">
        <v>1308</v>
      </c>
      <c r="V439" t="s">
        <v>50</v>
      </c>
      <c r="W439" t="s">
        <v>50</v>
      </c>
      <c r="X439" t="s">
        <v>50</v>
      </c>
      <c r="Y439" t="s">
        <v>50</v>
      </c>
      <c r="Z439" t="s">
        <v>50</v>
      </c>
      <c r="AA439" t="s">
        <v>50</v>
      </c>
      <c r="AB439" t="s">
        <v>50</v>
      </c>
      <c r="AC439" t="s">
        <v>50</v>
      </c>
      <c r="AD439" t="s">
        <v>50</v>
      </c>
      <c r="AE439" t="s">
        <v>50</v>
      </c>
      <c r="AF439" t="s">
        <v>50</v>
      </c>
    </row>
    <row r="440" spans="1:32">
      <c r="A440" s="6" t="str">
        <f t="shared" si="12"/>
        <v>Z - Garage Street - Azize1</v>
      </c>
      <c r="B440" s="6">
        <f t="shared" si="13"/>
        <v>1</v>
      </c>
      <c r="C440" t="s">
        <v>1313</v>
      </c>
      <c r="D440">
        <v>50</v>
      </c>
      <c r="E440">
        <v>1</v>
      </c>
      <c r="F440" t="s">
        <v>1314</v>
      </c>
      <c r="G440" t="s">
        <v>43</v>
      </c>
      <c r="H440" t="s">
        <v>46</v>
      </c>
      <c r="I440" t="s">
        <v>48</v>
      </c>
      <c r="J440" t="s">
        <v>104</v>
      </c>
      <c r="K440" t="s">
        <v>105</v>
      </c>
      <c r="L440" t="s">
        <v>48</v>
      </c>
      <c r="M440" t="s">
        <v>50</v>
      </c>
      <c r="N440" t="s">
        <v>50</v>
      </c>
      <c r="O440" t="s">
        <v>50</v>
      </c>
      <c r="P440" t="s">
        <v>50</v>
      </c>
      <c r="Q440" t="s">
        <v>50</v>
      </c>
      <c r="R440" t="s">
        <v>50</v>
      </c>
      <c r="S440" t="s">
        <v>50</v>
      </c>
      <c r="T440" t="s">
        <v>50</v>
      </c>
      <c r="U440" t="s">
        <v>276</v>
      </c>
      <c r="V440" t="s">
        <v>50</v>
      </c>
      <c r="W440" t="s">
        <v>50</v>
      </c>
      <c r="X440" t="s">
        <v>50</v>
      </c>
      <c r="Y440" t="s">
        <v>50</v>
      </c>
      <c r="Z440" t="s">
        <v>1315</v>
      </c>
      <c r="AA440" t="s">
        <v>808</v>
      </c>
      <c r="AB440" t="s">
        <v>50</v>
      </c>
      <c r="AC440">
        <v>7.0100118723601997E+17</v>
      </c>
      <c r="AD440" t="s">
        <v>50</v>
      </c>
      <c r="AE440" t="s">
        <v>50</v>
      </c>
      <c r="AF440" t="s">
        <v>50</v>
      </c>
    </row>
    <row r="441" spans="1:32">
      <c r="A441" s="6" t="str">
        <f t="shared" si="12"/>
        <v>Z - Garage Street - Simon1</v>
      </c>
      <c r="B441" s="6">
        <f t="shared" si="13"/>
        <v>1</v>
      </c>
      <c r="C441" t="s">
        <v>1316</v>
      </c>
      <c r="D441">
        <v>50</v>
      </c>
      <c r="E441">
        <v>5</v>
      </c>
      <c r="F441" t="s">
        <v>1317</v>
      </c>
      <c r="G441" t="s">
        <v>43</v>
      </c>
      <c r="H441" t="s">
        <v>46</v>
      </c>
      <c r="I441" t="s">
        <v>45</v>
      </c>
      <c r="J441" t="s">
        <v>46</v>
      </c>
      <c r="K441" t="s">
        <v>89</v>
      </c>
      <c r="L441" t="s">
        <v>48</v>
      </c>
      <c r="M441" t="s">
        <v>50</v>
      </c>
      <c r="N441" t="s">
        <v>50</v>
      </c>
      <c r="O441" t="s">
        <v>50</v>
      </c>
      <c r="P441" t="s">
        <v>50</v>
      </c>
      <c r="Q441" t="s">
        <v>50</v>
      </c>
      <c r="R441" t="s">
        <v>50</v>
      </c>
      <c r="S441" t="s">
        <v>50</v>
      </c>
      <c r="T441" t="s">
        <v>50</v>
      </c>
      <c r="U441" t="s">
        <v>441</v>
      </c>
      <c r="V441" t="s">
        <v>50</v>
      </c>
      <c r="W441">
        <v>1243511</v>
      </c>
      <c r="X441" t="s">
        <v>1318</v>
      </c>
      <c r="Y441" t="s">
        <v>1319</v>
      </c>
      <c r="Z441" t="s">
        <v>1320</v>
      </c>
      <c r="AA441" t="s">
        <v>1321</v>
      </c>
      <c r="AB441" t="s">
        <v>50</v>
      </c>
      <c r="AC441">
        <v>7.0100118723600896E+17</v>
      </c>
      <c r="AD441" t="s">
        <v>50</v>
      </c>
      <c r="AE441" t="s">
        <v>1322</v>
      </c>
      <c r="AF441" t="s">
        <v>1323</v>
      </c>
    </row>
    <row r="442" spans="1:32">
      <c r="A442" s="6" t="str">
        <f t="shared" si="12"/>
        <v>Z - Garage Street - Simon2</v>
      </c>
      <c r="B442" s="6">
        <f t="shared" si="13"/>
        <v>2</v>
      </c>
      <c r="C442" t="s">
        <v>1316</v>
      </c>
      <c r="D442">
        <v>50</v>
      </c>
      <c r="E442">
        <v>5</v>
      </c>
      <c r="F442" t="s">
        <v>1329</v>
      </c>
      <c r="G442" t="s">
        <v>54</v>
      </c>
      <c r="H442" t="s">
        <v>46</v>
      </c>
      <c r="I442" t="s">
        <v>48</v>
      </c>
      <c r="J442" t="s">
        <v>104</v>
      </c>
      <c r="K442" t="s">
        <v>105</v>
      </c>
      <c r="L442" t="s">
        <v>48</v>
      </c>
      <c r="M442" t="s">
        <v>50</v>
      </c>
      <c r="N442" t="s">
        <v>50</v>
      </c>
      <c r="O442" t="s">
        <v>50</v>
      </c>
      <c r="P442" t="s">
        <v>50</v>
      </c>
      <c r="Q442" t="s">
        <v>50</v>
      </c>
      <c r="R442" t="s">
        <v>50</v>
      </c>
      <c r="S442" t="s">
        <v>50</v>
      </c>
      <c r="T442" t="s">
        <v>50</v>
      </c>
      <c r="U442" t="s">
        <v>441</v>
      </c>
      <c r="V442" t="s">
        <v>50</v>
      </c>
      <c r="W442" t="s">
        <v>50</v>
      </c>
      <c r="X442" t="s">
        <v>50</v>
      </c>
      <c r="Y442" t="s">
        <v>50</v>
      </c>
      <c r="Z442" t="s">
        <v>1330</v>
      </c>
      <c r="AA442" t="s">
        <v>979</v>
      </c>
      <c r="AB442" t="s">
        <v>50</v>
      </c>
      <c r="AC442">
        <v>7.0100118723600294E+17</v>
      </c>
      <c r="AD442" t="s">
        <v>50</v>
      </c>
      <c r="AE442" t="s">
        <v>50</v>
      </c>
      <c r="AF442" t="s">
        <v>1331</v>
      </c>
    </row>
    <row r="443" spans="1:32">
      <c r="A443" s="6" t="str">
        <f t="shared" si="12"/>
        <v>Z - Garage Street - Simon3</v>
      </c>
      <c r="B443" s="6">
        <f t="shared" si="13"/>
        <v>3</v>
      </c>
      <c r="C443" t="s">
        <v>1316</v>
      </c>
      <c r="D443">
        <v>50</v>
      </c>
      <c r="E443">
        <v>5</v>
      </c>
      <c r="F443" t="s">
        <v>1324</v>
      </c>
      <c r="G443" t="s">
        <v>43</v>
      </c>
      <c r="H443" t="s">
        <v>46</v>
      </c>
      <c r="I443" t="s">
        <v>45</v>
      </c>
      <c r="J443" t="s">
        <v>46</v>
      </c>
      <c r="K443" t="s">
        <v>105</v>
      </c>
      <c r="L443" t="s">
        <v>48</v>
      </c>
      <c r="M443" t="s">
        <v>50</v>
      </c>
      <c r="N443" t="s">
        <v>50</v>
      </c>
      <c r="O443" t="s">
        <v>50</v>
      </c>
      <c r="P443" t="s">
        <v>50</v>
      </c>
      <c r="Q443" t="s">
        <v>50</v>
      </c>
      <c r="R443" t="s">
        <v>50</v>
      </c>
      <c r="S443" t="s">
        <v>50</v>
      </c>
      <c r="T443" t="s">
        <v>50</v>
      </c>
      <c r="U443" t="s">
        <v>441</v>
      </c>
      <c r="V443" t="s">
        <v>50</v>
      </c>
      <c r="W443" t="s">
        <v>50</v>
      </c>
      <c r="X443" t="s">
        <v>50</v>
      </c>
      <c r="Y443" t="s">
        <v>50</v>
      </c>
      <c r="Z443" t="s">
        <v>1325</v>
      </c>
      <c r="AA443" t="s">
        <v>1326</v>
      </c>
      <c r="AB443" t="s">
        <v>1327</v>
      </c>
      <c r="AC443" t="s">
        <v>50</v>
      </c>
      <c r="AD443" t="s">
        <v>50</v>
      </c>
      <c r="AE443" t="s">
        <v>1328</v>
      </c>
      <c r="AF443" t="s">
        <v>50</v>
      </c>
    </row>
    <row r="444" spans="1:32">
      <c r="A444" s="6" t="str">
        <f t="shared" si="12"/>
        <v>Z - Garage Street - Simon4</v>
      </c>
      <c r="B444" s="6">
        <f t="shared" si="13"/>
        <v>4</v>
      </c>
      <c r="C444" t="s">
        <v>1316</v>
      </c>
      <c r="D444">
        <v>50</v>
      </c>
      <c r="E444">
        <v>5</v>
      </c>
      <c r="F444" t="s">
        <v>1332</v>
      </c>
      <c r="G444" t="s">
        <v>321</v>
      </c>
      <c r="H444" t="s">
        <v>46</v>
      </c>
      <c r="I444" t="s">
        <v>48</v>
      </c>
      <c r="J444" t="s">
        <v>46</v>
      </c>
      <c r="K444" t="s">
        <v>253</v>
      </c>
      <c r="L444" t="s">
        <v>48</v>
      </c>
      <c r="M444" t="s">
        <v>50</v>
      </c>
      <c r="N444" t="s">
        <v>50</v>
      </c>
      <c r="O444" t="s">
        <v>50</v>
      </c>
      <c r="P444" t="s">
        <v>50</v>
      </c>
      <c r="Q444" t="s">
        <v>50</v>
      </c>
      <c r="R444" t="s">
        <v>50</v>
      </c>
      <c r="S444" t="s">
        <v>50</v>
      </c>
      <c r="T444" t="s">
        <v>50</v>
      </c>
      <c r="U444" t="s">
        <v>441</v>
      </c>
      <c r="V444" t="s">
        <v>50</v>
      </c>
      <c r="W444" t="s">
        <v>50</v>
      </c>
      <c r="X444" t="s">
        <v>50</v>
      </c>
      <c r="Y444" t="s">
        <v>50</v>
      </c>
      <c r="Z444" t="s">
        <v>1333</v>
      </c>
      <c r="AA444" t="s">
        <v>845</v>
      </c>
      <c r="AB444" t="s">
        <v>50</v>
      </c>
      <c r="AC444">
        <v>7.0100118723604698E+17</v>
      </c>
      <c r="AD444" t="s">
        <v>50</v>
      </c>
      <c r="AE444" t="s">
        <v>50</v>
      </c>
      <c r="AF444" t="s">
        <v>50</v>
      </c>
    </row>
    <row r="445" spans="1:32">
      <c r="A445" s="6" t="str">
        <f t="shared" si="12"/>
        <v>Z - Garage Street - Simon5</v>
      </c>
      <c r="B445" s="6">
        <f t="shared" si="13"/>
        <v>5</v>
      </c>
      <c r="C445" t="s">
        <v>1316</v>
      </c>
      <c r="D445">
        <v>50</v>
      </c>
      <c r="E445">
        <v>5</v>
      </c>
      <c r="F445" t="s">
        <v>1334</v>
      </c>
      <c r="G445" t="s">
        <v>43</v>
      </c>
      <c r="H445" t="s">
        <v>46</v>
      </c>
      <c r="I445" t="s">
        <v>48</v>
      </c>
      <c r="J445" t="s">
        <v>46</v>
      </c>
      <c r="K445" t="s">
        <v>89</v>
      </c>
      <c r="L445" t="s">
        <v>48</v>
      </c>
      <c r="M445" t="s">
        <v>50</v>
      </c>
      <c r="N445" t="s">
        <v>50</v>
      </c>
      <c r="O445" t="s">
        <v>50</v>
      </c>
      <c r="P445" t="s">
        <v>50</v>
      </c>
      <c r="Q445" t="s">
        <v>50</v>
      </c>
      <c r="R445" t="s">
        <v>50</v>
      </c>
      <c r="S445" t="s">
        <v>50</v>
      </c>
      <c r="T445" t="s">
        <v>50</v>
      </c>
      <c r="U445" t="s">
        <v>441</v>
      </c>
      <c r="V445" t="s">
        <v>50</v>
      </c>
      <c r="W445">
        <v>1177583</v>
      </c>
      <c r="X445" t="s">
        <v>1335</v>
      </c>
      <c r="Y445" t="s">
        <v>1336</v>
      </c>
      <c r="Z445" t="s">
        <v>50</v>
      </c>
      <c r="AA445" t="s">
        <v>50</v>
      </c>
      <c r="AB445" t="s">
        <v>50</v>
      </c>
      <c r="AC445">
        <v>7.0100118723603699E+17</v>
      </c>
      <c r="AD445" t="s">
        <v>50</v>
      </c>
      <c r="AE445" t="s">
        <v>50</v>
      </c>
      <c r="AF445" t="s">
        <v>1337</v>
      </c>
    </row>
    <row r="446" spans="1:32">
      <c r="A446" s="6" t="str">
        <f t="shared" si="12"/>
        <v>Z - Garage Street - Stephen1</v>
      </c>
      <c r="B446" s="6">
        <f t="shared" si="13"/>
        <v>1</v>
      </c>
      <c r="C446" t="s">
        <v>1338</v>
      </c>
      <c r="D446">
        <v>50</v>
      </c>
      <c r="E446">
        <v>12</v>
      </c>
      <c r="F446" t="s">
        <v>1360</v>
      </c>
      <c r="G446" t="s">
        <v>43</v>
      </c>
      <c r="H446" t="s">
        <v>44</v>
      </c>
      <c r="I446" t="s">
        <v>48</v>
      </c>
      <c r="J446" t="s">
        <v>104</v>
      </c>
      <c r="K446" t="s">
        <v>47</v>
      </c>
      <c r="L446" t="s">
        <v>48</v>
      </c>
      <c r="M446" t="s">
        <v>50</v>
      </c>
      <c r="N446" t="s">
        <v>50</v>
      </c>
      <c r="O446" t="s">
        <v>50</v>
      </c>
      <c r="P446" t="s">
        <v>50</v>
      </c>
      <c r="Q446" t="s">
        <v>50</v>
      </c>
      <c r="R446" t="s">
        <v>50</v>
      </c>
      <c r="S446" t="s">
        <v>50</v>
      </c>
      <c r="T446" t="s">
        <v>50</v>
      </c>
      <c r="U446" t="s">
        <v>49</v>
      </c>
      <c r="V446" t="s">
        <v>50</v>
      </c>
      <c r="W446" t="s">
        <v>50</v>
      </c>
      <c r="X446" t="s">
        <v>50</v>
      </c>
      <c r="Y446" t="s">
        <v>50</v>
      </c>
      <c r="Z446" t="s">
        <v>50</v>
      </c>
      <c r="AA446" t="s">
        <v>50</v>
      </c>
      <c r="AB446" t="s">
        <v>50</v>
      </c>
      <c r="AC446">
        <v>7.01001187236016E+17</v>
      </c>
      <c r="AD446" t="s">
        <v>50</v>
      </c>
      <c r="AE446" t="s">
        <v>50</v>
      </c>
      <c r="AF446" t="s">
        <v>1361</v>
      </c>
    </row>
    <row r="447" spans="1:32">
      <c r="A447" s="6" t="str">
        <f t="shared" si="12"/>
        <v>Z - Garage Street - Stephen2</v>
      </c>
      <c r="B447" s="6">
        <f t="shared" si="13"/>
        <v>2</v>
      </c>
      <c r="C447" t="s">
        <v>1338</v>
      </c>
      <c r="D447">
        <v>50</v>
      </c>
      <c r="E447">
        <v>12</v>
      </c>
      <c r="F447" t="s">
        <v>1366</v>
      </c>
      <c r="G447" t="s">
        <v>54</v>
      </c>
      <c r="H447" t="s">
        <v>46</v>
      </c>
      <c r="I447" t="s">
        <v>45</v>
      </c>
      <c r="J447" t="s">
        <v>58</v>
      </c>
      <c r="K447" t="s">
        <v>89</v>
      </c>
      <c r="L447" t="s">
        <v>48</v>
      </c>
      <c r="M447" t="s">
        <v>50</v>
      </c>
      <c r="N447" t="s">
        <v>50</v>
      </c>
      <c r="O447" t="s">
        <v>50</v>
      </c>
      <c r="P447" t="s">
        <v>50</v>
      </c>
      <c r="Q447" t="s">
        <v>50</v>
      </c>
      <c r="R447" t="s">
        <v>50</v>
      </c>
      <c r="S447" t="s">
        <v>50</v>
      </c>
      <c r="T447" t="s">
        <v>50</v>
      </c>
      <c r="U447" t="s">
        <v>49</v>
      </c>
      <c r="V447" t="s">
        <v>50</v>
      </c>
      <c r="W447">
        <v>1235639</v>
      </c>
      <c r="X447" t="s">
        <v>1367</v>
      </c>
      <c r="Y447" t="s">
        <v>1368</v>
      </c>
      <c r="Z447" t="s">
        <v>1369</v>
      </c>
      <c r="AA447" t="s">
        <v>107</v>
      </c>
      <c r="AB447" t="s">
        <v>50</v>
      </c>
      <c r="AC447">
        <v>7.0100118723603405E+17</v>
      </c>
      <c r="AD447" t="s">
        <v>50</v>
      </c>
      <c r="AE447" t="s">
        <v>1370</v>
      </c>
      <c r="AF447" t="s">
        <v>1371</v>
      </c>
    </row>
    <row r="448" spans="1:32">
      <c r="A448" s="6" t="str">
        <f t="shared" si="12"/>
        <v>Z - Garage Street - Stephen3</v>
      </c>
      <c r="B448" s="6">
        <f t="shared" si="13"/>
        <v>3</v>
      </c>
      <c r="C448" t="s">
        <v>1338</v>
      </c>
      <c r="D448">
        <v>50</v>
      </c>
      <c r="E448">
        <v>12</v>
      </c>
      <c r="F448" t="s">
        <v>1382</v>
      </c>
      <c r="G448">
        <v>500</v>
      </c>
      <c r="H448" t="s">
        <v>46</v>
      </c>
      <c r="I448" t="s">
        <v>45</v>
      </c>
      <c r="J448" t="s">
        <v>58</v>
      </c>
      <c r="K448" t="s">
        <v>105</v>
      </c>
      <c r="L448" t="s">
        <v>48</v>
      </c>
      <c r="M448" t="s">
        <v>50</v>
      </c>
      <c r="N448" t="s">
        <v>50</v>
      </c>
      <c r="O448" t="s">
        <v>50</v>
      </c>
      <c r="P448" t="s">
        <v>50</v>
      </c>
      <c r="Q448" t="s">
        <v>50</v>
      </c>
      <c r="R448" t="s">
        <v>50</v>
      </c>
      <c r="S448" t="s">
        <v>50</v>
      </c>
      <c r="T448" t="s">
        <v>50</v>
      </c>
      <c r="U448" t="s">
        <v>49</v>
      </c>
      <c r="V448" t="s">
        <v>50</v>
      </c>
      <c r="W448">
        <v>1243630</v>
      </c>
      <c r="X448" t="s">
        <v>1383</v>
      </c>
      <c r="Y448" t="s">
        <v>1384</v>
      </c>
      <c r="Z448" t="s">
        <v>485</v>
      </c>
      <c r="AA448" t="s">
        <v>773</v>
      </c>
      <c r="AB448" t="s">
        <v>50</v>
      </c>
      <c r="AC448">
        <v>7.01001187236048E+17</v>
      </c>
      <c r="AD448" t="s">
        <v>50</v>
      </c>
      <c r="AE448" t="s">
        <v>50</v>
      </c>
      <c r="AF448" t="s">
        <v>50</v>
      </c>
    </row>
    <row r="449" spans="1:32">
      <c r="A449" s="6" t="str">
        <f t="shared" si="12"/>
        <v>Z - Garage Street - Stephen4</v>
      </c>
      <c r="B449" s="6">
        <f t="shared" si="13"/>
        <v>4</v>
      </c>
      <c r="C449" t="s">
        <v>1338</v>
      </c>
      <c r="D449">
        <v>50</v>
      </c>
      <c r="E449">
        <v>12</v>
      </c>
      <c r="F449" t="s">
        <v>1374</v>
      </c>
      <c r="G449" t="s">
        <v>72</v>
      </c>
      <c r="H449" t="s">
        <v>46</v>
      </c>
      <c r="I449" t="s">
        <v>48</v>
      </c>
      <c r="J449" t="s">
        <v>104</v>
      </c>
      <c r="K449" t="s">
        <v>89</v>
      </c>
      <c r="L449" t="s">
        <v>48</v>
      </c>
      <c r="M449" t="s">
        <v>50</v>
      </c>
      <c r="N449" t="s">
        <v>50</v>
      </c>
      <c r="O449" t="s">
        <v>50</v>
      </c>
      <c r="P449" t="s">
        <v>50</v>
      </c>
      <c r="Q449" t="s">
        <v>50</v>
      </c>
      <c r="R449" t="s">
        <v>50</v>
      </c>
      <c r="S449" t="s">
        <v>50</v>
      </c>
      <c r="T449" t="s">
        <v>50</v>
      </c>
      <c r="U449" t="s">
        <v>49</v>
      </c>
      <c r="V449" t="s">
        <v>50</v>
      </c>
      <c r="W449">
        <v>1227837</v>
      </c>
      <c r="X449" t="s">
        <v>1375</v>
      </c>
      <c r="Y449" t="s">
        <v>1376</v>
      </c>
      <c r="Z449" t="s">
        <v>1377</v>
      </c>
      <c r="AA449" t="s">
        <v>1378</v>
      </c>
      <c r="AB449" t="s">
        <v>50</v>
      </c>
      <c r="AC449">
        <v>7.0100118723602406E+17</v>
      </c>
      <c r="AD449" t="s">
        <v>50</v>
      </c>
      <c r="AE449" t="s">
        <v>50</v>
      </c>
      <c r="AF449" t="s">
        <v>1379</v>
      </c>
    </row>
    <row r="450" spans="1:32">
      <c r="A450" s="6" t="str">
        <f t="shared" si="12"/>
        <v>Z - Garage Street - Stephen5</v>
      </c>
      <c r="B450" s="6">
        <f t="shared" si="13"/>
        <v>5</v>
      </c>
      <c r="C450" t="s">
        <v>1338</v>
      </c>
      <c r="D450">
        <v>50</v>
      </c>
      <c r="E450">
        <v>12</v>
      </c>
      <c r="F450" t="s">
        <v>1358</v>
      </c>
      <c r="G450" t="s">
        <v>72</v>
      </c>
      <c r="H450" t="s">
        <v>44</v>
      </c>
      <c r="I450" t="s">
        <v>45</v>
      </c>
      <c r="J450" t="s">
        <v>46</v>
      </c>
      <c r="K450" t="s">
        <v>47</v>
      </c>
      <c r="L450" t="s">
        <v>48</v>
      </c>
      <c r="M450" t="s">
        <v>50</v>
      </c>
      <c r="N450" t="s">
        <v>50</v>
      </c>
      <c r="O450" t="s">
        <v>50</v>
      </c>
      <c r="P450" t="s">
        <v>50</v>
      </c>
      <c r="Q450" t="s">
        <v>50</v>
      </c>
      <c r="R450" t="s">
        <v>50</v>
      </c>
      <c r="S450" t="s">
        <v>50</v>
      </c>
      <c r="T450" t="s">
        <v>50</v>
      </c>
      <c r="U450" t="s">
        <v>49</v>
      </c>
      <c r="V450" t="s">
        <v>50</v>
      </c>
      <c r="W450" t="s">
        <v>50</v>
      </c>
      <c r="X450" t="s">
        <v>50</v>
      </c>
      <c r="Y450" t="s">
        <v>50</v>
      </c>
      <c r="Z450" t="s">
        <v>50</v>
      </c>
      <c r="AA450" t="s">
        <v>50</v>
      </c>
      <c r="AB450" t="s">
        <v>50</v>
      </c>
      <c r="AC450">
        <v>7.0100118723601805E+17</v>
      </c>
      <c r="AD450" t="s">
        <v>50</v>
      </c>
      <c r="AE450" t="s">
        <v>50</v>
      </c>
      <c r="AF450" t="s">
        <v>1359</v>
      </c>
    </row>
    <row r="451" spans="1:32">
      <c r="A451" s="6" t="str">
        <f t="shared" ref="A451:A457" si="14">IFERROR(CONCATENATE(C451,B451),"")</f>
        <v>Z - Garage Street - Stephen6</v>
      </c>
      <c r="B451" s="6">
        <f t="shared" ref="B451:B457" si="15">IFERROR(IF(C451=C450,B450+1,IF(C451="","",1)),"")</f>
        <v>6</v>
      </c>
      <c r="C451" t="s">
        <v>1338</v>
      </c>
      <c r="D451">
        <v>50</v>
      </c>
      <c r="E451">
        <v>12</v>
      </c>
      <c r="F451" t="s">
        <v>1356</v>
      </c>
      <c r="G451" t="s">
        <v>54</v>
      </c>
      <c r="H451" t="s">
        <v>46</v>
      </c>
      <c r="I451" t="s">
        <v>45</v>
      </c>
      <c r="J451" t="s">
        <v>46</v>
      </c>
      <c r="K451" t="s">
        <v>253</v>
      </c>
      <c r="L451" t="s">
        <v>48</v>
      </c>
      <c r="M451" t="s">
        <v>50</v>
      </c>
      <c r="N451" t="s">
        <v>50</v>
      </c>
      <c r="O451" t="s">
        <v>50</v>
      </c>
      <c r="P451" t="s">
        <v>50</v>
      </c>
      <c r="Q451" t="s">
        <v>50</v>
      </c>
      <c r="R451" t="s">
        <v>50</v>
      </c>
      <c r="S451" t="s">
        <v>50</v>
      </c>
      <c r="T451" t="s">
        <v>50</v>
      </c>
      <c r="U451" t="s">
        <v>49</v>
      </c>
      <c r="V451" t="s">
        <v>50</v>
      </c>
      <c r="W451" t="s">
        <v>50</v>
      </c>
      <c r="X451" t="s">
        <v>50</v>
      </c>
      <c r="Y451" t="s">
        <v>50</v>
      </c>
      <c r="Z451" t="s">
        <v>50</v>
      </c>
      <c r="AA451" t="s">
        <v>50</v>
      </c>
      <c r="AB451" t="s">
        <v>50</v>
      </c>
      <c r="AC451">
        <v>7.0100118723600397E+17</v>
      </c>
      <c r="AD451" t="s">
        <v>50</v>
      </c>
      <c r="AE451" t="s">
        <v>50</v>
      </c>
      <c r="AF451" t="s">
        <v>1357</v>
      </c>
    </row>
    <row r="452" spans="1:32">
      <c r="A452" s="6" t="str">
        <f t="shared" si="14"/>
        <v>Z - Garage Street - Stephen7</v>
      </c>
      <c r="B452" s="6">
        <f t="shared" si="15"/>
        <v>7</v>
      </c>
      <c r="C452" t="s">
        <v>1338</v>
      </c>
      <c r="D452">
        <v>50</v>
      </c>
      <c r="E452">
        <v>12</v>
      </c>
      <c r="F452" t="s">
        <v>1380</v>
      </c>
      <c r="G452" t="s">
        <v>43</v>
      </c>
      <c r="H452" t="s">
        <v>44</v>
      </c>
      <c r="I452" t="s">
        <v>45</v>
      </c>
      <c r="J452" t="s">
        <v>46</v>
      </c>
      <c r="K452" t="s">
        <v>47</v>
      </c>
      <c r="L452" t="s">
        <v>48</v>
      </c>
      <c r="M452" t="s">
        <v>50</v>
      </c>
      <c r="N452" t="s">
        <v>50</v>
      </c>
      <c r="O452" t="s">
        <v>50</v>
      </c>
      <c r="P452" t="s">
        <v>50</v>
      </c>
      <c r="Q452" t="s">
        <v>50</v>
      </c>
      <c r="R452" t="s">
        <v>50</v>
      </c>
      <c r="S452" t="s">
        <v>50</v>
      </c>
      <c r="T452" t="s">
        <v>50</v>
      </c>
      <c r="U452" t="s">
        <v>49</v>
      </c>
      <c r="V452" t="s">
        <v>50</v>
      </c>
      <c r="W452" t="s">
        <v>50</v>
      </c>
      <c r="X452" t="s">
        <v>50</v>
      </c>
      <c r="Y452" t="s">
        <v>50</v>
      </c>
      <c r="Z452" t="s">
        <v>50</v>
      </c>
      <c r="AA452" t="s">
        <v>50</v>
      </c>
      <c r="AB452" t="s">
        <v>50</v>
      </c>
      <c r="AC452">
        <v>7.0100118723602701E+17</v>
      </c>
      <c r="AD452" t="s">
        <v>50</v>
      </c>
      <c r="AE452" t="s">
        <v>50</v>
      </c>
      <c r="AF452" t="s">
        <v>1381</v>
      </c>
    </row>
    <row r="453" spans="1:32">
      <c r="A453" s="6" t="str">
        <f t="shared" si="14"/>
        <v>Z - Garage Street - Stephen8</v>
      </c>
      <c r="B453" s="6">
        <f t="shared" si="15"/>
        <v>8</v>
      </c>
      <c r="C453" t="s">
        <v>1338</v>
      </c>
      <c r="D453">
        <v>50</v>
      </c>
      <c r="E453">
        <v>12</v>
      </c>
      <c r="F453" t="s">
        <v>1372</v>
      </c>
      <c r="G453" t="s">
        <v>43</v>
      </c>
      <c r="H453" t="s">
        <v>46</v>
      </c>
      <c r="I453" t="s">
        <v>48</v>
      </c>
      <c r="J453" t="s">
        <v>46</v>
      </c>
      <c r="K453" t="s">
        <v>105</v>
      </c>
      <c r="L453" t="s">
        <v>48</v>
      </c>
      <c r="M453" t="s">
        <v>50</v>
      </c>
      <c r="N453" t="s">
        <v>50</v>
      </c>
      <c r="O453" t="s">
        <v>50</v>
      </c>
      <c r="P453" t="s">
        <v>50</v>
      </c>
      <c r="Q453" t="s">
        <v>50</v>
      </c>
      <c r="R453" t="s">
        <v>50</v>
      </c>
      <c r="S453" t="s">
        <v>50</v>
      </c>
      <c r="T453" t="s">
        <v>50</v>
      </c>
      <c r="U453" t="s">
        <v>49</v>
      </c>
      <c r="V453" t="s">
        <v>50</v>
      </c>
      <c r="W453" t="s">
        <v>50</v>
      </c>
      <c r="X453" t="s">
        <v>50</v>
      </c>
      <c r="Y453" t="s">
        <v>50</v>
      </c>
      <c r="Z453" t="s">
        <v>1373</v>
      </c>
      <c r="AA453" t="s">
        <v>155</v>
      </c>
      <c r="AB453" t="s">
        <v>50</v>
      </c>
      <c r="AC453">
        <v>7.0100118723602406E+17</v>
      </c>
      <c r="AD453" t="s">
        <v>50</v>
      </c>
      <c r="AE453" t="s">
        <v>50</v>
      </c>
      <c r="AF453" t="s">
        <v>50</v>
      </c>
    </row>
    <row r="454" spans="1:32">
      <c r="A454" s="6" t="str">
        <f t="shared" si="14"/>
        <v>Z - Garage Street - Stephen9</v>
      </c>
      <c r="B454" s="6">
        <f t="shared" si="15"/>
        <v>9</v>
      </c>
      <c r="C454" t="s">
        <v>1338</v>
      </c>
      <c r="D454">
        <v>50</v>
      </c>
      <c r="E454">
        <v>12</v>
      </c>
      <c r="F454" t="s">
        <v>1344</v>
      </c>
      <c r="G454" t="s">
        <v>54</v>
      </c>
      <c r="H454" t="s">
        <v>46</v>
      </c>
      <c r="I454" t="s">
        <v>45</v>
      </c>
      <c r="J454" t="s">
        <v>46</v>
      </c>
      <c r="K454" t="s">
        <v>253</v>
      </c>
      <c r="L454" t="s">
        <v>48</v>
      </c>
      <c r="M454" t="s">
        <v>50</v>
      </c>
      <c r="N454" t="s">
        <v>50</v>
      </c>
      <c r="O454" t="s">
        <v>50</v>
      </c>
      <c r="P454" t="s">
        <v>50</v>
      </c>
      <c r="Q454" t="s">
        <v>50</v>
      </c>
      <c r="R454" t="s">
        <v>50</v>
      </c>
      <c r="S454" t="s">
        <v>50</v>
      </c>
      <c r="T454" t="s">
        <v>50</v>
      </c>
      <c r="U454" t="s">
        <v>49</v>
      </c>
      <c r="V454" t="s">
        <v>50</v>
      </c>
      <c r="W454" t="s">
        <v>50</v>
      </c>
      <c r="X454" t="s">
        <v>50</v>
      </c>
      <c r="Y454" t="s">
        <v>50</v>
      </c>
      <c r="Z454" t="s">
        <v>1345</v>
      </c>
      <c r="AA454" t="s">
        <v>1346</v>
      </c>
      <c r="AB454" t="s">
        <v>1347</v>
      </c>
      <c r="AC454">
        <v>7.0100118723601894E+17</v>
      </c>
      <c r="AD454" t="s">
        <v>50</v>
      </c>
      <c r="AE454" t="s">
        <v>50</v>
      </c>
      <c r="AF454" t="s">
        <v>1348</v>
      </c>
    </row>
    <row r="455" spans="1:32">
      <c r="A455" s="6" t="str">
        <f t="shared" si="14"/>
        <v>Z - Garage Street - Stephen10</v>
      </c>
      <c r="B455" s="6">
        <f t="shared" si="15"/>
        <v>10</v>
      </c>
      <c r="C455" t="s">
        <v>1338</v>
      </c>
      <c r="D455">
        <v>50</v>
      </c>
      <c r="E455">
        <v>12</v>
      </c>
      <c r="F455" t="s">
        <v>1362</v>
      </c>
      <c r="G455">
        <v>500</v>
      </c>
      <c r="H455" t="s">
        <v>46</v>
      </c>
      <c r="I455" t="s">
        <v>48</v>
      </c>
      <c r="J455" t="s">
        <v>104</v>
      </c>
      <c r="K455" t="s">
        <v>105</v>
      </c>
      <c r="L455" t="s">
        <v>48</v>
      </c>
      <c r="M455" t="s">
        <v>50</v>
      </c>
      <c r="N455" t="s">
        <v>50</v>
      </c>
      <c r="O455" t="s">
        <v>50</v>
      </c>
      <c r="P455" t="s">
        <v>50</v>
      </c>
      <c r="Q455" t="s">
        <v>50</v>
      </c>
      <c r="R455" t="s">
        <v>50</v>
      </c>
      <c r="S455" t="s">
        <v>50</v>
      </c>
      <c r="T455" t="s">
        <v>50</v>
      </c>
      <c r="U455" t="s">
        <v>49</v>
      </c>
      <c r="V455" t="s">
        <v>50</v>
      </c>
      <c r="W455" t="s">
        <v>50</v>
      </c>
      <c r="X455" t="s">
        <v>50</v>
      </c>
      <c r="Y455" t="s">
        <v>50</v>
      </c>
      <c r="Z455" t="s">
        <v>1363</v>
      </c>
      <c r="AA455" t="s">
        <v>1364</v>
      </c>
      <c r="AB455" t="s">
        <v>1365</v>
      </c>
      <c r="AC455" t="s">
        <v>50</v>
      </c>
      <c r="AD455" t="s">
        <v>50</v>
      </c>
      <c r="AE455" t="s">
        <v>50</v>
      </c>
      <c r="AF455" t="s">
        <v>50</v>
      </c>
    </row>
    <row r="456" spans="1:32">
      <c r="A456" s="6" t="str">
        <f t="shared" si="14"/>
        <v>Z - Garage Street - Stephen11</v>
      </c>
      <c r="B456" s="6">
        <f t="shared" si="15"/>
        <v>11</v>
      </c>
      <c r="C456" t="s">
        <v>1338</v>
      </c>
      <c r="D456">
        <v>50</v>
      </c>
      <c r="E456">
        <v>12</v>
      </c>
      <c r="F456" t="s">
        <v>1349</v>
      </c>
      <c r="G456">
        <v>500</v>
      </c>
      <c r="H456" t="s">
        <v>46</v>
      </c>
      <c r="I456" t="s">
        <v>45</v>
      </c>
      <c r="J456" t="s">
        <v>58</v>
      </c>
      <c r="K456" t="s">
        <v>253</v>
      </c>
      <c r="L456" t="s">
        <v>48</v>
      </c>
      <c r="M456" t="s">
        <v>50</v>
      </c>
      <c r="N456" t="s">
        <v>50</v>
      </c>
      <c r="O456" t="s">
        <v>50</v>
      </c>
      <c r="P456" t="s">
        <v>50</v>
      </c>
      <c r="Q456" t="s">
        <v>50</v>
      </c>
      <c r="R456" t="s">
        <v>50</v>
      </c>
      <c r="S456" t="s">
        <v>50</v>
      </c>
      <c r="T456" t="s">
        <v>50</v>
      </c>
      <c r="U456" t="s">
        <v>49</v>
      </c>
      <c r="V456" t="s">
        <v>50</v>
      </c>
      <c r="W456" t="s">
        <v>50</v>
      </c>
      <c r="X456" t="s">
        <v>50</v>
      </c>
      <c r="Y456" t="s">
        <v>50</v>
      </c>
      <c r="Z456" t="s">
        <v>1350</v>
      </c>
      <c r="AA456" t="s">
        <v>1351</v>
      </c>
      <c r="AB456" t="s">
        <v>50</v>
      </c>
      <c r="AC456">
        <v>7.0100118723605901E+17</v>
      </c>
      <c r="AD456" t="s">
        <v>50</v>
      </c>
      <c r="AE456" t="s">
        <v>50</v>
      </c>
      <c r="AF456" t="s">
        <v>1352</v>
      </c>
    </row>
    <row r="457" spans="1:32">
      <c r="A457" s="6" t="str">
        <f t="shared" si="14"/>
        <v>Z - Garage Street - Stephen12</v>
      </c>
      <c r="B457" s="6">
        <f t="shared" si="15"/>
        <v>12</v>
      </c>
      <c r="C457" t="s">
        <v>1338</v>
      </c>
      <c r="D457">
        <v>50</v>
      </c>
      <c r="E457">
        <v>12</v>
      </c>
      <c r="F457" t="s">
        <v>1353</v>
      </c>
      <c r="G457">
        <v>500</v>
      </c>
      <c r="H457" t="s">
        <v>44</v>
      </c>
      <c r="I457" t="s">
        <v>48</v>
      </c>
      <c r="J457" t="s">
        <v>104</v>
      </c>
      <c r="K457" t="s">
        <v>47</v>
      </c>
      <c r="L457" t="s">
        <v>48</v>
      </c>
      <c r="M457" t="s">
        <v>50</v>
      </c>
      <c r="N457" t="s">
        <v>50</v>
      </c>
      <c r="O457" t="s">
        <v>50</v>
      </c>
      <c r="P457" t="s">
        <v>50</v>
      </c>
      <c r="Q457" t="s">
        <v>50</v>
      </c>
      <c r="R457" t="s">
        <v>50</v>
      </c>
      <c r="S457" t="s">
        <v>50</v>
      </c>
      <c r="T457" t="s">
        <v>50</v>
      </c>
      <c r="U457" t="s">
        <v>49</v>
      </c>
      <c r="V457" t="s">
        <v>50</v>
      </c>
      <c r="W457" t="s">
        <v>50</v>
      </c>
      <c r="X457" t="s">
        <v>50</v>
      </c>
      <c r="Y457" t="s">
        <v>50</v>
      </c>
      <c r="Z457" t="s">
        <v>50</v>
      </c>
      <c r="AA457" t="s">
        <v>50</v>
      </c>
      <c r="AB457" t="s">
        <v>1354</v>
      </c>
      <c r="AC457">
        <v>7.0100118723603904E+17</v>
      </c>
      <c r="AD457" t="s">
        <v>50</v>
      </c>
      <c r="AE457" t="s">
        <v>50</v>
      </c>
      <c r="AF457" t="s">
        <v>1355</v>
      </c>
    </row>
    <row r="458" spans="1:32">
      <c r="A458" s="6" t="str">
        <f t="shared" ref="A458:A521" si="16">IFERROR(CONCATENATE(C458,B458),"")</f>
        <v/>
      </c>
      <c r="B458" s="6" t="str">
        <f t="shared" ref="B458:B521" si="17">IFERROR(IF(C458=C457,B457+1,IF(C458="","",1)),"")</f>
        <v/>
      </c>
      <c r="C458"/>
      <c r="D458"/>
      <c r="E458"/>
      <c r="F458"/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</row>
    <row r="459" spans="1:32">
      <c r="A459" s="6" t="str">
        <f t="shared" si="16"/>
        <v/>
      </c>
      <c r="B459" s="6" t="str">
        <f t="shared" si="17"/>
        <v/>
      </c>
      <c r="C459"/>
      <c r="D459"/>
      <c r="E459"/>
      <c r="F459"/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</row>
    <row r="460" spans="1:32">
      <c r="A460" s="6" t="str">
        <f t="shared" si="16"/>
        <v/>
      </c>
      <c r="B460" s="6" t="str">
        <f t="shared" si="17"/>
        <v/>
      </c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</row>
    <row r="461" spans="1:32">
      <c r="A461" s="6" t="str">
        <f t="shared" si="16"/>
        <v/>
      </c>
      <c r="B461" s="6" t="str">
        <f t="shared" si="17"/>
        <v/>
      </c>
      <c r="C461"/>
      <c r="D461"/>
      <c r="E461"/>
      <c r="F461"/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</row>
    <row r="462" spans="1:32">
      <c r="A462" s="6" t="str">
        <f t="shared" si="16"/>
        <v/>
      </c>
      <c r="B462" s="6" t="str">
        <f t="shared" si="17"/>
        <v/>
      </c>
      <c r="C462"/>
      <c r="D462"/>
      <c r="E462"/>
      <c r="F462"/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</row>
    <row r="463" spans="1:32">
      <c r="A463" s="6" t="str">
        <f t="shared" si="16"/>
        <v/>
      </c>
      <c r="B463" s="6" t="str">
        <f t="shared" si="17"/>
        <v/>
      </c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</row>
    <row r="464" spans="1:32">
      <c r="A464" s="6" t="str">
        <f t="shared" si="16"/>
        <v/>
      </c>
      <c r="B464" s="6" t="str">
        <f t="shared" si="17"/>
        <v/>
      </c>
      <c r="C464"/>
      <c r="D464"/>
      <c r="E464"/>
      <c r="F464"/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</row>
    <row r="465" spans="1:32">
      <c r="A465" s="6" t="str">
        <f t="shared" si="16"/>
        <v/>
      </c>
      <c r="B465" s="6" t="str">
        <f t="shared" si="17"/>
        <v/>
      </c>
      <c r="C465"/>
      <c r="D465"/>
      <c r="E465"/>
      <c r="F465"/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</row>
    <row r="466" spans="1:32">
      <c r="A466" s="6" t="str">
        <f t="shared" si="16"/>
        <v/>
      </c>
      <c r="B466" s="6" t="str">
        <f t="shared" si="17"/>
        <v/>
      </c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</row>
    <row r="467" spans="1:32">
      <c r="A467" s="6" t="str">
        <f t="shared" si="16"/>
        <v/>
      </c>
      <c r="B467" s="6" t="str">
        <f t="shared" si="17"/>
        <v/>
      </c>
      <c r="C467"/>
      <c r="D467"/>
      <c r="E467"/>
      <c r="F467"/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</row>
    <row r="468" spans="1:32">
      <c r="A468" s="6" t="str">
        <f t="shared" si="16"/>
        <v/>
      </c>
      <c r="B468" s="6" t="str">
        <f t="shared" si="17"/>
        <v/>
      </c>
      <c r="C468"/>
      <c r="D468"/>
      <c r="E468"/>
      <c r="F468"/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</row>
    <row r="469" spans="1:32">
      <c r="A469" s="6" t="str">
        <f t="shared" si="16"/>
        <v/>
      </c>
      <c r="B469" s="6" t="str">
        <f t="shared" si="17"/>
        <v/>
      </c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</row>
    <row r="470" spans="1:32">
      <c r="A470" s="6" t="str">
        <f t="shared" si="16"/>
        <v/>
      </c>
      <c r="B470" s="6" t="str">
        <f t="shared" si="17"/>
        <v/>
      </c>
      <c r="C470"/>
      <c r="D470"/>
      <c r="E470"/>
      <c r="F470"/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</row>
    <row r="471" spans="1:32">
      <c r="A471" s="6" t="str">
        <f t="shared" si="16"/>
        <v/>
      </c>
      <c r="B471" s="6" t="str">
        <f t="shared" si="17"/>
        <v/>
      </c>
      <c r="C471"/>
      <c r="D471"/>
      <c r="E471"/>
      <c r="F471"/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</row>
    <row r="472" spans="1:32">
      <c r="A472" s="6" t="str">
        <f t="shared" si="16"/>
        <v/>
      </c>
      <c r="B472" s="6" t="str">
        <f t="shared" si="17"/>
        <v/>
      </c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</row>
    <row r="473" spans="1:32">
      <c r="A473" s="6" t="str">
        <f t="shared" si="16"/>
        <v/>
      </c>
      <c r="B473" s="6" t="str">
        <f t="shared" si="17"/>
        <v/>
      </c>
      <c r="C473"/>
      <c r="D473"/>
      <c r="E473"/>
      <c r="F473"/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</row>
    <row r="474" spans="1:32">
      <c r="A474" s="6" t="str">
        <f t="shared" si="16"/>
        <v/>
      </c>
      <c r="B474" s="6" t="str">
        <f t="shared" si="17"/>
        <v/>
      </c>
      <c r="C474"/>
      <c r="D474"/>
      <c r="E474"/>
      <c r="F474"/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</row>
    <row r="475" spans="1:32">
      <c r="A475" s="6" t="str">
        <f t="shared" si="16"/>
        <v/>
      </c>
      <c r="B475" s="6" t="str">
        <f t="shared" si="17"/>
        <v/>
      </c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</row>
    <row r="476" spans="1:32">
      <c r="A476" s="6" t="str">
        <f t="shared" si="16"/>
        <v/>
      </c>
      <c r="B476" s="6" t="str">
        <f t="shared" si="17"/>
        <v/>
      </c>
      <c r="C476"/>
      <c r="D476"/>
      <c r="E476"/>
      <c r="F476"/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</row>
    <row r="477" spans="1:32">
      <c r="A477" s="6" t="str">
        <f t="shared" si="16"/>
        <v/>
      </c>
      <c r="B477" s="6" t="str">
        <f t="shared" si="17"/>
        <v/>
      </c>
      <c r="C477"/>
      <c r="D477"/>
      <c r="E477"/>
      <c r="F477"/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</row>
    <row r="478" spans="1:32">
      <c r="A478" s="6" t="str">
        <f t="shared" si="16"/>
        <v/>
      </c>
      <c r="B478" s="6" t="str">
        <f t="shared" si="17"/>
        <v/>
      </c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</row>
    <row r="479" spans="1:32">
      <c r="A479" s="6" t="str">
        <f t="shared" si="16"/>
        <v/>
      </c>
      <c r="B479" s="6" t="str">
        <f t="shared" si="17"/>
        <v/>
      </c>
      <c r="C479"/>
      <c r="D479"/>
      <c r="E479"/>
      <c r="F479"/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</row>
    <row r="480" spans="1:32">
      <c r="A480" s="6" t="str">
        <f t="shared" si="16"/>
        <v/>
      </c>
      <c r="B480" s="6" t="str">
        <f t="shared" si="17"/>
        <v/>
      </c>
      <c r="C480"/>
      <c r="D480"/>
      <c r="E480"/>
      <c r="F480"/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</row>
    <row r="481" spans="1:32">
      <c r="A481" s="6" t="str">
        <f t="shared" si="16"/>
        <v/>
      </c>
      <c r="B481" s="6" t="str">
        <f t="shared" si="17"/>
        <v/>
      </c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</row>
    <row r="482" spans="1:32">
      <c r="A482" s="6" t="str">
        <f t="shared" si="16"/>
        <v/>
      </c>
      <c r="B482" s="6" t="str">
        <f t="shared" si="17"/>
        <v/>
      </c>
      <c r="C482"/>
      <c r="D482"/>
      <c r="E482"/>
      <c r="F482"/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</row>
    <row r="483" spans="1:32">
      <c r="A483" s="6" t="str">
        <f t="shared" si="16"/>
        <v/>
      </c>
      <c r="B483" s="6" t="str">
        <f t="shared" si="17"/>
        <v/>
      </c>
      <c r="C483"/>
      <c r="D483"/>
      <c r="E483"/>
      <c r="F483"/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</row>
    <row r="484" spans="1:32">
      <c r="A484" s="6" t="str">
        <f t="shared" si="16"/>
        <v/>
      </c>
      <c r="B484" s="6" t="str">
        <f t="shared" si="17"/>
        <v/>
      </c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</row>
    <row r="485" spans="1:32">
      <c r="A485" s="6" t="str">
        <f t="shared" si="16"/>
        <v/>
      </c>
      <c r="B485" s="6" t="str">
        <f t="shared" si="17"/>
        <v/>
      </c>
      <c r="C485"/>
      <c r="D485"/>
      <c r="E485"/>
      <c r="F485"/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</row>
    <row r="486" spans="1:32">
      <c r="A486" s="6" t="str">
        <f t="shared" si="16"/>
        <v/>
      </c>
      <c r="B486" s="6" t="str">
        <f t="shared" si="17"/>
        <v/>
      </c>
      <c r="C486"/>
      <c r="D486"/>
      <c r="E486"/>
      <c r="F486"/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</row>
    <row r="487" spans="1:32">
      <c r="A487" s="6" t="str">
        <f t="shared" si="16"/>
        <v/>
      </c>
      <c r="B487" s="6" t="str">
        <f t="shared" si="17"/>
        <v/>
      </c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</row>
    <row r="488" spans="1:32">
      <c r="A488" s="6" t="str">
        <f t="shared" si="16"/>
        <v/>
      </c>
      <c r="B488" s="6" t="str">
        <f t="shared" si="17"/>
        <v/>
      </c>
      <c r="C488"/>
      <c r="D488"/>
      <c r="E488"/>
      <c r="F488"/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</row>
    <row r="489" spans="1:32">
      <c r="A489" s="6" t="str">
        <f t="shared" si="16"/>
        <v/>
      </c>
      <c r="B489" s="6" t="str">
        <f t="shared" si="17"/>
        <v/>
      </c>
      <c r="C489"/>
      <c r="D489"/>
      <c r="E489"/>
      <c r="F489"/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</row>
    <row r="490" spans="1:32">
      <c r="A490" s="6" t="str">
        <f t="shared" si="16"/>
        <v/>
      </c>
      <c r="B490" s="6" t="str">
        <f t="shared" si="17"/>
        <v/>
      </c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</row>
    <row r="491" spans="1:32">
      <c r="A491" s="6" t="str">
        <f t="shared" si="16"/>
        <v/>
      </c>
      <c r="B491" s="6" t="str">
        <f t="shared" si="17"/>
        <v/>
      </c>
      <c r="C491"/>
      <c r="D491"/>
      <c r="E491"/>
      <c r="F491"/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</row>
    <row r="492" spans="1:32">
      <c r="A492" s="6" t="str">
        <f t="shared" si="16"/>
        <v/>
      </c>
      <c r="B492" s="6" t="str">
        <f t="shared" si="17"/>
        <v/>
      </c>
      <c r="C492"/>
      <c r="D492"/>
      <c r="E492"/>
      <c r="F492"/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</row>
    <row r="493" spans="1:32">
      <c r="A493" s="6" t="str">
        <f t="shared" si="16"/>
        <v/>
      </c>
      <c r="B493" s="6" t="str">
        <f t="shared" si="17"/>
        <v/>
      </c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</row>
    <row r="494" spans="1:32">
      <c r="A494" s="6" t="str">
        <f t="shared" si="16"/>
        <v/>
      </c>
      <c r="B494" s="6" t="str">
        <f t="shared" si="17"/>
        <v/>
      </c>
      <c r="C494"/>
      <c r="D494"/>
      <c r="E494"/>
      <c r="F494"/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</row>
    <row r="495" spans="1:32">
      <c r="A495" s="6" t="str">
        <f t="shared" si="16"/>
        <v/>
      </c>
      <c r="B495" s="6" t="str">
        <f t="shared" si="17"/>
        <v/>
      </c>
      <c r="C495"/>
      <c r="D495"/>
      <c r="E495"/>
      <c r="F495"/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</row>
    <row r="496" spans="1:32">
      <c r="A496" s="6" t="str">
        <f t="shared" si="16"/>
        <v/>
      </c>
      <c r="B496" s="6" t="str">
        <f t="shared" si="17"/>
        <v/>
      </c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</row>
    <row r="497" spans="1:32">
      <c r="A497" s="6" t="str">
        <f t="shared" si="16"/>
        <v/>
      </c>
      <c r="B497" s="6" t="str">
        <f t="shared" si="17"/>
        <v/>
      </c>
      <c r="C497"/>
      <c r="D497"/>
      <c r="E497"/>
      <c r="F497"/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</row>
    <row r="498" spans="1:32">
      <c r="A498" s="6" t="str">
        <f t="shared" si="16"/>
        <v/>
      </c>
      <c r="B498" s="6" t="str">
        <f t="shared" si="17"/>
        <v/>
      </c>
      <c r="C498"/>
      <c r="D498"/>
      <c r="E498"/>
      <c r="F498"/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</row>
    <row r="499" spans="1:32">
      <c r="A499" s="6" t="str">
        <f t="shared" si="16"/>
        <v/>
      </c>
      <c r="B499" s="6" t="str">
        <f t="shared" si="17"/>
        <v/>
      </c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</row>
    <row r="500" spans="1:32">
      <c r="A500" s="6" t="str">
        <f t="shared" si="16"/>
        <v/>
      </c>
      <c r="B500" s="6" t="str">
        <f t="shared" si="17"/>
        <v/>
      </c>
      <c r="C500"/>
      <c r="D500"/>
      <c r="E500"/>
      <c r="F500"/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</row>
    <row r="501" spans="1:32">
      <c r="A501" s="6" t="str">
        <f t="shared" si="16"/>
        <v/>
      </c>
      <c r="B501" s="6" t="str">
        <f t="shared" si="17"/>
        <v/>
      </c>
      <c r="C501"/>
      <c r="D501"/>
      <c r="E501"/>
      <c r="F501"/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</row>
    <row r="502" spans="1:32">
      <c r="A502" s="6" t="str">
        <f t="shared" si="16"/>
        <v/>
      </c>
      <c r="B502" s="6" t="str">
        <f t="shared" si="17"/>
        <v/>
      </c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</row>
    <row r="503" spans="1:32">
      <c r="A503" s="6" t="str">
        <f t="shared" si="16"/>
        <v/>
      </c>
      <c r="B503" s="6" t="str">
        <f t="shared" si="17"/>
        <v/>
      </c>
      <c r="C503"/>
      <c r="D503"/>
      <c r="E503"/>
      <c r="F503"/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</row>
    <row r="504" spans="1:32">
      <c r="A504" s="6" t="str">
        <f t="shared" si="16"/>
        <v/>
      </c>
      <c r="B504" s="6" t="str">
        <f t="shared" si="17"/>
        <v/>
      </c>
      <c r="C504"/>
      <c r="D504"/>
      <c r="E504"/>
      <c r="F504"/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</row>
    <row r="505" spans="1:32">
      <c r="A505" s="6" t="str">
        <f t="shared" si="16"/>
        <v/>
      </c>
      <c r="B505" s="6" t="str">
        <f t="shared" si="17"/>
        <v/>
      </c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</row>
    <row r="506" spans="1:32">
      <c r="A506" s="6" t="str">
        <f t="shared" si="16"/>
        <v/>
      </c>
      <c r="B506" s="6" t="str">
        <f t="shared" si="17"/>
        <v/>
      </c>
      <c r="C506"/>
      <c r="D506"/>
      <c r="E506"/>
      <c r="F506"/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</row>
    <row r="507" spans="1:32">
      <c r="A507" s="6" t="str">
        <f t="shared" si="16"/>
        <v/>
      </c>
      <c r="B507" s="6" t="str">
        <f t="shared" si="17"/>
        <v/>
      </c>
      <c r="C507"/>
      <c r="D507"/>
      <c r="E507"/>
      <c r="F507"/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</row>
    <row r="508" spans="1:32">
      <c r="A508" s="6" t="str">
        <f t="shared" si="16"/>
        <v/>
      </c>
      <c r="B508" s="6" t="str">
        <f t="shared" si="17"/>
        <v/>
      </c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</row>
    <row r="509" spans="1:32">
      <c r="A509" s="6" t="str">
        <f t="shared" si="16"/>
        <v/>
      </c>
      <c r="B509" s="6" t="str">
        <f t="shared" si="17"/>
        <v/>
      </c>
      <c r="C509"/>
      <c r="D509"/>
      <c r="E509"/>
      <c r="F509"/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</row>
    <row r="510" spans="1:32">
      <c r="A510" s="6" t="str">
        <f t="shared" si="16"/>
        <v/>
      </c>
      <c r="B510" s="6" t="str">
        <f t="shared" si="17"/>
        <v/>
      </c>
      <c r="C510"/>
      <c r="D510"/>
      <c r="E510"/>
      <c r="F510"/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</row>
    <row r="511" spans="1:32">
      <c r="A511" s="6" t="str">
        <f t="shared" si="16"/>
        <v/>
      </c>
      <c r="B511" s="6" t="str">
        <f t="shared" si="17"/>
        <v/>
      </c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</row>
    <row r="512" spans="1:32">
      <c r="A512" s="6" t="str">
        <f t="shared" si="16"/>
        <v/>
      </c>
      <c r="B512" s="6" t="str">
        <f t="shared" si="17"/>
        <v/>
      </c>
      <c r="C512"/>
      <c r="D512"/>
      <c r="E512"/>
      <c r="F512"/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  <c r="AA512"/>
      <c r="AB512"/>
      <c r="AC512"/>
      <c r="AD512"/>
      <c r="AE512"/>
      <c r="AF512"/>
    </row>
    <row r="513" spans="1:32">
      <c r="A513" s="6" t="str">
        <f t="shared" si="16"/>
        <v/>
      </c>
      <c r="B513" s="6" t="str">
        <f t="shared" si="17"/>
        <v/>
      </c>
      <c r="C513"/>
      <c r="D513"/>
      <c r="E513"/>
      <c r="F513"/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  <c r="AA513"/>
      <c r="AB513"/>
      <c r="AC513"/>
      <c r="AD513"/>
      <c r="AE513"/>
      <c r="AF513"/>
    </row>
    <row r="514" spans="1:32">
      <c r="A514" s="6" t="str">
        <f t="shared" si="16"/>
        <v/>
      </c>
      <c r="B514" s="6" t="str">
        <f t="shared" si="17"/>
        <v/>
      </c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</row>
    <row r="515" spans="1:32">
      <c r="A515" s="6" t="str">
        <f t="shared" si="16"/>
        <v/>
      </c>
      <c r="B515" s="6" t="str">
        <f t="shared" si="17"/>
        <v/>
      </c>
      <c r="C515"/>
      <c r="D515"/>
      <c r="E515"/>
      <c r="F515"/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</row>
    <row r="516" spans="1:32">
      <c r="A516" s="6" t="str">
        <f t="shared" si="16"/>
        <v/>
      </c>
      <c r="B516" s="6" t="str">
        <f t="shared" si="17"/>
        <v/>
      </c>
      <c r="C516"/>
      <c r="D516"/>
      <c r="E516"/>
      <c r="F516"/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</row>
    <row r="517" spans="1:32">
      <c r="A517" s="6" t="str">
        <f t="shared" si="16"/>
        <v/>
      </c>
      <c r="B517" s="6" t="str">
        <f t="shared" si="17"/>
        <v/>
      </c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</row>
    <row r="518" spans="1:32">
      <c r="A518" s="6" t="str">
        <f t="shared" si="16"/>
        <v/>
      </c>
      <c r="B518" s="6" t="str">
        <f t="shared" si="17"/>
        <v/>
      </c>
      <c r="C518"/>
      <c r="D518"/>
      <c r="E518"/>
      <c r="F518"/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</row>
    <row r="519" spans="1:32">
      <c r="A519" s="6" t="str">
        <f t="shared" si="16"/>
        <v/>
      </c>
      <c r="B519" s="6" t="str">
        <f t="shared" si="17"/>
        <v/>
      </c>
      <c r="C519"/>
      <c r="D519"/>
      <c r="E519"/>
      <c r="F519"/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</row>
    <row r="520" spans="1:32">
      <c r="A520" s="6" t="str">
        <f t="shared" si="16"/>
        <v/>
      </c>
      <c r="B520" s="6" t="str">
        <f t="shared" si="17"/>
        <v/>
      </c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  <c r="AB520"/>
      <c r="AC520"/>
      <c r="AD520"/>
      <c r="AE520"/>
      <c r="AF520"/>
    </row>
    <row r="521" spans="1:32">
      <c r="A521" s="6" t="str">
        <f t="shared" si="16"/>
        <v/>
      </c>
      <c r="B521" s="6" t="str">
        <f t="shared" si="17"/>
        <v/>
      </c>
      <c r="C521"/>
      <c r="D521"/>
      <c r="E521"/>
      <c r="F521"/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  <c r="AA521"/>
      <c r="AB521"/>
      <c r="AC521"/>
      <c r="AD521"/>
      <c r="AE521"/>
      <c r="AF521"/>
    </row>
    <row r="522" spans="1:32">
      <c r="A522" s="6" t="str">
        <f t="shared" ref="A522:A585" si="18">IFERROR(CONCATENATE(C522,B522),"")</f>
        <v/>
      </c>
      <c r="B522" s="6" t="str">
        <f t="shared" ref="B522:B585" si="19">IFERROR(IF(C522=C521,B521+1,IF(C522="","",1)),"")</f>
        <v/>
      </c>
      <c r="C522"/>
      <c r="D522"/>
      <c r="E522"/>
      <c r="F522"/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  <c r="AA522"/>
      <c r="AB522"/>
      <c r="AC522"/>
      <c r="AD522"/>
      <c r="AE522"/>
      <c r="AF522"/>
    </row>
    <row r="523" spans="1:32">
      <c r="A523" s="6" t="str">
        <f t="shared" si="18"/>
        <v/>
      </c>
      <c r="B523" s="6" t="str">
        <f t="shared" si="19"/>
        <v/>
      </c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  <c r="AB523"/>
      <c r="AC523"/>
      <c r="AD523"/>
      <c r="AE523"/>
      <c r="AF523"/>
    </row>
    <row r="524" spans="1:32">
      <c r="A524" s="6" t="str">
        <f t="shared" si="18"/>
        <v/>
      </c>
      <c r="B524" s="6" t="str">
        <f t="shared" si="19"/>
        <v/>
      </c>
      <c r="C524"/>
      <c r="D524"/>
      <c r="E524"/>
      <c r="F524"/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  <c r="AA524"/>
      <c r="AB524"/>
      <c r="AC524"/>
      <c r="AD524"/>
      <c r="AE524"/>
      <c r="AF524"/>
    </row>
    <row r="525" spans="1:32">
      <c r="A525" s="6" t="str">
        <f t="shared" si="18"/>
        <v/>
      </c>
      <c r="B525" s="6" t="str">
        <f t="shared" si="19"/>
        <v/>
      </c>
      <c r="C525"/>
      <c r="D525"/>
      <c r="E525"/>
      <c r="F525"/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  <c r="AA525"/>
      <c r="AB525"/>
      <c r="AC525"/>
      <c r="AD525"/>
      <c r="AE525"/>
      <c r="AF525"/>
    </row>
    <row r="526" spans="1:32">
      <c r="A526" s="6" t="str">
        <f t="shared" si="18"/>
        <v/>
      </c>
      <c r="B526" s="6" t="str">
        <f t="shared" si="19"/>
        <v/>
      </c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  <c r="AB526"/>
      <c r="AC526"/>
      <c r="AD526"/>
      <c r="AE526"/>
      <c r="AF526"/>
    </row>
    <row r="527" spans="1:32">
      <c r="A527" s="6" t="str">
        <f t="shared" si="18"/>
        <v/>
      </c>
      <c r="B527" s="6" t="str">
        <f t="shared" si="19"/>
        <v/>
      </c>
      <c r="C527"/>
      <c r="D527"/>
      <c r="E527"/>
      <c r="F527"/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  <c r="AA527"/>
      <c r="AB527"/>
      <c r="AC527"/>
      <c r="AD527"/>
      <c r="AE527"/>
      <c r="AF527"/>
    </row>
    <row r="528" spans="1:32">
      <c r="A528" s="6" t="str">
        <f t="shared" si="18"/>
        <v/>
      </c>
      <c r="B528" s="6" t="str">
        <f t="shared" si="19"/>
        <v/>
      </c>
      <c r="C528"/>
      <c r="D528"/>
      <c r="E528"/>
      <c r="F528"/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  <c r="AA528"/>
      <c r="AB528"/>
      <c r="AC528"/>
      <c r="AD528"/>
      <c r="AE528"/>
      <c r="AF528"/>
    </row>
    <row r="529" spans="1:32">
      <c r="A529" s="6" t="str">
        <f t="shared" si="18"/>
        <v/>
      </c>
      <c r="B529" s="6" t="str">
        <f t="shared" si="19"/>
        <v/>
      </c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  <c r="AB529"/>
      <c r="AC529"/>
      <c r="AD529"/>
      <c r="AE529"/>
      <c r="AF529"/>
    </row>
    <row r="530" spans="1:32">
      <c r="A530" s="6" t="str">
        <f t="shared" si="18"/>
        <v/>
      </c>
      <c r="B530" s="6" t="str">
        <f t="shared" si="19"/>
        <v/>
      </c>
      <c r="C530"/>
      <c r="D530"/>
      <c r="E530"/>
      <c r="F530"/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  <c r="AA530"/>
      <c r="AB530"/>
      <c r="AC530"/>
      <c r="AD530"/>
      <c r="AE530"/>
      <c r="AF530"/>
    </row>
    <row r="531" spans="1:32">
      <c r="A531" s="6" t="str">
        <f t="shared" si="18"/>
        <v/>
      </c>
      <c r="B531" s="6" t="str">
        <f t="shared" si="19"/>
        <v/>
      </c>
      <c r="C531"/>
      <c r="D531"/>
      <c r="E531"/>
      <c r="F531"/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  <c r="AA531"/>
      <c r="AB531"/>
      <c r="AC531"/>
      <c r="AD531"/>
      <c r="AE531"/>
      <c r="AF531"/>
    </row>
    <row r="532" spans="1:32">
      <c r="A532" s="6" t="str">
        <f t="shared" si="18"/>
        <v/>
      </c>
      <c r="B532" s="6" t="str">
        <f t="shared" si="19"/>
        <v/>
      </c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  <c r="AB532"/>
      <c r="AC532"/>
      <c r="AD532"/>
      <c r="AE532"/>
      <c r="AF532"/>
    </row>
    <row r="533" spans="1:32">
      <c r="A533" s="6" t="str">
        <f t="shared" si="18"/>
        <v/>
      </c>
      <c r="B533" s="6" t="str">
        <f t="shared" si="19"/>
        <v/>
      </c>
      <c r="C533"/>
      <c r="D533"/>
      <c r="E533"/>
      <c r="F533"/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  <c r="AA533"/>
      <c r="AB533"/>
      <c r="AC533"/>
      <c r="AD533"/>
      <c r="AE533"/>
      <c r="AF533"/>
    </row>
    <row r="534" spans="1:32">
      <c r="A534" s="6" t="str">
        <f t="shared" si="18"/>
        <v/>
      </c>
      <c r="B534" s="6" t="str">
        <f t="shared" si="19"/>
        <v/>
      </c>
      <c r="C534"/>
      <c r="D534"/>
      <c r="E534"/>
      <c r="F534"/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  <c r="AA534"/>
      <c r="AB534"/>
      <c r="AC534"/>
      <c r="AD534"/>
      <c r="AE534"/>
      <c r="AF534"/>
    </row>
    <row r="535" spans="1:32">
      <c r="A535" s="6" t="str">
        <f t="shared" si="18"/>
        <v/>
      </c>
      <c r="B535" s="6" t="str">
        <f t="shared" si="19"/>
        <v/>
      </c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  <c r="AB535"/>
      <c r="AC535"/>
      <c r="AD535"/>
      <c r="AE535"/>
      <c r="AF535"/>
    </row>
    <row r="536" spans="1:32">
      <c r="A536" s="6" t="str">
        <f t="shared" si="18"/>
        <v/>
      </c>
      <c r="B536" s="6" t="str">
        <f t="shared" si="19"/>
        <v/>
      </c>
      <c r="C536"/>
      <c r="D536"/>
      <c r="E536"/>
      <c r="F536"/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  <c r="AA536"/>
      <c r="AB536"/>
      <c r="AC536"/>
      <c r="AD536"/>
      <c r="AE536"/>
      <c r="AF536"/>
    </row>
    <row r="537" spans="1:32">
      <c r="A537" s="6" t="str">
        <f t="shared" si="18"/>
        <v/>
      </c>
      <c r="B537" s="6" t="str">
        <f t="shared" si="19"/>
        <v/>
      </c>
      <c r="C537"/>
      <c r="D537"/>
      <c r="E537"/>
      <c r="F537"/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  <c r="AA537"/>
      <c r="AB537"/>
      <c r="AC537"/>
      <c r="AD537"/>
      <c r="AE537"/>
      <c r="AF537"/>
    </row>
    <row r="538" spans="1:32">
      <c r="A538" s="6" t="str">
        <f t="shared" si="18"/>
        <v/>
      </c>
      <c r="B538" s="6" t="str">
        <f t="shared" si="19"/>
        <v/>
      </c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  <c r="AB538"/>
      <c r="AC538"/>
      <c r="AD538"/>
      <c r="AE538"/>
      <c r="AF538"/>
    </row>
    <row r="539" spans="1:32">
      <c r="A539" s="6" t="str">
        <f t="shared" si="18"/>
        <v/>
      </c>
      <c r="B539" s="6" t="str">
        <f t="shared" si="19"/>
        <v/>
      </c>
      <c r="C539"/>
      <c r="D539"/>
      <c r="E539"/>
      <c r="F539"/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  <c r="AA539"/>
      <c r="AB539"/>
      <c r="AC539"/>
      <c r="AD539"/>
      <c r="AE539"/>
      <c r="AF539"/>
    </row>
    <row r="540" spans="1:32">
      <c r="A540" s="6" t="str">
        <f t="shared" si="18"/>
        <v/>
      </c>
      <c r="B540" s="6" t="str">
        <f t="shared" si="19"/>
        <v/>
      </c>
      <c r="C540"/>
      <c r="D540"/>
      <c r="E540"/>
      <c r="F540"/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  <c r="AA540"/>
      <c r="AB540"/>
      <c r="AC540"/>
      <c r="AD540"/>
      <c r="AE540"/>
      <c r="AF540"/>
    </row>
    <row r="541" spans="1:32">
      <c r="A541" s="6" t="str">
        <f t="shared" si="18"/>
        <v/>
      </c>
      <c r="B541" s="6" t="str">
        <f t="shared" si="19"/>
        <v/>
      </c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  <c r="AB541"/>
      <c r="AC541"/>
      <c r="AD541"/>
      <c r="AE541"/>
      <c r="AF541"/>
    </row>
    <row r="542" spans="1:32">
      <c r="A542" s="6" t="str">
        <f t="shared" si="18"/>
        <v/>
      </c>
      <c r="B542" s="6" t="str">
        <f t="shared" si="19"/>
        <v/>
      </c>
      <c r="C542"/>
      <c r="D542"/>
      <c r="E542"/>
      <c r="F542"/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  <c r="AA542"/>
      <c r="AB542"/>
      <c r="AC542"/>
      <c r="AD542"/>
      <c r="AE542"/>
      <c r="AF542"/>
    </row>
    <row r="543" spans="1:32">
      <c r="A543" s="6" t="str">
        <f t="shared" si="18"/>
        <v/>
      </c>
      <c r="B543" s="6" t="str">
        <f t="shared" si="19"/>
        <v/>
      </c>
      <c r="C543"/>
      <c r="D543"/>
      <c r="E543"/>
      <c r="F543"/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  <c r="AA543"/>
      <c r="AB543"/>
      <c r="AC543"/>
      <c r="AD543"/>
      <c r="AE543"/>
      <c r="AF543"/>
    </row>
    <row r="544" spans="1:32">
      <c r="A544" s="6" t="str">
        <f t="shared" si="18"/>
        <v/>
      </c>
      <c r="B544" s="6" t="str">
        <f t="shared" si="19"/>
        <v/>
      </c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  <c r="AB544"/>
      <c r="AC544"/>
      <c r="AD544"/>
      <c r="AE544"/>
      <c r="AF544"/>
    </row>
    <row r="545" spans="1:32">
      <c r="A545" s="6" t="str">
        <f t="shared" si="18"/>
        <v/>
      </c>
      <c r="B545" s="6" t="str">
        <f t="shared" si="19"/>
        <v/>
      </c>
      <c r="C545"/>
      <c r="D545"/>
      <c r="E545"/>
      <c r="F545"/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  <c r="AA545"/>
      <c r="AB545"/>
      <c r="AC545"/>
      <c r="AD545"/>
      <c r="AE545"/>
      <c r="AF545"/>
    </row>
    <row r="546" spans="1:32">
      <c r="A546" s="6" t="str">
        <f t="shared" si="18"/>
        <v/>
      </c>
      <c r="B546" s="6" t="str">
        <f t="shared" si="19"/>
        <v/>
      </c>
      <c r="C546"/>
      <c r="D546"/>
      <c r="E546"/>
      <c r="F546"/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  <c r="AA546"/>
      <c r="AB546"/>
      <c r="AC546"/>
      <c r="AD546"/>
      <c r="AE546"/>
      <c r="AF546"/>
    </row>
    <row r="547" spans="1:32">
      <c r="A547" s="6" t="str">
        <f t="shared" si="18"/>
        <v/>
      </c>
      <c r="B547" s="6" t="str">
        <f t="shared" si="19"/>
        <v/>
      </c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  <c r="AB547"/>
      <c r="AC547"/>
      <c r="AD547"/>
      <c r="AE547"/>
      <c r="AF547"/>
    </row>
    <row r="548" spans="1:32">
      <c r="A548" s="6" t="str">
        <f t="shared" si="18"/>
        <v/>
      </c>
      <c r="B548" s="6" t="str">
        <f t="shared" si="19"/>
        <v/>
      </c>
      <c r="C548"/>
      <c r="D548"/>
      <c r="E548"/>
      <c r="F548"/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  <c r="AA548"/>
      <c r="AB548"/>
      <c r="AC548"/>
      <c r="AD548"/>
      <c r="AE548"/>
      <c r="AF548"/>
    </row>
    <row r="549" spans="1:32">
      <c r="A549" s="6" t="str">
        <f t="shared" si="18"/>
        <v/>
      </c>
      <c r="B549" s="6" t="str">
        <f t="shared" si="19"/>
        <v/>
      </c>
      <c r="C549"/>
      <c r="D549"/>
      <c r="E549"/>
      <c r="F549"/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  <c r="AA549"/>
      <c r="AB549"/>
      <c r="AC549"/>
      <c r="AD549"/>
      <c r="AE549"/>
      <c r="AF549"/>
    </row>
    <row r="550" spans="1:32">
      <c r="A550" s="6" t="str">
        <f t="shared" si="18"/>
        <v/>
      </c>
      <c r="B550" s="6" t="str">
        <f t="shared" si="19"/>
        <v/>
      </c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  <c r="AB550"/>
      <c r="AC550"/>
      <c r="AD550"/>
      <c r="AE550"/>
      <c r="AF550"/>
    </row>
    <row r="551" spans="1:32">
      <c r="A551" s="6" t="str">
        <f t="shared" si="18"/>
        <v/>
      </c>
      <c r="B551" s="6" t="str">
        <f t="shared" si="19"/>
        <v/>
      </c>
      <c r="C551"/>
      <c r="D551"/>
      <c r="E551"/>
      <c r="F551"/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  <c r="AA551"/>
      <c r="AB551"/>
      <c r="AC551"/>
      <c r="AD551"/>
      <c r="AE551"/>
      <c r="AF551"/>
    </row>
    <row r="552" spans="1:32">
      <c r="A552" s="6" t="str">
        <f t="shared" si="18"/>
        <v/>
      </c>
      <c r="B552" s="6" t="str">
        <f t="shared" si="19"/>
        <v/>
      </c>
      <c r="C552"/>
      <c r="D552"/>
      <c r="E552"/>
      <c r="F552"/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  <c r="AA552"/>
      <c r="AB552"/>
      <c r="AC552"/>
      <c r="AD552"/>
      <c r="AE552"/>
      <c r="AF552"/>
    </row>
    <row r="553" spans="1:32">
      <c r="A553" s="6" t="str">
        <f t="shared" si="18"/>
        <v/>
      </c>
      <c r="B553" s="6" t="str">
        <f t="shared" si="19"/>
        <v/>
      </c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  <c r="AB553"/>
      <c r="AC553"/>
      <c r="AD553"/>
      <c r="AE553"/>
      <c r="AF553"/>
    </row>
    <row r="554" spans="1:32">
      <c r="A554" s="6" t="str">
        <f t="shared" si="18"/>
        <v/>
      </c>
      <c r="B554" s="6" t="str">
        <f t="shared" si="19"/>
        <v/>
      </c>
      <c r="C554"/>
      <c r="D554"/>
      <c r="E554"/>
      <c r="F554"/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  <c r="AA554"/>
      <c r="AB554"/>
      <c r="AC554"/>
      <c r="AD554"/>
      <c r="AE554"/>
      <c r="AF554"/>
    </row>
    <row r="555" spans="1:32">
      <c r="A555" s="6" t="str">
        <f t="shared" si="18"/>
        <v/>
      </c>
      <c r="B555" s="6" t="str">
        <f t="shared" si="19"/>
        <v/>
      </c>
      <c r="C555"/>
      <c r="D555"/>
      <c r="E555"/>
      <c r="F555"/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  <c r="AA555"/>
      <c r="AB555"/>
      <c r="AC555"/>
      <c r="AD555"/>
      <c r="AE555"/>
      <c r="AF555"/>
    </row>
    <row r="556" spans="1:32">
      <c r="A556" s="6" t="str">
        <f t="shared" si="18"/>
        <v/>
      </c>
      <c r="B556" s="6" t="str">
        <f t="shared" si="19"/>
        <v/>
      </c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  <c r="AB556"/>
      <c r="AC556"/>
      <c r="AD556"/>
      <c r="AE556"/>
      <c r="AF556"/>
    </row>
    <row r="557" spans="1:32">
      <c r="A557" s="6" t="str">
        <f t="shared" si="18"/>
        <v/>
      </c>
      <c r="B557" s="6" t="str">
        <f t="shared" si="19"/>
        <v/>
      </c>
      <c r="C557"/>
      <c r="D557"/>
      <c r="E557"/>
      <c r="F557"/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  <c r="AA557"/>
      <c r="AB557"/>
      <c r="AC557"/>
      <c r="AD557"/>
      <c r="AE557"/>
      <c r="AF557"/>
    </row>
    <row r="558" spans="1:32">
      <c r="A558" s="6" t="str">
        <f t="shared" si="18"/>
        <v/>
      </c>
      <c r="B558" s="6" t="str">
        <f t="shared" si="19"/>
        <v/>
      </c>
      <c r="C558"/>
      <c r="D558"/>
      <c r="E558"/>
      <c r="F558"/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  <c r="AA558"/>
      <c r="AB558"/>
      <c r="AC558"/>
      <c r="AD558"/>
      <c r="AE558"/>
      <c r="AF558"/>
    </row>
    <row r="559" spans="1:32">
      <c r="A559" s="6" t="str">
        <f t="shared" si="18"/>
        <v/>
      </c>
      <c r="B559" s="6" t="str">
        <f t="shared" si="19"/>
        <v/>
      </c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  <c r="AB559"/>
      <c r="AC559"/>
      <c r="AD559"/>
      <c r="AE559"/>
      <c r="AF559"/>
    </row>
    <row r="560" spans="1:32">
      <c r="A560" s="6" t="str">
        <f t="shared" si="18"/>
        <v/>
      </c>
      <c r="B560" s="6" t="str">
        <f t="shared" si="19"/>
        <v/>
      </c>
      <c r="C560"/>
      <c r="D560"/>
      <c r="E560"/>
      <c r="F560"/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  <c r="AA560"/>
      <c r="AB560"/>
      <c r="AC560"/>
      <c r="AD560"/>
      <c r="AE560"/>
      <c r="AF560"/>
    </row>
    <row r="561" spans="1:32">
      <c r="A561" s="6" t="str">
        <f t="shared" si="18"/>
        <v/>
      </c>
      <c r="B561" s="6" t="str">
        <f t="shared" si="19"/>
        <v/>
      </c>
      <c r="C561"/>
      <c r="D561"/>
      <c r="E561"/>
      <c r="F561"/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  <c r="AA561"/>
      <c r="AB561"/>
      <c r="AC561"/>
      <c r="AD561"/>
      <c r="AE561"/>
      <c r="AF561"/>
    </row>
    <row r="562" spans="1:32">
      <c r="A562" s="6" t="str">
        <f t="shared" si="18"/>
        <v/>
      </c>
      <c r="B562" s="6" t="str">
        <f t="shared" si="19"/>
        <v/>
      </c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  <c r="AB562"/>
      <c r="AC562"/>
      <c r="AD562"/>
      <c r="AE562"/>
      <c r="AF562"/>
    </row>
    <row r="563" spans="1:32">
      <c r="A563" s="6" t="str">
        <f t="shared" si="18"/>
        <v/>
      </c>
      <c r="B563" s="6" t="str">
        <f t="shared" si="19"/>
        <v/>
      </c>
      <c r="C563"/>
      <c r="D563"/>
      <c r="E563"/>
      <c r="F563"/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  <c r="AA563"/>
      <c r="AB563"/>
      <c r="AC563"/>
      <c r="AD563"/>
      <c r="AE563"/>
      <c r="AF563"/>
    </row>
    <row r="564" spans="1:32">
      <c r="A564" s="6" t="str">
        <f t="shared" si="18"/>
        <v/>
      </c>
      <c r="B564" s="6" t="str">
        <f t="shared" si="19"/>
        <v/>
      </c>
      <c r="C564"/>
      <c r="D564"/>
      <c r="E564"/>
      <c r="F564"/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  <c r="AA564"/>
      <c r="AB564"/>
      <c r="AC564"/>
      <c r="AD564"/>
      <c r="AE564"/>
      <c r="AF564"/>
    </row>
    <row r="565" spans="1:32">
      <c r="A565" s="6" t="str">
        <f t="shared" si="18"/>
        <v/>
      </c>
      <c r="B565" s="6" t="str">
        <f t="shared" si="19"/>
        <v/>
      </c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  <c r="AB565"/>
      <c r="AC565"/>
      <c r="AD565"/>
      <c r="AE565"/>
      <c r="AF565"/>
    </row>
    <row r="566" spans="1:32">
      <c r="A566" s="6" t="str">
        <f t="shared" si="18"/>
        <v/>
      </c>
      <c r="B566" s="6" t="str">
        <f t="shared" si="19"/>
        <v/>
      </c>
      <c r="C566"/>
      <c r="D566"/>
      <c r="E566"/>
      <c r="F566"/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  <c r="AA566"/>
      <c r="AB566"/>
      <c r="AC566"/>
      <c r="AD566"/>
      <c r="AE566"/>
      <c r="AF566"/>
    </row>
    <row r="567" spans="1:32">
      <c r="A567" s="6" t="str">
        <f t="shared" si="18"/>
        <v/>
      </c>
      <c r="B567" s="6" t="str">
        <f t="shared" si="19"/>
        <v/>
      </c>
      <c r="C567"/>
      <c r="D567"/>
      <c r="E567"/>
      <c r="F567"/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  <c r="AA567"/>
      <c r="AB567"/>
      <c r="AC567"/>
      <c r="AD567"/>
      <c r="AE567"/>
      <c r="AF567"/>
    </row>
    <row r="568" spans="1:32">
      <c r="A568" s="6" t="str">
        <f t="shared" si="18"/>
        <v/>
      </c>
      <c r="B568" s="6" t="str">
        <f t="shared" si="19"/>
        <v/>
      </c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  <c r="AB568"/>
      <c r="AC568"/>
      <c r="AD568"/>
      <c r="AE568"/>
      <c r="AF568"/>
    </row>
    <row r="569" spans="1:32">
      <c r="A569" s="6" t="str">
        <f t="shared" si="18"/>
        <v/>
      </c>
      <c r="B569" s="6" t="str">
        <f t="shared" si="19"/>
        <v/>
      </c>
      <c r="C569"/>
      <c r="D569"/>
      <c r="E569"/>
      <c r="F569"/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  <c r="AA569"/>
      <c r="AB569"/>
      <c r="AC569"/>
      <c r="AD569"/>
      <c r="AE569"/>
      <c r="AF569"/>
    </row>
    <row r="570" spans="1:32">
      <c r="A570" s="6" t="str">
        <f t="shared" si="18"/>
        <v/>
      </c>
      <c r="B570" s="6" t="str">
        <f t="shared" si="19"/>
        <v/>
      </c>
      <c r="C570"/>
      <c r="D570"/>
      <c r="E570"/>
      <c r="F570"/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  <c r="AA570"/>
      <c r="AB570"/>
      <c r="AC570"/>
      <c r="AD570"/>
      <c r="AE570"/>
      <c r="AF570"/>
    </row>
    <row r="571" spans="1:32">
      <c r="A571" s="6" t="str">
        <f t="shared" si="18"/>
        <v/>
      </c>
      <c r="B571" s="6" t="str">
        <f t="shared" si="19"/>
        <v/>
      </c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  <c r="AB571"/>
      <c r="AC571"/>
      <c r="AD571"/>
      <c r="AE571"/>
      <c r="AF571"/>
    </row>
    <row r="572" spans="1:32">
      <c r="A572" s="6" t="str">
        <f t="shared" si="18"/>
        <v/>
      </c>
      <c r="B572" s="6" t="str">
        <f t="shared" si="19"/>
        <v/>
      </c>
      <c r="C572"/>
      <c r="D572"/>
      <c r="E572"/>
      <c r="F572"/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  <c r="AA572"/>
      <c r="AB572"/>
      <c r="AC572"/>
      <c r="AD572"/>
      <c r="AE572"/>
      <c r="AF572"/>
    </row>
    <row r="573" spans="1:32">
      <c r="A573" s="6" t="str">
        <f t="shared" si="18"/>
        <v/>
      </c>
      <c r="B573" s="6" t="str">
        <f t="shared" si="19"/>
        <v/>
      </c>
      <c r="C573"/>
      <c r="D573"/>
      <c r="E573"/>
      <c r="F573"/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  <c r="AA573"/>
      <c r="AB573"/>
      <c r="AC573"/>
      <c r="AD573"/>
      <c r="AE573"/>
      <c r="AF573"/>
    </row>
    <row r="574" spans="1:32">
      <c r="A574" s="6" t="str">
        <f t="shared" si="18"/>
        <v/>
      </c>
      <c r="B574" s="6" t="str">
        <f t="shared" si="19"/>
        <v/>
      </c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  <c r="AB574"/>
      <c r="AC574"/>
      <c r="AD574"/>
      <c r="AE574"/>
      <c r="AF574"/>
    </row>
    <row r="575" spans="1:32">
      <c r="A575" s="6" t="str">
        <f t="shared" si="18"/>
        <v/>
      </c>
      <c r="B575" s="6" t="str">
        <f t="shared" si="19"/>
        <v/>
      </c>
      <c r="C575"/>
      <c r="D575"/>
      <c r="E575"/>
      <c r="F575"/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  <c r="AA575"/>
      <c r="AB575"/>
      <c r="AC575"/>
      <c r="AD575"/>
      <c r="AE575"/>
      <c r="AF575"/>
    </row>
    <row r="576" spans="1:32">
      <c r="A576" s="6" t="str">
        <f t="shared" si="18"/>
        <v/>
      </c>
      <c r="B576" s="6" t="str">
        <f t="shared" si="19"/>
        <v/>
      </c>
      <c r="C576"/>
      <c r="D576"/>
      <c r="E576"/>
      <c r="F576"/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  <c r="AA576"/>
      <c r="AB576"/>
      <c r="AC576"/>
      <c r="AD576"/>
      <c r="AE576"/>
      <c r="AF576"/>
    </row>
    <row r="577" spans="1:32">
      <c r="A577" s="6" t="str">
        <f t="shared" si="18"/>
        <v/>
      </c>
      <c r="B577" s="6" t="str">
        <f t="shared" si="19"/>
        <v/>
      </c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  <c r="AB577"/>
      <c r="AC577"/>
      <c r="AD577"/>
      <c r="AE577"/>
      <c r="AF577"/>
    </row>
    <row r="578" spans="1:32">
      <c r="A578" s="6" t="str">
        <f t="shared" si="18"/>
        <v/>
      </c>
      <c r="B578" s="6" t="str">
        <f t="shared" si="19"/>
        <v/>
      </c>
      <c r="C578"/>
      <c r="D578"/>
      <c r="E578"/>
      <c r="F578"/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  <c r="AB578"/>
      <c r="AC578"/>
      <c r="AD578"/>
      <c r="AE578"/>
      <c r="AF578"/>
    </row>
    <row r="579" spans="1:32">
      <c r="A579" s="6" t="str">
        <f t="shared" si="18"/>
        <v/>
      </c>
      <c r="B579" s="6" t="str">
        <f t="shared" si="19"/>
        <v/>
      </c>
      <c r="C579"/>
      <c r="D579"/>
      <c r="E579"/>
      <c r="F579"/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  <c r="AA579"/>
      <c r="AB579"/>
      <c r="AC579"/>
      <c r="AD579"/>
      <c r="AE579"/>
      <c r="AF579"/>
    </row>
    <row r="580" spans="1:32">
      <c r="A580" s="6" t="str">
        <f t="shared" si="18"/>
        <v/>
      </c>
      <c r="B580" s="6" t="str">
        <f t="shared" si="19"/>
        <v/>
      </c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  <c r="AB580"/>
      <c r="AC580"/>
      <c r="AD580"/>
      <c r="AE580"/>
      <c r="AF580"/>
    </row>
    <row r="581" spans="1:32">
      <c r="A581" s="6" t="str">
        <f t="shared" si="18"/>
        <v/>
      </c>
      <c r="B581" s="6" t="str">
        <f t="shared" si="19"/>
        <v/>
      </c>
      <c r="C581"/>
      <c r="D581"/>
      <c r="E581"/>
      <c r="F581"/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  <c r="AA581"/>
      <c r="AB581"/>
      <c r="AC581"/>
      <c r="AD581"/>
      <c r="AE581"/>
      <c r="AF581"/>
    </row>
    <row r="582" spans="1:32">
      <c r="A582" s="6" t="str">
        <f t="shared" si="18"/>
        <v/>
      </c>
      <c r="B582" s="6" t="str">
        <f t="shared" si="19"/>
        <v/>
      </c>
      <c r="C582"/>
      <c r="D582"/>
      <c r="E582"/>
      <c r="F582"/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  <c r="AB582"/>
      <c r="AC582"/>
      <c r="AD582"/>
      <c r="AE582"/>
      <c r="AF582"/>
    </row>
    <row r="583" spans="1:32">
      <c r="A583" s="6" t="str">
        <f t="shared" si="18"/>
        <v/>
      </c>
      <c r="B583" s="6" t="str">
        <f t="shared" si="19"/>
        <v/>
      </c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  <c r="AB583"/>
      <c r="AC583"/>
      <c r="AD583"/>
      <c r="AE583"/>
      <c r="AF583"/>
    </row>
    <row r="584" spans="1:32">
      <c r="A584" s="6" t="str">
        <f t="shared" si="18"/>
        <v/>
      </c>
      <c r="B584" s="6" t="str">
        <f t="shared" si="19"/>
        <v/>
      </c>
      <c r="C584"/>
      <c r="D584"/>
      <c r="E584"/>
      <c r="F584"/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  <c r="AA584"/>
      <c r="AB584"/>
      <c r="AC584"/>
      <c r="AD584"/>
      <c r="AE584"/>
      <c r="AF584"/>
    </row>
    <row r="585" spans="1:32">
      <c r="A585" s="6" t="str">
        <f t="shared" si="18"/>
        <v/>
      </c>
      <c r="B585" s="6" t="str">
        <f t="shared" si="19"/>
        <v/>
      </c>
      <c r="C585"/>
      <c r="D585"/>
      <c r="E585"/>
      <c r="F585"/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  <c r="AA585"/>
      <c r="AB585"/>
      <c r="AC585"/>
      <c r="AD585"/>
      <c r="AE585"/>
      <c r="AF585"/>
    </row>
    <row r="586" spans="1:32">
      <c r="A586" s="6" t="str">
        <f t="shared" ref="A586:A649" si="20">IFERROR(CONCATENATE(C586,B586),"")</f>
        <v/>
      </c>
      <c r="B586" s="6" t="str">
        <f t="shared" ref="B586:B649" si="21">IFERROR(IF(C586=C585,B585+1,IF(C586="","",1)),"")</f>
        <v/>
      </c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  <c r="AB586"/>
      <c r="AC586"/>
      <c r="AD586"/>
      <c r="AE586"/>
      <c r="AF586"/>
    </row>
    <row r="587" spans="1:32">
      <c r="A587" s="6" t="str">
        <f t="shared" si="20"/>
        <v/>
      </c>
      <c r="B587" s="6" t="str">
        <f t="shared" si="21"/>
        <v/>
      </c>
      <c r="C587"/>
      <c r="D587"/>
      <c r="E587"/>
      <c r="F587"/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  <c r="AA587"/>
      <c r="AB587"/>
      <c r="AC587"/>
      <c r="AD587"/>
      <c r="AE587"/>
      <c r="AF587"/>
    </row>
    <row r="588" spans="1:32">
      <c r="A588" s="6" t="str">
        <f t="shared" si="20"/>
        <v/>
      </c>
      <c r="B588" s="6" t="str">
        <f t="shared" si="21"/>
        <v/>
      </c>
      <c r="C588"/>
      <c r="D588"/>
      <c r="E588"/>
      <c r="F588"/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  <c r="AB588"/>
      <c r="AC588"/>
      <c r="AD588"/>
      <c r="AE588"/>
      <c r="AF588"/>
    </row>
    <row r="589" spans="1:32">
      <c r="A589" s="6" t="str">
        <f t="shared" si="20"/>
        <v/>
      </c>
      <c r="B589" s="6" t="str">
        <f t="shared" si="21"/>
        <v/>
      </c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  <c r="AB589"/>
      <c r="AC589"/>
      <c r="AD589"/>
      <c r="AE589"/>
      <c r="AF589"/>
    </row>
    <row r="590" spans="1:32">
      <c r="A590" s="6" t="str">
        <f t="shared" si="20"/>
        <v/>
      </c>
      <c r="B590" s="6" t="str">
        <f t="shared" si="21"/>
        <v/>
      </c>
      <c r="C590"/>
      <c r="D590"/>
      <c r="E590"/>
      <c r="F590"/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  <c r="AB590"/>
      <c r="AC590"/>
      <c r="AD590"/>
      <c r="AE590"/>
      <c r="AF590"/>
    </row>
    <row r="591" spans="1:32">
      <c r="A591" s="6" t="str">
        <f t="shared" si="20"/>
        <v/>
      </c>
      <c r="B591" s="6" t="str">
        <f t="shared" si="21"/>
        <v/>
      </c>
      <c r="C591"/>
      <c r="D591"/>
      <c r="E591"/>
      <c r="F591"/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  <c r="AA591"/>
      <c r="AB591"/>
      <c r="AC591"/>
      <c r="AD591"/>
      <c r="AE591"/>
      <c r="AF591"/>
    </row>
    <row r="592" spans="1:32">
      <c r="A592" s="6" t="str">
        <f t="shared" si="20"/>
        <v/>
      </c>
      <c r="B592" s="6" t="str">
        <f t="shared" si="21"/>
        <v/>
      </c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  <c r="AB592"/>
      <c r="AC592"/>
      <c r="AD592"/>
      <c r="AE592"/>
      <c r="AF592"/>
    </row>
    <row r="593" spans="1:32">
      <c r="A593" s="6" t="str">
        <f t="shared" si="20"/>
        <v/>
      </c>
      <c r="B593" s="6" t="str">
        <f t="shared" si="21"/>
        <v/>
      </c>
      <c r="C593"/>
      <c r="D593"/>
      <c r="E593"/>
      <c r="F593"/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  <c r="AB593"/>
      <c r="AC593"/>
      <c r="AD593"/>
      <c r="AE593"/>
      <c r="AF593"/>
    </row>
    <row r="594" spans="1:32">
      <c r="A594" s="6" t="str">
        <f t="shared" si="20"/>
        <v/>
      </c>
      <c r="B594" s="6" t="str">
        <f t="shared" si="21"/>
        <v/>
      </c>
      <c r="C594"/>
      <c r="D594"/>
      <c r="E594"/>
      <c r="F594"/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  <c r="AB594"/>
      <c r="AC594"/>
      <c r="AD594"/>
      <c r="AE594"/>
      <c r="AF594"/>
    </row>
    <row r="595" spans="1:32">
      <c r="A595" s="6" t="str">
        <f t="shared" si="20"/>
        <v/>
      </c>
      <c r="B595" s="6" t="str">
        <f t="shared" si="21"/>
        <v/>
      </c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  <c r="AB595"/>
      <c r="AC595"/>
      <c r="AD595"/>
      <c r="AE595"/>
      <c r="AF595"/>
    </row>
    <row r="596" spans="1:32">
      <c r="A596" s="6" t="str">
        <f t="shared" si="20"/>
        <v/>
      </c>
      <c r="B596" s="6" t="str">
        <f t="shared" si="21"/>
        <v/>
      </c>
      <c r="C596"/>
      <c r="D596"/>
      <c r="E596"/>
      <c r="F596"/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  <c r="AA596"/>
      <c r="AB596"/>
      <c r="AC596"/>
      <c r="AD596"/>
      <c r="AE596"/>
      <c r="AF596"/>
    </row>
    <row r="597" spans="1:32">
      <c r="A597" s="6" t="str">
        <f t="shared" si="20"/>
        <v/>
      </c>
      <c r="B597" s="6" t="str">
        <f t="shared" si="21"/>
        <v/>
      </c>
      <c r="C597"/>
      <c r="D597"/>
      <c r="E597"/>
      <c r="F597"/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  <c r="AA597"/>
      <c r="AB597"/>
      <c r="AC597"/>
      <c r="AD597"/>
      <c r="AE597"/>
      <c r="AF597"/>
    </row>
    <row r="598" spans="1:32">
      <c r="A598" s="6" t="str">
        <f t="shared" si="20"/>
        <v/>
      </c>
      <c r="B598" s="6" t="str">
        <f t="shared" si="21"/>
        <v/>
      </c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  <c r="AB598"/>
      <c r="AC598"/>
      <c r="AD598"/>
      <c r="AE598"/>
      <c r="AF598"/>
    </row>
    <row r="599" spans="1:32">
      <c r="A599" s="6" t="str">
        <f t="shared" si="20"/>
        <v/>
      </c>
      <c r="B599" s="6" t="str">
        <f t="shared" si="21"/>
        <v/>
      </c>
      <c r="C599"/>
      <c r="D599"/>
      <c r="E599"/>
      <c r="F599"/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  <c r="AA599"/>
      <c r="AB599"/>
      <c r="AC599"/>
      <c r="AD599"/>
      <c r="AE599"/>
      <c r="AF599"/>
    </row>
    <row r="600" spans="1:32">
      <c r="A600" s="6" t="str">
        <f t="shared" si="20"/>
        <v/>
      </c>
      <c r="B600" s="6" t="str">
        <f t="shared" si="21"/>
        <v/>
      </c>
      <c r="C600"/>
      <c r="D600"/>
      <c r="E600"/>
      <c r="F600"/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  <c r="AA600"/>
      <c r="AB600"/>
      <c r="AC600"/>
      <c r="AD600"/>
      <c r="AE600"/>
      <c r="AF600"/>
    </row>
    <row r="601" spans="1:32">
      <c r="A601" s="6" t="str">
        <f t="shared" si="20"/>
        <v/>
      </c>
      <c r="B601" s="6" t="str">
        <f t="shared" si="21"/>
        <v/>
      </c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  <c r="AB601"/>
      <c r="AC601"/>
      <c r="AD601"/>
      <c r="AE601"/>
      <c r="AF601"/>
    </row>
    <row r="602" spans="1:32">
      <c r="A602" s="6" t="str">
        <f t="shared" si="20"/>
        <v/>
      </c>
      <c r="B602" s="6" t="str">
        <f t="shared" si="21"/>
        <v/>
      </c>
      <c r="C602"/>
      <c r="D602"/>
      <c r="E602"/>
      <c r="F602"/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  <c r="AA602"/>
      <c r="AB602"/>
      <c r="AC602"/>
      <c r="AD602"/>
      <c r="AE602"/>
      <c r="AF602"/>
    </row>
    <row r="603" spans="1:32">
      <c r="A603" s="6" t="str">
        <f t="shared" si="20"/>
        <v/>
      </c>
      <c r="B603" s="6" t="str">
        <f t="shared" si="21"/>
        <v/>
      </c>
      <c r="C603"/>
      <c r="D603"/>
      <c r="E603"/>
      <c r="F603"/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  <c r="AA603"/>
      <c r="AB603"/>
      <c r="AC603"/>
      <c r="AD603"/>
      <c r="AE603"/>
      <c r="AF603"/>
    </row>
    <row r="604" spans="1:32">
      <c r="A604" s="6" t="str">
        <f t="shared" si="20"/>
        <v/>
      </c>
      <c r="B604" s="6" t="str">
        <f t="shared" si="21"/>
        <v/>
      </c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  <c r="AB604"/>
      <c r="AC604"/>
      <c r="AD604"/>
      <c r="AE604"/>
      <c r="AF604"/>
    </row>
    <row r="605" spans="1:32">
      <c r="A605" s="6" t="str">
        <f t="shared" si="20"/>
        <v/>
      </c>
      <c r="B605" s="6" t="str">
        <f t="shared" si="21"/>
        <v/>
      </c>
      <c r="C605"/>
      <c r="D605"/>
      <c r="E605"/>
      <c r="F605"/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  <c r="AA605"/>
      <c r="AB605"/>
      <c r="AC605"/>
      <c r="AD605"/>
      <c r="AE605"/>
      <c r="AF605"/>
    </row>
    <row r="606" spans="1:32">
      <c r="A606" s="6" t="str">
        <f t="shared" si="20"/>
        <v/>
      </c>
      <c r="B606" s="6" t="str">
        <f t="shared" si="21"/>
        <v/>
      </c>
      <c r="C606"/>
      <c r="D606"/>
      <c r="E606"/>
      <c r="F606"/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  <c r="AA606"/>
      <c r="AB606"/>
      <c r="AC606"/>
      <c r="AD606"/>
      <c r="AE606"/>
      <c r="AF606"/>
    </row>
    <row r="607" spans="1:32">
      <c r="A607" s="6" t="str">
        <f t="shared" si="20"/>
        <v/>
      </c>
      <c r="B607" s="6" t="str">
        <f t="shared" si="21"/>
        <v/>
      </c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  <c r="AB607"/>
      <c r="AC607"/>
      <c r="AD607"/>
      <c r="AE607"/>
      <c r="AF607"/>
    </row>
    <row r="608" spans="1:32">
      <c r="A608" s="6" t="str">
        <f t="shared" si="20"/>
        <v/>
      </c>
      <c r="B608" s="6" t="str">
        <f t="shared" si="21"/>
        <v/>
      </c>
      <c r="C608"/>
      <c r="D608"/>
      <c r="E608"/>
      <c r="F608"/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  <c r="AA608"/>
      <c r="AB608"/>
      <c r="AC608"/>
      <c r="AD608"/>
      <c r="AE608"/>
      <c r="AF608"/>
    </row>
    <row r="609" spans="1:32">
      <c r="A609" s="6" t="str">
        <f t="shared" si="20"/>
        <v/>
      </c>
      <c r="B609" s="6" t="str">
        <f t="shared" si="21"/>
        <v/>
      </c>
      <c r="C609"/>
      <c r="D609"/>
      <c r="E609"/>
      <c r="F609"/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  <c r="AA609"/>
      <c r="AB609"/>
      <c r="AC609"/>
      <c r="AD609"/>
      <c r="AE609"/>
      <c r="AF609"/>
    </row>
    <row r="610" spans="1:32">
      <c r="A610" s="6" t="str">
        <f t="shared" si="20"/>
        <v/>
      </c>
      <c r="B610" s="6" t="str">
        <f t="shared" si="21"/>
        <v/>
      </c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  <c r="AB610"/>
      <c r="AC610"/>
      <c r="AD610"/>
      <c r="AE610"/>
      <c r="AF610"/>
    </row>
    <row r="611" spans="1:32">
      <c r="A611" s="6" t="str">
        <f t="shared" si="20"/>
        <v/>
      </c>
      <c r="B611" s="6" t="str">
        <f t="shared" si="21"/>
        <v/>
      </c>
      <c r="C611"/>
      <c r="D611"/>
      <c r="E611"/>
      <c r="F611"/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  <c r="AA611"/>
      <c r="AB611"/>
      <c r="AC611"/>
      <c r="AD611"/>
      <c r="AE611"/>
      <c r="AF611"/>
    </row>
    <row r="612" spans="1:32">
      <c r="A612" s="6" t="str">
        <f t="shared" si="20"/>
        <v/>
      </c>
      <c r="B612" s="6" t="str">
        <f t="shared" si="21"/>
        <v/>
      </c>
      <c r="C612"/>
      <c r="D612"/>
      <c r="E612"/>
      <c r="F612"/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  <c r="AA612"/>
      <c r="AB612"/>
      <c r="AC612"/>
      <c r="AD612"/>
      <c r="AE612"/>
      <c r="AF612"/>
    </row>
    <row r="613" spans="1:32">
      <c r="A613" s="6" t="str">
        <f t="shared" si="20"/>
        <v/>
      </c>
      <c r="B613" s="6" t="str">
        <f t="shared" si="21"/>
        <v/>
      </c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  <c r="AB613"/>
      <c r="AC613"/>
      <c r="AD613"/>
      <c r="AE613"/>
      <c r="AF613"/>
    </row>
    <row r="614" spans="1:32">
      <c r="A614" s="6" t="str">
        <f t="shared" si="20"/>
        <v/>
      </c>
      <c r="B614" s="6" t="str">
        <f t="shared" si="21"/>
        <v/>
      </c>
      <c r="C614"/>
      <c r="D614"/>
      <c r="E614"/>
      <c r="F614"/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  <c r="AA614"/>
      <c r="AB614"/>
      <c r="AC614"/>
      <c r="AD614"/>
      <c r="AE614"/>
      <c r="AF614"/>
    </row>
    <row r="615" spans="1:32">
      <c r="A615" s="6" t="str">
        <f t="shared" si="20"/>
        <v/>
      </c>
      <c r="B615" s="6" t="str">
        <f t="shared" si="21"/>
        <v/>
      </c>
      <c r="C615"/>
      <c r="D615"/>
      <c r="E615"/>
      <c r="F615"/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  <c r="AA615"/>
      <c r="AB615"/>
      <c r="AC615"/>
      <c r="AD615"/>
      <c r="AE615"/>
      <c r="AF615"/>
    </row>
    <row r="616" spans="1:32">
      <c r="A616" s="6" t="str">
        <f t="shared" si="20"/>
        <v/>
      </c>
      <c r="B616" s="6" t="str">
        <f t="shared" si="21"/>
        <v/>
      </c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  <c r="AB616"/>
      <c r="AC616"/>
      <c r="AD616"/>
      <c r="AE616"/>
      <c r="AF616"/>
    </row>
    <row r="617" spans="1:32">
      <c r="A617" s="6" t="str">
        <f t="shared" si="20"/>
        <v/>
      </c>
      <c r="B617" s="6" t="str">
        <f t="shared" si="21"/>
        <v/>
      </c>
      <c r="C617"/>
      <c r="D617"/>
      <c r="E617"/>
      <c r="F617"/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  <c r="AA617"/>
      <c r="AB617"/>
      <c r="AC617"/>
      <c r="AD617"/>
      <c r="AE617"/>
      <c r="AF617"/>
    </row>
    <row r="618" spans="1:32">
      <c r="A618" s="6" t="str">
        <f t="shared" si="20"/>
        <v/>
      </c>
      <c r="B618" s="6" t="str">
        <f t="shared" si="21"/>
        <v/>
      </c>
      <c r="C618"/>
      <c r="D618"/>
      <c r="E618"/>
      <c r="F618"/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  <c r="AA618"/>
      <c r="AB618"/>
      <c r="AC618"/>
      <c r="AD618"/>
      <c r="AE618"/>
      <c r="AF618"/>
    </row>
    <row r="619" spans="1:32">
      <c r="A619" s="6" t="str">
        <f t="shared" si="20"/>
        <v/>
      </c>
      <c r="B619" s="6" t="str">
        <f t="shared" si="21"/>
        <v/>
      </c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  <c r="AB619"/>
      <c r="AC619"/>
      <c r="AD619"/>
      <c r="AE619"/>
      <c r="AF619"/>
    </row>
    <row r="620" spans="1:32">
      <c r="A620" s="6" t="str">
        <f t="shared" si="20"/>
        <v/>
      </c>
      <c r="B620" s="6" t="str">
        <f t="shared" si="21"/>
        <v/>
      </c>
      <c r="C620"/>
      <c r="D620"/>
      <c r="E620"/>
      <c r="F620"/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  <c r="AA620"/>
      <c r="AB620"/>
      <c r="AC620"/>
      <c r="AD620"/>
      <c r="AE620"/>
      <c r="AF620"/>
    </row>
    <row r="621" spans="1:32">
      <c r="A621" s="6" t="str">
        <f t="shared" si="20"/>
        <v/>
      </c>
      <c r="B621" s="6" t="str">
        <f t="shared" si="21"/>
        <v/>
      </c>
      <c r="C621"/>
      <c r="D621"/>
      <c r="E621"/>
      <c r="F621"/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  <c r="AA621"/>
      <c r="AB621"/>
      <c r="AC621"/>
      <c r="AD621"/>
      <c r="AE621"/>
      <c r="AF621"/>
    </row>
    <row r="622" spans="1:32">
      <c r="A622" s="6" t="str">
        <f t="shared" si="20"/>
        <v/>
      </c>
      <c r="B622" s="6" t="str">
        <f t="shared" si="21"/>
        <v/>
      </c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  <c r="AB622"/>
      <c r="AC622"/>
      <c r="AD622"/>
      <c r="AE622"/>
      <c r="AF622"/>
    </row>
    <row r="623" spans="1:32">
      <c r="A623" s="6" t="str">
        <f t="shared" si="20"/>
        <v/>
      </c>
      <c r="B623" s="6" t="str">
        <f t="shared" si="21"/>
        <v/>
      </c>
      <c r="C623"/>
      <c r="D623"/>
      <c r="E623"/>
      <c r="F623"/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  <c r="AA623"/>
      <c r="AB623"/>
      <c r="AC623"/>
      <c r="AD623"/>
      <c r="AE623"/>
      <c r="AF623"/>
    </row>
    <row r="624" spans="1:32">
      <c r="A624" s="6" t="str">
        <f t="shared" si="20"/>
        <v/>
      </c>
      <c r="B624" s="6" t="str">
        <f t="shared" si="21"/>
        <v/>
      </c>
      <c r="C624"/>
      <c r="D624"/>
      <c r="E624"/>
      <c r="F624"/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  <c r="AA624"/>
      <c r="AB624"/>
      <c r="AC624"/>
      <c r="AD624"/>
      <c r="AE624"/>
      <c r="AF624"/>
    </row>
    <row r="625" spans="1:32">
      <c r="A625" s="6" t="str">
        <f t="shared" si="20"/>
        <v/>
      </c>
      <c r="B625" s="6" t="str">
        <f t="shared" si="21"/>
        <v/>
      </c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  <c r="AB625"/>
      <c r="AC625"/>
      <c r="AD625"/>
      <c r="AE625"/>
      <c r="AF625"/>
    </row>
    <row r="626" spans="1:32">
      <c r="A626" s="6" t="str">
        <f t="shared" si="20"/>
        <v/>
      </c>
      <c r="B626" s="6" t="str">
        <f t="shared" si="21"/>
        <v/>
      </c>
      <c r="C626"/>
      <c r="D626"/>
      <c r="E626"/>
      <c r="F626"/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  <c r="AA626"/>
      <c r="AB626"/>
      <c r="AC626"/>
      <c r="AD626"/>
      <c r="AE626"/>
      <c r="AF626"/>
    </row>
    <row r="627" spans="1:32">
      <c r="A627" s="6" t="str">
        <f t="shared" si="20"/>
        <v/>
      </c>
      <c r="B627" s="6" t="str">
        <f t="shared" si="21"/>
        <v/>
      </c>
      <c r="C627"/>
      <c r="D627"/>
      <c r="E627"/>
      <c r="F627"/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  <c r="AA627"/>
      <c r="AB627"/>
      <c r="AC627"/>
      <c r="AD627"/>
      <c r="AE627"/>
      <c r="AF627"/>
    </row>
    <row r="628" spans="1:32">
      <c r="A628" s="6" t="str">
        <f t="shared" si="20"/>
        <v/>
      </c>
      <c r="B628" s="6" t="str">
        <f t="shared" si="21"/>
        <v/>
      </c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  <c r="AB628"/>
      <c r="AC628"/>
      <c r="AD628"/>
      <c r="AE628"/>
      <c r="AF628"/>
    </row>
    <row r="629" spans="1:32">
      <c r="A629" s="6" t="str">
        <f t="shared" si="20"/>
        <v/>
      </c>
      <c r="B629" s="6" t="str">
        <f t="shared" si="21"/>
        <v/>
      </c>
      <c r="C629"/>
      <c r="D629"/>
      <c r="E629"/>
      <c r="F629"/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  <c r="AA629"/>
      <c r="AB629"/>
      <c r="AC629"/>
      <c r="AD629"/>
      <c r="AE629"/>
      <c r="AF629"/>
    </row>
    <row r="630" spans="1:32">
      <c r="A630" s="6" t="str">
        <f t="shared" si="20"/>
        <v/>
      </c>
      <c r="B630" s="6" t="str">
        <f t="shared" si="21"/>
        <v/>
      </c>
      <c r="C630"/>
      <c r="D630"/>
      <c r="E630"/>
      <c r="F630"/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  <c r="AA630"/>
      <c r="AB630"/>
      <c r="AC630"/>
      <c r="AD630"/>
      <c r="AE630"/>
      <c r="AF630"/>
    </row>
    <row r="631" spans="1:32">
      <c r="A631" s="6" t="str">
        <f t="shared" si="20"/>
        <v/>
      </c>
      <c r="B631" s="6" t="str">
        <f t="shared" si="21"/>
        <v/>
      </c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  <c r="AB631"/>
      <c r="AC631"/>
      <c r="AD631"/>
      <c r="AE631"/>
      <c r="AF631"/>
    </row>
    <row r="632" spans="1:32">
      <c r="A632" s="6" t="str">
        <f t="shared" si="20"/>
        <v/>
      </c>
      <c r="B632" s="6" t="str">
        <f t="shared" si="21"/>
        <v/>
      </c>
      <c r="C632"/>
      <c r="D632"/>
      <c r="E632"/>
      <c r="F632"/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  <c r="AA632"/>
      <c r="AB632"/>
      <c r="AC632"/>
      <c r="AD632"/>
      <c r="AE632"/>
      <c r="AF632"/>
    </row>
    <row r="633" spans="1:32">
      <c r="A633" s="6" t="str">
        <f t="shared" si="20"/>
        <v/>
      </c>
      <c r="B633" s="6" t="str">
        <f t="shared" si="21"/>
        <v/>
      </c>
      <c r="C633"/>
      <c r="D633"/>
      <c r="E633"/>
      <c r="F633"/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  <c r="AA633"/>
      <c r="AB633"/>
      <c r="AC633"/>
      <c r="AD633"/>
      <c r="AE633"/>
      <c r="AF633"/>
    </row>
    <row r="634" spans="1:32">
      <c r="A634" s="6" t="str">
        <f t="shared" si="20"/>
        <v/>
      </c>
      <c r="B634" s="6" t="str">
        <f t="shared" si="21"/>
        <v/>
      </c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  <c r="AB634"/>
      <c r="AC634"/>
      <c r="AD634"/>
      <c r="AE634"/>
      <c r="AF634"/>
    </row>
    <row r="635" spans="1:32">
      <c r="A635" s="6" t="str">
        <f t="shared" si="20"/>
        <v/>
      </c>
      <c r="B635" s="6" t="str">
        <f t="shared" si="21"/>
        <v/>
      </c>
      <c r="C635"/>
      <c r="D635"/>
      <c r="E635"/>
      <c r="F635"/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  <c r="AA635"/>
      <c r="AB635"/>
      <c r="AC635"/>
      <c r="AD635"/>
      <c r="AE635"/>
      <c r="AF635"/>
    </row>
    <row r="636" spans="1:32">
      <c r="A636" s="6" t="str">
        <f t="shared" si="20"/>
        <v/>
      </c>
      <c r="B636" s="6" t="str">
        <f t="shared" si="21"/>
        <v/>
      </c>
      <c r="C636"/>
      <c r="D636"/>
      <c r="E636"/>
      <c r="F636"/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  <c r="AA636"/>
      <c r="AB636"/>
      <c r="AC636"/>
      <c r="AD636"/>
      <c r="AE636"/>
      <c r="AF636"/>
    </row>
    <row r="637" spans="1:32">
      <c r="A637" s="6" t="str">
        <f t="shared" si="20"/>
        <v/>
      </c>
      <c r="B637" s="6" t="str">
        <f t="shared" si="21"/>
        <v/>
      </c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  <c r="AB637"/>
      <c r="AC637"/>
      <c r="AD637"/>
      <c r="AE637"/>
      <c r="AF637"/>
    </row>
    <row r="638" spans="1:32">
      <c r="A638" s="6" t="str">
        <f t="shared" si="20"/>
        <v/>
      </c>
      <c r="B638" s="6" t="str">
        <f t="shared" si="21"/>
        <v/>
      </c>
      <c r="C638"/>
      <c r="D638"/>
      <c r="E638"/>
      <c r="F638"/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  <c r="AA638"/>
      <c r="AB638"/>
      <c r="AC638"/>
      <c r="AD638"/>
      <c r="AE638"/>
      <c r="AF638"/>
    </row>
    <row r="639" spans="1:32">
      <c r="A639" s="6" t="str">
        <f t="shared" si="20"/>
        <v/>
      </c>
      <c r="B639" s="6" t="str">
        <f t="shared" si="21"/>
        <v/>
      </c>
      <c r="C639"/>
      <c r="D639"/>
      <c r="E639"/>
      <c r="F639"/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  <c r="AA639"/>
      <c r="AB639"/>
      <c r="AC639"/>
      <c r="AD639"/>
      <c r="AE639"/>
      <c r="AF639"/>
    </row>
    <row r="640" spans="1:32">
      <c r="A640" s="6" t="str">
        <f t="shared" si="20"/>
        <v/>
      </c>
      <c r="B640" s="6" t="str">
        <f t="shared" si="21"/>
        <v/>
      </c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  <c r="AB640"/>
      <c r="AC640"/>
      <c r="AD640"/>
      <c r="AE640"/>
      <c r="AF640"/>
    </row>
    <row r="641" spans="1:32">
      <c r="A641" s="6" t="str">
        <f t="shared" si="20"/>
        <v/>
      </c>
      <c r="B641" s="6" t="str">
        <f t="shared" si="21"/>
        <v/>
      </c>
      <c r="C641"/>
      <c r="D641"/>
      <c r="E641"/>
      <c r="F641"/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  <c r="AA641"/>
      <c r="AB641"/>
      <c r="AC641"/>
      <c r="AD641"/>
      <c r="AE641"/>
      <c r="AF641"/>
    </row>
    <row r="642" spans="1:32">
      <c r="A642" s="6" t="str">
        <f t="shared" si="20"/>
        <v/>
      </c>
      <c r="B642" s="6" t="str">
        <f t="shared" si="21"/>
        <v/>
      </c>
      <c r="C642"/>
      <c r="D642"/>
      <c r="E642"/>
      <c r="F642"/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  <c r="AA642"/>
      <c r="AB642"/>
      <c r="AC642"/>
      <c r="AD642"/>
      <c r="AE642"/>
      <c r="AF642"/>
    </row>
    <row r="643" spans="1:32">
      <c r="A643" s="6" t="str">
        <f t="shared" si="20"/>
        <v/>
      </c>
      <c r="B643" s="6" t="str">
        <f t="shared" si="21"/>
        <v/>
      </c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  <c r="AB643"/>
      <c r="AC643"/>
      <c r="AD643"/>
      <c r="AE643"/>
      <c r="AF643"/>
    </row>
    <row r="644" spans="1:32">
      <c r="A644" s="6" t="str">
        <f t="shared" si="20"/>
        <v/>
      </c>
      <c r="B644" s="6" t="str">
        <f t="shared" si="21"/>
        <v/>
      </c>
      <c r="C644"/>
      <c r="D644"/>
      <c r="E644"/>
      <c r="F644"/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  <c r="AA644"/>
      <c r="AB644"/>
      <c r="AC644"/>
      <c r="AD644"/>
      <c r="AE644"/>
      <c r="AF644"/>
    </row>
    <row r="645" spans="1:32">
      <c r="A645" s="6" t="str">
        <f t="shared" si="20"/>
        <v/>
      </c>
      <c r="B645" s="6" t="str">
        <f t="shared" si="21"/>
        <v/>
      </c>
      <c r="C645"/>
      <c r="D645"/>
      <c r="E645"/>
      <c r="F645"/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  <c r="AA645"/>
      <c r="AB645"/>
      <c r="AC645"/>
      <c r="AD645"/>
      <c r="AE645"/>
      <c r="AF645"/>
    </row>
    <row r="646" spans="1:32">
      <c r="A646" s="6" t="str">
        <f t="shared" si="20"/>
        <v/>
      </c>
      <c r="B646" s="6" t="str">
        <f t="shared" si="21"/>
        <v/>
      </c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  <c r="AB646"/>
      <c r="AC646"/>
      <c r="AD646"/>
      <c r="AE646"/>
      <c r="AF646"/>
    </row>
    <row r="647" spans="1:32">
      <c r="A647" s="6" t="str">
        <f t="shared" si="20"/>
        <v/>
      </c>
      <c r="B647" s="6" t="str">
        <f t="shared" si="21"/>
        <v/>
      </c>
      <c r="C647"/>
      <c r="D647"/>
      <c r="E647"/>
      <c r="F647"/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  <c r="AA647"/>
      <c r="AB647"/>
      <c r="AC647"/>
      <c r="AD647"/>
      <c r="AE647"/>
      <c r="AF647"/>
    </row>
    <row r="648" spans="1:32">
      <c r="A648" s="6" t="str">
        <f t="shared" si="20"/>
        <v/>
      </c>
      <c r="B648" s="6" t="str">
        <f t="shared" si="21"/>
        <v/>
      </c>
      <c r="C648"/>
      <c r="D648"/>
      <c r="E648"/>
      <c r="F648"/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  <c r="AA648"/>
      <c r="AB648"/>
      <c r="AC648"/>
      <c r="AD648"/>
      <c r="AE648"/>
      <c r="AF648"/>
    </row>
    <row r="649" spans="1:32">
      <c r="A649" s="6" t="str">
        <f t="shared" si="20"/>
        <v/>
      </c>
      <c r="B649" s="6" t="str">
        <f t="shared" si="21"/>
        <v/>
      </c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  <c r="AB649"/>
      <c r="AC649"/>
      <c r="AD649"/>
      <c r="AE649"/>
      <c r="AF649"/>
    </row>
    <row r="650" spans="1:32">
      <c r="A650" s="6" t="str">
        <f t="shared" ref="A650:A713" si="22">IFERROR(CONCATENATE(C650,B650),"")</f>
        <v/>
      </c>
      <c r="B650" s="6" t="str">
        <f t="shared" ref="B650:B713" si="23">IFERROR(IF(C650=C649,B649+1,IF(C650="","",1)),"")</f>
        <v/>
      </c>
      <c r="C650"/>
      <c r="D650"/>
      <c r="E650"/>
      <c r="F650"/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  <c r="AA650"/>
      <c r="AB650"/>
      <c r="AC650"/>
      <c r="AD650"/>
      <c r="AE650"/>
      <c r="AF650"/>
    </row>
    <row r="651" spans="1:32">
      <c r="A651" s="6" t="str">
        <f t="shared" si="22"/>
        <v/>
      </c>
      <c r="B651" s="6" t="str">
        <f t="shared" si="23"/>
        <v/>
      </c>
      <c r="C651"/>
      <c r="D651"/>
      <c r="E651"/>
      <c r="F651"/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  <c r="AA651"/>
      <c r="AB651"/>
      <c r="AC651"/>
      <c r="AD651"/>
      <c r="AE651"/>
      <c r="AF651"/>
    </row>
    <row r="652" spans="1:32">
      <c r="A652" s="6" t="str">
        <f t="shared" si="22"/>
        <v/>
      </c>
      <c r="B652" s="6" t="str">
        <f t="shared" si="23"/>
        <v/>
      </c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  <c r="AB652"/>
      <c r="AC652"/>
      <c r="AD652"/>
      <c r="AE652"/>
      <c r="AF652"/>
    </row>
    <row r="653" spans="1:32">
      <c r="A653" s="6" t="str">
        <f t="shared" si="22"/>
        <v/>
      </c>
      <c r="B653" s="6" t="str">
        <f t="shared" si="23"/>
        <v/>
      </c>
      <c r="C653"/>
      <c r="D653"/>
      <c r="E653"/>
      <c r="F653"/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  <c r="AA653"/>
      <c r="AB653"/>
      <c r="AC653"/>
      <c r="AD653"/>
      <c r="AE653"/>
      <c r="AF653"/>
    </row>
    <row r="654" spans="1:32">
      <c r="A654" s="6" t="str">
        <f t="shared" si="22"/>
        <v/>
      </c>
      <c r="B654" s="6" t="str">
        <f t="shared" si="23"/>
        <v/>
      </c>
      <c r="C654"/>
      <c r="D654"/>
      <c r="E654"/>
      <c r="F654"/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  <c r="AA654"/>
      <c r="AB654"/>
      <c r="AC654"/>
      <c r="AD654"/>
      <c r="AE654"/>
      <c r="AF654"/>
    </row>
    <row r="655" spans="1:32">
      <c r="A655" s="6" t="str">
        <f t="shared" si="22"/>
        <v/>
      </c>
      <c r="B655" s="6" t="str">
        <f t="shared" si="23"/>
        <v/>
      </c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  <c r="AB655"/>
      <c r="AC655"/>
      <c r="AD655"/>
      <c r="AE655"/>
      <c r="AF655"/>
    </row>
    <row r="656" spans="1:32">
      <c r="A656" s="6" t="str">
        <f t="shared" si="22"/>
        <v/>
      </c>
      <c r="B656" s="6" t="str">
        <f t="shared" si="23"/>
        <v/>
      </c>
      <c r="C656"/>
      <c r="D656"/>
      <c r="E656"/>
      <c r="F656"/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  <c r="AA656"/>
      <c r="AB656"/>
      <c r="AC656"/>
      <c r="AD656"/>
      <c r="AE656"/>
      <c r="AF656"/>
    </row>
    <row r="657" spans="1:32">
      <c r="A657" s="6" t="str">
        <f t="shared" si="22"/>
        <v/>
      </c>
      <c r="B657" s="6" t="str">
        <f t="shared" si="23"/>
        <v/>
      </c>
      <c r="C657"/>
      <c r="D657"/>
      <c r="E657"/>
      <c r="F657"/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  <c r="AA657"/>
      <c r="AB657"/>
      <c r="AC657"/>
      <c r="AD657"/>
      <c r="AE657"/>
      <c r="AF657"/>
    </row>
    <row r="658" spans="1:32">
      <c r="A658" s="6" t="str">
        <f t="shared" si="22"/>
        <v/>
      </c>
      <c r="B658" s="6" t="str">
        <f t="shared" si="23"/>
        <v/>
      </c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  <c r="AB658"/>
      <c r="AC658"/>
      <c r="AD658"/>
      <c r="AE658"/>
      <c r="AF658"/>
    </row>
    <row r="659" spans="1:32">
      <c r="A659" s="6" t="str">
        <f t="shared" si="22"/>
        <v/>
      </c>
      <c r="B659" s="6" t="str">
        <f t="shared" si="23"/>
        <v/>
      </c>
      <c r="C659"/>
      <c r="D659"/>
      <c r="E659"/>
      <c r="F659"/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  <c r="AA659"/>
      <c r="AB659"/>
      <c r="AC659"/>
      <c r="AD659"/>
      <c r="AE659"/>
      <c r="AF659"/>
    </row>
    <row r="660" spans="1:32">
      <c r="A660" s="6" t="str">
        <f t="shared" si="22"/>
        <v/>
      </c>
      <c r="B660" s="6" t="str">
        <f t="shared" si="23"/>
        <v/>
      </c>
      <c r="C660"/>
      <c r="D660"/>
      <c r="E660"/>
      <c r="F660"/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  <c r="AA660"/>
      <c r="AB660"/>
      <c r="AC660"/>
      <c r="AD660"/>
      <c r="AE660"/>
      <c r="AF660"/>
    </row>
    <row r="661" spans="1:32">
      <c r="A661" s="6" t="str">
        <f t="shared" si="22"/>
        <v/>
      </c>
      <c r="B661" s="6" t="str">
        <f t="shared" si="23"/>
        <v/>
      </c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  <c r="AB661"/>
      <c r="AC661"/>
      <c r="AD661"/>
      <c r="AE661"/>
      <c r="AF661"/>
    </row>
    <row r="662" spans="1:32">
      <c r="A662" s="6" t="str">
        <f t="shared" si="22"/>
        <v/>
      </c>
      <c r="B662" s="6" t="str">
        <f t="shared" si="23"/>
        <v/>
      </c>
      <c r="C662"/>
      <c r="D662"/>
      <c r="E662"/>
      <c r="F662"/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  <c r="AA662"/>
      <c r="AB662"/>
      <c r="AC662"/>
      <c r="AD662"/>
      <c r="AE662"/>
      <c r="AF662"/>
    </row>
    <row r="663" spans="1:32">
      <c r="A663" s="6" t="str">
        <f t="shared" si="22"/>
        <v/>
      </c>
      <c r="B663" s="6" t="str">
        <f t="shared" si="23"/>
        <v/>
      </c>
      <c r="C663"/>
      <c r="D663"/>
      <c r="E663"/>
      <c r="F663"/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  <c r="Z663"/>
      <c r="AA663"/>
      <c r="AB663"/>
      <c r="AC663"/>
      <c r="AD663"/>
      <c r="AE663"/>
      <c r="AF663"/>
    </row>
    <row r="664" spans="1:32">
      <c r="A664" s="6" t="str">
        <f t="shared" si="22"/>
        <v/>
      </c>
      <c r="B664" s="6" t="str">
        <f t="shared" si="23"/>
        <v/>
      </c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  <c r="AB664"/>
      <c r="AC664"/>
      <c r="AD664"/>
      <c r="AE664"/>
      <c r="AF664"/>
    </row>
    <row r="665" spans="1:32">
      <c r="A665" s="6" t="str">
        <f t="shared" si="22"/>
        <v/>
      </c>
      <c r="B665" s="6" t="str">
        <f t="shared" si="23"/>
        <v/>
      </c>
      <c r="C665"/>
      <c r="D665"/>
      <c r="E665"/>
      <c r="F665"/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  <c r="AA665"/>
      <c r="AB665"/>
      <c r="AC665"/>
      <c r="AD665"/>
      <c r="AE665"/>
      <c r="AF665"/>
    </row>
    <row r="666" spans="1:32">
      <c r="A666" s="6" t="str">
        <f t="shared" si="22"/>
        <v/>
      </c>
      <c r="B666" s="6" t="str">
        <f t="shared" si="23"/>
        <v/>
      </c>
      <c r="C666"/>
      <c r="D666"/>
      <c r="E666"/>
      <c r="F666"/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  <c r="Z666"/>
      <c r="AA666"/>
      <c r="AB666"/>
      <c r="AC666"/>
      <c r="AD666"/>
      <c r="AE666"/>
      <c r="AF666"/>
    </row>
    <row r="667" spans="1:32">
      <c r="A667" s="6" t="str">
        <f t="shared" si="22"/>
        <v/>
      </c>
      <c r="B667" s="6" t="str">
        <f t="shared" si="23"/>
        <v/>
      </c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  <c r="AB667"/>
      <c r="AC667"/>
      <c r="AD667"/>
      <c r="AE667"/>
      <c r="AF667"/>
    </row>
    <row r="668" spans="1:32">
      <c r="A668" s="6" t="str">
        <f t="shared" si="22"/>
        <v/>
      </c>
      <c r="B668" s="6" t="str">
        <f t="shared" si="23"/>
        <v/>
      </c>
      <c r="C668"/>
      <c r="D668"/>
      <c r="E668"/>
      <c r="F668"/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  <c r="AA668"/>
      <c r="AB668"/>
      <c r="AC668"/>
      <c r="AD668"/>
      <c r="AE668"/>
      <c r="AF668"/>
    </row>
    <row r="669" spans="1:32">
      <c r="A669" s="6" t="str">
        <f t="shared" si="22"/>
        <v/>
      </c>
      <c r="B669" s="6" t="str">
        <f t="shared" si="23"/>
        <v/>
      </c>
      <c r="C669"/>
      <c r="D669"/>
      <c r="E669"/>
      <c r="F669"/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  <c r="Z669"/>
      <c r="AA669"/>
      <c r="AB669"/>
      <c r="AC669"/>
      <c r="AD669"/>
      <c r="AE669"/>
      <c r="AF669"/>
    </row>
    <row r="670" spans="1:32">
      <c r="A670" s="6" t="str">
        <f t="shared" si="22"/>
        <v/>
      </c>
      <c r="B670" s="6" t="str">
        <f t="shared" si="23"/>
        <v/>
      </c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  <c r="AB670"/>
      <c r="AC670"/>
      <c r="AD670"/>
      <c r="AE670"/>
      <c r="AF670"/>
    </row>
    <row r="671" spans="1:32">
      <c r="A671" s="6" t="str">
        <f t="shared" si="22"/>
        <v/>
      </c>
      <c r="B671" s="6" t="str">
        <f t="shared" si="23"/>
        <v/>
      </c>
      <c r="C671"/>
      <c r="D671"/>
      <c r="E671"/>
      <c r="F671"/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  <c r="AA671"/>
      <c r="AB671"/>
      <c r="AC671"/>
      <c r="AD671"/>
      <c r="AE671"/>
      <c r="AF671"/>
    </row>
    <row r="672" spans="1:32">
      <c r="A672" s="6" t="str">
        <f t="shared" si="22"/>
        <v/>
      </c>
      <c r="B672" s="6" t="str">
        <f t="shared" si="23"/>
        <v/>
      </c>
      <c r="C672"/>
      <c r="D672"/>
      <c r="E672"/>
      <c r="F672"/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  <c r="Z672"/>
      <c r="AA672"/>
      <c r="AB672"/>
      <c r="AC672"/>
      <c r="AD672"/>
      <c r="AE672"/>
      <c r="AF672"/>
    </row>
    <row r="673" spans="1:32">
      <c r="A673" s="6" t="str">
        <f t="shared" si="22"/>
        <v/>
      </c>
      <c r="B673" s="6" t="str">
        <f t="shared" si="23"/>
        <v/>
      </c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  <c r="AB673"/>
      <c r="AC673"/>
      <c r="AD673"/>
      <c r="AE673"/>
      <c r="AF673"/>
    </row>
    <row r="674" spans="1:32">
      <c r="A674" s="6" t="str">
        <f t="shared" si="22"/>
        <v/>
      </c>
      <c r="B674" s="6" t="str">
        <f t="shared" si="23"/>
        <v/>
      </c>
      <c r="C674"/>
      <c r="D674"/>
      <c r="E674"/>
      <c r="F674"/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  <c r="AA674"/>
      <c r="AB674"/>
      <c r="AC674"/>
      <c r="AD674"/>
      <c r="AE674"/>
      <c r="AF674"/>
    </row>
    <row r="675" spans="1:32">
      <c r="A675" s="6" t="str">
        <f t="shared" si="22"/>
        <v/>
      </c>
      <c r="B675" s="6" t="str">
        <f t="shared" si="23"/>
        <v/>
      </c>
      <c r="C675"/>
      <c r="D675"/>
      <c r="E675"/>
      <c r="F675"/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  <c r="AA675"/>
      <c r="AB675"/>
      <c r="AC675"/>
      <c r="AD675"/>
      <c r="AE675"/>
      <c r="AF675"/>
    </row>
    <row r="676" spans="1:32">
      <c r="A676" s="6" t="str">
        <f t="shared" si="22"/>
        <v/>
      </c>
      <c r="B676" s="6" t="str">
        <f t="shared" si="23"/>
        <v/>
      </c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  <c r="AB676"/>
      <c r="AC676"/>
      <c r="AD676"/>
      <c r="AE676"/>
      <c r="AF676"/>
    </row>
    <row r="677" spans="1:32">
      <c r="A677" s="6" t="str">
        <f t="shared" si="22"/>
        <v/>
      </c>
      <c r="B677" s="6" t="str">
        <f t="shared" si="23"/>
        <v/>
      </c>
      <c r="C677"/>
      <c r="D677"/>
      <c r="E677"/>
      <c r="F677"/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  <c r="AA677"/>
      <c r="AB677"/>
      <c r="AC677"/>
      <c r="AD677"/>
      <c r="AE677"/>
      <c r="AF677"/>
    </row>
    <row r="678" spans="1:32">
      <c r="A678" s="6" t="str">
        <f t="shared" si="22"/>
        <v/>
      </c>
      <c r="B678" s="6" t="str">
        <f t="shared" si="23"/>
        <v/>
      </c>
      <c r="C678"/>
      <c r="D678"/>
      <c r="E678"/>
      <c r="F678"/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  <c r="AA678"/>
      <c r="AB678"/>
      <c r="AC678"/>
      <c r="AD678"/>
      <c r="AE678"/>
      <c r="AF678"/>
    </row>
    <row r="679" spans="1:32">
      <c r="A679" s="6" t="str">
        <f t="shared" si="22"/>
        <v/>
      </c>
      <c r="B679" s="6" t="str">
        <f t="shared" si="23"/>
        <v/>
      </c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  <c r="AB679"/>
      <c r="AC679"/>
      <c r="AD679"/>
      <c r="AE679"/>
      <c r="AF679"/>
    </row>
    <row r="680" spans="1:32">
      <c r="A680" s="6" t="str">
        <f t="shared" si="22"/>
        <v/>
      </c>
      <c r="B680" s="6" t="str">
        <f t="shared" si="23"/>
        <v/>
      </c>
      <c r="C680"/>
      <c r="D680"/>
      <c r="E680"/>
      <c r="F680"/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  <c r="AA680"/>
      <c r="AB680"/>
      <c r="AC680"/>
      <c r="AD680"/>
      <c r="AE680"/>
      <c r="AF680"/>
    </row>
    <row r="681" spans="1:32">
      <c r="A681" s="6" t="str">
        <f t="shared" si="22"/>
        <v/>
      </c>
      <c r="B681" s="6" t="str">
        <f t="shared" si="23"/>
        <v/>
      </c>
      <c r="C681"/>
      <c r="D681"/>
      <c r="E681"/>
      <c r="F681"/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  <c r="AA681"/>
      <c r="AB681"/>
      <c r="AC681"/>
      <c r="AD681"/>
      <c r="AE681"/>
      <c r="AF681"/>
    </row>
    <row r="682" spans="1:32">
      <c r="A682" s="6" t="str">
        <f t="shared" si="22"/>
        <v/>
      </c>
      <c r="B682" s="6" t="str">
        <f t="shared" si="23"/>
        <v/>
      </c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  <c r="AB682"/>
      <c r="AC682"/>
      <c r="AD682"/>
      <c r="AE682"/>
      <c r="AF682"/>
    </row>
    <row r="683" spans="1:32">
      <c r="A683" s="6" t="str">
        <f t="shared" si="22"/>
        <v/>
      </c>
      <c r="B683" s="6" t="str">
        <f t="shared" si="23"/>
        <v/>
      </c>
      <c r="C683"/>
      <c r="D683"/>
      <c r="E683"/>
      <c r="F683"/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  <c r="AA683"/>
      <c r="AB683"/>
      <c r="AC683"/>
      <c r="AD683"/>
      <c r="AE683"/>
      <c r="AF683"/>
    </row>
    <row r="684" spans="1:32">
      <c r="A684" s="6" t="str">
        <f t="shared" si="22"/>
        <v/>
      </c>
      <c r="B684" s="6" t="str">
        <f t="shared" si="23"/>
        <v/>
      </c>
      <c r="C684"/>
      <c r="D684"/>
      <c r="E684"/>
      <c r="F684"/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  <c r="AB684"/>
      <c r="AC684"/>
      <c r="AD684"/>
      <c r="AE684"/>
      <c r="AF684"/>
    </row>
    <row r="685" spans="1:32">
      <c r="A685" s="6" t="str">
        <f t="shared" si="22"/>
        <v/>
      </c>
      <c r="B685" s="6" t="str">
        <f t="shared" si="23"/>
        <v/>
      </c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  <c r="AB685"/>
      <c r="AC685"/>
      <c r="AD685"/>
      <c r="AE685"/>
      <c r="AF685"/>
    </row>
    <row r="686" spans="1:32">
      <c r="A686" s="6" t="str">
        <f t="shared" si="22"/>
        <v/>
      </c>
      <c r="B686" s="6" t="str">
        <f t="shared" si="23"/>
        <v/>
      </c>
      <c r="C686"/>
      <c r="D686"/>
      <c r="E686"/>
      <c r="F686"/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  <c r="AA686"/>
      <c r="AB686"/>
      <c r="AC686"/>
      <c r="AD686"/>
      <c r="AE686"/>
      <c r="AF686"/>
    </row>
    <row r="687" spans="1:32">
      <c r="A687" s="6" t="str">
        <f t="shared" si="22"/>
        <v/>
      </c>
      <c r="B687" s="6" t="str">
        <f t="shared" si="23"/>
        <v/>
      </c>
      <c r="C687"/>
      <c r="D687"/>
      <c r="E687"/>
      <c r="F687"/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  <c r="AA687"/>
      <c r="AB687"/>
      <c r="AC687"/>
      <c r="AD687"/>
      <c r="AE687"/>
      <c r="AF687"/>
    </row>
    <row r="688" spans="1:32">
      <c r="A688" s="6" t="str">
        <f t="shared" si="22"/>
        <v/>
      </c>
      <c r="B688" s="6" t="str">
        <f t="shared" si="23"/>
        <v/>
      </c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  <c r="AB688"/>
      <c r="AC688"/>
      <c r="AD688"/>
      <c r="AE688"/>
      <c r="AF688"/>
    </row>
    <row r="689" spans="1:32">
      <c r="A689" s="6" t="str">
        <f t="shared" si="22"/>
        <v/>
      </c>
      <c r="B689" s="6" t="str">
        <f t="shared" si="23"/>
        <v/>
      </c>
      <c r="C689"/>
      <c r="D689"/>
      <c r="E689"/>
      <c r="F689"/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  <c r="AA689"/>
      <c r="AB689"/>
      <c r="AC689"/>
      <c r="AD689"/>
      <c r="AE689"/>
      <c r="AF689"/>
    </row>
    <row r="690" spans="1:32">
      <c r="A690" s="6" t="str">
        <f t="shared" si="22"/>
        <v/>
      </c>
      <c r="B690" s="6" t="str">
        <f t="shared" si="23"/>
        <v/>
      </c>
      <c r="C690"/>
      <c r="D690"/>
      <c r="E690"/>
      <c r="F690"/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  <c r="AA690"/>
      <c r="AB690"/>
      <c r="AC690"/>
      <c r="AD690"/>
      <c r="AE690"/>
      <c r="AF690"/>
    </row>
    <row r="691" spans="1:32">
      <c r="A691" s="6" t="str">
        <f t="shared" si="22"/>
        <v/>
      </c>
      <c r="B691" s="6" t="str">
        <f t="shared" si="23"/>
        <v/>
      </c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  <c r="AB691"/>
      <c r="AC691"/>
      <c r="AD691"/>
      <c r="AE691"/>
      <c r="AF691"/>
    </row>
    <row r="692" spans="1:32">
      <c r="A692" s="6" t="str">
        <f t="shared" si="22"/>
        <v/>
      </c>
      <c r="B692" s="6" t="str">
        <f t="shared" si="23"/>
        <v/>
      </c>
      <c r="C692"/>
      <c r="D692"/>
      <c r="E692"/>
      <c r="F692"/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  <c r="AA692"/>
      <c r="AB692"/>
      <c r="AC692"/>
      <c r="AD692"/>
      <c r="AE692"/>
      <c r="AF692"/>
    </row>
    <row r="693" spans="1:32">
      <c r="A693" s="6" t="str">
        <f t="shared" si="22"/>
        <v/>
      </c>
      <c r="B693" s="6" t="str">
        <f t="shared" si="23"/>
        <v/>
      </c>
      <c r="C693"/>
      <c r="D693"/>
      <c r="E693"/>
      <c r="F693"/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  <c r="AA693"/>
      <c r="AB693"/>
      <c r="AC693"/>
      <c r="AD693"/>
      <c r="AE693"/>
      <c r="AF693"/>
    </row>
    <row r="694" spans="1:32">
      <c r="A694" s="6" t="str">
        <f t="shared" si="22"/>
        <v/>
      </c>
      <c r="B694" s="6" t="str">
        <f t="shared" si="23"/>
        <v/>
      </c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  <c r="AB694"/>
      <c r="AC694"/>
      <c r="AD694"/>
      <c r="AE694"/>
      <c r="AF694"/>
    </row>
    <row r="695" spans="1:32">
      <c r="A695" s="6" t="str">
        <f t="shared" si="22"/>
        <v/>
      </c>
      <c r="B695" s="6" t="str">
        <f t="shared" si="23"/>
        <v/>
      </c>
      <c r="C695"/>
      <c r="D695"/>
      <c r="E695"/>
      <c r="F695"/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  <c r="AA695"/>
      <c r="AB695"/>
      <c r="AC695"/>
      <c r="AD695"/>
      <c r="AE695"/>
      <c r="AF695"/>
    </row>
    <row r="696" spans="1:32">
      <c r="A696" s="6" t="str">
        <f t="shared" si="22"/>
        <v/>
      </c>
      <c r="B696" s="6" t="str">
        <f t="shared" si="23"/>
        <v/>
      </c>
      <c r="C696"/>
      <c r="D696"/>
      <c r="E696"/>
      <c r="F696"/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  <c r="AA696"/>
      <c r="AB696"/>
      <c r="AC696"/>
      <c r="AD696"/>
      <c r="AE696"/>
      <c r="AF696"/>
    </row>
    <row r="697" spans="1:32">
      <c r="A697" s="6" t="str">
        <f t="shared" si="22"/>
        <v/>
      </c>
      <c r="B697" s="6" t="str">
        <f t="shared" si="23"/>
        <v/>
      </c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  <c r="AB697"/>
      <c r="AC697"/>
      <c r="AD697"/>
      <c r="AE697"/>
      <c r="AF697"/>
    </row>
    <row r="698" spans="1:32">
      <c r="A698" s="6" t="str">
        <f t="shared" si="22"/>
        <v/>
      </c>
      <c r="B698" s="6" t="str">
        <f t="shared" si="23"/>
        <v/>
      </c>
      <c r="C698"/>
      <c r="D698"/>
      <c r="E698"/>
      <c r="F698"/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  <c r="AA698"/>
      <c r="AB698"/>
      <c r="AC698"/>
      <c r="AD698"/>
      <c r="AE698"/>
      <c r="AF698"/>
    </row>
    <row r="699" spans="1:32">
      <c r="A699" s="6" t="str">
        <f t="shared" si="22"/>
        <v/>
      </c>
      <c r="B699" s="6" t="str">
        <f t="shared" si="23"/>
        <v/>
      </c>
      <c r="C699"/>
      <c r="D699"/>
      <c r="E699"/>
      <c r="F699"/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  <c r="AA699"/>
      <c r="AB699"/>
      <c r="AC699"/>
      <c r="AD699"/>
      <c r="AE699"/>
      <c r="AF699"/>
    </row>
    <row r="700" spans="1:32">
      <c r="A700" s="6" t="str">
        <f t="shared" si="22"/>
        <v/>
      </c>
      <c r="B700" s="6" t="str">
        <f t="shared" si="23"/>
        <v/>
      </c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  <c r="AB700"/>
      <c r="AC700"/>
      <c r="AD700"/>
      <c r="AE700"/>
      <c r="AF700"/>
    </row>
    <row r="701" spans="1:32">
      <c r="A701" s="6" t="str">
        <f t="shared" si="22"/>
        <v/>
      </c>
      <c r="B701" s="6" t="str">
        <f t="shared" si="23"/>
        <v/>
      </c>
      <c r="C701"/>
      <c r="D701"/>
      <c r="E701"/>
      <c r="F701"/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  <c r="AA701"/>
      <c r="AB701"/>
      <c r="AC701"/>
      <c r="AD701"/>
      <c r="AE701"/>
      <c r="AF701"/>
    </row>
    <row r="702" spans="1:32">
      <c r="A702" s="6" t="str">
        <f t="shared" si="22"/>
        <v/>
      </c>
      <c r="B702" s="6" t="str">
        <f t="shared" si="23"/>
        <v/>
      </c>
      <c r="C702"/>
      <c r="D702"/>
      <c r="E702"/>
      <c r="F702"/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  <c r="AA702"/>
      <c r="AB702"/>
      <c r="AC702"/>
      <c r="AD702"/>
      <c r="AE702"/>
      <c r="AF702"/>
    </row>
    <row r="703" spans="1:32">
      <c r="A703" s="6" t="str">
        <f t="shared" si="22"/>
        <v/>
      </c>
      <c r="B703" s="6" t="str">
        <f t="shared" si="23"/>
        <v/>
      </c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  <c r="AB703"/>
      <c r="AC703"/>
      <c r="AD703"/>
      <c r="AE703"/>
      <c r="AF703"/>
    </row>
    <row r="704" spans="1:32">
      <c r="A704" s="6" t="str">
        <f t="shared" si="22"/>
        <v/>
      </c>
      <c r="B704" s="6" t="str">
        <f t="shared" si="23"/>
        <v/>
      </c>
      <c r="C704"/>
      <c r="D704"/>
      <c r="E704"/>
      <c r="F704"/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  <c r="AA704"/>
      <c r="AB704"/>
      <c r="AC704"/>
      <c r="AD704"/>
      <c r="AE704"/>
      <c r="AF704"/>
    </row>
    <row r="705" spans="1:32">
      <c r="A705" s="6" t="str">
        <f t="shared" si="22"/>
        <v/>
      </c>
      <c r="B705" s="6" t="str">
        <f t="shared" si="23"/>
        <v/>
      </c>
      <c r="C705"/>
      <c r="D705"/>
      <c r="E705"/>
      <c r="F705"/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  <c r="AA705"/>
      <c r="AB705"/>
      <c r="AC705"/>
      <c r="AD705"/>
      <c r="AE705"/>
      <c r="AF705"/>
    </row>
    <row r="706" spans="1:32">
      <c r="A706" s="6" t="str">
        <f t="shared" si="22"/>
        <v/>
      </c>
      <c r="B706" s="6" t="str">
        <f t="shared" si="23"/>
        <v/>
      </c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  <c r="AB706"/>
      <c r="AC706"/>
      <c r="AD706"/>
      <c r="AE706"/>
      <c r="AF706"/>
    </row>
    <row r="707" spans="1:32">
      <c r="A707" s="6" t="str">
        <f t="shared" si="22"/>
        <v/>
      </c>
      <c r="B707" s="6" t="str">
        <f t="shared" si="23"/>
        <v/>
      </c>
      <c r="C707"/>
      <c r="D707"/>
      <c r="E707"/>
      <c r="F707"/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  <c r="AA707"/>
      <c r="AB707"/>
      <c r="AC707"/>
      <c r="AD707"/>
      <c r="AE707"/>
      <c r="AF707"/>
    </row>
    <row r="708" spans="1:32">
      <c r="A708" s="6" t="str">
        <f t="shared" si="22"/>
        <v/>
      </c>
      <c r="B708" s="6" t="str">
        <f t="shared" si="23"/>
        <v/>
      </c>
      <c r="C708"/>
      <c r="D708"/>
      <c r="E708"/>
      <c r="F708"/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  <c r="AA708"/>
      <c r="AB708"/>
      <c r="AC708"/>
      <c r="AD708"/>
      <c r="AE708"/>
      <c r="AF708"/>
    </row>
    <row r="709" spans="1:32">
      <c r="A709" s="6" t="str">
        <f t="shared" si="22"/>
        <v/>
      </c>
      <c r="B709" s="6" t="str">
        <f t="shared" si="23"/>
        <v/>
      </c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  <c r="AB709"/>
      <c r="AC709"/>
      <c r="AD709"/>
      <c r="AE709"/>
      <c r="AF709"/>
    </row>
    <row r="710" spans="1:32">
      <c r="A710" s="6" t="str">
        <f t="shared" si="22"/>
        <v/>
      </c>
      <c r="B710" s="6" t="str">
        <f t="shared" si="23"/>
        <v/>
      </c>
      <c r="C710"/>
      <c r="D710"/>
      <c r="E710"/>
      <c r="F710"/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  <c r="AA710"/>
      <c r="AB710"/>
      <c r="AC710"/>
      <c r="AD710"/>
      <c r="AE710"/>
      <c r="AF710"/>
    </row>
    <row r="711" spans="1:32">
      <c r="A711" s="6" t="str">
        <f t="shared" si="22"/>
        <v/>
      </c>
      <c r="B711" s="6" t="str">
        <f t="shared" si="23"/>
        <v/>
      </c>
      <c r="C711"/>
      <c r="D711"/>
      <c r="E711"/>
      <c r="F711"/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  <c r="AA711"/>
      <c r="AB711"/>
      <c r="AC711"/>
      <c r="AD711"/>
      <c r="AE711"/>
      <c r="AF711"/>
    </row>
    <row r="712" spans="1:32">
      <c r="A712" s="6" t="str">
        <f t="shared" si="22"/>
        <v/>
      </c>
      <c r="B712" s="6" t="str">
        <f t="shared" si="23"/>
        <v/>
      </c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</row>
    <row r="713" spans="1:32">
      <c r="A713" s="6" t="str">
        <f t="shared" si="22"/>
        <v/>
      </c>
      <c r="B713" s="6" t="str">
        <f t="shared" si="23"/>
        <v/>
      </c>
      <c r="C713"/>
      <c r="D713"/>
      <c r="E713"/>
      <c r="F713"/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</row>
    <row r="714" spans="1:32">
      <c r="A714" s="6" t="str">
        <f t="shared" ref="A714:A777" si="24">IFERROR(CONCATENATE(C714,B714),"")</f>
        <v/>
      </c>
      <c r="B714" s="6" t="str">
        <f t="shared" ref="B714:B777" si="25">IFERROR(IF(C714=C713,B713+1,IF(C714="","",1)),"")</f>
        <v/>
      </c>
      <c r="C714"/>
      <c r="D714"/>
      <c r="E714"/>
      <c r="F714"/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</row>
    <row r="715" spans="1:32">
      <c r="A715" s="6" t="str">
        <f t="shared" si="24"/>
        <v/>
      </c>
      <c r="B715" s="6" t="str">
        <f t="shared" si="25"/>
        <v/>
      </c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</row>
    <row r="716" spans="1:32">
      <c r="A716" s="6" t="str">
        <f t="shared" si="24"/>
        <v/>
      </c>
      <c r="B716" s="6" t="str">
        <f t="shared" si="25"/>
        <v/>
      </c>
      <c r="C716"/>
      <c r="D716"/>
      <c r="E716"/>
      <c r="F716"/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</row>
    <row r="717" spans="1:32">
      <c r="A717" s="6" t="str">
        <f t="shared" si="24"/>
        <v/>
      </c>
      <c r="B717" s="6" t="str">
        <f t="shared" si="25"/>
        <v/>
      </c>
      <c r="C717"/>
      <c r="D717"/>
      <c r="E717"/>
      <c r="F717"/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</row>
    <row r="718" spans="1:32">
      <c r="A718" s="6" t="str">
        <f t="shared" si="24"/>
        <v/>
      </c>
      <c r="B718" s="6" t="str">
        <f t="shared" si="25"/>
        <v/>
      </c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</row>
    <row r="719" spans="1:32">
      <c r="A719" s="6" t="str">
        <f t="shared" si="24"/>
        <v/>
      </c>
      <c r="B719" s="6" t="str">
        <f t="shared" si="25"/>
        <v/>
      </c>
      <c r="C719"/>
      <c r="D719"/>
      <c r="E719"/>
      <c r="F719"/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</row>
    <row r="720" spans="1:32">
      <c r="A720" s="6" t="str">
        <f t="shared" si="24"/>
        <v/>
      </c>
      <c r="B720" s="6" t="str">
        <f t="shared" si="25"/>
        <v/>
      </c>
      <c r="C720"/>
      <c r="D720"/>
      <c r="E720"/>
      <c r="F720"/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</row>
    <row r="721" spans="1:32">
      <c r="A721" s="6" t="str">
        <f t="shared" si="24"/>
        <v/>
      </c>
      <c r="B721" s="6" t="str">
        <f t="shared" si="25"/>
        <v/>
      </c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  <c r="AB721"/>
      <c r="AC721"/>
      <c r="AD721"/>
      <c r="AE721"/>
      <c r="AF721"/>
    </row>
    <row r="722" spans="1:32">
      <c r="A722" s="6" t="str">
        <f t="shared" si="24"/>
        <v/>
      </c>
      <c r="B722" s="6" t="str">
        <f t="shared" si="25"/>
        <v/>
      </c>
      <c r="C722"/>
      <c r="D722"/>
      <c r="E722"/>
      <c r="F722"/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  <c r="AA722"/>
      <c r="AB722"/>
      <c r="AC722"/>
      <c r="AD722"/>
      <c r="AE722"/>
      <c r="AF722"/>
    </row>
    <row r="723" spans="1:32">
      <c r="A723" s="6" t="str">
        <f t="shared" si="24"/>
        <v/>
      </c>
      <c r="B723" s="6" t="str">
        <f t="shared" si="25"/>
        <v/>
      </c>
      <c r="C723"/>
      <c r="D723"/>
      <c r="E723"/>
      <c r="F723"/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  <c r="AA723"/>
      <c r="AB723"/>
      <c r="AC723"/>
      <c r="AD723"/>
      <c r="AE723"/>
      <c r="AF723"/>
    </row>
    <row r="724" spans="1:32">
      <c r="A724" s="6" t="str">
        <f t="shared" si="24"/>
        <v/>
      </c>
      <c r="B724" s="6" t="str">
        <f t="shared" si="25"/>
        <v/>
      </c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  <c r="AB724"/>
      <c r="AC724"/>
      <c r="AD724"/>
      <c r="AE724"/>
      <c r="AF724"/>
    </row>
    <row r="725" spans="1:32">
      <c r="A725" s="6" t="str">
        <f t="shared" si="24"/>
        <v/>
      </c>
      <c r="B725" s="6" t="str">
        <f t="shared" si="25"/>
        <v/>
      </c>
      <c r="C725"/>
      <c r="D725"/>
      <c r="E725"/>
      <c r="F725"/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  <c r="AA725"/>
      <c r="AB725"/>
      <c r="AC725"/>
      <c r="AD725"/>
      <c r="AE725"/>
      <c r="AF725"/>
    </row>
    <row r="726" spans="1:32">
      <c r="A726" s="6" t="str">
        <f t="shared" si="24"/>
        <v/>
      </c>
      <c r="B726" s="6" t="str">
        <f t="shared" si="25"/>
        <v/>
      </c>
      <c r="C726"/>
      <c r="D726"/>
      <c r="E726"/>
      <c r="F726"/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  <c r="AA726"/>
      <c r="AB726"/>
      <c r="AC726"/>
      <c r="AD726"/>
      <c r="AE726"/>
      <c r="AF726"/>
    </row>
    <row r="727" spans="1:32">
      <c r="A727" s="6" t="str">
        <f t="shared" si="24"/>
        <v/>
      </c>
      <c r="B727" s="6" t="str">
        <f t="shared" si="25"/>
        <v/>
      </c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  <c r="AB727"/>
      <c r="AC727"/>
      <c r="AD727"/>
      <c r="AE727"/>
      <c r="AF727"/>
    </row>
    <row r="728" spans="1:32">
      <c r="A728" s="6" t="str">
        <f t="shared" si="24"/>
        <v/>
      </c>
      <c r="B728" s="6" t="str">
        <f t="shared" si="25"/>
        <v/>
      </c>
      <c r="C728"/>
      <c r="D728"/>
      <c r="E728"/>
      <c r="F728"/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  <c r="AA728"/>
      <c r="AB728"/>
      <c r="AC728"/>
      <c r="AD728"/>
      <c r="AE728"/>
      <c r="AF728"/>
    </row>
    <row r="729" spans="1:32">
      <c r="A729" s="6" t="str">
        <f t="shared" si="24"/>
        <v/>
      </c>
      <c r="B729" s="6" t="str">
        <f t="shared" si="25"/>
        <v/>
      </c>
      <c r="C729"/>
      <c r="D729"/>
      <c r="E729"/>
      <c r="F729"/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  <c r="AA729"/>
      <c r="AB729"/>
      <c r="AC729"/>
      <c r="AD729"/>
      <c r="AE729"/>
      <c r="AF729"/>
    </row>
    <row r="730" spans="1:32">
      <c r="A730" s="6" t="str">
        <f t="shared" si="24"/>
        <v/>
      </c>
      <c r="B730" s="6" t="str">
        <f t="shared" si="25"/>
        <v/>
      </c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  <c r="AB730"/>
      <c r="AC730"/>
      <c r="AD730"/>
      <c r="AE730"/>
      <c r="AF730"/>
    </row>
    <row r="731" spans="1:32">
      <c r="A731" s="6" t="str">
        <f t="shared" si="24"/>
        <v/>
      </c>
      <c r="B731" s="6" t="str">
        <f t="shared" si="25"/>
        <v/>
      </c>
      <c r="C731"/>
      <c r="D731"/>
      <c r="E731"/>
      <c r="F731"/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  <c r="AA731"/>
      <c r="AB731"/>
      <c r="AC731"/>
      <c r="AD731"/>
      <c r="AE731"/>
      <c r="AF731"/>
    </row>
    <row r="732" spans="1:32">
      <c r="A732" s="6" t="str">
        <f t="shared" si="24"/>
        <v/>
      </c>
      <c r="B732" s="6" t="str">
        <f t="shared" si="25"/>
        <v/>
      </c>
      <c r="C732"/>
      <c r="D732"/>
      <c r="E732"/>
      <c r="F732"/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  <c r="AA732"/>
      <c r="AB732"/>
      <c r="AC732"/>
      <c r="AD732"/>
      <c r="AE732"/>
      <c r="AF732"/>
    </row>
    <row r="733" spans="1:32">
      <c r="A733" s="6" t="str">
        <f t="shared" si="24"/>
        <v/>
      </c>
      <c r="B733" s="6" t="str">
        <f t="shared" si="25"/>
        <v/>
      </c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  <c r="AB733"/>
      <c r="AC733"/>
      <c r="AD733"/>
      <c r="AE733"/>
      <c r="AF733"/>
    </row>
    <row r="734" spans="1:32">
      <c r="A734" s="6" t="str">
        <f t="shared" si="24"/>
        <v/>
      </c>
      <c r="B734" s="6" t="str">
        <f t="shared" si="25"/>
        <v/>
      </c>
      <c r="C734"/>
      <c r="D734"/>
      <c r="E734"/>
      <c r="F734"/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  <c r="AA734"/>
      <c r="AB734"/>
      <c r="AC734"/>
      <c r="AD734"/>
      <c r="AE734"/>
      <c r="AF734"/>
    </row>
    <row r="735" spans="1:32">
      <c r="A735" s="6" t="str">
        <f t="shared" si="24"/>
        <v/>
      </c>
      <c r="B735" s="6" t="str">
        <f t="shared" si="25"/>
        <v/>
      </c>
      <c r="C735"/>
      <c r="D735"/>
      <c r="E735"/>
      <c r="F735"/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  <c r="AA735"/>
      <c r="AB735"/>
      <c r="AC735"/>
      <c r="AD735"/>
      <c r="AE735"/>
      <c r="AF735"/>
    </row>
    <row r="736" spans="1:32">
      <c r="A736" s="6" t="str">
        <f t="shared" si="24"/>
        <v/>
      </c>
      <c r="B736" s="6" t="str">
        <f t="shared" si="25"/>
        <v/>
      </c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  <c r="AB736"/>
      <c r="AC736"/>
      <c r="AD736"/>
      <c r="AE736"/>
      <c r="AF736"/>
    </row>
    <row r="737" spans="1:32">
      <c r="A737" s="6" t="str">
        <f t="shared" si="24"/>
        <v/>
      </c>
      <c r="B737" s="6" t="str">
        <f t="shared" si="25"/>
        <v/>
      </c>
      <c r="C737"/>
      <c r="D737"/>
      <c r="E737"/>
      <c r="F737"/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  <c r="AA737"/>
      <c r="AB737"/>
      <c r="AC737"/>
      <c r="AD737"/>
      <c r="AE737"/>
      <c r="AF737"/>
    </row>
    <row r="738" spans="1:32">
      <c r="A738" s="6" t="str">
        <f t="shared" si="24"/>
        <v/>
      </c>
      <c r="B738" s="6" t="str">
        <f t="shared" si="25"/>
        <v/>
      </c>
      <c r="C738"/>
      <c r="D738"/>
      <c r="E738"/>
      <c r="F738"/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  <c r="AA738"/>
      <c r="AB738"/>
      <c r="AC738"/>
      <c r="AD738"/>
      <c r="AE738"/>
      <c r="AF738"/>
    </row>
    <row r="739" spans="1:32">
      <c r="A739" s="6" t="str">
        <f t="shared" si="24"/>
        <v/>
      </c>
      <c r="B739" s="6" t="str">
        <f t="shared" si="25"/>
        <v/>
      </c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  <c r="AB739"/>
      <c r="AC739"/>
      <c r="AD739"/>
      <c r="AE739"/>
      <c r="AF739"/>
    </row>
    <row r="740" spans="1:32">
      <c r="A740" s="6" t="str">
        <f t="shared" si="24"/>
        <v/>
      </c>
      <c r="B740" s="6" t="str">
        <f t="shared" si="25"/>
        <v/>
      </c>
      <c r="C740"/>
      <c r="D740"/>
      <c r="E740"/>
      <c r="F740"/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  <c r="AA740"/>
      <c r="AB740"/>
      <c r="AC740"/>
      <c r="AD740"/>
      <c r="AE740"/>
      <c r="AF740"/>
    </row>
    <row r="741" spans="1:32">
      <c r="A741" s="6" t="str">
        <f t="shared" si="24"/>
        <v/>
      </c>
      <c r="B741" s="6" t="str">
        <f t="shared" si="25"/>
        <v/>
      </c>
      <c r="C741"/>
      <c r="D741"/>
      <c r="E741"/>
      <c r="F741"/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  <c r="Z741"/>
      <c r="AA741"/>
      <c r="AB741"/>
      <c r="AC741"/>
      <c r="AD741"/>
      <c r="AE741"/>
      <c r="AF741"/>
    </row>
    <row r="742" spans="1:32">
      <c r="A742" s="6" t="str">
        <f t="shared" si="24"/>
        <v/>
      </c>
      <c r="B742" s="6" t="str">
        <f t="shared" si="25"/>
        <v/>
      </c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  <c r="AB742"/>
      <c r="AC742"/>
      <c r="AD742"/>
      <c r="AE742"/>
      <c r="AF742"/>
    </row>
    <row r="743" spans="1:32">
      <c r="A743" s="6" t="str">
        <f t="shared" si="24"/>
        <v/>
      </c>
      <c r="B743" s="6" t="str">
        <f t="shared" si="25"/>
        <v/>
      </c>
      <c r="C743"/>
      <c r="D743"/>
      <c r="E743"/>
      <c r="F743"/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  <c r="AA743"/>
      <c r="AB743"/>
      <c r="AC743"/>
      <c r="AD743"/>
      <c r="AE743"/>
      <c r="AF743"/>
    </row>
    <row r="744" spans="1:32">
      <c r="A744" s="6" t="str">
        <f t="shared" si="24"/>
        <v/>
      </c>
      <c r="B744" s="6" t="str">
        <f t="shared" si="25"/>
        <v/>
      </c>
      <c r="C744"/>
      <c r="D744"/>
      <c r="E744"/>
      <c r="F744"/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  <c r="Z744"/>
      <c r="AA744"/>
      <c r="AB744"/>
      <c r="AC744"/>
      <c r="AD744"/>
      <c r="AE744"/>
      <c r="AF744"/>
    </row>
    <row r="745" spans="1:32">
      <c r="A745" s="6" t="str">
        <f t="shared" si="24"/>
        <v/>
      </c>
      <c r="B745" s="6" t="str">
        <f t="shared" si="25"/>
        <v/>
      </c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  <c r="AB745"/>
      <c r="AC745"/>
      <c r="AD745"/>
      <c r="AE745"/>
      <c r="AF745"/>
    </row>
    <row r="746" spans="1:32">
      <c r="A746" s="6" t="str">
        <f t="shared" si="24"/>
        <v/>
      </c>
      <c r="B746" s="6" t="str">
        <f t="shared" si="25"/>
        <v/>
      </c>
      <c r="C746"/>
      <c r="D746"/>
      <c r="E746"/>
      <c r="F746"/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  <c r="AA746"/>
      <c r="AB746"/>
      <c r="AC746"/>
      <c r="AD746"/>
      <c r="AE746"/>
      <c r="AF746"/>
    </row>
    <row r="747" spans="1:32">
      <c r="A747" s="6" t="str">
        <f t="shared" si="24"/>
        <v/>
      </c>
      <c r="B747" s="6" t="str">
        <f t="shared" si="25"/>
        <v/>
      </c>
      <c r="C747"/>
      <c r="D747"/>
      <c r="E747"/>
      <c r="F747"/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  <c r="Z747"/>
      <c r="AA747"/>
      <c r="AB747"/>
      <c r="AC747"/>
      <c r="AD747"/>
      <c r="AE747"/>
      <c r="AF747"/>
    </row>
    <row r="748" spans="1:32">
      <c r="A748" s="6" t="str">
        <f t="shared" si="24"/>
        <v/>
      </c>
      <c r="B748" s="6" t="str">
        <f t="shared" si="25"/>
        <v/>
      </c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  <c r="AB748"/>
      <c r="AC748"/>
      <c r="AD748"/>
      <c r="AE748"/>
      <c r="AF748"/>
    </row>
    <row r="749" spans="1:32">
      <c r="A749" s="6" t="str">
        <f t="shared" si="24"/>
        <v/>
      </c>
      <c r="B749" s="6" t="str">
        <f t="shared" si="25"/>
        <v/>
      </c>
      <c r="C749"/>
      <c r="D749"/>
      <c r="E749"/>
      <c r="F749"/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  <c r="AA749"/>
      <c r="AB749"/>
      <c r="AC749"/>
      <c r="AD749"/>
      <c r="AE749"/>
      <c r="AF749"/>
    </row>
    <row r="750" spans="1:32">
      <c r="A750" s="6" t="str">
        <f t="shared" si="24"/>
        <v/>
      </c>
      <c r="B750" s="6" t="str">
        <f t="shared" si="25"/>
        <v/>
      </c>
      <c r="C750"/>
      <c r="D750"/>
      <c r="E750"/>
      <c r="F750"/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  <c r="Z750"/>
      <c r="AA750"/>
      <c r="AB750"/>
      <c r="AC750"/>
      <c r="AD750"/>
      <c r="AE750"/>
      <c r="AF750"/>
    </row>
    <row r="751" spans="1:32">
      <c r="A751" s="6" t="str">
        <f t="shared" si="24"/>
        <v/>
      </c>
      <c r="B751" s="6" t="str">
        <f t="shared" si="25"/>
        <v/>
      </c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  <c r="AB751"/>
      <c r="AC751"/>
      <c r="AD751"/>
      <c r="AE751"/>
      <c r="AF751"/>
    </row>
    <row r="752" spans="1:32">
      <c r="A752" s="6" t="str">
        <f t="shared" si="24"/>
        <v/>
      </c>
      <c r="B752" s="6" t="str">
        <f t="shared" si="25"/>
        <v/>
      </c>
      <c r="C752"/>
      <c r="D752"/>
      <c r="E752"/>
      <c r="F752"/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  <c r="AA752"/>
      <c r="AB752"/>
      <c r="AC752"/>
      <c r="AD752"/>
      <c r="AE752"/>
      <c r="AF752"/>
    </row>
    <row r="753" spans="1:32">
      <c r="A753" s="6" t="str">
        <f t="shared" si="24"/>
        <v/>
      </c>
      <c r="B753" s="6" t="str">
        <f t="shared" si="25"/>
        <v/>
      </c>
      <c r="C753"/>
      <c r="D753"/>
      <c r="E753"/>
      <c r="F753"/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  <c r="Z753"/>
      <c r="AA753"/>
      <c r="AB753"/>
      <c r="AC753"/>
      <c r="AD753"/>
      <c r="AE753"/>
      <c r="AF753"/>
    </row>
    <row r="754" spans="1:32">
      <c r="A754" s="6" t="str">
        <f t="shared" si="24"/>
        <v/>
      </c>
      <c r="B754" s="6" t="str">
        <f t="shared" si="25"/>
        <v/>
      </c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  <c r="AB754"/>
      <c r="AC754"/>
      <c r="AD754"/>
      <c r="AE754"/>
      <c r="AF754"/>
    </row>
    <row r="755" spans="1:32">
      <c r="A755" s="6" t="str">
        <f t="shared" si="24"/>
        <v/>
      </c>
      <c r="B755" s="6" t="str">
        <f t="shared" si="25"/>
        <v/>
      </c>
      <c r="C755"/>
      <c r="D755"/>
      <c r="E755"/>
      <c r="F755"/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  <c r="AA755"/>
      <c r="AB755"/>
      <c r="AC755"/>
      <c r="AD755"/>
      <c r="AE755"/>
      <c r="AF755"/>
    </row>
    <row r="756" spans="1:32">
      <c r="A756" s="6" t="str">
        <f t="shared" si="24"/>
        <v/>
      </c>
      <c r="B756" s="6" t="str">
        <f t="shared" si="25"/>
        <v/>
      </c>
      <c r="C756"/>
      <c r="D756"/>
      <c r="E756"/>
      <c r="F756"/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  <c r="Z756"/>
      <c r="AA756"/>
      <c r="AB756"/>
      <c r="AC756"/>
      <c r="AD756"/>
      <c r="AE756"/>
      <c r="AF756"/>
    </row>
    <row r="757" spans="1:32">
      <c r="A757" s="6" t="str">
        <f t="shared" si="24"/>
        <v/>
      </c>
      <c r="B757" s="6" t="str">
        <f t="shared" si="25"/>
        <v/>
      </c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  <c r="AB757"/>
      <c r="AC757"/>
      <c r="AD757"/>
      <c r="AE757"/>
      <c r="AF757"/>
    </row>
    <row r="758" spans="1:32">
      <c r="A758" s="6" t="str">
        <f t="shared" si="24"/>
        <v/>
      </c>
      <c r="B758" s="6" t="str">
        <f t="shared" si="25"/>
        <v/>
      </c>
      <c r="C758"/>
      <c r="D758"/>
      <c r="E758"/>
      <c r="F758"/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  <c r="AA758"/>
      <c r="AB758"/>
      <c r="AC758"/>
      <c r="AD758"/>
      <c r="AE758"/>
      <c r="AF758"/>
    </row>
    <row r="759" spans="1:32">
      <c r="A759" s="6" t="str">
        <f t="shared" si="24"/>
        <v/>
      </c>
      <c r="B759" s="6" t="str">
        <f t="shared" si="25"/>
        <v/>
      </c>
      <c r="C759"/>
      <c r="D759"/>
      <c r="E759"/>
      <c r="F759"/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  <c r="Z759"/>
      <c r="AA759"/>
      <c r="AB759"/>
      <c r="AC759"/>
      <c r="AD759"/>
      <c r="AE759"/>
      <c r="AF759"/>
    </row>
    <row r="760" spans="1:32">
      <c r="A760" s="6" t="str">
        <f t="shared" si="24"/>
        <v/>
      </c>
      <c r="B760" s="6" t="str">
        <f t="shared" si="25"/>
        <v/>
      </c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  <c r="AB760"/>
      <c r="AC760"/>
      <c r="AD760"/>
      <c r="AE760"/>
      <c r="AF760"/>
    </row>
    <row r="761" spans="1:32">
      <c r="A761" s="6" t="str">
        <f t="shared" si="24"/>
        <v/>
      </c>
      <c r="B761" s="6" t="str">
        <f t="shared" si="25"/>
        <v/>
      </c>
      <c r="C761"/>
      <c r="D761"/>
      <c r="E761"/>
      <c r="F761"/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  <c r="AA761"/>
      <c r="AB761"/>
      <c r="AC761"/>
      <c r="AD761"/>
      <c r="AE761"/>
      <c r="AF761"/>
    </row>
    <row r="762" spans="1:32">
      <c r="A762" s="6" t="str">
        <f t="shared" si="24"/>
        <v/>
      </c>
      <c r="B762" s="6" t="str">
        <f t="shared" si="25"/>
        <v/>
      </c>
      <c r="C762"/>
      <c r="D762"/>
      <c r="E762"/>
      <c r="F762"/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  <c r="Z762"/>
      <c r="AA762"/>
      <c r="AB762"/>
      <c r="AC762"/>
      <c r="AD762"/>
      <c r="AE762"/>
      <c r="AF762"/>
    </row>
    <row r="763" spans="1:32">
      <c r="A763" s="6" t="str">
        <f t="shared" si="24"/>
        <v/>
      </c>
      <c r="B763" s="6" t="str">
        <f t="shared" si="25"/>
        <v/>
      </c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  <c r="AB763"/>
      <c r="AC763"/>
      <c r="AD763"/>
      <c r="AE763"/>
      <c r="AF763"/>
    </row>
    <row r="764" spans="1:32">
      <c r="A764" s="6" t="str">
        <f t="shared" si="24"/>
        <v/>
      </c>
      <c r="B764" s="6" t="str">
        <f t="shared" si="25"/>
        <v/>
      </c>
      <c r="C764"/>
      <c r="D764"/>
      <c r="E764"/>
      <c r="F764"/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  <c r="AA764"/>
      <c r="AB764"/>
      <c r="AC764"/>
      <c r="AD764"/>
      <c r="AE764"/>
      <c r="AF764"/>
    </row>
    <row r="765" spans="1:32">
      <c r="A765" s="6" t="str">
        <f t="shared" si="24"/>
        <v/>
      </c>
      <c r="B765" s="6" t="str">
        <f t="shared" si="25"/>
        <v/>
      </c>
      <c r="C765"/>
      <c r="D765"/>
      <c r="E765"/>
      <c r="F765"/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  <c r="Z765"/>
      <c r="AA765"/>
      <c r="AB765"/>
      <c r="AC765"/>
      <c r="AD765"/>
      <c r="AE765"/>
      <c r="AF765"/>
    </row>
    <row r="766" spans="1:32">
      <c r="A766" s="6" t="str">
        <f t="shared" si="24"/>
        <v/>
      </c>
      <c r="B766" s="6" t="str">
        <f t="shared" si="25"/>
        <v/>
      </c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  <c r="AB766"/>
      <c r="AC766"/>
      <c r="AD766"/>
      <c r="AE766"/>
      <c r="AF766"/>
    </row>
    <row r="767" spans="1:32">
      <c r="A767" s="6" t="str">
        <f t="shared" si="24"/>
        <v/>
      </c>
      <c r="B767" s="6" t="str">
        <f t="shared" si="25"/>
        <v/>
      </c>
      <c r="C767"/>
      <c r="D767"/>
      <c r="E767"/>
      <c r="F767"/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  <c r="AA767"/>
      <c r="AB767"/>
      <c r="AC767"/>
      <c r="AD767"/>
      <c r="AE767"/>
      <c r="AF767"/>
    </row>
    <row r="768" spans="1:32">
      <c r="A768" s="6" t="str">
        <f t="shared" si="24"/>
        <v/>
      </c>
      <c r="B768" s="6" t="str">
        <f t="shared" si="25"/>
        <v/>
      </c>
      <c r="C768"/>
      <c r="D768"/>
      <c r="E768"/>
      <c r="F768"/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  <c r="Z768"/>
      <c r="AA768"/>
      <c r="AB768"/>
      <c r="AC768"/>
      <c r="AD768"/>
      <c r="AE768"/>
      <c r="AF768"/>
    </row>
    <row r="769" spans="1:32">
      <c r="A769" s="6" t="str">
        <f t="shared" si="24"/>
        <v/>
      </c>
      <c r="B769" s="6" t="str">
        <f t="shared" si="25"/>
        <v/>
      </c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  <c r="AB769"/>
      <c r="AC769"/>
      <c r="AD769"/>
      <c r="AE769"/>
      <c r="AF769"/>
    </row>
    <row r="770" spans="1:32">
      <c r="A770" s="6" t="str">
        <f t="shared" si="24"/>
        <v/>
      </c>
      <c r="B770" s="6" t="str">
        <f t="shared" si="25"/>
        <v/>
      </c>
      <c r="C770"/>
      <c r="D770"/>
      <c r="E770"/>
      <c r="F770"/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  <c r="AA770"/>
      <c r="AB770"/>
      <c r="AC770"/>
      <c r="AD770"/>
      <c r="AE770"/>
      <c r="AF770"/>
    </row>
    <row r="771" spans="1:32">
      <c r="A771" s="6" t="str">
        <f t="shared" si="24"/>
        <v/>
      </c>
      <c r="B771" s="6" t="str">
        <f t="shared" si="25"/>
        <v/>
      </c>
      <c r="C771"/>
      <c r="D771"/>
      <c r="E771"/>
      <c r="F771"/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  <c r="Z771"/>
      <c r="AA771"/>
      <c r="AB771"/>
      <c r="AC771"/>
      <c r="AD771"/>
      <c r="AE771"/>
      <c r="AF771"/>
    </row>
    <row r="772" spans="1:32">
      <c r="A772" s="6" t="str">
        <f t="shared" si="24"/>
        <v/>
      </c>
      <c r="B772" s="6" t="str">
        <f t="shared" si="25"/>
        <v/>
      </c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  <c r="AB772"/>
      <c r="AC772"/>
      <c r="AD772"/>
      <c r="AE772"/>
      <c r="AF772"/>
    </row>
    <row r="773" spans="1:32">
      <c r="A773" s="6" t="str">
        <f t="shared" si="24"/>
        <v/>
      </c>
      <c r="B773" s="6" t="str">
        <f t="shared" si="25"/>
        <v/>
      </c>
      <c r="C773"/>
      <c r="D773"/>
      <c r="E773"/>
      <c r="F773"/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  <c r="AA773"/>
      <c r="AB773"/>
      <c r="AC773"/>
      <c r="AD773"/>
      <c r="AE773"/>
      <c r="AF773"/>
    </row>
    <row r="774" spans="1:32">
      <c r="A774" s="6" t="str">
        <f t="shared" si="24"/>
        <v/>
      </c>
      <c r="B774" s="6" t="str">
        <f t="shared" si="25"/>
        <v/>
      </c>
      <c r="C774"/>
      <c r="D774"/>
      <c r="E774"/>
      <c r="F774"/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  <c r="Z774"/>
      <c r="AA774"/>
      <c r="AB774"/>
      <c r="AC774"/>
      <c r="AD774"/>
      <c r="AE774"/>
      <c r="AF774"/>
    </row>
    <row r="775" spans="1:32">
      <c r="A775" s="6" t="str">
        <f t="shared" si="24"/>
        <v/>
      </c>
      <c r="B775" s="6" t="str">
        <f t="shared" si="25"/>
        <v/>
      </c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  <c r="AB775"/>
      <c r="AC775"/>
      <c r="AD775"/>
      <c r="AE775"/>
      <c r="AF775"/>
    </row>
    <row r="776" spans="1:32">
      <c r="A776" s="6" t="str">
        <f t="shared" si="24"/>
        <v/>
      </c>
      <c r="B776" s="6" t="str">
        <f t="shared" si="25"/>
        <v/>
      </c>
      <c r="C776"/>
      <c r="D776"/>
      <c r="E776"/>
      <c r="F776"/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  <c r="AA776"/>
      <c r="AB776"/>
      <c r="AC776"/>
      <c r="AD776"/>
      <c r="AE776"/>
      <c r="AF776"/>
    </row>
    <row r="777" spans="1:32">
      <c r="A777" s="6" t="str">
        <f t="shared" si="24"/>
        <v/>
      </c>
      <c r="B777" s="6" t="str">
        <f t="shared" si="25"/>
        <v/>
      </c>
      <c r="C777"/>
      <c r="D777"/>
      <c r="E777"/>
      <c r="F777"/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  <c r="Z777"/>
      <c r="AA777"/>
      <c r="AB777"/>
      <c r="AC777"/>
      <c r="AD777"/>
      <c r="AE777"/>
      <c r="AF777"/>
    </row>
    <row r="778" spans="1:32">
      <c r="A778" s="6" t="str">
        <f t="shared" ref="A778:A841" si="26">IFERROR(CONCATENATE(C778,B778),"")</f>
        <v/>
      </c>
      <c r="B778" s="6" t="str">
        <f t="shared" ref="B778:B841" si="27">IFERROR(IF(C778=C777,B777+1,IF(C778="","",1)),"")</f>
        <v/>
      </c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  <c r="AB778"/>
      <c r="AC778"/>
      <c r="AD778"/>
      <c r="AE778"/>
      <c r="AF778"/>
    </row>
    <row r="779" spans="1:32">
      <c r="A779" s="6" t="str">
        <f t="shared" si="26"/>
        <v/>
      </c>
      <c r="B779" s="6" t="str">
        <f t="shared" si="27"/>
        <v/>
      </c>
      <c r="C779"/>
      <c r="D779"/>
      <c r="E779"/>
      <c r="F779"/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  <c r="AA779"/>
      <c r="AB779"/>
      <c r="AC779"/>
      <c r="AD779"/>
      <c r="AE779"/>
      <c r="AF779"/>
    </row>
    <row r="780" spans="1:32">
      <c r="A780" s="6" t="str">
        <f t="shared" si="26"/>
        <v/>
      </c>
      <c r="B780" s="6" t="str">
        <f t="shared" si="27"/>
        <v/>
      </c>
      <c r="C780"/>
      <c r="D780"/>
      <c r="E780"/>
      <c r="F780"/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  <c r="Z780"/>
      <c r="AA780"/>
      <c r="AB780"/>
      <c r="AC780"/>
      <c r="AD780"/>
      <c r="AE780"/>
      <c r="AF780"/>
    </row>
    <row r="781" spans="1:32">
      <c r="A781" s="6" t="str">
        <f t="shared" si="26"/>
        <v/>
      </c>
      <c r="B781" s="6" t="str">
        <f t="shared" si="27"/>
        <v/>
      </c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  <c r="AB781"/>
      <c r="AC781"/>
      <c r="AD781"/>
      <c r="AE781"/>
      <c r="AF781"/>
    </row>
    <row r="782" spans="1:32">
      <c r="A782" s="6" t="str">
        <f t="shared" si="26"/>
        <v/>
      </c>
      <c r="B782" s="6" t="str">
        <f t="shared" si="27"/>
        <v/>
      </c>
      <c r="C782"/>
      <c r="D782"/>
      <c r="E782"/>
      <c r="F782"/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  <c r="AA782"/>
      <c r="AB782"/>
      <c r="AC782"/>
      <c r="AD782"/>
      <c r="AE782"/>
      <c r="AF782"/>
    </row>
    <row r="783" spans="1:32">
      <c r="A783" s="6" t="str">
        <f t="shared" si="26"/>
        <v/>
      </c>
      <c r="B783" s="6" t="str">
        <f t="shared" si="27"/>
        <v/>
      </c>
      <c r="C783"/>
      <c r="D783"/>
      <c r="E783"/>
      <c r="F783"/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  <c r="Z783"/>
      <c r="AA783"/>
      <c r="AB783"/>
      <c r="AC783"/>
      <c r="AD783"/>
      <c r="AE783"/>
      <c r="AF783"/>
    </row>
    <row r="784" spans="1:32">
      <c r="A784" s="6" t="str">
        <f t="shared" si="26"/>
        <v/>
      </c>
      <c r="B784" s="6" t="str">
        <f t="shared" si="27"/>
        <v/>
      </c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  <c r="AB784"/>
      <c r="AC784"/>
      <c r="AD784"/>
      <c r="AE784"/>
      <c r="AF784"/>
    </row>
    <row r="785" spans="1:32">
      <c r="A785" s="6" t="str">
        <f t="shared" si="26"/>
        <v/>
      </c>
      <c r="B785" s="6" t="str">
        <f t="shared" si="27"/>
        <v/>
      </c>
      <c r="C785"/>
      <c r="D785"/>
      <c r="E785"/>
      <c r="F785"/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  <c r="AA785"/>
      <c r="AB785"/>
      <c r="AC785"/>
      <c r="AD785"/>
      <c r="AE785"/>
      <c r="AF785"/>
    </row>
    <row r="786" spans="1:32">
      <c r="A786" s="6" t="str">
        <f t="shared" si="26"/>
        <v/>
      </c>
      <c r="B786" s="6" t="str">
        <f t="shared" si="27"/>
        <v/>
      </c>
      <c r="C786"/>
      <c r="D786"/>
      <c r="E786"/>
      <c r="F786"/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  <c r="Z786"/>
      <c r="AA786"/>
      <c r="AB786"/>
      <c r="AC786"/>
      <c r="AD786"/>
      <c r="AE786"/>
      <c r="AF786"/>
    </row>
    <row r="787" spans="1:32">
      <c r="A787" s="6" t="str">
        <f t="shared" si="26"/>
        <v/>
      </c>
      <c r="B787" s="6" t="str">
        <f t="shared" si="27"/>
        <v/>
      </c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  <c r="AB787"/>
      <c r="AC787"/>
      <c r="AD787"/>
      <c r="AE787"/>
      <c r="AF787"/>
    </row>
    <row r="788" spans="1:32">
      <c r="A788" s="6" t="str">
        <f t="shared" si="26"/>
        <v/>
      </c>
      <c r="B788" s="6" t="str">
        <f t="shared" si="27"/>
        <v/>
      </c>
      <c r="C788"/>
      <c r="D788"/>
      <c r="E788"/>
      <c r="F788"/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  <c r="AA788"/>
      <c r="AB788"/>
      <c r="AC788"/>
      <c r="AD788"/>
      <c r="AE788"/>
      <c r="AF788"/>
    </row>
    <row r="789" spans="1:32">
      <c r="A789" s="6" t="str">
        <f t="shared" si="26"/>
        <v/>
      </c>
      <c r="B789" s="6" t="str">
        <f t="shared" si="27"/>
        <v/>
      </c>
      <c r="C789"/>
      <c r="D789"/>
      <c r="E789"/>
      <c r="F789"/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  <c r="Z789"/>
      <c r="AA789"/>
      <c r="AB789"/>
      <c r="AC789"/>
      <c r="AD789"/>
      <c r="AE789"/>
      <c r="AF789"/>
    </row>
    <row r="790" spans="1:32">
      <c r="A790" s="6" t="str">
        <f t="shared" si="26"/>
        <v/>
      </c>
      <c r="B790" s="6" t="str">
        <f t="shared" si="27"/>
        <v/>
      </c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  <c r="AB790"/>
      <c r="AC790"/>
      <c r="AD790"/>
      <c r="AE790"/>
      <c r="AF790"/>
    </row>
    <row r="791" spans="1:32">
      <c r="A791" s="6" t="str">
        <f t="shared" si="26"/>
        <v/>
      </c>
      <c r="B791" s="6" t="str">
        <f t="shared" si="27"/>
        <v/>
      </c>
      <c r="C791"/>
      <c r="D791"/>
      <c r="E791"/>
      <c r="F791"/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  <c r="AA791"/>
      <c r="AB791"/>
      <c r="AC791"/>
      <c r="AD791"/>
      <c r="AE791"/>
      <c r="AF791"/>
    </row>
    <row r="792" spans="1:32">
      <c r="A792" s="6" t="str">
        <f t="shared" si="26"/>
        <v/>
      </c>
      <c r="B792" s="6" t="str">
        <f t="shared" si="27"/>
        <v/>
      </c>
      <c r="C792"/>
      <c r="D792"/>
      <c r="E792"/>
      <c r="F792"/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  <c r="Z792"/>
      <c r="AA792"/>
      <c r="AB792"/>
      <c r="AC792"/>
      <c r="AD792"/>
      <c r="AE792"/>
      <c r="AF792"/>
    </row>
    <row r="793" spans="1:32">
      <c r="A793" s="6" t="str">
        <f t="shared" si="26"/>
        <v/>
      </c>
      <c r="B793" s="6" t="str">
        <f t="shared" si="27"/>
        <v/>
      </c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  <c r="AB793"/>
      <c r="AC793"/>
      <c r="AD793"/>
      <c r="AE793"/>
      <c r="AF793"/>
    </row>
    <row r="794" spans="1:32">
      <c r="A794" s="6" t="str">
        <f t="shared" si="26"/>
        <v/>
      </c>
      <c r="B794" s="6" t="str">
        <f t="shared" si="27"/>
        <v/>
      </c>
      <c r="C794"/>
      <c r="D794"/>
      <c r="E794"/>
      <c r="F794"/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  <c r="AA794"/>
      <c r="AB794"/>
      <c r="AC794"/>
      <c r="AD794"/>
      <c r="AE794"/>
      <c r="AF794"/>
    </row>
    <row r="795" spans="1:32">
      <c r="A795" s="6" t="str">
        <f t="shared" si="26"/>
        <v/>
      </c>
      <c r="B795" s="6" t="str">
        <f t="shared" si="27"/>
        <v/>
      </c>
      <c r="C795"/>
      <c r="D795"/>
      <c r="E795"/>
      <c r="F795"/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  <c r="Z795"/>
      <c r="AA795"/>
      <c r="AB795"/>
      <c r="AC795"/>
      <c r="AD795"/>
      <c r="AE795"/>
      <c r="AF795"/>
    </row>
    <row r="796" spans="1:32">
      <c r="A796" s="6" t="str">
        <f t="shared" si="26"/>
        <v/>
      </c>
      <c r="B796" s="6" t="str">
        <f t="shared" si="27"/>
        <v/>
      </c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  <c r="AB796"/>
      <c r="AC796"/>
      <c r="AD796"/>
      <c r="AE796"/>
      <c r="AF796"/>
    </row>
    <row r="797" spans="1:32">
      <c r="A797" s="6" t="str">
        <f t="shared" si="26"/>
        <v/>
      </c>
      <c r="B797" s="6" t="str">
        <f t="shared" si="27"/>
        <v/>
      </c>
      <c r="C797"/>
      <c r="D797"/>
      <c r="E797"/>
      <c r="F797"/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  <c r="AA797"/>
      <c r="AB797"/>
      <c r="AC797"/>
      <c r="AD797"/>
      <c r="AE797"/>
      <c r="AF797"/>
    </row>
    <row r="798" spans="1:32">
      <c r="A798" s="6" t="str">
        <f t="shared" si="26"/>
        <v/>
      </c>
      <c r="B798" s="6" t="str">
        <f t="shared" si="27"/>
        <v/>
      </c>
      <c r="C798"/>
      <c r="D798"/>
      <c r="E798"/>
      <c r="F798"/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  <c r="Z798"/>
      <c r="AA798"/>
      <c r="AB798"/>
      <c r="AC798"/>
      <c r="AD798"/>
      <c r="AE798"/>
      <c r="AF798"/>
    </row>
    <row r="799" spans="1:32">
      <c r="A799" s="6" t="str">
        <f t="shared" si="26"/>
        <v/>
      </c>
      <c r="B799" s="6" t="str">
        <f t="shared" si="27"/>
        <v/>
      </c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  <c r="AB799"/>
      <c r="AC799"/>
      <c r="AD799"/>
      <c r="AE799"/>
      <c r="AF799"/>
    </row>
    <row r="800" spans="1:32">
      <c r="A800" s="6" t="str">
        <f t="shared" si="26"/>
        <v/>
      </c>
      <c r="B800" s="6" t="str">
        <f t="shared" si="27"/>
        <v/>
      </c>
      <c r="C800"/>
      <c r="D800"/>
      <c r="E800"/>
      <c r="F800"/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  <c r="AA800"/>
      <c r="AB800"/>
      <c r="AC800"/>
      <c r="AD800"/>
      <c r="AE800"/>
      <c r="AF800"/>
    </row>
    <row r="801" spans="1:32">
      <c r="A801" s="6" t="str">
        <f t="shared" si="26"/>
        <v/>
      </c>
      <c r="B801" s="6" t="str">
        <f t="shared" si="27"/>
        <v/>
      </c>
      <c r="C801"/>
      <c r="D801"/>
      <c r="E801"/>
      <c r="F801"/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  <c r="Z801"/>
      <c r="AA801"/>
      <c r="AB801"/>
      <c r="AC801"/>
      <c r="AD801"/>
      <c r="AE801"/>
      <c r="AF801"/>
    </row>
    <row r="802" spans="1:32">
      <c r="A802" s="6" t="str">
        <f t="shared" si="26"/>
        <v/>
      </c>
      <c r="B802" s="6" t="str">
        <f t="shared" si="27"/>
        <v/>
      </c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  <c r="AB802"/>
      <c r="AC802"/>
      <c r="AD802"/>
      <c r="AE802"/>
      <c r="AF802"/>
    </row>
    <row r="803" spans="1:32">
      <c r="A803" s="6" t="str">
        <f t="shared" si="26"/>
        <v/>
      </c>
      <c r="B803" s="6" t="str">
        <f t="shared" si="27"/>
        <v/>
      </c>
      <c r="C803"/>
      <c r="D803"/>
      <c r="E803"/>
      <c r="F803"/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  <c r="AA803"/>
      <c r="AB803"/>
      <c r="AC803"/>
      <c r="AD803"/>
      <c r="AE803"/>
      <c r="AF803"/>
    </row>
    <row r="804" spans="1:32">
      <c r="A804" s="6" t="str">
        <f t="shared" si="26"/>
        <v/>
      </c>
      <c r="B804" s="6" t="str">
        <f t="shared" si="27"/>
        <v/>
      </c>
      <c r="C804"/>
      <c r="D804"/>
      <c r="E804"/>
      <c r="F804"/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  <c r="Z804"/>
      <c r="AA804"/>
      <c r="AB804"/>
      <c r="AC804"/>
      <c r="AD804"/>
      <c r="AE804"/>
      <c r="AF804"/>
    </row>
    <row r="805" spans="1:32">
      <c r="A805" s="6" t="str">
        <f t="shared" si="26"/>
        <v/>
      </c>
      <c r="B805" s="6" t="str">
        <f t="shared" si="27"/>
        <v/>
      </c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  <c r="AB805"/>
      <c r="AC805"/>
      <c r="AD805"/>
      <c r="AE805"/>
      <c r="AF805"/>
    </row>
    <row r="806" spans="1:32">
      <c r="A806" s="6" t="str">
        <f t="shared" si="26"/>
        <v/>
      </c>
      <c r="B806" s="6" t="str">
        <f t="shared" si="27"/>
        <v/>
      </c>
      <c r="C806"/>
      <c r="D806"/>
      <c r="E806"/>
      <c r="F806"/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  <c r="AA806"/>
      <c r="AB806"/>
      <c r="AC806"/>
      <c r="AD806"/>
      <c r="AE806"/>
      <c r="AF806"/>
    </row>
    <row r="807" spans="1:32">
      <c r="A807" s="6" t="str">
        <f t="shared" si="26"/>
        <v/>
      </c>
      <c r="B807" s="6" t="str">
        <f t="shared" si="27"/>
        <v/>
      </c>
      <c r="C807"/>
      <c r="D807"/>
      <c r="E807"/>
      <c r="F807"/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  <c r="Z807"/>
      <c r="AA807"/>
      <c r="AB807"/>
      <c r="AC807"/>
      <c r="AD807"/>
      <c r="AE807"/>
      <c r="AF807"/>
    </row>
    <row r="808" spans="1:32">
      <c r="A808" s="6" t="str">
        <f t="shared" si="26"/>
        <v/>
      </c>
      <c r="B808" s="6" t="str">
        <f t="shared" si="27"/>
        <v/>
      </c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  <c r="AB808"/>
      <c r="AC808"/>
      <c r="AD808"/>
      <c r="AE808"/>
      <c r="AF808"/>
    </row>
    <row r="809" spans="1:32">
      <c r="A809" s="6" t="str">
        <f t="shared" si="26"/>
        <v/>
      </c>
      <c r="B809" s="6" t="str">
        <f t="shared" si="27"/>
        <v/>
      </c>
      <c r="C809"/>
      <c r="D809"/>
      <c r="E809"/>
      <c r="F809"/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  <c r="AA809"/>
      <c r="AB809"/>
      <c r="AC809"/>
      <c r="AD809"/>
      <c r="AE809"/>
      <c r="AF809"/>
    </row>
    <row r="810" spans="1:32">
      <c r="A810" s="6" t="str">
        <f t="shared" si="26"/>
        <v/>
      </c>
      <c r="B810" s="6" t="str">
        <f t="shared" si="27"/>
        <v/>
      </c>
      <c r="C810"/>
      <c r="D810"/>
      <c r="E810"/>
      <c r="F810"/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  <c r="Z810"/>
      <c r="AA810"/>
      <c r="AB810"/>
      <c r="AC810"/>
      <c r="AD810"/>
      <c r="AE810"/>
      <c r="AF810"/>
    </row>
    <row r="811" spans="1:32">
      <c r="A811" s="6" t="str">
        <f t="shared" si="26"/>
        <v/>
      </c>
      <c r="B811" s="6" t="str">
        <f t="shared" si="27"/>
        <v/>
      </c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  <c r="AB811"/>
      <c r="AC811"/>
      <c r="AD811"/>
      <c r="AE811"/>
      <c r="AF811"/>
    </row>
    <row r="812" spans="1:32">
      <c r="A812" s="6" t="str">
        <f t="shared" si="26"/>
        <v/>
      </c>
      <c r="B812" s="6" t="str">
        <f t="shared" si="27"/>
        <v/>
      </c>
      <c r="C812"/>
      <c r="D812"/>
      <c r="E812"/>
      <c r="F812"/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  <c r="AA812"/>
      <c r="AB812"/>
      <c r="AC812"/>
      <c r="AD812"/>
      <c r="AE812"/>
      <c r="AF812"/>
    </row>
    <row r="813" spans="1:32">
      <c r="A813" s="6" t="str">
        <f t="shared" si="26"/>
        <v/>
      </c>
      <c r="B813" s="6" t="str">
        <f t="shared" si="27"/>
        <v/>
      </c>
      <c r="C813"/>
      <c r="D813"/>
      <c r="E813"/>
      <c r="F813"/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  <c r="Z813"/>
      <c r="AA813"/>
      <c r="AB813"/>
      <c r="AC813"/>
      <c r="AD813"/>
      <c r="AE813"/>
      <c r="AF813"/>
    </row>
    <row r="814" spans="1:32">
      <c r="A814" s="6" t="str">
        <f t="shared" si="26"/>
        <v/>
      </c>
      <c r="B814" s="6" t="str">
        <f t="shared" si="27"/>
        <v/>
      </c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  <c r="AB814"/>
      <c r="AC814"/>
      <c r="AD814"/>
      <c r="AE814"/>
      <c r="AF814"/>
    </row>
    <row r="815" spans="1:32">
      <c r="A815" s="6" t="str">
        <f t="shared" si="26"/>
        <v/>
      </c>
      <c r="B815" s="6" t="str">
        <f t="shared" si="27"/>
        <v/>
      </c>
      <c r="C815"/>
      <c r="D815"/>
      <c r="E815"/>
      <c r="F815"/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  <c r="AA815"/>
      <c r="AB815"/>
      <c r="AC815"/>
      <c r="AD815"/>
      <c r="AE815"/>
      <c r="AF815"/>
    </row>
    <row r="816" spans="1:32">
      <c r="A816" s="6" t="str">
        <f t="shared" si="26"/>
        <v/>
      </c>
      <c r="B816" s="6" t="str">
        <f t="shared" si="27"/>
        <v/>
      </c>
      <c r="C816"/>
      <c r="D816"/>
      <c r="E816"/>
      <c r="F816"/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  <c r="Z816"/>
      <c r="AA816"/>
      <c r="AB816"/>
      <c r="AC816"/>
      <c r="AD816"/>
      <c r="AE816"/>
      <c r="AF816"/>
    </row>
    <row r="817" spans="1:32">
      <c r="A817" s="6" t="str">
        <f t="shared" si="26"/>
        <v/>
      </c>
      <c r="B817" s="6" t="str">
        <f t="shared" si="27"/>
        <v/>
      </c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  <c r="AB817"/>
      <c r="AC817"/>
      <c r="AD817"/>
      <c r="AE817"/>
      <c r="AF817"/>
    </row>
    <row r="818" spans="1:32">
      <c r="A818" s="6" t="str">
        <f t="shared" si="26"/>
        <v/>
      </c>
      <c r="B818" s="6" t="str">
        <f t="shared" si="27"/>
        <v/>
      </c>
      <c r="C818"/>
      <c r="D818"/>
      <c r="E818"/>
      <c r="F818"/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  <c r="AA818"/>
      <c r="AB818"/>
      <c r="AC818"/>
      <c r="AD818"/>
      <c r="AE818"/>
      <c r="AF818"/>
    </row>
    <row r="819" spans="1:32">
      <c r="A819" s="6" t="str">
        <f t="shared" si="26"/>
        <v/>
      </c>
      <c r="B819" s="6" t="str">
        <f t="shared" si="27"/>
        <v/>
      </c>
      <c r="C819"/>
      <c r="D819"/>
      <c r="E819"/>
      <c r="F819"/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  <c r="Z819"/>
      <c r="AA819"/>
      <c r="AB819"/>
      <c r="AC819"/>
      <c r="AD819"/>
      <c r="AE819"/>
      <c r="AF819"/>
    </row>
    <row r="820" spans="1:32">
      <c r="A820" s="6" t="str">
        <f t="shared" si="26"/>
        <v/>
      </c>
      <c r="B820" s="6" t="str">
        <f t="shared" si="27"/>
        <v/>
      </c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  <c r="AB820"/>
      <c r="AC820"/>
      <c r="AD820"/>
      <c r="AE820"/>
      <c r="AF820"/>
    </row>
    <row r="821" spans="1:32">
      <c r="A821" s="6" t="str">
        <f t="shared" si="26"/>
        <v/>
      </c>
      <c r="B821" s="6" t="str">
        <f t="shared" si="27"/>
        <v/>
      </c>
      <c r="C821"/>
      <c r="D821"/>
      <c r="E821"/>
      <c r="F821"/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  <c r="AA821"/>
      <c r="AB821"/>
      <c r="AC821"/>
      <c r="AD821"/>
      <c r="AE821"/>
      <c r="AF821"/>
    </row>
    <row r="822" spans="1:32">
      <c r="A822" s="6" t="str">
        <f t="shared" si="26"/>
        <v/>
      </c>
      <c r="B822" s="6" t="str">
        <f t="shared" si="27"/>
        <v/>
      </c>
      <c r="C822"/>
      <c r="D822"/>
      <c r="E822"/>
      <c r="F822"/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  <c r="Z822"/>
      <c r="AA822"/>
      <c r="AB822"/>
      <c r="AC822"/>
      <c r="AD822"/>
      <c r="AE822"/>
      <c r="AF822"/>
    </row>
    <row r="823" spans="1:32">
      <c r="A823" s="6" t="str">
        <f t="shared" si="26"/>
        <v/>
      </c>
      <c r="B823" s="6" t="str">
        <f t="shared" si="27"/>
        <v/>
      </c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  <c r="AB823"/>
      <c r="AC823"/>
      <c r="AD823"/>
      <c r="AE823"/>
      <c r="AF823"/>
    </row>
    <row r="824" spans="1:32">
      <c r="A824" s="6" t="str">
        <f t="shared" si="26"/>
        <v/>
      </c>
      <c r="B824" s="6" t="str">
        <f t="shared" si="27"/>
        <v/>
      </c>
      <c r="C824"/>
      <c r="D824"/>
      <c r="E824"/>
      <c r="F824"/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  <c r="AA824"/>
      <c r="AB824"/>
      <c r="AC824"/>
      <c r="AD824"/>
      <c r="AE824"/>
      <c r="AF824"/>
    </row>
    <row r="825" spans="1:32">
      <c r="A825" s="6" t="str">
        <f t="shared" si="26"/>
        <v/>
      </c>
      <c r="B825" s="6" t="str">
        <f t="shared" si="27"/>
        <v/>
      </c>
      <c r="C825"/>
      <c r="D825"/>
      <c r="E825"/>
      <c r="F825"/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  <c r="Z825"/>
      <c r="AA825"/>
      <c r="AB825"/>
      <c r="AC825"/>
      <c r="AD825"/>
      <c r="AE825"/>
      <c r="AF825"/>
    </row>
    <row r="826" spans="1:32">
      <c r="A826" s="6" t="str">
        <f t="shared" si="26"/>
        <v/>
      </c>
      <c r="B826" s="6" t="str">
        <f t="shared" si="27"/>
        <v/>
      </c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  <c r="AB826"/>
      <c r="AC826"/>
      <c r="AD826"/>
      <c r="AE826"/>
      <c r="AF826"/>
    </row>
    <row r="827" spans="1:32">
      <c r="A827" s="6" t="str">
        <f t="shared" si="26"/>
        <v/>
      </c>
      <c r="B827" s="6" t="str">
        <f t="shared" si="27"/>
        <v/>
      </c>
      <c r="C827"/>
      <c r="D827"/>
      <c r="E827"/>
      <c r="F827"/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  <c r="AA827"/>
      <c r="AB827"/>
      <c r="AC827"/>
      <c r="AD827"/>
      <c r="AE827"/>
      <c r="AF827"/>
    </row>
    <row r="828" spans="1:32">
      <c r="A828" s="6" t="str">
        <f t="shared" si="26"/>
        <v/>
      </c>
      <c r="B828" s="6" t="str">
        <f t="shared" si="27"/>
        <v/>
      </c>
      <c r="C828"/>
      <c r="D828"/>
      <c r="E828"/>
      <c r="F828"/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  <c r="Z828"/>
      <c r="AA828"/>
      <c r="AB828"/>
      <c r="AC828"/>
      <c r="AD828"/>
      <c r="AE828"/>
      <c r="AF828"/>
    </row>
    <row r="829" spans="1:32">
      <c r="A829" s="6" t="str">
        <f t="shared" si="26"/>
        <v/>
      </c>
      <c r="B829" s="6" t="str">
        <f t="shared" si="27"/>
        <v/>
      </c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  <c r="AB829"/>
      <c r="AC829"/>
      <c r="AD829"/>
      <c r="AE829"/>
      <c r="AF829"/>
    </row>
    <row r="830" spans="1:32">
      <c r="A830" s="6" t="str">
        <f t="shared" si="26"/>
        <v/>
      </c>
      <c r="B830" s="6" t="str">
        <f t="shared" si="27"/>
        <v/>
      </c>
      <c r="C830"/>
      <c r="D830"/>
      <c r="E830"/>
      <c r="F830"/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  <c r="AA830"/>
      <c r="AB830"/>
      <c r="AC830"/>
      <c r="AD830"/>
      <c r="AE830"/>
      <c r="AF830"/>
    </row>
    <row r="831" spans="1:32">
      <c r="A831" s="6" t="str">
        <f t="shared" si="26"/>
        <v/>
      </c>
      <c r="B831" s="6" t="str">
        <f t="shared" si="27"/>
        <v/>
      </c>
      <c r="C831"/>
      <c r="D831"/>
      <c r="E831"/>
      <c r="F831"/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  <c r="Z831"/>
      <c r="AA831"/>
      <c r="AB831"/>
      <c r="AC831"/>
      <c r="AD831"/>
      <c r="AE831"/>
      <c r="AF831"/>
    </row>
    <row r="832" spans="1:32">
      <c r="A832" s="6" t="str">
        <f t="shared" si="26"/>
        <v/>
      </c>
      <c r="B832" s="6" t="str">
        <f t="shared" si="27"/>
        <v/>
      </c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  <c r="AB832"/>
      <c r="AC832"/>
      <c r="AD832"/>
      <c r="AE832"/>
      <c r="AF832"/>
    </row>
    <row r="833" spans="1:32">
      <c r="A833" s="6" t="str">
        <f t="shared" si="26"/>
        <v/>
      </c>
      <c r="B833" s="6" t="str">
        <f t="shared" si="27"/>
        <v/>
      </c>
      <c r="C833"/>
      <c r="D833"/>
      <c r="E833"/>
      <c r="F833"/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  <c r="AA833"/>
      <c r="AB833"/>
      <c r="AC833"/>
      <c r="AD833"/>
      <c r="AE833"/>
      <c r="AF833"/>
    </row>
    <row r="834" spans="1:32">
      <c r="A834" s="6" t="str">
        <f t="shared" si="26"/>
        <v/>
      </c>
      <c r="B834" s="6" t="str">
        <f t="shared" si="27"/>
        <v/>
      </c>
      <c r="C834"/>
      <c r="D834"/>
      <c r="E834"/>
      <c r="F834"/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  <c r="Z834"/>
      <c r="AA834"/>
      <c r="AB834"/>
      <c r="AC834"/>
      <c r="AD834"/>
      <c r="AE834"/>
      <c r="AF834"/>
    </row>
    <row r="835" spans="1:32">
      <c r="A835" s="6" t="str">
        <f t="shared" si="26"/>
        <v/>
      </c>
      <c r="B835" s="6" t="str">
        <f t="shared" si="27"/>
        <v/>
      </c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  <c r="AB835"/>
      <c r="AC835"/>
      <c r="AD835"/>
      <c r="AE835"/>
      <c r="AF835"/>
    </row>
    <row r="836" spans="1:32">
      <c r="A836" s="6" t="str">
        <f t="shared" si="26"/>
        <v/>
      </c>
      <c r="B836" s="6" t="str">
        <f t="shared" si="27"/>
        <v/>
      </c>
      <c r="C836"/>
      <c r="D836"/>
      <c r="E836"/>
      <c r="F836"/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  <c r="AA836"/>
      <c r="AB836"/>
      <c r="AC836"/>
      <c r="AD836"/>
      <c r="AE836"/>
      <c r="AF836"/>
    </row>
    <row r="837" spans="1:32">
      <c r="A837" s="6" t="str">
        <f t="shared" si="26"/>
        <v/>
      </c>
      <c r="B837" s="6" t="str">
        <f t="shared" si="27"/>
        <v/>
      </c>
      <c r="C837"/>
      <c r="D837"/>
      <c r="E837"/>
      <c r="F837"/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  <c r="Z837"/>
      <c r="AA837"/>
      <c r="AB837"/>
      <c r="AC837"/>
      <c r="AD837"/>
      <c r="AE837"/>
      <c r="AF837"/>
    </row>
    <row r="838" spans="1:32">
      <c r="A838" s="6" t="str">
        <f t="shared" si="26"/>
        <v/>
      </c>
      <c r="B838" s="6" t="str">
        <f t="shared" si="27"/>
        <v/>
      </c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  <c r="AB838"/>
      <c r="AC838"/>
      <c r="AD838"/>
      <c r="AE838"/>
      <c r="AF838"/>
    </row>
    <row r="839" spans="1:32">
      <c r="A839" s="6" t="str">
        <f t="shared" si="26"/>
        <v/>
      </c>
      <c r="B839" s="6" t="str">
        <f t="shared" si="27"/>
        <v/>
      </c>
      <c r="C839"/>
      <c r="D839"/>
      <c r="E839"/>
      <c r="F839"/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  <c r="AA839"/>
      <c r="AB839"/>
      <c r="AC839"/>
      <c r="AD839"/>
      <c r="AE839"/>
      <c r="AF839"/>
    </row>
    <row r="840" spans="1:32">
      <c r="A840" s="6" t="str">
        <f t="shared" si="26"/>
        <v/>
      </c>
      <c r="B840" s="6" t="str">
        <f t="shared" si="27"/>
        <v/>
      </c>
      <c r="C840"/>
      <c r="D840"/>
      <c r="E840"/>
      <c r="F840"/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  <c r="Z840"/>
      <c r="AA840"/>
      <c r="AB840"/>
      <c r="AC840"/>
      <c r="AD840"/>
      <c r="AE840"/>
      <c r="AF840"/>
    </row>
    <row r="841" spans="1:32">
      <c r="A841" s="6" t="str">
        <f t="shared" si="26"/>
        <v/>
      </c>
      <c r="B841" s="6" t="str">
        <f t="shared" si="27"/>
        <v/>
      </c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  <c r="AB841"/>
      <c r="AC841"/>
      <c r="AD841"/>
      <c r="AE841"/>
      <c r="AF841"/>
    </row>
    <row r="842" spans="1:32">
      <c r="A842" s="6" t="str">
        <f t="shared" ref="A842:A905" si="28">IFERROR(CONCATENATE(C842,B842),"")</f>
        <v/>
      </c>
      <c r="B842" s="6" t="str">
        <f t="shared" ref="B842:B905" si="29">IFERROR(IF(C842=C841,B841+1,IF(C842="","",1)),"")</f>
        <v/>
      </c>
      <c r="C842"/>
      <c r="D842"/>
      <c r="E842"/>
      <c r="F842"/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  <c r="AA842"/>
      <c r="AB842"/>
      <c r="AC842"/>
      <c r="AD842"/>
      <c r="AE842"/>
      <c r="AF842"/>
    </row>
    <row r="843" spans="1:32">
      <c r="A843" s="6" t="str">
        <f t="shared" si="28"/>
        <v/>
      </c>
      <c r="B843" s="6" t="str">
        <f t="shared" si="29"/>
        <v/>
      </c>
      <c r="C843"/>
      <c r="D843"/>
      <c r="E843"/>
      <c r="F843"/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  <c r="Z843"/>
      <c r="AA843"/>
      <c r="AB843"/>
      <c r="AC843"/>
      <c r="AD843"/>
      <c r="AE843"/>
      <c r="AF843"/>
    </row>
    <row r="844" spans="1:32">
      <c r="A844" s="6" t="str">
        <f t="shared" si="28"/>
        <v/>
      </c>
      <c r="B844" s="6" t="str">
        <f t="shared" si="29"/>
        <v/>
      </c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  <c r="AB844"/>
      <c r="AC844"/>
      <c r="AD844"/>
      <c r="AE844"/>
      <c r="AF844"/>
    </row>
    <row r="845" spans="1:32">
      <c r="A845" s="6" t="str">
        <f t="shared" si="28"/>
        <v/>
      </c>
      <c r="B845" s="6" t="str">
        <f t="shared" si="29"/>
        <v/>
      </c>
      <c r="C845"/>
      <c r="D845"/>
      <c r="E845"/>
      <c r="F845"/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  <c r="AA845"/>
      <c r="AB845"/>
      <c r="AC845"/>
      <c r="AD845"/>
      <c r="AE845"/>
      <c r="AF845"/>
    </row>
    <row r="846" spans="1:32">
      <c r="A846" s="6" t="str">
        <f t="shared" si="28"/>
        <v/>
      </c>
      <c r="B846" s="6" t="str">
        <f t="shared" si="29"/>
        <v/>
      </c>
      <c r="C846"/>
      <c r="D846"/>
      <c r="E846"/>
      <c r="F846"/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  <c r="Z846"/>
      <c r="AA846"/>
      <c r="AB846"/>
      <c r="AC846"/>
      <c r="AD846"/>
      <c r="AE846"/>
      <c r="AF846"/>
    </row>
    <row r="847" spans="1:32">
      <c r="A847" s="6" t="str">
        <f t="shared" si="28"/>
        <v/>
      </c>
      <c r="B847" s="6" t="str">
        <f t="shared" si="29"/>
        <v/>
      </c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  <c r="AB847"/>
      <c r="AC847"/>
      <c r="AD847"/>
      <c r="AE847"/>
      <c r="AF847"/>
    </row>
    <row r="848" spans="1:32">
      <c r="A848" s="6" t="str">
        <f t="shared" si="28"/>
        <v/>
      </c>
      <c r="B848" s="6" t="str">
        <f t="shared" si="29"/>
        <v/>
      </c>
      <c r="C848"/>
      <c r="D848"/>
      <c r="E848"/>
      <c r="F848"/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  <c r="AA848"/>
      <c r="AB848"/>
      <c r="AC848"/>
      <c r="AD848"/>
      <c r="AE848"/>
      <c r="AF848"/>
    </row>
    <row r="849" spans="1:32">
      <c r="A849" s="6" t="str">
        <f t="shared" si="28"/>
        <v/>
      </c>
      <c r="B849" s="6" t="str">
        <f t="shared" si="29"/>
        <v/>
      </c>
      <c r="C849"/>
      <c r="D849"/>
      <c r="E849"/>
      <c r="F849"/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  <c r="Z849"/>
      <c r="AA849"/>
      <c r="AB849"/>
      <c r="AC849"/>
      <c r="AD849"/>
      <c r="AE849"/>
      <c r="AF849"/>
    </row>
    <row r="850" spans="1:32">
      <c r="A850" s="6" t="str">
        <f t="shared" si="28"/>
        <v/>
      </c>
      <c r="B850" s="6" t="str">
        <f t="shared" si="29"/>
        <v/>
      </c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  <c r="AB850"/>
      <c r="AC850"/>
      <c r="AD850"/>
      <c r="AE850"/>
      <c r="AF850"/>
    </row>
    <row r="851" spans="1:32">
      <c r="A851" s="6" t="str">
        <f t="shared" si="28"/>
        <v/>
      </c>
      <c r="B851" s="6" t="str">
        <f t="shared" si="29"/>
        <v/>
      </c>
      <c r="C851"/>
      <c r="D851"/>
      <c r="E851"/>
      <c r="F851"/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  <c r="AA851"/>
      <c r="AB851"/>
      <c r="AC851"/>
      <c r="AD851"/>
      <c r="AE851"/>
      <c r="AF851"/>
    </row>
    <row r="852" spans="1:32">
      <c r="A852" s="6" t="str">
        <f t="shared" si="28"/>
        <v/>
      </c>
      <c r="B852" s="6" t="str">
        <f t="shared" si="29"/>
        <v/>
      </c>
      <c r="C852"/>
      <c r="D852"/>
      <c r="E852"/>
      <c r="F852"/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  <c r="Z852"/>
      <c r="AA852"/>
      <c r="AB852"/>
      <c r="AC852"/>
      <c r="AD852"/>
      <c r="AE852"/>
      <c r="AF852"/>
    </row>
    <row r="853" spans="1:32">
      <c r="A853" s="6" t="str">
        <f t="shared" si="28"/>
        <v/>
      </c>
      <c r="B853" s="6" t="str">
        <f t="shared" si="29"/>
        <v/>
      </c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  <c r="AB853"/>
      <c r="AC853"/>
      <c r="AD853"/>
      <c r="AE853"/>
      <c r="AF853"/>
    </row>
    <row r="854" spans="1:32">
      <c r="A854" s="6" t="str">
        <f t="shared" si="28"/>
        <v/>
      </c>
      <c r="B854" s="6" t="str">
        <f t="shared" si="29"/>
        <v/>
      </c>
      <c r="C854"/>
      <c r="D854"/>
      <c r="E854"/>
      <c r="F854"/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  <c r="AA854"/>
      <c r="AB854"/>
      <c r="AC854"/>
      <c r="AD854"/>
      <c r="AE854"/>
      <c r="AF854"/>
    </row>
    <row r="855" spans="1:32">
      <c r="A855" s="6" t="str">
        <f t="shared" si="28"/>
        <v/>
      </c>
      <c r="B855" s="6" t="str">
        <f t="shared" si="29"/>
        <v/>
      </c>
      <c r="C855"/>
      <c r="D855"/>
      <c r="E855"/>
      <c r="F855"/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  <c r="Z855"/>
      <c r="AA855"/>
      <c r="AB855"/>
      <c r="AC855"/>
      <c r="AD855"/>
      <c r="AE855"/>
      <c r="AF855"/>
    </row>
    <row r="856" spans="1:32">
      <c r="A856" s="6" t="str">
        <f t="shared" si="28"/>
        <v/>
      </c>
      <c r="B856" s="6" t="str">
        <f t="shared" si="29"/>
        <v/>
      </c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  <c r="AB856"/>
      <c r="AC856"/>
      <c r="AD856"/>
      <c r="AE856"/>
      <c r="AF856"/>
    </row>
    <row r="857" spans="1:32">
      <c r="A857" s="6" t="str">
        <f t="shared" si="28"/>
        <v/>
      </c>
      <c r="B857" s="6" t="str">
        <f t="shared" si="29"/>
        <v/>
      </c>
      <c r="C857"/>
      <c r="D857"/>
      <c r="E857"/>
      <c r="F857"/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  <c r="AA857"/>
      <c r="AB857"/>
      <c r="AC857"/>
      <c r="AD857"/>
      <c r="AE857"/>
      <c r="AF857"/>
    </row>
    <row r="858" spans="1:32">
      <c r="A858" s="6" t="str">
        <f t="shared" si="28"/>
        <v/>
      </c>
      <c r="B858" s="6" t="str">
        <f t="shared" si="29"/>
        <v/>
      </c>
      <c r="C858"/>
      <c r="D858"/>
      <c r="E858"/>
      <c r="F858"/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  <c r="Z858"/>
      <c r="AA858"/>
      <c r="AB858"/>
      <c r="AC858"/>
      <c r="AD858"/>
      <c r="AE858"/>
      <c r="AF858"/>
    </row>
    <row r="859" spans="1:32">
      <c r="A859" s="6" t="str">
        <f t="shared" si="28"/>
        <v/>
      </c>
      <c r="B859" s="6" t="str">
        <f t="shared" si="29"/>
        <v/>
      </c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  <c r="AB859"/>
      <c r="AC859"/>
      <c r="AD859"/>
      <c r="AE859"/>
      <c r="AF859"/>
    </row>
    <row r="860" spans="1:32">
      <c r="A860" s="6" t="str">
        <f t="shared" si="28"/>
        <v/>
      </c>
      <c r="B860" s="6" t="str">
        <f t="shared" si="29"/>
        <v/>
      </c>
      <c r="C860"/>
      <c r="D860"/>
      <c r="E860"/>
      <c r="F860"/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  <c r="AA860"/>
      <c r="AB860"/>
      <c r="AC860"/>
      <c r="AD860"/>
      <c r="AE860"/>
      <c r="AF860"/>
    </row>
    <row r="861" spans="1:32">
      <c r="A861" s="6" t="str">
        <f t="shared" si="28"/>
        <v/>
      </c>
      <c r="B861" s="6" t="str">
        <f t="shared" si="29"/>
        <v/>
      </c>
      <c r="C861"/>
      <c r="D861"/>
      <c r="E861"/>
      <c r="F861"/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  <c r="Z861"/>
      <c r="AA861"/>
      <c r="AB861"/>
      <c r="AC861"/>
      <c r="AD861"/>
      <c r="AE861"/>
      <c r="AF861"/>
    </row>
    <row r="862" spans="1:32">
      <c r="A862" s="6" t="str">
        <f t="shared" si="28"/>
        <v/>
      </c>
      <c r="B862" s="6" t="str">
        <f t="shared" si="29"/>
        <v/>
      </c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  <c r="AB862"/>
      <c r="AC862"/>
      <c r="AD862"/>
      <c r="AE862"/>
      <c r="AF862"/>
    </row>
    <row r="863" spans="1:32">
      <c r="A863" s="6" t="str">
        <f t="shared" si="28"/>
        <v/>
      </c>
      <c r="B863" s="6" t="str">
        <f t="shared" si="29"/>
        <v/>
      </c>
      <c r="C863"/>
      <c r="D863"/>
      <c r="E863"/>
      <c r="F863"/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  <c r="AA863"/>
      <c r="AB863"/>
      <c r="AC863"/>
      <c r="AD863"/>
      <c r="AE863"/>
      <c r="AF863"/>
    </row>
    <row r="864" spans="1:32">
      <c r="A864" s="6" t="str">
        <f t="shared" si="28"/>
        <v/>
      </c>
      <c r="B864" s="6" t="str">
        <f t="shared" si="29"/>
        <v/>
      </c>
      <c r="C864"/>
      <c r="D864"/>
      <c r="E864"/>
      <c r="F864"/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  <c r="Z864"/>
      <c r="AA864"/>
      <c r="AB864"/>
      <c r="AC864"/>
      <c r="AD864"/>
      <c r="AE864"/>
      <c r="AF864"/>
    </row>
    <row r="865" spans="1:32">
      <c r="A865" s="6" t="str">
        <f t="shared" si="28"/>
        <v/>
      </c>
      <c r="B865" s="6" t="str">
        <f t="shared" si="29"/>
        <v/>
      </c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  <c r="AB865"/>
      <c r="AC865"/>
      <c r="AD865"/>
      <c r="AE865"/>
      <c r="AF865"/>
    </row>
    <row r="866" spans="1:32">
      <c r="A866" s="6" t="str">
        <f t="shared" si="28"/>
        <v/>
      </c>
      <c r="B866" s="6" t="str">
        <f t="shared" si="29"/>
        <v/>
      </c>
      <c r="C866"/>
      <c r="D866"/>
      <c r="E866"/>
      <c r="F866"/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  <c r="AA866"/>
      <c r="AB866"/>
      <c r="AC866"/>
      <c r="AD866"/>
      <c r="AE866"/>
      <c r="AF866"/>
    </row>
    <row r="867" spans="1:32">
      <c r="A867" s="6" t="str">
        <f t="shared" si="28"/>
        <v/>
      </c>
      <c r="B867" s="6" t="str">
        <f t="shared" si="29"/>
        <v/>
      </c>
      <c r="C867"/>
      <c r="D867"/>
      <c r="E867"/>
      <c r="F867"/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  <c r="Z867"/>
      <c r="AA867"/>
      <c r="AB867"/>
      <c r="AC867"/>
      <c r="AD867"/>
      <c r="AE867"/>
      <c r="AF867"/>
    </row>
    <row r="868" spans="1:32">
      <c r="A868" s="6" t="str">
        <f t="shared" si="28"/>
        <v/>
      </c>
      <c r="B868" s="6" t="str">
        <f t="shared" si="29"/>
        <v/>
      </c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  <c r="AB868"/>
      <c r="AC868"/>
      <c r="AD868"/>
      <c r="AE868"/>
      <c r="AF868"/>
    </row>
    <row r="869" spans="1:32">
      <c r="A869" s="6" t="str">
        <f t="shared" si="28"/>
        <v/>
      </c>
      <c r="B869" s="6" t="str">
        <f t="shared" si="29"/>
        <v/>
      </c>
      <c r="C869"/>
      <c r="D869"/>
      <c r="E869"/>
      <c r="F869"/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  <c r="AA869"/>
      <c r="AB869"/>
      <c r="AC869"/>
      <c r="AD869"/>
      <c r="AE869"/>
      <c r="AF869"/>
    </row>
    <row r="870" spans="1:32">
      <c r="A870" s="6" t="str">
        <f t="shared" si="28"/>
        <v/>
      </c>
      <c r="B870" s="6" t="str">
        <f t="shared" si="29"/>
        <v/>
      </c>
      <c r="C870"/>
      <c r="D870"/>
      <c r="E870"/>
      <c r="F870"/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  <c r="Z870"/>
      <c r="AA870"/>
      <c r="AB870"/>
      <c r="AC870"/>
      <c r="AD870"/>
      <c r="AE870"/>
      <c r="AF870"/>
    </row>
    <row r="871" spans="1:32">
      <c r="A871" s="6" t="str">
        <f t="shared" si="28"/>
        <v/>
      </c>
      <c r="B871" s="6" t="str">
        <f t="shared" si="29"/>
        <v/>
      </c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  <c r="AB871"/>
      <c r="AC871"/>
      <c r="AD871"/>
      <c r="AE871"/>
      <c r="AF871"/>
    </row>
    <row r="872" spans="1:32">
      <c r="A872" s="6" t="str">
        <f t="shared" si="28"/>
        <v/>
      </c>
      <c r="B872" s="6" t="str">
        <f t="shared" si="29"/>
        <v/>
      </c>
      <c r="C872"/>
      <c r="D872"/>
      <c r="E872"/>
      <c r="F872"/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  <c r="AA872"/>
      <c r="AB872"/>
      <c r="AC872"/>
      <c r="AD872"/>
      <c r="AE872"/>
      <c r="AF872"/>
    </row>
    <row r="873" spans="1:32">
      <c r="A873" s="6" t="str">
        <f t="shared" si="28"/>
        <v/>
      </c>
      <c r="B873" s="6" t="str">
        <f t="shared" si="29"/>
        <v/>
      </c>
      <c r="C873"/>
      <c r="D873"/>
      <c r="E873"/>
      <c r="F873"/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  <c r="Z873"/>
      <c r="AA873"/>
      <c r="AB873"/>
      <c r="AC873"/>
      <c r="AD873"/>
      <c r="AE873"/>
      <c r="AF873"/>
    </row>
    <row r="874" spans="1:32">
      <c r="A874" s="6" t="str">
        <f t="shared" si="28"/>
        <v/>
      </c>
      <c r="B874" s="6" t="str">
        <f t="shared" si="29"/>
        <v/>
      </c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  <c r="AB874"/>
      <c r="AC874"/>
      <c r="AD874"/>
      <c r="AE874"/>
      <c r="AF874"/>
    </row>
    <row r="875" spans="1:32">
      <c r="A875" s="6" t="str">
        <f t="shared" si="28"/>
        <v/>
      </c>
      <c r="B875" s="6" t="str">
        <f t="shared" si="29"/>
        <v/>
      </c>
      <c r="C875"/>
      <c r="D875"/>
      <c r="E875"/>
      <c r="F875"/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  <c r="AA875"/>
      <c r="AB875"/>
      <c r="AC875"/>
      <c r="AD875"/>
      <c r="AE875"/>
      <c r="AF875"/>
    </row>
    <row r="876" spans="1:32">
      <c r="A876" s="6" t="str">
        <f t="shared" si="28"/>
        <v/>
      </c>
      <c r="B876" s="6" t="str">
        <f t="shared" si="29"/>
        <v/>
      </c>
      <c r="C876"/>
      <c r="D876"/>
      <c r="E876"/>
      <c r="F876"/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  <c r="Z876"/>
      <c r="AA876"/>
      <c r="AB876"/>
      <c r="AC876"/>
      <c r="AD876"/>
      <c r="AE876"/>
      <c r="AF876"/>
    </row>
    <row r="877" spans="1:32">
      <c r="A877" s="6" t="str">
        <f t="shared" si="28"/>
        <v/>
      </c>
      <c r="B877" s="6" t="str">
        <f t="shared" si="29"/>
        <v/>
      </c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  <c r="AB877"/>
      <c r="AC877"/>
      <c r="AD877"/>
      <c r="AE877"/>
      <c r="AF877"/>
    </row>
    <row r="878" spans="1:32">
      <c r="A878" s="6" t="str">
        <f t="shared" si="28"/>
        <v/>
      </c>
      <c r="B878" s="6" t="str">
        <f t="shared" si="29"/>
        <v/>
      </c>
      <c r="C878"/>
      <c r="D878"/>
      <c r="E878"/>
      <c r="F878"/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  <c r="AA878"/>
      <c r="AB878"/>
      <c r="AC878"/>
      <c r="AD878"/>
      <c r="AE878"/>
      <c r="AF878"/>
    </row>
    <row r="879" spans="1:32">
      <c r="A879" s="6" t="str">
        <f t="shared" si="28"/>
        <v/>
      </c>
      <c r="B879" s="6" t="str">
        <f t="shared" si="29"/>
        <v/>
      </c>
      <c r="C879"/>
      <c r="D879"/>
      <c r="E879"/>
      <c r="F879"/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  <c r="Z879"/>
      <c r="AA879"/>
      <c r="AB879"/>
      <c r="AC879"/>
      <c r="AD879"/>
      <c r="AE879"/>
      <c r="AF879"/>
    </row>
    <row r="880" spans="1:32">
      <c r="A880" s="6" t="str">
        <f t="shared" si="28"/>
        <v/>
      </c>
      <c r="B880" s="6" t="str">
        <f t="shared" si="29"/>
        <v/>
      </c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  <c r="AB880"/>
      <c r="AC880"/>
      <c r="AD880"/>
      <c r="AE880"/>
      <c r="AF880"/>
    </row>
    <row r="881" spans="1:32">
      <c r="A881" s="6" t="str">
        <f t="shared" si="28"/>
        <v/>
      </c>
      <c r="B881" s="6" t="str">
        <f t="shared" si="29"/>
        <v/>
      </c>
      <c r="C881"/>
      <c r="D881"/>
      <c r="E881"/>
      <c r="F881"/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  <c r="AA881"/>
      <c r="AB881"/>
      <c r="AC881"/>
      <c r="AD881"/>
      <c r="AE881"/>
      <c r="AF881"/>
    </row>
    <row r="882" spans="1:32">
      <c r="A882" s="6" t="str">
        <f t="shared" si="28"/>
        <v/>
      </c>
      <c r="B882" s="6" t="str">
        <f t="shared" si="29"/>
        <v/>
      </c>
      <c r="C882"/>
      <c r="D882"/>
      <c r="E882"/>
      <c r="F882"/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  <c r="Z882"/>
      <c r="AA882"/>
      <c r="AB882"/>
      <c r="AC882"/>
      <c r="AD882"/>
      <c r="AE882"/>
      <c r="AF882"/>
    </row>
    <row r="883" spans="1:32">
      <c r="A883" s="6" t="str">
        <f t="shared" si="28"/>
        <v/>
      </c>
      <c r="B883" s="6" t="str">
        <f t="shared" si="29"/>
        <v/>
      </c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  <c r="AB883"/>
      <c r="AC883"/>
      <c r="AD883"/>
      <c r="AE883"/>
      <c r="AF883"/>
    </row>
    <row r="884" spans="1:32">
      <c r="A884" s="6" t="str">
        <f t="shared" si="28"/>
        <v/>
      </c>
      <c r="B884" s="6" t="str">
        <f t="shared" si="29"/>
        <v/>
      </c>
      <c r="C884"/>
      <c r="D884"/>
      <c r="E884"/>
      <c r="F884"/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  <c r="AA884"/>
      <c r="AB884"/>
      <c r="AC884"/>
      <c r="AD884"/>
      <c r="AE884"/>
      <c r="AF884"/>
    </row>
    <row r="885" spans="1:32">
      <c r="A885" s="6" t="str">
        <f t="shared" si="28"/>
        <v/>
      </c>
      <c r="B885" s="6" t="str">
        <f t="shared" si="29"/>
        <v/>
      </c>
      <c r="C885"/>
      <c r="D885"/>
      <c r="E885"/>
      <c r="F885"/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  <c r="Z885"/>
      <c r="AA885"/>
      <c r="AB885"/>
      <c r="AC885"/>
      <c r="AD885"/>
      <c r="AE885"/>
      <c r="AF885"/>
    </row>
    <row r="886" spans="1:32">
      <c r="A886" s="6" t="str">
        <f t="shared" si="28"/>
        <v/>
      </c>
      <c r="B886" s="6" t="str">
        <f t="shared" si="29"/>
        <v/>
      </c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  <c r="AB886"/>
      <c r="AC886"/>
      <c r="AD886"/>
      <c r="AE886"/>
      <c r="AF886"/>
    </row>
    <row r="887" spans="1:32">
      <c r="A887" s="6" t="str">
        <f t="shared" si="28"/>
        <v/>
      </c>
      <c r="B887" s="6" t="str">
        <f t="shared" si="29"/>
        <v/>
      </c>
      <c r="C887"/>
      <c r="D887"/>
      <c r="E887"/>
      <c r="F887"/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  <c r="AA887"/>
      <c r="AB887"/>
      <c r="AC887"/>
      <c r="AD887"/>
      <c r="AE887"/>
      <c r="AF887"/>
    </row>
    <row r="888" spans="1:32">
      <c r="A888" s="6" t="str">
        <f t="shared" si="28"/>
        <v/>
      </c>
      <c r="B888" s="6" t="str">
        <f t="shared" si="29"/>
        <v/>
      </c>
      <c r="C888"/>
      <c r="D888"/>
      <c r="E888"/>
      <c r="F888"/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  <c r="Z888"/>
      <c r="AA888"/>
      <c r="AB888"/>
      <c r="AC888"/>
      <c r="AD888"/>
      <c r="AE888"/>
      <c r="AF888"/>
    </row>
    <row r="889" spans="1:32">
      <c r="A889" s="6" t="str">
        <f t="shared" si="28"/>
        <v/>
      </c>
      <c r="B889" s="6" t="str">
        <f t="shared" si="29"/>
        <v/>
      </c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  <c r="AB889"/>
      <c r="AC889"/>
      <c r="AD889"/>
      <c r="AE889"/>
      <c r="AF889"/>
    </row>
    <row r="890" spans="1:32">
      <c r="A890" s="6" t="str">
        <f t="shared" si="28"/>
        <v/>
      </c>
      <c r="B890" s="6" t="str">
        <f t="shared" si="29"/>
        <v/>
      </c>
      <c r="C890"/>
      <c r="D890"/>
      <c r="E890"/>
      <c r="F890"/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  <c r="AA890"/>
      <c r="AB890"/>
      <c r="AC890"/>
      <c r="AD890"/>
      <c r="AE890"/>
      <c r="AF890"/>
    </row>
    <row r="891" spans="1:32">
      <c r="A891" s="6" t="str">
        <f t="shared" si="28"/>
        <v/>
      </c>
      <c r="B891" s="6" t="str">
        <f t="shared" si="29"/>
        <v/>
      </c>
      <c r="C891"/>
      <c r="D891"/>
      <c r="E891"/>
      <c r="F891"/>
      <c r="G891"/>
      <c r="H891"/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  <c r="Z891"/>
      <c r="AA891"/>
      <c r="AB891"/>
      <c r="AC891"/>
      <c r="AD891"/>
      <c r="AE891"/>
      <c r="AF891"/>
    </row>
    <row r="892" spans="1:32">
      <c r="A892" s="6" t="str">
        <f t="shared" si="28"/>
        <v/>
      </c>
      <c r="B892" s="6" t="str">
        <f t="shared" si="29"/>
        <v/>
      </c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  <c r="AB892"/>
      <c r="AC892"/>
      <c r="AD892"/>
      <c r="AE892"/>
      <c r="AF892"/>
    </row>
    <row r="893" spans="1:32">
      <c r="A893" s="6" t="str">
        <f t="shared" si="28"/>
        <v/>
      </c>
      <c r="B893" s="6" t="str">
        <f t="shared" si="29"/>
        <v/>
      </c>
      <c r="C893"/>
      <c r="D893"/>
      <c r="E893"/>
      <c r="F893"/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  <c r="Z893"/>
      <c r="AA893"/>
      <c r="AB893"/>
      <c r="AC893"/>
      <c r="AD893"/>
      <c r="AE893"/>
      <c r="AF893"/>
    </row>
    <row r="894" spans="1:32">
      <c r="A894" s="6" t="str">
        <f t="shared" si="28"/>
        <v/>
      </c>
      <c r="B894" s="6" t="str">
        <f t="shared" si="29"/>
        <v/>
      </c>
      <c r="C894"/>
      <c r="D894"/>
      <c r="E894"/>
      <c r="F894"/>
      <c r="G894"/>
      <c r="H894"/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  <c r="Z894"/>
      <c r="AA894"/>
      <c r="AB894"/>
      <c r="AC894"/>
      <c r="AD894"/>
      <c r="AE894"/>
      <c r="AF894"/>
    </row>
    <row r="895" spans="1:32">
      <c r="A895" s="6" t="str">
        <f t="shared" si="28"/>
        <v/>
      </c>
      <c r="B895" s="6" t="str">
        <f t="shared" si="29"/>
        <v/>
      </c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  <c r="AB895"/>
      <c r="AC895"/>
      <c r="AD895"/>
      <c r="AE895"/>
      <c r="AF895"/>
    </row>
    <row r="896" spans="1:32">
      <c r="A896" s="6" t="str">
        <f t="shared" si="28"/>
        <v/>
      </c>
      <c r="B896" s="6" t="str">
        <f t="shared" si="29"/>
        <v/>
      </c>
      <c r="C896"/>
      <c r="D896"/>
      <c r="E896"/>
      <c r="F896"/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  <c r="Z896"/>
      <c r="AA896"/>
      <c r="AB896"/>
      <c r="AC896"/>
      <c r="AD896"/>
      <c r="AE896"/>
      <c r="AF896"/>
    </row>
    <row r="897" spans="1:32">
      <c r="A897" s="6" t="str">
        <f t="shared" si="28"/>
        <v/>
      </c>
      <c r="B897" s="6" t="str">
        <f t="shared" si="29"/>
        <v/>
      </c>
      <c r="C897"/>
      <c r="D897"/>
      <c r="E897"/>
      <c r="F897"/>
      <c r="G897"/>
      <c r="H897"/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  <c r="Z897"/>
      <c r="AA897"/>
      <c r="AB897"/>
      <c r="AC897"/>
      <c r="AD897"/>
      <c r="AE897"/>
      <c r="AF897"/>
    </row>
    <row r="898" spans="1:32">
      <c r="A898" s="6" t="str">
        <f t="shared" si="28"/>
        <v/>
      </c>
      <c r="B898" s="6" t="str">
        <f t="shared" si="29"/>
        <v/>
      </c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  <c r="AB898"/>
      <c r="AC898"/>
      <c r="AD898"/>
      <c r="AE898"/>
      <c r="AF898"/>
    </row>
    <row r="899" spans="1:32">
      <c r="A899" s="6" t="str">
        <f t="shared" si="28"/>
        <v/>
      </c>
      <c r="B899" s="6" t="str">
        <f t="shared" si="29"/>
        <v/>
      </c>
      <c r="C899"/>
      <c r="D899"/>
      <c r="E899"/>
      <c r="F899"/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  <c r="Z899"/>
      <c r="AA899"/>
      <c r="AB899"/>
      <c r="AC899"/>
      <c r="AD899"/>
      <c r="AE899"/>
      <c r="AF899"/>
    </row>
    <row r="900" spans="1:32">
      <c r="A900" s="6" t="str">
        <f t="shared" si="28"/>
        <v/>
      </c>
      <c r="B900" s="6" t="str">
        <f t="shared" si="29"/>
        <v/>
      </c>
      <c r="C900"/>
      <c r="D900"/>
      <c r="E900"/>
      <c r="F900"/>
      <c r="G900"/>
      <c r="H900"/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  <c r="Z900"/>
      <c r="AA900"/>
      <c r="AB900"/>
      <c r="AC900"/>
      <c r="AD900"/>
      <c r="AE900"/>
      <c r="AF900"/>
    </row>
    <row r="901" spans="1:32">
      <c r="A901" s="6" t="str">
        <f t="shared" si="28"/>
        <v/>
      </c>
      <c r="B901" s="6" t="str">
        <f t="shared" si="29"/>
        <v/>
      </c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  <c r="AB901"/>
      <c r="AC901"/>
      <c r="AD901"/>
      <c r="AE901"/>
      <c r="AF901"/>
    </row>
    <row r="902" spans="1:32">
      <c r="A902" s="6" t="str">
        <f t="shared" si="28"/>
        <v/>
      </c>
      <c r="B902" s="6" t="str">
        <f t="shared" si="29"/>
        <v/>
      </c>
      <c r="C902"/>
      <c r="D902"/>
      <c r="E902"/>
      <c r="F902"/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  <c r="Z902"/>
      <c r="AA902"/>
      <c r="AB902"/>
      <c r="AC902"/>
      <c r="AD902"/>
      <c r="AE902"/>
      <c r="AF902"/>
    </row>
    <row r="903" spans="1:32">
      <c r="A903" s="6" t="str">
        <f t="shared" si="28"/>
        <v/>
      </c>
      <c r="B903" s="6" t="str">
        <f t="shared" si="29"/>
        <v/>
      </c>
      <c r="C903"/>
      <c r="D903"/>
      <c r="E903"/>
      <c r="F903"/>
      <c r="G903"/>
      <c r="H903"/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  <c r="Y903"/>
      <c r="Z903"/>
      <c r="AA903"/>
      <c r="AB903"/>
      <c r="AC903"/>
      <c r="AD903"/>
      <c r="AE903"/>
      <c r="AF903"/>
    </row>
    <row r="904" spans="1:32">
      <c r="A904" s="6" t="str">
        <f t="shared" si="28"/>
        <v/>
      </c>
      <c r="B904" s="6" t="str">
        <f t="shared" si="29"/>
        <v/>
      </c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  <c r="AB904"/>
      <c r="AC904"/>
      <c r="AD904"/>
      <c r="AE904"/>
      <c r="AF904"/>
    </row>
    <row r="905" spans="1:32">
      <c r="A905" s="6" t="str">
        <f t="shared" si="28"/>
        <v/>
      </c>
      <c r="B905" s="6" t="str">
        <f t="shared" si="29"/>
        <v/>
      </c>
      <c r="C905"/>
      <c r="D905"/>
      <c r="E905"/>
      <c r="F905"/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  <c r="Z905"/>
      <c r="AA905"/>
      <c r="AB905"/>
      <c r="AC905"/>
      <c r="AD905"/>
      <c r="AE905"/>
      <c r="AF905"/>
    </row>
    <row r="906" spans="1:32">
      <c r="A906" s="6" t="str">
        <f t="shared" ref="A906:A969" si="30">IFERROR(CONCATENATE(C906,B906),"")</f>
        <v/>
      </c>
      <c r="B906" s="6" t="str">
        <f t="shared" ref="B906:B969" si="31">IFERROR(IF(C906=C905,B905+1,IF(C906="","",1)),"")</f>
        <v/>
      </c>
      <c r="C906"/>
      <c r="D906"/>
      <c r="E906"/>
      <c r="F906"/>
      <c r="G906"/>
      <c r="H906"/>
      <c r="I906"/>
      <c r="J906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  <c r="Y906"/>
      <c r="Z906"/>
      <c r="AA906"/>
      <c r="AB906"/>
      <c r="AC906"/>
      <c r="AD906"/>
      <c r="AE906"/>
      <c r="AF906"/>
    </row>
    <row r="907" spans="1:32">
      <c r="A907" s="6" t="str">
        <f t="shared" si="30"/>
        <v/>
      </c>
      <c r="B907" s="6" t="str">
        <f t="shared" si="31"/>
        <v/>
      </c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  <c r="AB907"/>
      <c r="AC907"/>
      <c r="AD907"/>
      <c r="AE907"/>
      <c r="AF907"/>
    </row>
    <row r="908" spans="1:32">
      <c r="A908" s="6" t="str">
        <f t="shared" si="30"/>
        <v/>
      </c>
      <c r="B908" s="6" t="str">
        <f t="shared" si="31"/>
        <v/>
      </c>
      <c r="C908"/>
      <c r="D908"/>
      <c r="E908"/>
      <c r="F908"/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  <c r="Z908"/>
      <c r="AA908"/>
      <c r="AB908"/>
      <c r="AC908"/>
      <c r="AD908"/>
      <c r="AE908"/>
      <c r="AF908"/>
    </row>
    <row r="909" spans="1:32">
      <c r="A909" s="6" t="str">
        <f t="shared" si="30"/>
        <v/>
      </c>
      <c r="B909" s="6" t="str">
        <f t="shared" si="31"/>
        <v/>
      </c>
      <c r="C909"/>
      <c r="D909"/>
      <c r="E909"/>
      <c r="F909"/>
      <c r="G909"/>
      <c r="H909"/>
      <c r="I909"/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  <c r="Y909"/>
      <c r="Z909"/>
      <c r="AA909"/>
      <c r="AB909"/>
      <c r="AC909"/>
      <c r="AD909"/>
      <c r="AE909"/>
      <c r="AF909"/>
    </row>
    <row r="910" spans="1:32">
      <c r="A910" s="6" t="str">
        <f t="shared" si="30"/>
        <v/>
      </c>
      <c r="B910" s="6" t="str">
        <f t="shared" si="31"/>
        <v/>
      </c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  <c r="AB910"/>
      <c r="AC910"/>
      <c r="AD910"/>
      <c r="AE910"/>
      <c r="AF910"/>
    </row>
    <row r="911" spans="1:32">
      <c r="A911" s="6" t="str">
        <f t="shared" si="30"/>
        <v/>
      </c>
      <c r="B911" s="6" t="str">
        <f t="shared" si="31"/>
        <v/>
      </c>
      <c r="C911"/>
      <c r="D911"/>
      <c r="E911"/>
      <c r="F911"/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  <c r="Z911"/>
      <c r="AA911"/>
      <c r="AB911"/>
      <c r="AC911"/>
      <c r="AD911"/>
      <c r="AE911"/>
      <c r="AF911"/>
    </row>
    <row r="912" spans="1:32">
      <c r="A912" s="6" t="str">
        <f t="shared" si="30"/>
        <v/>
      </c>
      <c r="B912" s="6" t="str">
        <f t="shared" si="31"/>
        <v/>
      </c>
      <c r="C912"/>
      <c r="D912"/>
      <c r="E912"/>
      <c r="F912"/>
      <c r="G912"/>
      <c r="H912"/>
      <c r="I912"/>
      <c r="J912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  <c r="Y912"/>
      <c r="Z912"/>
      <c r="AA912"/>
      <c r="AB912"/>
      <c r="AC912"/>
      <c r="AD912"/>
      <c r="AE912"/>
      <c r="AF912"/>
    </row>
    <row r="913" spans="1:32">
      <c r="A913" s="6" t="str">
        <f t="shared" si="30"/>
        <v/>
      </c>
      <c r="B913" s="6" t="str">
        <f t="shared" si="31"/>
        <v/>
      </c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  <c r="AB913"/>
      <c r="AC913"/>
      <c r="AD913"/>
      <c r="AE913"/>
      <c r="AF913"/>
    </row>
    <row r="914" spans="1:32">
      <c r="A914" s="6" t="str">
        <f t="shared" si="30"/>
        <v/>
      </c>
      <c r="B914" s="6" t="str">
        <f t="shared" si="31"/>
        <v/>
      </c>
      <c r="C914"/>
      <c r="D914"/>
      <c r="E914"/>
      <c r="F914"/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  <c r="Z914"/>
      <c r="AA914"/>
      <c r="AB914"/>
      <c r="AC914"/>
      <c r="AD914"/>
      <c r="AE914"/>
      <c r="AF914"/>
    </row>
    <row r="915" spans="1:32">
      <c r="A915" s="6" t="str">
        <f t="shared" si="30"/>
        <v/>
      </c>
      <c r="B915" s="6" t="str">
        <f t="shared" si="31"/>
        <v/>
      </c>
      <c r="C915"/>
      <c r="D915"/>
      <c r="E915"/>
      <c r="F915"/>
      <c r="G915"/>
      <c r="H915"/>
      <c r="I915"/>
      <c r="J915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  <c r="Y915"/>
      <c r="Z915"/>
      <c r="AA915"/>
      <c r="AB915"/>
      <c r="AC915"/>
      <c r="AD915"/>
      <c r="AE915"/>
      <c r="AF915"/>
    </row>
    <row r="916" spans="1:32">
      <c r="A916" s="6" t="str">
        <f t="shared" si="30"/>
        <v/>
      </c>
      <c r="B916" s="6" t="str">
        <f t="shared" si="31"/>
        <v/>
      </c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  <c r="AB916"/>
      <c r="AC916"/>
      <c r="AD916"/>
      <c r="AE916"/>
      <c r="AF916"/>
    </row>
    <row r="917" spans="1:32">
      <c r="A917" s="6" t="str">
        <f t="shared" si="30"/>
        <v/>
      </c>
      <c r="B917" s="6" t="str">
        <f t="shared" si="31"/>
        <v/>
      </c>
      <c r="C917"/>
      <c r="D917"/>
      <c r="E917"/>
      <c r="F917"/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  <c r="Z917"/>
      <c r="AA917"/>
      <c r="AB917"/>
      <c r="AC917"/>
      <c r="AD917"/>
      <c r="AE917"/>
      <c r="AF917"/>
    </row>
    <row r="918" spans="1:32">
      <c r="A918" s="6" t="str">
        <f t="shared" si="30"/>
        <v/>
      </c>
      <c r="B918" s="6" t="str">
        <f t="shared" si="31"/>
        <v/>
      </c>
      <c r="C918"/>
      <c r="D918"/>
      <c r="E918"/>
      <c r="F918"/>
      <c r="G918"/>
      <c r="H918"/>
      <c r="I918"/>
      <c r="J918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  <c r="Y918"/>
      <c r="Z918"/>
      <c r="AA918"/>
      <c r="AB918"/>
      <c r="AC918"/>
      <c r="AD918"/>
      <c r="AE918"/>
      <c r="AF918"/>
    </row>
    <row r="919" spans="1:32">
      <c r="A919" s="6" t="str">
        <f t="shared" si="30"/>
        <v/>
      </c>
      <c r="B919" s="6" t="str">
        <f t="shared" si="31"/>
        <v/>
      </c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  <c r="AB919"/>
      <c r="AC919"/>
      <c r="AD919"/>
      <c r="AE919"/>
      <c r="AF919"/>
    </row>
    <row r="920" spans="1:32">
      <c r="A920" s="6" t="str">
        <f t="shared" si="30"/>
        <v/>
      </c>
      <c r="B920" s="6" t="str">
        <f t="shared" si="31"/>
        <v/>
      </c>
      <c r="C920"/>
      <c r="D920"/>
      <c r="E920"/>
      <c r="F920"/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  <c r="Z920"/>
      <c r="AA920"/>
      <c r="AB920"/>
      <c r="AC920"/>
      <c r="AD920"/>
      <c r="AE920"/>
      <c r="AF920"/>
    </row>
    <row r="921" spans="1:32">
      <c r="A921" s="6" t="str">
        <f t="shared" si="30"/>
        <v/>
      </c>
      <c r="B921" s="6" t="str">
        <f t="shared" si="31"/>
        <v/>
      </c>
      <c r="C921"/>
      <c r="D921"/>
      <c r="E921"/>
      <c r="F921"/>
      <c r="G921"/>
      <c r="H921"/>
      <c r="I921"/>
      <c r="J921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  <c r="Y921"/>
      <c r="Z921"/>
      <c r="AA921"/>
      <c r="AB921"/>
      <c r="AC921"/>
      <c r="AD921"/>
      <c r="AE921"/>
      <c r="AF921"/>
    </row>
    <row r="922" spans="1:32">
      <c r="A922" s="6" t="str">
        <f t="shared" si="30"/>
        <v/>
      </c>
      <c r="B922" s="6" t="str">
        <f t="shared" si="31"/>
        <v/>
      </c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  <c r="AB922"/>
      <c r="AC922"/>
      <c r="AD922"/>
      <c r="AE922"/>
      <c r="AF922"/>
    </row>
    <row r="923" spans="1:32">
      <c r="A923" s="6" t="str">
        <f t="shared" si="30"/>
        <v/>
      </c>
      <c r="B923" s="6" t="str">
        <f t="shared" si="31"/>
        <v/>
      </c>
      <c r="C923"/>
      <c r="D923"/>
      <c r="E923"/>
      <c r="F923"/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  <c r="Z923"/>
      <c r="AA923"/>
      <c r="AB923"/>
      <c r="AC923"/>
      <c r="AD923"/>
      <c r="AE923"/>
      <c r="AF923"/>
    </row>
    <row r="924" spans="1:32">
      <c r="A924" s="6" t="str">
        <f t="shared" si="30"/>
        <v/>
      </c>
      <c r="B924" s="6" t="str">
        <f t="shared" si="31"/>
        <v/>
      </c>
      <c r="C924"/>
      <c r="D924"/>
      <c r="E924"/>
      <c r="F924"/>
      <c r="G924"/>
      <c r="H924"/>
      <c r="I924"/>
      <c r="J9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  <c r="Y924"/>
      <c r="Z924"/>
      <c r="AA924"/>
      <c r="AB924"/>
      <c r="AC924"/>
      <c r="AD924"/>
      <c r="AE924"/>
      <c r="AF924"/>
    </row>
    <row r="925" spans="1:32">
      <c r="A925" s="6" t="str">
        <f t="shared" si="30"/>
        <v/>
      </c>
      <c r="B925" s="6" t="str">
        <f t="shared" si="31"/>
        <v/>
      </c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  <c r="AB925"/>
      <c r="AC925"/>
      <c r="AD925"/>
      <c r="AE925"/>
      <c r="AF925"/>
    </row>
    <row r="926" spans="1:32">
      <c r="A926" s="6" t="str">
        <f t="shared" si="30"/>
        <v/>
      </c>
      <c r="B926" s="6" t="str">
        <f t="shared" si="31"/>
        <v/>
      </c>
      <c r="C926"/>
      <c r="D926"/>
      <c r="E926"/>
      <c r="F926"/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  <c r="Z926"/>
      <c r="AA926"/>
      <c r="AB926"/>
      <c r="AC926"/>
      <c r="AD926"/>
      <c r="AE926"/>
      <c r="AF926"/>
    </row>
    <row r="927" spans="1:32">
      <c r="A927" s="6" t="str">
        <f t="shared" si="30"/>
        <v/>
      </c>
      <c r="B927" s="6" t="str">
        <f t="shared" si="31"/>
        <v/>
      </c>
      <c r="C927"/>
      <c r="D927"/>
      <c r="E927"/>
      <c r="F927"/>
      <c r="G927"/>
      <c r="H927"/>
      <c r="I927"/>
      <c r="J927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  <c r="Y927"/>
      <c r="Z927"/>
      <c r="AA927"/>
      <c r="AB927"/>
      <c r="AC927"/>
      <c r="AD927"/>
      <c r="AE927"/>
      <c r="AF927"/>
    </row>
    <row r="928" spans="1:32">
      <c r="A928" s="6" t="str">
        <f t="shared" si="30"/>
        <v/>
      </c>
      <c r="B928" s="6" t="str">
        <f t="shared" si="31"/>
        <v/>
      </c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  <c r="AB928"/>
      <c r="AC928"/>
      <c r="AD928"/>
      <c r="AE928"/>
      <c r="AF928"/>
    </row>
    <row r="929" spans="1:32">
      <c r="A929" s="6" t="str">
        <f t="shared" si="30"/>
        <v/>
      </c>
      <c r="B929" s="6" t="str">
        <f t="shared" si="31"/>
        <v/>
      </c>
      <c r="C929"/>
      <c r="D929"/>
      <c r="E929"/>
      <c r="F929"/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  <c r="Z929"/>
      <c r="AA929"/>
      <c r="AB929"/>
      <c r="AC929"/>
      <c r="AD929"/>
      <c r="AE929"/>
      <c r="AF929"/>
    </row>
    <row r="930" spans="1:32">
      <c r="A930" s="6" t="str">
        <f t="shared" si="30"/>
        <v/>
      </c>
      <c r="B930" s="6" t="str">
        <f t="shared" si="31"/>
        <v/>
      </c>
      <c r="C930"/>
      <c r="D930"/>
      <c r="E930"/>
      <c r="F930"/>
      <c r="G930"/>
      <c r="H930"/>
      <c r="I930"/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  <c r="Y930"/>
      <c r="Z930"/>
      <c r="AA930"/>
      <c r="AB930"/>
      <c r="AC930"/>
      <c r="AD930"/>
      <c r="AE930"/>
      <c r="AF930"/>
    </row>
    <row r="931" spans="1:32">
      <c r="A931" s="6" t="str">
        <f t="shared" si="30"/>
        <v/>
      </c>
      <c r="B931" s="6" t="str">
        <f t="shared" si="31"/>
        <v/>
      </c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  <c r="AB931"/>
      <c r="AC931"/>
      <c r="AD931"/>
      <c r="AE931"/>
      <c r="AF931"/>
    </row>
    <row r="932" spans="1:32">
      <c r="A932" s="6" t="str">
        <f t="shared" si="30"/>
        <v/>
      </c>
      <c r="B932" s="6" t="str">
        <f t="shared" si="31"/>
        <v/>
      </c>
      <c r="C932"/>
      <c r="D932"/>
      <c r="E932"/>
      <c r="F932"/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  <c r="Z932"/>
      <c r="AA932"/>
      <c r="AB932"/>
      <c r="AC932"/>
      <c r="AD932"/>
      <c r="AE932"/>
      <c r="AF932"/>
    </row>
    <row r="933" spans="1:32">
      <c r="A933" s="6" t="str">
        <f t="shared" si="30"/>
        <v/>
      </c>
      <c r="B933" s="6" t="str">
        <f t="shared" si="31"/>
        <v/>
      </c>
      <c r="C933"/>
      <c r="D933"/>
      <c r="E933"/>
      <c r="F933"/>
      <c r="G933"/>
      <c r="H933"/>
      <c r="I933"/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  <c r="Y933"/>
      <c r="Z933"/>
      <c r="AA933"/>
      <c r="AB933"/>
      <c r="AC933"/>
      <c r="AD933"/>
      <c r="AE933"/>
      <c r="AF933"/>
    </row>
    <row r="934" spans="1:32">
      <c r="A934" s="6" t="str">
        <f t="shared" si="30"/>
        <v/>
      </c>
      <c r="B934" s="6" t="str">
        <f t="shared" si="31"/>
        <v/>
      </c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  <c r="AB934"/>
      <c r="AC934"/>
      <c r="AD934"/>
      <c r="AE934"/>
      <c r="AF934"/>
    </row>
    <row r="935" spans="1:32">
      <c r="A935" s="6" t="str">
        <f t="shared" si="30"/>
        <v/>
      </c>
      <c r="B935" s="6" t="str">
        <f t="shared" si="31"/>
        <v/>
      </c>
      <c r="C935"/>
      <c r="D935"/>
      <c r="E935"/>
      <c r="F935"/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  <c r="Z935"/>
      <c r="AA935"/>
      <c r="AB935"/>
      <c r="AC935"/>
      <c r="AD935"/>
      <c r="AE935"/>
      <c r="AF935"/>
    </row>
    <row r="936" spans="1:32">
      <c r="A936" s="6" t="str">
        <f t="shared" si="30"/>
        <v/>
      </c>
      <c r="B936" s="6" t="str">
        <f t="shared" si="31"/>
        <v/>
      </c>
      <c r="C936"/>
      <c r="D936"/>
      <c r="E936"/>
      <c r="F936"/>
      <c r="G936"/>
      <c r="H936"/>
      <c r="I936"/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  <c r="Y936"/>
      <c r="Z936"/>
      <c r="AA936"/>
      <c r="AB936"/>
      <c r="AC936"/>
      <c r="AD936"/>
      <c r="AE936"/>
      <c r="AF936"/>
    </row>
    <row r="937" spans="1:32">
      <c r="A937" s="6" t="str">
        <f t="shared" si="30"/>
        <v/>
      </c>
      <c r="B937" s="6" t="str">
        <f t="shared" si="31"/>
        <v/>
      </c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  <c r="AB937"/>
      <c r="AC937"/>
      <c r="AD937"/>
      <c r="AE937"/>
      <c r="AF937"/>
    </row>
    <row r="938" spans="1:32">
      <c r="A938" s="6" t="str">
        <f t="shared" si="30"/>
        <v/>
      </c>
      <c r="B938" s="6" t="str">
        <f t="shared" si="31"/>
        <v/>
      </c>
      <c r="C938"/>
      <c r="D938"/>
      <c r="E938"/>
      <c r="F938"/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  <c r="Z938"/>
      <c r="AA938"/>
      <c r="AB938"/>
      <c r="AC938"/>
      <c r="AD938"/>
      <c r="AE938"/>
      <c r="AF938"/>
    </row>
    <row r="939" spans="1:32">
      <c r="A939" s="6" t="str">
        <f t="shared" si="30"/>
        <v/>
      </c>
      <c r="B939" s="6" t="str">
        <f t="shared" si="31"/>
        <v/>
      </c>
      <c r="C939"/>
      <c r="D939"/>
      <c r="E939"/>
      <c r="F939"/>
      <c r="G939"/>
      <c r="H939"/>
      <c r="I939"/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  <c r="Y939"/>
      <c r="Z939"/>
      <c r="AA939"/>
      <c r="AB939"/>
      <c r="AC939"/>
      <c r="AD939"/>
      <c r="AE939"/>
      <c r="AF939"/>
    </row>
    <row r="940" spans="1:32">
      <c r="A940" s="6" t="str">
        <f t="shared" si="30"/>
        <v/>
      </c>
      <c r="B940" s="6" t="str">
        <f t="shared" si="31"/>
        <v/>
      </c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  <c r="AB940"/>
      <c r="AC940"/>
      <c r="AD940"/>
      <c r="AE940"/>
      <c r="AF940"/>
    </row>
    <row r="941" spans="1:32">
      <c r="A941" s="6" t="str">
        <f t="shared" si="30"/>
        <v/>
      </c>
      <c r="B941" s="6" t="str">
        <f t="shared" si="31"/>
        <v/>
      </c>
      <c r="C941"/>
      <c r="D941"/>
      <c r="E941"/>
      <c r="F941"/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  <c r="Z941"/>
      <c r="AA941"/>
      <c r="AB941"/>
      <c r="AC941"/>
      <c r="AD941"/>
      <c r="AE941"/>
      <c r="AF941"/>
    </row>
    <row r="942" spans="1:32">
      <c r="A942" s="6" t="str">
        <f t="shared" si="30"/>
        <v/>
      </c>
      <c r="B942" s="6" t="str">
        <f t="shared" si="31"/>
        <v/>
      </c>
      <c r="C942"/>
      <c r="D942"/>
      <c r="E942"/>
      <c r="F942"/>
      <c r="G942"/>
      <c r="H942"/>
      <c r="I942"/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  <c r="Y942"/>
      <c r="Z942"/>
      <c r="AA942"/>
      <c r="AB942"/>
      <c r="AC942"/>
      <c r="AD942"/>
      <c r="AE942"/>
      <c r="AF942"/>
    </row>
    <row r="943" spans="1:32">
      <c r="A943" s="6" t="str">
        <f t="shared" si="30"/>
        <v/>
      </c>
      <c r="B943" s="6" t="str">
        <f t="shared" si="31"/>
        <v/>
      </c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  <c r="AB943"/>
      <c r="AC943"/>
      <c r="AD943"/>
      <c r="AE943"/>
      <c r="AF943"/>
    </row>
    <row r="944" spans="1:32">
      <c r="A944" s="6" t="str">
        <f t="shared" si="30"/>
        <v/>
      </c>
      <c r="B944" s="6" t="str">
        <f t="shared" si="31"/>
        <v/>
      </c>
      <c r="C944"/>
      <c r="D944"/>
      <c r="E944"/>
      <c r="F944"/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  <c r="Z944"/>
      <c r="AA944"/>
      <c r="AB944"/>
      <c r="AC944"/>
      <c r="AD944"/>
      <c r="AE944"/>
      <c r="AF944"/>
    </row>
    <row r="945" spans="1:32">
      <c r="A945" s="6" t="str">
        <f t="shared" si="30"/>
        <v/>
      </c>
      <c r="B945" s="6" t="str">
        <f t="shared" si="31"/>
        <v/>
      </c>
      <c r="C945"/>
      <c r="D945"/>
      <c r="E945"/>
      <c r="F945"/>
      <c r="G945"/>
      <c r="H945"/>
      <c r="I945"/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  <c r="Y945"/>
      <c r="Z945"/>
      <c r="AA945"/>
      <c r="AB945"/>
      <c r="AC945"/>
      <c r="AD945"/>
      <c r="AE945"/>
      <c r="AF945"/>
    </row>
    <row r="946" spans="1:32">
      <c r="A946" s="6" t="str">
        <f t="shared" si="30"/>
        <v/>
      </c>
      <c r="B946" s="6" t="str">
        <f t="shared" si="31"/>
        <v/>
      </c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  <c r="AB946"/>
      <c r="AC946"/>
      <c r="AD946"/>
      <c r="AE946"/>
      <c r="AF946"/>
    </row>
    <row r="947" spans="1:32">
      <c r="A947" s="6" t="str">
        <f t="shared" si="30"/>
        <v/>
      </c>
      <c r="B947" s="6" t="str">
        <f t="shared" si="31"/>
        <v/>
      </c>
      <c r="C947"/>
      <c r="D947"/>
      <c r="E947"/>
      <c r="F947"/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  <c r="Z947"/>
      <c r="AA947"/>
      <c r="AB947"/>
      <c r="AC947"/>
      <c r="AD947"/>
      <c r="AE947"/>
      <c r="AF947"/>
    </row>
    <row r="948" spans="1:32">
      <c r="A948" s="6" t="str">
        <f t="shared" si="30"/>
        <v/>
      </c>
      <c r="B948" s="6" t="str">
        <f t="shared" si="31"/>
        <v/>
      </c>
      <c r="C948"/>
      <c r="D948"/>
      <c r="E948"/>
      <c r="F948"/>
      <c r="G948"/>
      <c r="H948"/>
      <c r="I948"/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  <c r="Y948"/>
      <c r="Z948"/>
      <c r="AA948"/>
      <c r="AB948"/>
      <c r="AC948"/>
      <c r="AD948"/>
      <c r="AE948"/>
      <c r="AF948"/>
    </row>
    <row r="949" spans="1:32">
      <c r="A949" s="6" t="str">
        <f t="shared" si="30"/>
        <v/>
      </c>
      <c r="B949" s="6" t="str">
        <f t="shared" si="31"/>
        <v/>
      </c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  <c r="AB949"/>
      <c r="AC949"/>
      <c r="AD949"/>
      <c r="AE949"/>
      <c r="AF949"/>
    </row>
    <row r="950" spans="1:32">
      <c r="A950" s="6" t="str">
        <f t="shared" si="30"/>
        <v/>
      </c>
      <c r="B950" s="6" t="str">
        <f t="shared" si="31"/>
        <v/>
      </c>
      <c r="C950"/>
      <c r="D950"/>
      <c r="E950"/>
      <c r="F950"/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  <c r="Z950"/>
      <c r="AA950"/>
      <c r="AB950"/>
      <c r="AC950"/>
      <c r="AD950"/>
      <c r="AE950"/>
      <c r="AF950"/>
    </row>
    <row r="951" spans="1:32">
      <c r="A951" s="6" t="str">
        <f t="shared" si="30"/>
        <v/>
      </c>
      <c r="B951" s="6" t="str">
        <f t="shared" si="31"/>
        <v/>
      </c>
      <c r="C951"/>
      <c r="D951"/>
      <c r="E951"/>
      <c r="F951"/>
      <c r="G951"/>
      <c r="H951"/>
      <c r="I951"/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  <c r="Y951"/>
      <c r="Z951"/>
      <c r="AA951"/>
      <c r="AB951"/>
      <c r="AC951"/>
      <c r="AD951"/>
      <c r="AE951"/>
      <c r="AF951"/>
    </row>
    <row r="952" spans="1:32">
      <c r="A952" s="6" t="str">
        <f t="shared" si="30"/>
        <v/>
      </c>
      <c r="B952" s="6" t="str">
        <f t="shared" si="31"/>
        <v/>
      </c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  <c r="AB952"/>
      <c r="AC952"/>
      <c r="AD952"/>
      <c r="AE952"/>
      <c r="AF952"/>
    </row>
    <row r="953" spans="1:32">
      <c r="A953" s="6" t="str">
        <f t="shared" si="30"/>
        <v/>
      </c>
      <c r="B953" s="6" t="str">
        <f t="shared" si="31"/>
        <v/>
      </c>
      <c r="C953"/>
      <c r="D953"/>
      <c r="E953"/>
      <c r="F953"/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  <c r="Z953"/>
      <c r="AA953"/>
      <c r="AB953"/>
      <c r="AC953"/>
      <c r="AD953"/>
      <c r="AE953"/>
      <c r="AF953"/>
    </row>
    <row r="954" spans="1:32">
      <c r="A954" s="6" t="str">
        <f t="shared" si="30"/>
        <v/>
      </c>
      <c r="B954" s="6" t="str">
        <f t="shared" si="31"/>
        <v/>
      </c>
      <c r="C954"/>
      <c r="D954"/>
      <c r="E954"/>
      <c r="F954"/>
      <c r="G954"/>
      <c r="H954"/>
      <c r="I954"/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  <c r="Y954"/>
      <c r="Z954"/>
      <c r="AA954"/>
      <c r="AB954"/>
      <c r="AC954"/>
      <c r="AD954"/>
      <c r="AE954"/>
      <c r="AF954"/>
    </row>
    <row r="955" spans="1:32">
      <c r="A955" s="6" t="str">
        <f t="shared" si="30"/>
        <v/>
      </c>
      <c r="B955" s="6" t="str">
        <f t="shared" si="31"/>
        <v/>
      </c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  <c r="AB955"/>
      <c r="AC955"/>
      <c r="AD955"/>
      <c r="AE955"/>
      <c r="AF955"/>
    </row>
    <row r="956" spans="1:32">
      <c r="A956" s="6" t="str">
        <f t="shared" si="30"/>
        <v/>
      </c>
      <c r="B956" s="6" t="str">
        <f t="shared" si="31"/>
        <v/>
      </c>
      <c r="C956"/>
      <c r="D956"/>
      <c r="E956"/>
      <c r="F956"/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  <c r="Z956"/>
      <c r="AA956"/>
      <c r="AB956"/>
      <c r="AC956"/>
      <c r="AD956"/>
      <c r="AE956"/>
      <c r="AF956"/>
    </row>
    <row r="957" spans="1:32">
      <c r="A957" s="6" t="str">
        <f t="shared" si="30"/>
        <v/>
      </c>
      <c r="B957" s="6" t="str">
        <f t="shared" si="31"/>
        <v/>
      </c>
      <c r="C957"/>
      <c r="D957"/>
      <c r="E957"/>
      <c r="F957"/>
      <c r="G957"/>
      <c r="H957"/>
      <c r="I957"/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  <c r="Y957"/>
      <c r="Z957"/>
      <c r="AA957"/>
      <c r="AB957"/>
      <c r="AC957"/>
      <c r="AD957"/>
      <c r="AE957"/>
      <c r="AF957"/>
    </row>
    <row r="958" spans="1:32">
      <c r="A958" s="6" t="str">
        <f t="shared" si="30"/>
        <v/>
      </c>
      <c r="B958" s="6" t="str">
        <f t="shared" si="31"/>
        <v/>
      </c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  <c r="AB958"/>
      <c r="AC958"/>
      <c r="AD958"/>
      <c r="AE958"/>
      <c r="AF958"/>
    </row>
    <row r="959" spans="1:32">
      <c r="A959" s="6" t="str">
        <f t="shared" si="30"/>
        <v/>
      </c>
      <c r="B959" s="6" t="str">
        <f t="shared" si="31"/>
        <v/>
      </c>
      <c r="C959"/>
      <c r="D959"/>
      <c r="E959"/>
      <c r="F959"/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  <c r="Z959"/>
      <c r="AA959"/>
      <c r="AB959"/>
      <c r="AC959"/>
      <c r="AD959"/>
      <c r="AE959"/>
      <c r="AF959"/>
    </row>
    <row r="960" spans="1:32">
      <c r="A960" s="6" t="str">
        <f t="shared" si="30"/>
        <v/>
      </c>
      <c r="B960" s="6" t="str">
        <f t="shared" si="31"/>
        <v/>
      </c>
      <c r="C960"/>
      <c r="D960"/>
      <c r="E960"/>
      <c r="F960"/>
      <c r="G960"/>
      <c r="H960"/>
      <c r="I960"/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  <c r="Y960"/>
      <c r="Z960"/>
      <c r="AA960"/>
      <c r="AB960"/>
      <c r="AC960"/>
      <c r="AD960"/>
      <c r="AE960"/>
      <c r="AF960"/>
    </row>
    <row r="961" spans="1:32">
      <c r="A961" s="6" t="str">
        <f t="shared" si="30"/>
        <v/>
      </c>
      <c r="B961" s="6" t="str">
        <f t="shared" si="31"/>
        <v/>
      </c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  <c r="AB961"/>
      <c r="AC961"/>
      <c r="AD961"/>
      <c r="AE961"/>
      <c r="AF961"/>
    </row>
    <row r="962" spans="1:32">
      <c r="A962" s="6" t="str">
        <f t="shared" si="30"/>
        <v/>
      </c>
      <c r="B962" s="6" t="str">
        <f t="shared" si="31"/>
        <v/>
      </c>
      <c r="C962"/>
      <c r="D962"/>
      <c r="E962"/>
      <c r="F962"/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  <c r="Z962"/>
      <c r="AA962"/>
      <c r="AB962"/>
      <c r="AC962"/>
      <c r="AD962"/>
      <c r="AE962"/>
      <c r="AF962"/>
    </row>
    <row r="963" spans="1:32">
      <c r="A963" s="6" t="str">
        <f t="shared" si="30"/>
        <v/>
      </c>
      <c r="B963" s="6" t="str">
        <f t="shared" si="31"/>
        <v/>
      </c>
      <c r="C963"/>
      <c r="D963"/>
      <c r="E963"/>
      <c r="F963"/>
      <c r="G963"/>
      <c r="H963"/>
      <c r="I963"/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  <c r="Y963"/>
      <c r="Z963"/>
      <c r="AA963"/>
      <c r="AB963"/>
      <c r="AC963"/>
      <c r="AD963"/>
      <c r="AE963"/>
      <c r="AF963"/>
    </row>
    <row r="964" spans="1:32">
      <c r="A964" s="6" t="str">
        <f t="shared" si="30"/>
        <v/>
      </c>
      <c r="B964" s="6" t="str">
        <f t="shared" si="31"/>
        <v/>
      </c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  <c r="AB964"/>
      <c r="AC964"/>
      <c r="AD964"/>
      <c r="AE964"/>
      <c r="AF964"/>
    </row>
    <row r="965" spans="1:32">
      <c r="A965" s="6" t="str">
        <f t="shared" si="30"/>
        <v/>
      </c>
      <c r="B965" s="6" t="str">
        <f t="shared" si="31"/>
        <v/>
      </c>
      <c r="C965"/>
      <c r="D965"/>
      <c r="E965"/>
      <c r="F965"/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  <c r="Z965"/>
      <c r="AA965"/>
      <c r="AB965"/>
      <c r="AC965"/>
      <c r="AD965"/>
      <c r="AE965"/>
      <c r="AF965"/>
    </row>
    <row r="966" spans="1:32">
      <c r="A966" s="6" t="str">
        <f t="shared" si="30"/>
        <v/>
      </c>
      <c r="B966" s="6" t="str">
        <f t="shared" si="31"/>
        <v/>
      </c>
      <c r="C966"/>
      <c r="D966"/>
      <c r="E966"/>
      <c r="F966"/>
      <c r="G966"/>
      <c r="H966"/>
      <c r="I966"/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  <c r="Y966"/>
      <c r="Z966"/>
      <c r="AA966"/>
      <c r="AB966"/>
      <c r="AC966"/>
      <c r="AD966"/>
      <c r="AE966"/>
      <c r="AF966"/>
    </row>
    <row r="967" spans="1:32">
      <c r="A967" s="6" t="str">
        <f t="shared" si="30"/>
        <v/>
      </c>
      <c r="B967" s="6" t="str">
        <f t="shared" si="31"/>
        <v/>
      </c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  <c r="AB967"/>
      <c r="AC967"/>
      <c r="AD967"/>
      <c r="AE967"/>
      <c r="AF967"/>
    </row>
    <row r="968" spans="1:32">
      <c r="A968" s="6" t="str">
        <f t="shared" si="30"/>
        <v/>
      </c>
      <c r="B968" s="6" t="str">
        <f t="shared" si="31"/>
        <v/>
      </c>
      <c r="C968"/>
      <c r="D968"/>
      <c r="E968"/>
      <c r="F968"/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  <c r="Z968"/>
      <c r="AA968"/>
      <c r="AB968"/>
      <c r="AC968"/>
      <c r="AD968"/>
      <c r="AE968"/>
      <c r="AF968"/>
    </row>
    <row r="969" spans="1:32">
      <c r="A969" s="6" t="str">
        <f t="shared" si="30"/>
        <v/>
      </c>
      <c r="B969" s="6" t="str">
        <f t="shared" si="31"/>
        <v/>
      </c>
      <c r="C969"/>
      <c r="D969"/>
      <c r="E969"/>
      <c r="F969"/>
      <c r="G969"/>
      <c r="H969"/>
      <c r="I969"/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  <c r="Y969"/>
      <c r="Z969"/>
      <c r="AA969"/>
      <c r="AB969"/>
      <c r="AC969"/>
      <c r="AD969"/>
      <c r="AE969"/>
      <c r="AF969"/>
    </row>
    <row r="970" spans="1:32">
      <c r="A970" s="6" t="str">
        <f t="shared" ref="A970:A1033" si="32">IFERROR(CONCATENATE(C970,B970),"")</f>
        <v/>
      </c>
      <c r="B970" s="6" t="str">
        <f t="shared" ref="B970:B1033" si="33">IFERROR(IF(C970=C969,B969+1,IF(C970="","",1)),"")</f>
        <v/>
      </c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  <c r="AB970"/>
      <c r="AC970"/>
      <c r="AD970"/>
      <c r="AE970"/>
      <c r="AF970"/>
    </row>
    <row r="971" spans="1:32">
      <c r="A971" s="6" t="str">
        <f t="shared" si="32"/>
        <v/>
      </c>
      <c r="B971" s="6" t="str">
        <f t="shared" si="33"/>
        <v/>
      </c>
      <c r="C971"/>
      <c r="D971"/>
      <c r="E971"/>
      <c r="F971"/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  <c r="Z971"/>
      <c r="AA971"/>
      <c r="AB971"/>
      <c r="AC971"/>
      <c r="AD971"/>
      <c r="AE971"/>
      <c r="AF971"/>
    </row>
    <row r="972" spans="1:32">
      <c r="A972" s="6" t="str">
        <f t="shared" si="32"/>
        <v/>
      </c>
      <c r="B972" s="6" t="str">
        <f t="shared" si="33"/>
        <v/>
      </c>
      <c r="C972"/>
      <c r="D972"/>
      <c r="E972"/>
      <c r="F972"/>
      <c r="G972"/>
      <c r="H972"/>
      <c r="I972"/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  <c r="Y972"/>
      <c r="Z972"/>
      <c r="AA972"/>
      <c r="AB972"/>
      <c r="AC972"/>
      <c r="AD972"/>
      <c r="AE972"/>
      <c r="AF972"/>
    </row>
    <row r="973" spans="1:32">
      <c r="A973" s="6" t="str">
        <f t="shared" si="32"/>
        <v/>
      </c>
      <c r="B973" s="6" t="str">
        <f t="shared" si="33"/>
        <v/>
      </c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  <c r="AB973"/>
      <c r="AC973"/>
      <c r="AD973"/>
      <c r="AE973"/>
      <c r="AF973"/>
    </row>
    <row r="974" spans="1:32">
      <c r="A974" s="6" t="str">
        <f t="shared" si="32"/>
        <v/>
      </c>
      <c r="B974" s="6" t="str">
        <f t="shared" si="33"/>
        <v/>
      </c>
      <c r="C974"/>
      <c r="D974"/>
      <c r="E974"/>
      <c r="F974"/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  <c r="Z974"/>
      <c r="AA974"/>
      <c r="AB974"/>
      <c r="AC974"/>
      <c r="AD974"/>
      <c r="AE974"/>
      <c r="AF974"/>
    </row>
    <row r="975" spans="1:32">
      <c r="A975" s="6" t="str">
        <f t="shared" si="32"/>
        <v/>
      </c>
      <c r="B975" s="6" t="str">
        <f t="shared" si="33"/>
        <v/>
      </c>
      <c r="C975"/>
      <c r="D975"/>
      <c r="E975"/>
      <c r="F975"/>
      <c r="G975"/>
      <c r="H975"/>
      <c r="I975"/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  <c r="Y975"/>
      <c r="Z975"/>
      <c r="AA975"/>
      <c r="AB975"/>
      <c r="AC975"/>
      <c r="AD975"/>
      <c r="AE975"/>
      <c r="AF975"/>
    </row>
    <row r="976" spans="1:32">
      <c r="A976" s="6" t="str">
        <f t="shared" si="32"/>
        <v/>
      </c>
      <c r="B976" s="6" t="str">
        <f t="shared" si="33"/>
        <v/>
      </c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  <c r="AB976"/>
      <c r="AC976"/>
      <c r="AD976"/>
      <c r="AE976"/>
      <c r="AF976"/>
    </row>
    <row r="977" spans="1:32">
      <c r="A977" s="6" t="str">
        <f t="shared" si="32"/>
        <v/>
      </c>
      <c r="B977" s="6" t="str">
        <f t="shared" si="33"/>
        <v/>
      </c>
      <c r="C977"/>
      <c r="D977"/>
      <c r="E977"/>
      <c r="F977"/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  <c r="Z977"/>
      <c r="AA977"/>
      <c r="AB977"/>
      <c r="AC977"/>
      <c r="AD977"/>
      <c r="AE977"/>
      <c r="AF977"/>
    </row>
    <row r="978" spans="1:32">
      <c r="A978" s="6" t="str">
        <f t="shared" si="32"/>
        <v/>
      </c>
      <c r="B978" s="6" t="str">
        <f t="shared" si="33"/>
        <v/>
      </c>
      <c r="C978"/>
      <c r="D978"/>
      <c r="E978"/>
      <c r="F978"/>
      <c r="G978"/>
      <c r="H978"/>
      <c r="I978"/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  <c r="Y978"/>
      <c r="Z978"/>
      <c r="AA978"/>
      <c r="AB978"/>
      <c r="AC978"/>
      <c r="AD978"/>
      <c r="AE978"/>
      <c r="AF978"/>
    </row>
    <row r="979" spans="1:32">
      <c r="A979" s="6" t="str">
        <f t="shared" si="32"/>
        <v/>
      </c>
      <c r="B979" s="6" t="str">
        <f t="shared" si="33"/>
        <v/>
      </c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  <c r="AB979"/>
      <c r="AC979"/>
      <c r="AD979"/>
      <c r="AE979"/>
      <c r="AF979"/>
    </row>
    <row r="980" spans="1:32">
      <c r="A980" s="6" t="str">
        <f t="shared" si="32"/>
        <v/>
      </c>
      <c r="B980" s="6" t="str">
        <f t="shared" si="33"/>
        <v/>
      </c>
      <c r="C980"/>
      <c r="D980"/>
      <c r="E980"/>
      <c r="F980"/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  <c r="Z980"/>
      <c r="AA980"/>
      <c r="AB980"/>
      <c r="AC980"/>
      <c r="AD980"/>
      <c r="AE980"/>
      <c r="AF980"/>
    </row>
    <row r="981" spans="1:32">
      <c r="A981" s="6" t="str">
        <f t="shared" si="32"/>
        <v/>
      </c>
      <c r="B981" s="6" t="str">
        <f t="shared" si="33"/>
        <v/>
      </c>
      <c r="C981"/>
      <c r="D981"/>
      <c r="E981"/>
      <c r="F981"/>
      <c r="G981"/>
      <c r="H981"/>
      <c r="I981"/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  <c r="Y981"/>
      <c r="Z981"/>
      <c r="AA981"/>
      <c r="AB981"/>
      <c r="AC981"/>
      <c r="AD981"/>
      <c r="AE981"/>
      <c r="AF981"/>
    </row>
    <row r="982" spans="1:32">
      <c r="A982" s="6" t="str">
        <f t="shared" si="32"/>
        <v/>
      </c>
      <c r="B982" s="6" t="str">
        <f t="shared" si="33"/>
        <v/>
      </c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  <c r="AB982"/>
      <c r="AC982"/>
      <c r="AD982"/>
      <c r="AE982"/>
      <c r="AF982"/>
    </row>
    <row r="983" spans="1:32">
      <c r="A983" s="6" t="str">
        <f t="shared" si="32"/>
        <v/>
      </c>
      <c r="B983" s="6" t="str">
        <f t="shared" si="33"/>
        <v/>
      </c>
      <c r="C983"/>
      <c r="D983"/>
      <c r="E983"/>
      <c r="F983"/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  <c r="Z983"/>
      <c r="AA983"/>
      <c r="AB983"/>
      <c r="AC983"/>
      <c r="AD983"/>
      <c r="AE983"/>
      <c r="AF983"/>
    </row>
    <row r="984" spans="1:32">
      <c r="A984" s="6" t="str">
        <f t="shared" si="32"/>
        <v/>
      </c>
      <c r="B984" s="6" t="str">
        <f t="shared" si="33"/>
        <v/>
      </c>
      <c r="C984"/>
      <c r="D984"/>
      <c r="E984"/>
      <c r="F984"/>
      <c r="G984"/>
      <c r="H984"/>
      <c r="I984"/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  <c r="Y984"/>
      <c r="Z984"/>
      <c r="AA984"/>
      <c r="AB984"/>
      <c r="AC984"/>
      <c r="AD984"/>
      <c r="AE984"/>
      <c r="AF984"/>
    </row>
    <row r="985" spans="1:32">
      <c r="A985" s="6" t="str">
        <f t="shared" si="32"/>
        <v/>
      </c>
      <c r="B985" s="6" t="str">
        <f t="shared" si="33"/>
        <v/>
      </c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  <c r="AB985"/>
      <c r="AC985"/>
      <c r="AD985"/>
      <c r="AE985"/>
      <c r="AF985"/>
    </row>
    <row r="986" spans="1:32">
      <c r="A986" s="6" t="str">
        <f t="shared" si="32"/>
        <v/>
      </c>
      <c r="B986" s="6" t="str">
        <f t="shared" si="33"/>
        <v/>
      </c>
      <c r="C986"/>
      <c r="D986"/>
      <c r="E986"/>
      <c r="F986"/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  <c r="Z986"/>
      <c r="AA986"/>
      <c r="AB986"/>
      <c r="AC986"/>
      <c r="AD986"/>
      <c r="AE986"/>
      <c r="AF986"/>
    </row>
    <row r="987" spans="1:32">
      <c r="A987" s="6" t="str">
        <f t="shared" si="32"/>
        <v/>
      </c>
      <c r="B987" s="6" t="str">
        <f t="shared" si="33"/>
        <v/>
      </c>
      <c r="C987"/>
      <c r="D987"/>
      <c r="E987"/>
      <c r="F987"/>
      <c r="G987"/>
      <c r="H987"/>
      <c r="I987"/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  <c r="Y987"/>
      <c r="Z987"/>
      <c r="AA987"/>
      <c r="AB987"/>
      <c r="AC987"/>
      <c r="AD987"/>
      <c r="AE987"/>
      <c r="AF987"/>
    </row>
    <row r="988" spans="1:32">
      <c r="A988" s="6" t="str">
        <f t="shared" si="32"/>
        <v/>
      </c>
      <c r="B988" s="6" t="str">
        <f t="shared" si="33"/>
        <v/>
      </c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  <c r="AB988"/>
      <c r="AC988"/>
      <c r="AD988"/>
      <c r="AE988"/>
      <c r="AF988"/>
    </row>
    <row r="989" spans="1:32">
      <c r="A989" s="6" t="str">
        <f t="shared" si="32"/>
        <v/>
      </c>
      <c r="B989" s="6" t="str">
        <f t="shared" si="33"/>
        <v/>
      </c>
      <c r="C989"/>
      <c r="D989"/>
      <c r="E989"/>
      <c r="F989"/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  <c r="Z989"/>
      <c r="AA989"/>
      <c r="AB989"/>
      <c r="AC989"/>
      <c r="AD989"/>
      <c r="AE989"/>
      <c r="AF989"/>
    </row>
    <row r="990" spans="1:32">
      <c r="A990" s="6" t="str">
        <f t="shared" si="32"/>
        <v/>
      </c>
      <c r="B990" s="6" t="str">
        <f t="shared" si="33"/>
        <v/>
      </c>
      <c r="C990"/>
      <c r="D990"/>
      <c r="E990"/>
      <c r="F990"/>
      <c r="G990"/>
      <c r="H990"/>
      <c r="I990"/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  <c r="Y990"/>
      <c r="Z990"/>
      <c r="AA990"/>
      <c r="AB990"/>
      <c r="AC990"/>
      <c r="AD990"/>
      <c r="AE990"/>
      <c r="AF990"/>
    </row>
    <row r="991" spans="1:32">
      <c r="A991" s="6" t="str">
        <f t="shared" si="32"/>
        <v/>
      </c>
      <c r="B991" s="6" t="str">
        <f t="shared" si="33"/>
        <v/>
      </c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  <c r="AB991"/>
      <c r="AC991"/>
      <c r="AD991"/>
      <c r="AE991"/>
      <c r="AF991"/>
    </row>
    <row r="992" spans="1:32">
      <c r="A992" s="6" t="str">
        <f t="shared" si="32"/>
        <v/>
      </c>
      <c r="B992" s="6" t="str">
        <f t="shared" si="33"/>
        <v/>
      </c>
      <c r="C992"/>
      <c r="D992"/>
      <c r="E992"/>
      <c r="F992"/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  <c r="Z992"/>
      <c r="AA992"/>
      <c r="AB992"/>
      <c r="AC992"/>
      <c r="AD992"/>
      <c r="AE992"/>
      <c r="AF992"/>
    </row>
    <row r="993" spans="1:32">
      <c r="A993" s="6" t="str">
        <f t="shared" si="32"/>
        <v/>
      </c>
      <c r="B993" s="6" t="str">
        <f t="shared" si="33"/>
        <v/>
      </c>
      <c r="C993"/>
      <c r="D993"/>
      <c r="E993"/>
      <c r="F993"/>
      <c r="G993"/>
      <c r="H993"/>
      <c r="I993"/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  <c r="Y993"/>
      <c r="Z993"/>
      <c r="AA993"/>
      <c r="AB993"/>
      <c r="AC993"/>
      <c r="AD993"/>
      <c r="AE993"/>
      <c r="AF993"/>
    </row>
    <row r="994" spans="1:32">
      <c r="A994" s="6" t="str">
        <f t="shared" si="32"/>
        <v/>
      </c>
      <c r="B994" s="6" t="str">
        <f t="shared" si="33"/>
        <v/>
      </c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  <c r="AB994"/>
      <c r="AC994"/>
      <c r="AD994"/>
      <c r="AE994"/>
      <c r="AF994"/>
    </row>
    <row r="995" spans="1:32">
      <c r="A995" s="6" t="str">
        <f t="shared" si="32"/>
        <v/>
      </c>
      <c r="B995" s="6" t="str">
        <f t="shared" si="33"/>
        <v/>
      </c>
      <c r="C995"/>
      <c r="D995"/>
      <c r="E995"/>
      <c r="F995"/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  <c r="Z995"/>
      <c r="AA995"/>
      <c r="AB995"/>
      <c r="AC995"/>
      <c r="AD995"/>
      <c r="AE995"/>
      <c r="AF995"/>
    </row>
    <row r="996" spans="1:32">
      <c r="A996" s="6" t="str">
        <f t="shared" si="32"/>
        <v/>
      </c>
      <c r="B996" s="6" t="str">
        <f t="shared" si="33"/>
        <v/>
      </c>
      <c r="C996"/>
      <c r="D996"/>
      <c r="E996"/>
      <c r="F996"/>
      <c r="G996"/>
      <c r="H996"/>
      <c r="I996"/>
      <c r="J996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  <c r="Y996"/>
      <c r="Z996"/>
      <c r="AA996"/>
      <c r="AB996"/>
      <c r="AC996"/>
      <c r="AD996"/>
      <c r="AE996"/>
      <c r="AF996"/>
    </row>
    <row r="997" spans="1:32">
      <c r="A997" s="6" t="str">
        <f t="shared" si="32"/>
        <v/>
      </c>
      <c r="B997" s="6" t="str">
        <f t="shared" si="33"/>
        <v/>
      </c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  <c r="AB997"/>
      <c r="AC997"/>
      <c r="AD997"/>
      <c r="AE997"/>
      <c r="AF997"/>
    </row>
    <row r="998" spans="1:32">
      <c r="A998" s="6" t="str">
        <f t="shared" si="32"/>
        <v/>
      </c>
      <c r="B998" s="6" t="str">
        <f t="shared" si="33"/>
        <v/>
      </c>
      <c r="C998"/>
      <c r="D998"/>
      <c r="E998"/>
      <c r="F998"/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  <c r="Z998"/>
      <c r="AA998"/>
      <c r="AB998"/>
      <c r="AC998"/>
      <c r="AD998"/>
      <c r="AE998"/>
      <c r="AF998"/>
    </row>
    <row r="999" spans="1:32">
      <c r="A999" s="6" t="str">
        <f t="shared" si="32"/>
        <v/>
      </c>
      <c r="B999" s="6" t="str">
        <f t="shared" si="33"/>
        <v/>
      </c>
      <c r="C999"/>
      <c r="D999"/>
      <c r="E999"/>
      <c r="F999"/>
      <c r="G999"/>
      <c r="H999"/>
      <c r="I999"/>
      <c r="J999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  <c r="Y999"/>
      <c r="Z999"/>
      <c r="AA999"/>
      <c r="AB999"/>
      <c r="AC999"/>
      <c r="AD999"/>
      <c r="AE999"/>
      <c r="AF999"/>
    </row>
    <row r="1000" spans="1:32">
      <c r="A1000" s="6" t="str">
        <f t="shared" si="32"/>
        <v/>
      </c>
      <c r="B1000" s="6" t="str">
        <f t="shared" si="33"/>
        <v/>
      </c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  <c r="AB1000"/>
      <c r="AC1000"/>
      <c r="AD1000"/>
      <c r="AE1000"/>
      <c r="AF1000"/>
    </row>
    <row r="1001" spans="1:32">
      <c r="A1001" s="6" t="str">
        <f t="shared" si="32"/>
        <v/>
      </c>
      <c r="B1001" s="6" t="str">
        <f t="shared" si="33"/>
        <v/>
      </c>
      <c r="C1001"/>
      <c r="D1001"/>
      <c r="E1001"/>
      <c r="F1001"/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  <c r="Z1001"/>
      <c r="AA1001"/>
      <c r="AB1001"/>
      <c r="AC1001"/>
      <c r="AD1001"/>
      <c r="AE1001"/>
      <c r="AF1001"/>
    </row>
    <row r="1002" spans="1:32">
      <c r="A1002" s="6" t="str">
        <f t="shared" si="32"/>
        <v/>
      </c>
      <c r="B1002" s="6" t="str">
        <f t="shared" si="33"/>
        <v/>
      </c>
      <c r="C1002"/>
      <c r="D1002"/>
      <c r="E1002"/>
      <c r="F1002"/>
      <c r="G1002"/>
      <c r="H1002"/>
      <c r="I1002"/>
      <c r="J1002"/>
      <c r="K1002"/>
      <c r="L1002"/>
      <c r="M1002"/>
      <c r="N1002"/>
      <c r="O1002"/>
      <c r="P1002"/>
      <c r="Q1002"/>
      <c r="R1002"/>
      <c r="S1002"/>
      <c r="T1002"/>
      <c r="U1002"/>
      <c r="V1002"/>
      <c r="W1002"/>
      <c r="X1002"/>
      <c r="Y1002"/>
      <c r="Z1002"/>
      <c r="AA1002"/>
      <c r="AB1002"/>
      <c r="AC1002"/>
      <c r="AD1002"/>
      <c r="AE1002"/>
      <c r="AF1002"/>
    </row>
    <row r="1003" spans="1:32">
      <c r="A1003" s="6" t="str">
        <f t="shared" si="32"/>
        <v/>
      </c>
      <c r="B1003" s="6" t="str">
        <f t="shared" si="33"/>
        <v/>
      </c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  <c r="AB1003"/>
      <c r="AC1003"/>
      <c r="AD1003"/>
      <c r="AE1003"/>
      <c r="AF1003"/>
    </row>
    <row r="1004" spans="1:32">
      <c r="A1004" s="6" t="str">
        <f t="shared" si="32"/>
        <v/>
      </c>
      <c r="B1004" s="6" t="str">
        <f t="shared" si="33"/>
        <v/>
      </c>
      <c r="C1004"/>
      <c r="D1004"/>
      <c r="E1004"/>
      <c r="F1004"/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  <c r="Z1004"/>
      <c r="AA1004"/>
      <c r="AB1004"/>
      <c r="AC1004"/>
      <c r="AD1004"/>
      <c r="AE1004"/>
      <c r="AF1004"/>
    </row>
    <row r="1005" spans="1:32">
      <c r="A1005" s="6" t="str">
        <f t="shared" si="32"/>
        <v/>
      </c>
      <c r="B1005" s="6" t="str">
        <f t="shared" si="33"/>
        <v/>
      </c>
      <c r="C1005"/>
      <c r="D1005"/>
      <c r="E1005"/>
      <c r="F1005"/>
      <c r="G1005"/>
      <c r="H1005"/>
      <c r="I1005"/>
      <c r="J1005"/>
      <c r="K1005"/>
      <c r="L1005"/>
      <c r="M1005"/>
      <c r="N1005"/>
      <c r="O1005"/>
      <c r="P1005"/>
      <c r="Q1005"/>
      <c r="R1005"/>
      <c r="S1005"/>
      <c r="T1005"/>
      <c r="U1005"/>
      <c r="V1005"/>
      <c r="W1005"/>
      <c r="X1005"/>
      <c r="Y1005"/>
      <c r="Z1005"/>
      <c r="AA1005"/>
      <c r="AB1005"/>
      <c r="AC1005"/>
      <c r="AD1005"/>
      <c r="AE1005"/>
      <c r="AF1005"/>
    </row>
    <row r="1006" spans="1:32">
      <c r="A1006" s="6" t="str">
        <f t="shared" si="32"/>
        <v/>
      </c>
      <c r="B1006" s="6" t="str">
        <f t="shared" si="33"/>
        <v/>
      </c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  <c r="AB1006"/>
      <c r="AC1006"/>
      <c r="AD1006"/>
      <c r="AE1006"/>
      <c r="AF1006"/>
    </row>
    <row r="1007" spans="1:32">
      <c r="A1007" s="6" t="str">
        <f t="shared" si="32"/>
        <v/>
      </c>
      <c r="B1007" s="6" t="str">
        <f t="shared" si="33"/>
        <v/>
      </c>
      <c r="C1007"/>
      <c r="D1007"/>
      <c r="E1007"/>
      <c r="F1007"/>
      <c r="G1007"/>
      <c r="H1007"/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  <c r="Z1007"/>
      <c r="AA1007"/>
      <c r="AB1007"/>
      <c r="AC1007"/>
      <c r="AD1007"/>
      <c r="AE1007"/>
      <c r="AF1007"/>
    </row>
    <row r="1008" spans="1:32">
      <c r="A1008" s="6" t="str">
        <f t="shared" si="32"/>
        <v/>
      </c>
      <c r="B1008" s="6" t="str">
        <f t="shared" si="33"/>
        <v/>
      </c>
      <c r="C1008"/>
      <c r="D1008"/>
      <c r="E1008"/>
      <c r="F1008"/>
      <c r="G1008"/>
      <c r="H1008"/>
      <c r="I1008"/>
      <c r="J1008"/>
      <c r="K1008"/>
      <c r="L1008"/>
      <c r="M1008"/>
      <c r="N1008"/>
      <c r="O1008"/>
      <c r="P1008"/>
      <c r="Q1008"/>
      <c r="R1008"/>
      <c r="S1008"/>
      <c r="T1008"/>
      <c r="U1008"/>
      <c r="V1008"/>
      <c r="W1008"/>
      <c r="X1008"/>
      <c r="Y1008"/>
      <c r="Z1008"/>
      <c r="AA1008"/>
      <c r="AB1008"/>
      <c r="AC1008"/>
      <c r="AD1008"/>
      <c r="AE1008"/>
      <c r="AF1008"/>
    </row>
    <row r="1009" spans="1:32">
      <c r="A1009" s="6" t="str">
        <f t="shared" si="32"/>
        <v/>
      </c>
      <c r="B1009" s="6" t="str">
        <f t="shared" si="33"/>
        <v/>
      </c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  <c r="AB1009"/>
      <c r="AC1009"/>
      <c r="AD1009"/>
      <c r="AE1009"/>
      <c r="AF1009"/>
    </row>
    <row r="1010" spans="1:32">
      <c r="A1010" s="6" t="str">
        <f t="shared" si="32"/>
        <v/>
      </c>
      <c r="B1010" s="6" t="str">
        <f t="shared" si="33"/>
        <v/>
      </c>
      <c r="C1010"/>
      <c r="D1010"/>
      <c r="E1010"/>
      <c r="F1010"/>
      <c r="G1010"/>
      <c r="H1010"/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  <c r="Z1010"/>
      <c r="AA1010"/>
      <c r="AB1010"/>
      <c r="AC1010"/>
      <c r="AD1010"/>
      <c r="AE1010"/>
      <c r="AF1010"/>
    </row>
    <row r="1011" spans="1:32">
      <c r="A1011" s="6" t="str">
        <f t="shared" si="32"/>
        <v/>
      </c>
      <c r="B1011" s="6" t="str">
        <f t="shared" si="33"/>
        <v/>
      </c>
      <c r="C1011"/>
      <c r="D1011"/>
      <c r="E1011"/>
      <c r="F1011"/>
      <c r="G1011"/>
      <c r="H1011"/>
      <c r="I1011"/>
      <c r="J1011"/>
      <c r="K1011"/>
      <c r="L1011"/>
      <c r="M1011"/>
      <c r="N1011"/>
      <c r="O1011"/>
      <c r="P1011"/>
      <c r="Q1011"/>
      <c r="R1011"/>
      <c r="S1011"/>
      <c r="T1011"/>
      <c r="U1011"/>
      <c r="V1011"/>
      <c r="W1011"/>
      <c r="X1011"/>
      <c r="Y1011"/>
      <c r="Z1011"/>
      <c r="AA1011"/>
      <c r="AB1011"/>
      <c r="AC1011"/>
      <c r="AD1011"/>
      <c r="AE1011"/>
      <c r="AF1011"/>
    </row>
    <row r="1012" spans="1:32">
      <c r="A1012" s="6" t="str">
        <f t="shared" si="32"/>
        <v/>
      </c>
      <c r="B1012" s="6" t="str">
        <f t="shared" si="33"/>
        <v/>
      </c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  <c r="AB1012"/>
      <c r="AC1012"/>
      <c r="AD1012"/>
      <c r="AE1012"/>
      <c r="AF1012"/>
    </row>
    <row r="1013" spans="1:32">
      <c r="A1013" s="6" t="str">
        <f t="shared" si="32"/>
        <v/>
      </c>
      <c r="B1013" s="6" t="str">
        <f t="shared" si="33"/>
        <v/>
      </c>
      <c r="C1013"/>
      <c r="D1013"/>
      <c r="E1013"/>
      <c r="F1013"/>
      <c r="G1013"/>
      <c r="H1013"/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  <c r="Z1013"/>
      <c r="AA1013"/>
      <c r="AB1013"/>
      <c r="AC1013"/>
      <c r="AD1013"/>
      <c r="AE1013"/>
      <c r="AF1013"/>
    </row>
    <row r="1014" spans="1:32">
      <c r="A1014" s="6" t="str">
        <f t="shared" si="32"/>
        <v/>
      </c>
      <c r="B1014" s="6" t="str">
        <f t="shared" si="33"/>
        <v/>
      </c>
      <c r="C1014"/>
      <c r="D1014"/>
      <c r="E1014"/>
      <c r="F1014"/>
      <c r="G1014"/>
      <c r="H1014"/>
      <c r="I1014"/>
      <c r="J1014"/>
      <c r="K1014"/>
      <c r="L1014"/>
      <c r="M1014"/>
      <c r="N1014"/>
      <c r="O1014"/>
      <c r="P1014"/>
      <c r="Q1014"/>
      <c r="R1014"/>
      <c r="S1014"/>
      <c r="T1014"/>
      <c r="U1014"/>
      <c r="V1014"/>
      <c r="W1014"/>
      <c r="X1014"/>
      <c r="Y1014"/>
      <c r="Z1014"/>
      <c r="AA1014"/>
      <c r="AB1014"/>
      <c r="AC1014"/>
      <c r="AD1014"/>
      <c r="AE1014"/>
      <c r="AF1014"/>
    </row>
    <row r="1015" spans="1:32">
      <c r="A1015" s="6" t="str">
        <f t="shared" si="32"/>
        <v/>
      </c>
      <c r="B1015" s="6" t="str">
        <f t="shared" si="33"/>
        <v/>
      </c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  <c r="AB1015"/>
      <c r="AC1015"/>
      <c r="AD1015"/>
      <c r="AE1015"/>
      <c r="AF1015"/>
    </row>
    <row r="1016" spans="1:32">
      <c r="A1016" s="6" t="str">
        <f t="shared" si="32"/>
        <v/>
      </c>
      <c r="B1016" s="6" t="str">
        <f t="shared" si="33"/>
        <v/>
      </c>
      <c r="C1016"/>
      <c r="D1016"/>
      <c r="E1016"/>
      <c r="F1016"/>
      <c r="G1016"/>
      <c r="H1016"/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  <c r="Z1016"/>
      <c r="AA1016"/>
      <c r="AB1016"/>
      <c r="AC1016"/>
      <c r="AD1016"/>
      <c r="AE1016"/>
      <c r="AF1016"/>
    </row>
    <row r="1017" spans="1:32">
      <c r="A1017" s="6" t="str">
        <f t="shared" si="32"/>
        <v/>
      </c>
      <c r="B1017" s="6" t="str">
        <f t="shared" si="33"/>
        <v/>
      </c>
      <c r="C1017"/>
      <c r="D1017"/>
      <c r="E1017"/>
      <c r="F1017"/>
      <c r="G1017"/>
      <c r="H1017"/>
      <c r="I1017"/>
      <c r="J1017"/>
      <c r="K1017"/>
      <c r="L1017"/>
      <c r="M1017"/>
      <c r="N1017"/>
      <c r="O1017"/>
      <c r="P1017"/>
      <c r="Q1017"/>
      <c r="R1017"/>
      <c r="S1017"/>
      <c r="T1017"/>
      <c r="U1017"/>
      <c r="V1017"/>
      <c r="W1017"/>
      <c r="X1017"/>
      <c r="Y1017"/>
      <c r="Z1017"/>
      <c r="AA1017"/>
      <c r="AB1017"/>
      <c r="AC1017"/>
      <c r="AD1017"/>
      <c r="AE1017"/>
      <c r="AF1017"/>
    </row>
    <row r="1018" spans="1:32">
      <c r="A1018" s="6" t="str">
        <f t="shared" si="32"/>
        <v/>
      </c>
      <c r="B1018" s="6" t="str">
        <f t="shared" si="33"/>
        <v/>
      </c>
      <c r="C1018"/>
      <c r="D1018"/>
      <c r="E1018"/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  <c r="AB1018"/>
      <c r="AC1018"/>
      <c r="AD1018"/>
      <c r="AE1018"/>
      <c r="AF1018"/>
    </row>
    <row r="1019" spans="1:32">
      <c r="A1019" s="6" t="str">
        <f t="shared" si="32"/>
        <v/>
      </c>
      <c r="B1019" s="6" t="str">
        <f t="shared" si="33"/>
        <v/>
      </c>
      <c r="C1019"/>
      <c r="D1019"/>
      <c r="E1019"/>
      <c r="F1019"/>
      <c r="G1019"/>
      <c r="H1019"/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  <c r="Z1019"/>
      <c r="AA1019"/>
      <c r="AB1019"/>
      <c r="AC1019"/>
      <c r="AD1019"/>
      <c r="AE1019"/>
      <c r="AF1019"/>
    </row>
    <row r="1020" spans="1:32">
      <c r="A1020" s="6" t="str">
        <f t="shared" si="32"/>
        <v/>
      </c>
      <c r="B1020" s="6" t="str">
        <f t="shared" si="33"/>
        <v/>
      </c>
      <c r="C1020"/>
      <c r="D1020"/>
      <c r="E1020"/>
      <c r="F1020"/>
      <c r="G1020"/>
      <c r="H1020"/>
      <c r="I1020"/>
      <c r="J1020"/>
      <c r="K1020"/>
      <c r="L1020"/>
      <c r="M1020"/>
      <c r="N1020"/>
      <c r="O1020"/>
      <c r="P1020"/>
      <c r="Q1020"/>
      <c r="R1020"/>
      <c r="S1020"/>
      <c r="T1020"/>
      <c r="U1020"/>
      <c r="V1020"/>
      <c r="W1020"/>
      <c r="X1020"/>
      <c r="Y1020"/>
      <c r="Z1020"/>
      <c r="AA1020"/>
      <c r="AB1020"/>
      <c r="AC1020"/>
      <c r="AD1020"/>
      <c r="AE1020"/>
      <c r="AF1020"/>
    </row>
    <row r="1021" spans="1:32">
      <c r="A1021" s="6" t="str">
        <f t="shared" si="32"/>
        <v/>
      </c>
      <c r="B1021" s="6" t="str">
        <f t="shared" si="33"/>
        <v/>
      </c>
      <c r="C1021"/>
      <c r="D1021"/>
      <c r="E1021"/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  <c r="AB1021"/>
      <c r="AC1021"/>
      <c r="AD1021"/>
      <c r="AE1021"/>
      <c r="AF1021"/>
    </row>
    <row r="1022" spans="1:32">
      <c r="A1022" s="6" t="str">
        <f t="shared" si="32"/>
        <v/>
      </c>
      <c r="B1022" s="6" t="str">
        <f t="shared" si="33"/>
        <v/>
      </c>
      <c r="C1022"/>
      <c r="D1022"/>
      <c r="E1022"/>
      <c r="F1022"/>
      <c r="G1022"/>
      <c r="H1022"/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  <c r="Z1022"/>
      <c r="AA1022"/>
      <c r="AB1022"/>
      <c r="AC1022"/>
      <c r="AD1022"/>
      <c r="AE1022"/>
      <c r="AF1022"/>
    </row>
    <row r="1023" spans="1:32">
      <c r="A1023" s="6" t="str">
        <f t="shared" si="32"/>
        <v/>
      </c>
      <c r="B1023" s="6" t="str">
        <f t="shared" si="33"/>
        <v/>
      </c>
      <c r="C1023"/>
      <c r="D1023"/>
      <c r="E1023"/>
      <c r="F1023"/>
      <c r="G1023"/>
      <c r="H1023"/>
      <c r="I1023"/>
      <c r="J1023"/>
      <c r="K1023"/>
      <c r="L1023"/>
      <c r="M1023"/>
      <c r="N1023"/>
      <c r="O1023"/>
      <c r="P1023"/>
      <c r="Q1023"/>
      <c r="R1023"/>
      <c r="S1023"/>
      <c r="T1023"/>
      <c r="U1023"/>
      <c r="V1023"/>
      <c r="W1023"/>
      <c r="X1023"/>
      <c r="Y1023"/>
      <c r="Z1023"/>
      <c r="AA1023"/>
      <c r="AB1023"/>
      <c r="AC1023"/>
      <c r="AD1023"/>
      <c r="AE1023"/>
      <c r="AF1023"/>
    </row>
    <row r="1024" spans="1:32">
      <c r="A1024" s="6" t="str">
        <f t="shared" si="32"/>
        <v/>
      </c>
      <c r="B1024" s="6" t="str">
        <f t="shared" si="33"/>
        <v/>
      </c>
      <c r="C1024"/>
      <c r="D1024"/>
      <c r="E1024"/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  <c r="AB1024"/>
      <c r="AC1024"/>
      <c r="AD1024"/>
      <c r="AE1024"/>
      <c r="AF1024"/>
    </row>
    <row r="1025" spans="1:32">
      <c r="A1025" s="6" t="str">
        <f t="shared" si="32"/>
        <v/>
      </c>
      <c r="B1025" s="6" t="str">
        <f t="shared" si="33"/>
        <v/>
      </c>
      <c r="C1025"/>
      <c r="D1025"/>
      <c r="E1025"/>
      <c r="F1025"/>
      <c r="G1025"/>
      <c r="H1025"/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  <c r="Z1025"/>
      <c r="AA1025"/>
      <c r="AB1025"/>
      <c r="AC1025"/>
      <c r="AD1025"/>
      <c r="AE1025"/>
      <c r="AF1025"/>
    </row>
    <row r="1026" spans="1:32">
      <c r="A1026" s="6" t="str">
        <f t="shared" si="32"/>
        <v/>
      </c>
      <c r="B1026" s="6" t="str">
        <f t="shared" si="33"/>
        <v/>
      </c>
      <c r="C1026"/>
      <c r="D1026"/>
      <c r="E1026"/>
      <c r="F1026"/>
      <c r="G1026"/>
      <c r="H1026"/>
      <c r="I1026"/>
      <c r="J1026"/>
      <c r="K1026"/>
      <c r="L1026"/>
      <c r="M1026"/>
      <c r="N1026"/>
      <c r="O1026"/>
      <c r="P1026"/>
      <c r="Q1026"/>
      <c r="R1026"/>
      <c r="S1026"/>
      <c r="T1026"/>
      <c r="U1026"/>
      <c r="V1026"/>
      <c r="W1026"/>
      <c r="X1026"/>
      <c r="Y1026"/>
      <c r="Z1026"/>
      <c r="AA1026"/>
      <c r="AB1026"/>
      <c r="AC1026"/>
      <c r="AD1026"/>
      <c r="AE1026"/>
      <c r="AF1026"/>
    </row>
    <row r="1027" spans="1:32">
      <c r="A1027" s="6" t="str">
        <f t="shared" si="32"/>
        <v/>
      </c>
      <c r="B1027" s="6" t="str">
        <f t="shared" si="33"/>
        <v/>
      </c>
      <c r="C1027"/>
      <c r="D1027"/>
      <c r="E1027"/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  <c r="AB1027"/>
      <c r="AC1027"/>
      <c r="AD1027"/>
      <c r="AE1027"/>
      <c r="AF1027"/>
    </row>
    <row r="1028" spans="1:32">
      <c r="A1028" s="6" t="str">
        <f t="shared" si="32"/>
        <v/>
      </c>
      <c r="B1028" s="6" t="str">
        <f t="shared" si="33"/>
        <v/>
      </c>
      <c r="C1028"/>
      <c r="D1028"/>
      <c r="E1028"/>
      <c r="F1028"/>
      <c r="G1028"/>
      <c r="H1028"/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  <c r="Z1028"/>
      <c r="AA1028"/>
      <c r="AB1028"/>
      <c r="AC1028"/>
      <c r="AD1028"/>
      <c r="AE1028"/>
      <c r="AF1028"/>
    </row>
    <row r="1029" spans="1:32">
      <c r="A1029" s="6" t="str">
        <f t="shared" si="32"/>
        <v/>
      </c>
      <c r="B1029" s="6" t="str">
        <f t="shared" si="33"/>
        <v/>
      </c>
      <c r="C1029"/>
      <c r="D1029"/>
      <c r="E1029"/>
      <c r="F1029"/>
      <c r="G1029"/>
      <c r="H1029"/>
      <c r="I1029"/>
      <c r="J1029"/>
      <c r="K1029"/>
      <c r="L1029"/>
      <c r="M1029"/>
      <c r="N1029"/>
      <c r="O1029"/>
      <c r="P1029"/>
      <c r="Q1029"/>
      <c r="R1029"/>
      <c r="S1029"/>
      <c r="T1029"/>
      <c r="U1029"/>
      <c r="V1029"/>
      <c r="W1029"/>
      <c r="X1029"/>
      <c r="Y1029"/>
      <c r="Z1029"/>
      <c r="AA1029"/>
      <c r="AB1029"/>
      <c r="AC1029"/>
      <c r="AD1029"/>
      <c r="AE1029"/>
      <c r="AF1029"/>
    </row>
    <row r="1030" spans="1:32">
      <c r="A1030" s="6" t="str">
        <f t="shared" si="32"/>
        <v/>
      </c>
      <c r="B1030" s="6" t="str">
        <f t="shared" si="33"/>
        <v/>
      </c>
      <c r="C1030"/>
      <c r="D1030"/>
      <c r="E1030"/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  <c r="AB1030"/>
      <c r="AC1030"/>
      <c r="AD1030"/>
      <c r="AE1030"/>
      <c r="AF1030"/>
    </row>
    <row r="1031" spans="1:32">
      <c r="A1031" s="6" t="str">
        <f t="shared" si="32"/>
        <v/>
      </c>
      <c r="B1031" s="6" t="str">
        <f t="shared" si="33"/>
        <v/>
      </c>
      <c r="C1031"/>
      <c r="D1031"/>
      <c r="E1031"/>
      <c r="F1031"/>
      <c r="G1031"/>
      <c r="H1031"/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  <c r="Z1031"/>
      <c r="AA1031"/>
      <c r="AB1031"/>
      <c r="AC1031"/>
      <c r="AD1031"/>
      <c r="AE1031"/>
      <c r="AF1031"/>
    </row>
    <row r="1032" spans="1:32">
      <c r="A1032" s="6" t="str">
        <f t="shared" si="32"/>
        <v/>
      </c>
      <c r="B1032" s="6" t="str">
        <f t="shared" si="33"/>
        <v/>
      </c>
      <c r="C1032"/>
      <c r="D1032"/>
      <c r="E1032"/>
      <c r="F1032"/>
      <c r="G1032"/>
      <c r="H1032"/>
      <c r="I1032"/>
      <c r="J1032"/>
      <c r="K1032"/>
      <c r="L1032"/>
      <c r="M1032"/>
      <c r="N1032"/>
      <c r="O1032"/>
      <c r="P1032"/>
      <c r="Q1032"/>
      <c r="R1032"/>
      <c r="S1032"/>
      <c r="T1032"/>
      <c r="U1032"/>
      <c r="V1032"/>
      <c r="W1032"/>
      <c r="X1032"/>
      <c r="Y1032"/>
      <c r="Z1032"/>
      <c r="AA1032"/>
      <c r="AB1032"/>
      <c r="AC1032"/>
      <c r="AD1032"/>
      <c r="AE1032"/>
      <c r="AF1032"/>
    </row>
    <row r="1033" spans="1:32">
      <c r="A1033" s="6" t="str">
        <f t="shared" si="32"/>
        <v/>
      </c>
      <c r="B1033" s="6" t="str">
        <f t="shared" si="33"/>
        <v/>
      </c>
      <c r="C1033"/>
      <c r="D1033"/>
      <c r="E1033"/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  <c r="AB1033"/>
      <c r="AC1033"/>
      <c r="AD1033"/>
      <c r="AE1033"/>
      <c r="AF1033"/>
    </row>
    <row r="1034" spans="1:32">
      <c r="A1034" s="6" t="str">
        <f t="shared" ref="A1034:A1097" si="34">IFERROR(CONCATENATE(C1034,B1034),"")</f>
        <v/>
      </c>
      <c r="B1034" s="6" t="str">
        <f t="shared" ref="B1034:B1097" si="35">IFERROR(IF(C1034=C1033,B1033+1,IF(C1034="","",1)),"")</f>
        <v/>
      </c>
      <c r="C1034"/>
      <c r="D1034"/>
      <c r="E1034"/>
      <c r="F1034"/>
      <c r="G1034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  <c r="Z1034"/>
      <c r="AA1034"/>
      <c r="AB1034"/>
      <c r="AC1034"/>
      <c r="AD1034"/>
      <c r="AE1034"/>
      <c r="AF1034"/>
    </row>
    <row r="1035" spans="1:32">
      <c r="A1035" s="6" t="str">
        <f t="shared" si="34"/>
        <v/>
      </c>
      <c r="B1035" s="6" t="str">
        <f t="shared" si="35"/>
        <v/>
      </c>
      <c r="C1035"/>
      <c r="D1035"/>
      <c r="E1035"/>
      <c r="F1035"/>
      <c r="G1035"/>
      <c r="H1035"/>
      <c r="I1035"/>
      <c r="J1035"/>
      <c r="K1035"/>
      <c r="L1035"/>
      <c r="M1035"/>
      <c r="N1035"/>
      <c r="O1035"/>
      <c r="P1035"/>
      <c r="Q1035"/>
      <c r="R1035"/>
      <c r="S1035"/>
      <c r="T1035"/>
      <c r="U1035"/>
      <c r="V1035"/>
      <c r="W1035"/>
      <c r="X1035"/>
      <c r="Y1035"/>
      <c r="Z1035"/>
      <c r="AA1035"/>
      <c r="AB1035"/>
      <c r="AC1035"/>
      <c r="AD1035"/>
      <c r="AE1035"/>
      <c r="AF1035"/>
    </row>
    <row r="1036" spans="1:32">
      <c r="A1036" s="6" t="str">
        <f t="shared" si="34"/>
        <v/>
      </c>
      <c r="B1036" s="6" t="str">
        <f t="shared" si="35"/>
        <v/>
      </c>
      <c r="C1036"/>
      <c r="D1036"/>
      <c r="E1036"/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  <c r="AB1036"/>
      <c r="AC1036"/>
      <c r="AD1036"/>
      <c r="AE1036"/>
      <c r="AF1036"/>
    </row>
    <row r="1037" spans="1:32">
      <c r="A1037" s="6" t="str">
        <f t="shared" si="34"/>
        <v/>
      </c>
      <c r="B1037" s="6" t="str">
        <f t="shared" si="35"/>
        <v/>
      </c>
      <c r="C1037"/>
      <c r="D1037"/>
      <c r="E1037"/>
      <c r="F1037"/>
      <c r="G1037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  <c r="Z1037"/>
      <c r="AA1037"/>
      <c r="AB1037"/>
      <c r="AC1037"/>
      <c r="AD1037"/>
      <c r="AE1037"/>
      <c r="AF1037"/>
    </row>
    <row r="1038" spans="1:32">
      <c r="A1038" s="6" t="str">
        <f t="shared" si="34"/>
        <v/>
      </c>
      <c r="B1038" s="6" t="str">
        <f t="shared" si="35"/>
        <v/>
      </c>
      <c r="C1038"/>
      <c r="D1038"/>
      <c r="E1038"/>
      <c r="F1038"/>
      <c r="G1038"/>
      <c r="H1038"/>
      <c r="I1038"/>
      <c r="J1038"/>
      <c r="K1038"/>
      <c r="L1038"/>
      <c r="M1038"/>
      <c r="N1038"/>
      <c r="O1038"/>
      <c r="P1038"/>
      <c r="Q1038"/>
      <c r="R1038"/>
      <c r="S1038"/>
      <c r="T1038"/>
      <c r="U1038"/>
      <c r="V1038"/>
      <c r="W1038"/>
      <c r="X1038"/>
      <c r="Y1038"/>
      <c r="Z1038"/>
      <c r="AA1038"/>
      <c r="AB1038"/>
      <c r="AC1038"/>
      <c r="AD1038"/>
      <c r="AE1038"/>
      <c r="AF1038"/>
    </row>
    <row r="1039" spans="1:32">
      <c r="A1039" s="6" t="str">
        <f t="shared" si="34"/>
        <v/>
      </c>
      <c r="B1039" s="6" t="str">
        <f t="shared" si="35"/>
        <v/>
      </c>
      <c r="C1039"/>
      <c r="D1039"/>
      <c r="E1039"/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  <c r="AB1039"/>
      <c r="AC1039"/>
      <c r="AD1039"/>
      <c r="AE1039"/>
      <c r="AF1039"/>
    </row>
    <row r="1040" spans="1:32">
      <c r="A1040" s="6" t="str">
        <f t="shared" si="34"/>
        <v/>
      </c>
      <c r="B1040" s="6" t="str">
        <f t="shared" si="35"/>
        <v/>
      </c>
      <c r="C1040"/>
      <c r="D1040"/>
      <c r="E1040"/>
      <c r="F1040"/>
      <c r="G1040"/>
      <c r="H1040"/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  <c r="Z1040"/>
      <c r="AA1040"/>
      <c r="AB1040"/>
      <c r="AC1040"/>
      <c r="AD1040"/>
      <c r="AE1040"/>
      <c r="AF1040"/>
    </row>
    <row r="1041" spans="1:32">
      <c r="A1041" s="6" t="str">
        <f t="shared" si="34"/>
        <v/>
      </c>
      <c r="B1041" s="6" t="str">
        <f t="shared" si="35"/>
        <v/>
      </c>
      <c r="C1041"/>
      <c r="D1041"/>
      <c r="E1041"/>
      <c r="F1041"/>
      <c r="G1041"/>
      <c r="H1041"/>
      <c r="I1041"/>
      <c r="J1041"/>
      <c r="K1041"/>
      <c r="L1041"/>
      <c r="M1041"/>
      <c r="N1041"/>
      <c r="O1041"/>
      <c r="P1041"/>
      <c r="Q1041"/>
      <c r="R1041"/>
      <c r="S1041"/>
      <c r="T1041"/>
      <c r="U1041"/>
      <c r="V1041"/>
      <c r="W1041"/>
      <c r="X1041"/>
      <c r="Y1041"/>
      <c r="Z1041"/>
      <c r="AA1041"/>
      <c r="AB1041"/>
      <c r="AC1041"/>
      <c r="AD1041"/>
      <c r="AE1041"/>
      <c r="AF1041"/>
    </row>
    <row r="1042" spans="1:32">
      <c r="A1042" s="6" t="str">
        <f t="shared" si="34"/>
        <v/>
      </c>
      <c r="B1042" s="6" t="str">
        <f t="shared" si="35"/>
        <v/>
      </c>
      <c r="C1042"/>
      <c r="D1042"/>
      <c r="E1042"/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  <c r="AB1042"/>
      <c r="AC1042"/>
      <c r="AD1042"/>
      <c r="AE1042"/>
      <c r="AF1042"/>
    </row>
    <row r="1043" spans="1:32">
      <c r="A1043" s="6" t="str">
        <f t="shared" si="34"/>
        <v/>
      </c>
      <c r="B1043" s="6" t="str">
        <f t="shared" si="35"/>
        <v/>
      </c>
      <c r="C1043"/>
      <c r="D1043"/>
      <c r="E1043"/>
      <c r="F1043"/>
      <c r="G1043"/>
      <c r="H1043"/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  <c r="Z1043"/>
      <c r="AA1043"/>
      <c r="AB1043"/>
      <c r="AC1043"/>
      <c r="AD1043"/>
      <c r="AE1043"/>
      <c r="AF1043"/>
    </row>
    <row r="1044" spans="1:32">
      <c r="A1044" s="6" t="str">
        <f t="shared" si="34"/>
        <v/>
      </c>
      <c r="B1044" s="6" t="str">
        <f t="shared" si="35"/>
        <v/>
      </c>
      <c r="C1044"/>
      <c r="D1044"/>
      <c r="E1044"/>
      <c r="F1044"/>
      <c r="G1044"/>
      <c r="H1044"/>
      <c r="I1044"/>
      <c r="J1044"/>
      <c r="K1044"/>
      <c r="L1044"/>
      <c r="M1044"/>
      <c r="N1044"/>
      <c r="O1044"/>
      <c r="P1044"/>
      <c r="Q1044"/>
      <c r="R1044"/>
      <c r="S1044"/>
      <c r="T1044"/>
      <c r="U1044"/>
      <c r="V1044"/>
      <c r="W1044"/>
      <c r="X1044"/>
      <c r="Y1044"/>
      <c r="Z1044"/>
      <c r="AA1044"/>
      <c r="AB1044"/>
      <c r="AC1044"/>
      <c r="AD1044"/>
      <c r="AE1044"/>
      <c r="AF1044"/>
    </row>
    <row r="1045" spans="1:32">
      <c r="A1045" s="6" t="str">
        <f t="shared" si="34"/>
        <v/>
      </c>
      <c r="B1045" s="6" t="str">
        <f t="shared" si="35"/>
        <v/>
      </c>
      <c r="C1045"/>
      <c r="D1045"/>
      <c r="E1045"/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  <c r="AB1045"/>
      <c r="AC1045"/>
      <c r="AD1045"/>
      <c r="AE1045"/>
      <c r="AF1045"/>
    </row>
    <row r="1046" spans="1:32">
      <c r="A1046" s="6" t="str">
        <f t="shared" si="34"/>
        <v/>
      </c>
      <c r="B1046" s="6" t="str">
        <f t="shared" si="35"/>
        <v/>
      </c>
      <c r="C1046"/>
      <c r="D1046"/>
      <c r="E1046"/>
      <c r="F1046"/>
      <c r="G1046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  <c r="Z1046"/>
      <c r="AA1046"/>
      <c r="AB1046"/>
      <c r="AC1046"/>
      <c r="AD1046"/>
      <c r="AE1046"/>
      <c r="AF1046"/>
    </row>
    <row r="1047" spans="1:32">
      <c r="A1047" s="6" t="str">
        <f t="shared" si="34"/>
        <v/>
      </c>
      <c r="B1047" s="6" t="str">
        <f t="shared" si="35"/>
        <v/>
      </c>
      <c r="C1047"/>
      <c r="D1047"/>
      <c r="E1047"/>
      <c r="F1047"/>
      <c r="G1047"/>
      <c r="H1047"/>
      <c r="I1047"/>
      <c r="J1047"/>
      <c r="K1047"/>
      <c r="L1047"/>
      <c r="M1047"/>
      <c r="N1047"/>
      <c r="O1047"/>
      <c r="P1047"/>
      <c r="Q1047"/>
      <c r="R1047"/>
      <c r="S1047"/>
      <c r="T1047"/>
      <c r="U1047"/>
      <c r="V1047"/>
      <c r="W1047"/>
      <c r="X1047"/>
      <c r="Y1047"/>
      <c r="Z1047"/>
      <c r="AA1047"/>
      <c r="AB1047"/>
      <c r="AC1047"/>
      <c r="AD1047"/>
      <c r="AE1047"/>
      <c r="AF1047"/>
    </row>
    <row r="1048" spans="1:32">
      <c r="A1048" s="6" t="str">
        <f t="shared" si="34"/>
        <v/>
      </c>
      <c r="B1048" s="6" t="str">
        <f t="shared" si="35"/>
        <v/>
      </c>
      <c r="C1048"/>
      <c r="D1048"/>
      <c r="E1048"/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  <c r="AB1048"/>
      <c r="AC1048"/>
      <c r="AD1048"/>
      <c r="AE1048"/>
      <c r="AF1048"/>
    </row>
    <row r="1049" spans="1:32">
      <c r="A1049" s="6" t="str">
        <f t="shared" si="34"/>
        <v/>
      </c>
      <c r="B1049" s="6" t="str">
        <f t="shared" si="35"/>
        <v/>
      </c>
      <c r="C1049"/>
      <c r="D1049"/>
      <c r="E1049"/>
      <c r="F1049"/>
      <c r="G1049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  <c r="Z1049"/>
      <c r="AA1049"/>
      <c r="AB1049"/>
      <c r="AC1049"/>
      <c r="AD1049"/>
      <c r="AE1049"/>
      <c r="AF1049"/>
    </row>
    <row r="1050" spans="1:32">
      <c r="A1050" s="6" t="str">
        <f t="shared" si="34"/>
        <v/>
      </c>
      <c r="B1050" s="6" t="str">
        <f t="shared" si="35"/>
        <v/>
      </c>
      <c r="C1050"/>
      <c r="D1050"/>
      <c r="E1050"/>
      <c r="F1050"/>
      <c r="G1050"/>
      <c r="H1050"/>
      <c r="I1050"/>
      <c r="J1050"/>
      <c r="K1050"/>
      <c r="L1050"/>
      <c r="M1050"/>
      <c r="N1050"/>
      <c r="O1050"/>
      <c r="P1050"/>
      <c r="Q1050"/>
      <c r="R1050"/>
      <c r="S1050"/>
      <c r="T1050"/>
      <c r="U1050"/>
      <c r="V1050"/>
      <c r="W1050"/>
      <c r="X1050"/>
      <c r="Y1050"/>
      <c r="Z1050"/>
      <c r="AA1050"/>
      <c r="AB1050"/>
      <c r="AC1050"/>
      <c r="AD1050"/>
      <c r="AE1050"/>
      <c r="AF1050"/>
    </row>
    <row r="1051" spans="1:32">
      <c r="A1051" s="6" t="str">
        <f t="shared" si="34"/>
        <v/>
      </c>
      <c r="B1051" s="6" t="str">
        <f t="shared" si="35"/>
        <v/>
      </c>
      <c r="C1051"/>
      <c r="D1051"/>
      <c r="E1051"/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  <c r="AB1051"/>
      <c r="AC1051"/>
      <c r="AD1051"/>
      <c r="AE1051"/>
      <c r="AF1051"/>
    </row>
    <row r="1052" spans="1:32">
      <c r="A1052" s="6" t="str">
        <f t="shared" si="34"/>
        <v/>
      </c>
      <c r="B1052" s="6" t="str">
        <f t="shared" si="35"/>
        <v/>
      </c>
      <c r="C1052"/>
      <c r="D1052"/>
      <c r="E1052"/>
      <c r="F1052"/>
      <c r="G1052"/>
      <c r="H1052"/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  <c r="Z1052"/>
      <c r="AA1052"/>
      <c r="AB1052"/>
      <c r="AC1052"/>
      <c r="AD1052"/>
      <c r="AE1052"/>
      <c r="AF1052"/>
    </row>
    <row r="1053" spans="1:32">
      <c r="A1053" s="6" t="str">
        <f t="shared" si="34"/>
        <v/>
      </c>
      <c r="B1053" s="6" t="str">
        <f t="shared" si="35"/>
        <v/>
      </c>
      <c r="C1053"/>
      <c r="D1053"/>
      <c r="E1053"/>
      <c r="F1053"/>
      <c r="G1053"/>
      <c r="H1053"/>
      <c r="I1053"/>
      <c r="J1053"/>
      <c r="K1053"/>
      <c r="L1053"/>
      <c r="M1053"/>
      <c r="N1053"/>
      <c r="O1053"/>
      <c r="P1053"/>
      <c r="Q1053"/>
      <c r="R1053"/>
      <c r="S1053"/>
      <c r="T1053"/>
      <c r="U1053"/>
      <c r="V1053"/>
      <c r="W1053"/>
      <c r="X1053"/>
      <c r="Y1053"/>
      <c r="Z1053"/>
      <c r="AA1053"/>
      <c r="AB1053"/>
      <c r="AC1053"/>
      <c r="AD1053"/>
      <c r="AE1053"/>
      <c r="AF1053"/>
    </row>
    <row r="1054" spans="1:32">
      <c r="A1054" s="6" t="str">
        <f t="shared" si="34"/>
        <v/>
      </c>
      <c r="B1054" s="6" t="str">
        <f t="shared" si="35"/>
        <v/>
      </c>
      <c r="C1054"/>
      <c r="D1054"/>
      <c r="E1054"/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  <c r="AB1054"/>
      <c r="AC1054"/>
      <c r="AD1054"/>
      <c r="AE1054"/>
      <c r="AF1054"/>
    </row>
    <row r="1055" spans="1:32">
      <c r="A1055" s="6" t="str">
        <f t="shared" si="34"/>
        <v/>
      </c>
      <c r="B1055" s="6" t="str">
        <f t="shared" si="35"/>
        <v/>
      </c>
      <c r="C1055"/>
      <c r="D1055"/>
      <c r="E1055"/>
      <c r="F1055"/>
      <c r="G1055"/>
      <c r="H1055"/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  <c r="Z1055"/>
      <c r="AA1055"/>
      <c r="AB1055"/>
      <c r="AC1055"/>
      <c r="AD1055"/>
      <c r="AE1055"/>
      <c r="AF1055"/>
    </row>
    <row r="1056" spans="1:32">
      <c r="A1056" s="6" t="str">
        <f t="shared" si="34"/>
        <v/>
      </c>
      <c r="B1056" s="6" t="str">
        <f t="shared" si="35"/>
        <v/>
      </c>
      <c r="C1056"/>
      <c r="D1056"/>
      <c r="E1056"/>
      <c r="F1056"/>
      <c r="G1056"/>
      <c r="H1056"/>
      <c r="I1056"/>
      <c r="J1056"/>
      <c r="K1056"/>
      <c r="L1056"/>
      <c r="M1056"/>
      <c r="N1056"/>
      <c r="O1056"/>
      <c r="P1056"/>
      <c r="Q1056"/>
      <c r="R1056"/>
      <c r="S1056"/>
      <c r="T1056"/>
      <c r="U1056"/>
      <c r="V1056"/>
      <c r="W1056"/>
      <c r="X1056"/>
      <c r="Y1056"/>
      <c r="Z1056"/>
      <c r="AA1056"/>
      <c r="AB1056"/>
      <c r="AC1056"/>
      <c r="AD1056"/>
      <c r="AE1056"/>
      <c r="AF1056"/>
    </row>
    <row r="1057" spans="1:32">
      <c r="A1057" s="6" t="str">
        <f t="shared" si="34"/>
        <v/>
      </c>
      <c r="B1057" s="6" t="str">
        <f t="shared" si="35"/>
        <v/>
      </c>
      <c r="C1057"/>
      <c r="D1057"/>
      <c r="E1057"/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  <c r="AB1057"/>
      <c r="AC1057"/>
      <c r="AD1057"/>
      <c r="AE1057"/>
      <c r="AF1057"/>
    </row>
    <row r="1058" spans="1:32">
      <c r="A1058" s="6" t="str">
        <f t="shared" si="34"/>
        <v/>
      </c>
      <c r="B1058" s="6" t="str">
        <f t="shared" si="35"/>
        <v/>
      </c>
      <c r="C1058"/>
      <c r="D1058"/>
      <c r="E1058"/>
      <c r="F1058"/>
      <c r="G1058"/>
      <c r="H1058"/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  <c r="Z1058"/>
      <c r="AA1058"/>
      <c r="AB1058"/>
      <c r="AC1058"/>
      <c r="AD1058"/>
      <c r="AE1058"/>
      <c r="AF1058"/>
    </row>
    <row r="1059" spans="1:32">
      <c r="A1059" s="6" t="str">
        <f t="shared" si="34"/>
        <v/>
      </c>
      <c r="B1059" s="6" t="str">
        <f t="shared" si="35"/>
        <v/>
      </c>
      <c r="C1059"/>
      <c r="D1059"/>
      <c r="E1059"/>
      <c r="F1059"/>
      <c r="G1059"/>
      <c r="H1059"/>
      <c r="I1059"/>
      <c r="J1059"/>
      <c r="K1059"/>
      <c r="L1059"/>
      <c r="M1059"/>
      <c r="N1059"/>
      <c r="O1059"/>
      <c r="P1059"/>
      <c r="Q1059"/>
      <c r="R1059"/>
      <c r="S1059"/>
      <c r="T1059"/>
      <c r="U1059"/>
      <c r="V1059"/>
      <c r="W1059"/>
      <c r="X1059"/>
      <c r="Y1059"/>
      <c r="Z1059"/>
      <c r="AA1059"/>
      <c r="AB1059"/>
      <c r="AC1059"/>
      <c r="AD1059"/>
      <c r="AE1059"/>
      <c r="AF1059"/>
    </row>
    <row r="1060" spans="1:32">
      <c r="A1060" s="6" t="str">
        <f t="shared" si="34"/>
        <v/>
      </c>
      <c r="B1060" s="6" t="str">
        <f t="shared" si="35"/>
        <v/>
      </c>
      <c r="C1060"/>
      <c r="D1060"/>
      <c r="E1060"/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  <c r="AB1060"/>
      <c r="AC1060"/>
      <c r="AD1060"/>
      <c r="AE1060"/>
      <c r="AF1060"/>
    </row>
    <row r="1061" spans="1:32">
      <c r="A1061" s="6" t="str">
        <f t="shared" si="34"/>
        <v/>
      </c>
      <c r="B1061" s="6" t="str">
        <f t="shared" si="35"/>
        <v/>
      </c>
      <c r="C1061"/>
      <c r="D1061"/>
      <c r="E1061"/>
      <c r="F1061"/>
      <c r="G1061"/>
      <c r="H1061"/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  <c r="Z1061"/>
      <c r="AA1061"/>
      <c r="AB1061"/>
      <c r="AC1061"/>
      <c r="AD1061"/>
      <c r="AE1061"/>
      <c r="AF1061"/>
    </row>
    <row r="1062" spans="1:32">
      <c r="A1062" s="6" t="str">
        <f t="shared" si="34"/>
        <v/>
      </c>
      <c r="B1062" s="6" t="str">
        <f t="shared" si="35"/>
        <v/>
      </c>
      <c r="C1062"/>
      <c r="D1062"/>
      <c r="E1062"/>
      <c r="F1062"/>
      <c r="G1062"/>
      <c r="H1062"/>
      <c r="I1062"/>
      <c r="J1062"/>
      <c r="K1062"/>
      <c r="L1062"/>
      <c r="M1062"/>
      <c r="N1062"/>
      <c r="O1062"/>
      <c r="P1062"/>
      <c r="Q1062"/>
      <c r="R1062"/>
      <c r="S1062"/>
      <c r="T1062"/>
      <c r="U1062"/>
      <c r="V1062"/>
      <c r="W1062"/>
      <c r="X1062"/>
      <c r="Y1062"/>
      <c r="Z1062"/>
      <c r="AA1062"/>
      <c r="AB1062"/>
      <c r="AC1062"/>
      <c r="AD1062"/>
      <c r="AE1062"/>
      <c r="AF1062"/>
    </row>
    <row r="1063" spans="1:32">
      <c r="A1063" s="6" t="str">
        <f t="shared" si="34"/>
        <v/>
      </c>
      <c r="B1063" s="6" t="str">
        <f t="shared" si="35"/>
        <v/>
      </c>
      <c r="C1063"/>
      <c r="D1063"/>
      <c r="E1063"/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  <c r="AB1063"/>
      <c r="AC1063"/>
      <c r="AD1063"/>
      <c r="AE1063"/>
      <c r="AF1063"/>
    </row>
    <row r="1064" spans="1:32">
      <c r="A1064" s="6" t="str">
        <f t="shared" si="34"/>
        <v/>
      </c>
      <c r="B1064" s="6" t="str">
        <f t="shared" si="35"/>
        <v/>
      </c>
      <c r="C1064"/>
      <c r="D1064"/>
      <c r="E1064"/>
      <c r="F1064"/>
      <c r="G1064"/>
      <c r="H1064"/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  <c r="Z1064"/>
      <c r="AA1064"/>
      <c r="AB1064"/>
      <c r="AC1064"/>
      <c r="AD1064"/>
      <c r="AE1064"/>
      <c r="AF1064"/>
    </row>
    <row r="1065" spans="1:32">
      <c r="A1065" s="6" t="str">
        <f t="shared" si="34"/>
        <v/>
      </c>
      <c r="B1065" s="6" t="str">
        <f t="shared" si="35"/>
        <v/>
      </c>
      <c r="C1065"/>
      <c r="D1065"/>
      <c r="E1065"/>
      <c r="F1065"/>
      <c r="G1065"/>
      <c r="H1065"/>
      <c r="I1065"/>
      <c r="J1065"/>
      <c r="K1065"/>
      <c r="L1065"/>
      <c r="M1065"/>
      <c r="N1065"/>
      <c r="O1065"/>
      <c r="P1065"/>
      <c r="Q1065"/>
      <c r="R1065"/>
      <c r="S1065"/>
      <c r="T1065"/>
      <c r="U1065"/>
      <c r="V1065"/>
      <c r="W1065"/>
      <c r="X1065"/>
      <c r="Y1065"/>
      <c r="Z1065"/>
      <c r="AA1065"/>
      <c r="AB1065"/>
      <c r="AC1065"/>
      <c r="AD1065"/>
      <c r="AE1065"/>
      <c r="AF1065"/>
    </row>
    <row r="1066" spans="1:32">
      <c r="A1066" s="6" t="str">
        <f t="shared" si="34"/>
        <v/>
      </c>
      <c r="B1066" s="6" t="str">
        <f t="shared" si="35"/>
        <v/>
      </c>
      <c r="C1066"/>
      <c r="D1066"/>
      <c r="E1066"/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  <c r="AB1066"/>
      <c r="AC1066"/>
      <c r="AD1066"/>
      <c r="AE1066"/>
      <c r="AF1066"/>
    </row>
    <row r="1067" spans="1:32">
      <c r="A1067" s="6" t="str">
        <f t="shared" si="34"/>
        <v/>
      </c>
      <c r="B1067" s="6" t="str">
        <f t="shared" si="35"/>
        <v/>
      </c>
      <c r="C1067"/>
      <c r="D1067"/>
      <c r="E1067"/>
      <c r="F1067"/>
      <c r="G1067"/>
      <c r="H1067"/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  <c r="Z1067"/>
      <c r="AA1067"/>
      <c r="AB1067"/>
      <c r="AC1067"/>
      <c r="AD1067"/>
      <c r="AE1067"/>
      <c r="AF1067"/>
    </row>
    <row r="1068" spans="1:32">
      <c r="A1068" s="6" t="str">
        <f t="shared" si="34"/>
        <v/>
      </c>
      <c r="B1068" s="6" t="str">
        <f t="shared" si="35"/>
        <v/>
      </c>
      <c r="C1068"/>
      <c r="D1068"/>
      <c r="E1068"/>
      <c r="F1068"/>
      <c r="G1068"/>
      <c r="H1068"/>
      <c r="I1068"/>
      <c r="J1068"/>
      <c r="K1068"/>
      <c r="L1068"/>
      <c r="M1068"/>
      <c r="N1068"/>
      <c r="O1068"/>
      <c r="P1068"/>
      <c r="Q1068"/>
      <c r="R1068"/>
      <c r="S1068"/>
      <c r="T1068"/>
      <c r="U1068"/>
      <c r="V1068"/>
      <c r="W1068"/>
      <c r="X1068"/>
      <c r="Y1068"/>
      <c r="Z1068"/>
      <c r="AA1068"/>
      <c r="AB1068"/>
      <c r="AC1068"/>
      <c r="AD1068"/>
      <c r="AE1068"/>
      <c r="AF1068"/>
    </row>
    <row r="1069" spans="1:32">
      <c r="A1069" s="6" t="str">
        <f t="shared" si="34"/>
        <v/>
      </c>
      <c r="B1069" s="6" t="str">
        <f t="shared" si="35"/>
        <v/>
      </c>
      <c r="C1069"/>
      <c r="D1069"/>
      <c r="E1069"/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  <c r="AB1069"/>
      <c r="AC1069"/>
      <c r="AD1069"/>
      <c r="AE1069"/>
      <c r="AF1069"/>
    </row>
    <row r="1070" spans="1:32">
      <c r="A1070" s="6" t="str">
        <f t="shared" si="34"/>
        <v/>
      </c>
      <c r="B1070" s="6" t="str">
        <f t="shared" si="35"/>
        <v/>
      </c>
      <c r="C1070"/>
      <c r="D1070"/>
      <c r="E1070"/>
      <c r="F1070"/>
      <c r="G1070"/>
      <c r="H1070"/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  <c r="Z1070"/>
      <c r="AA1070"/>
      <c r="AB1070"/>
      <c r="AC1070"/>
      <c r="AD1070"/>
      <c r="AE1070"/>
      <c r="AF1070"/>
    </row>
    <row r="1071" spans="1:32">
      <c r="A1071" s="6" t="str">
        <f t="shared" si="34"/>
        <v/>
      </c>
      <c r="B1071" s="6" t="str">
        <f t="shared" si="35"/>
        <v/>
      </c>
      <c r="C1071"/>
      <c r="D1071"/>
      <c r="E1071"/>
      <c r="F1071"/>
      <c r="G1071"/>
      <c r="H1071"/>
      <c r="I1071"/>
      <c r="J1071"/>
      <c r="K1071"/>
      <c r="L1071"/>
      <c r="M1071"/>
      <c r="N1071"/>
      <c r="O1071"/>
      <c r="P1071"/>
      <c r="Q1071"/>
      <c r="R1071"/>
      <c r="S1071"/>
      <c r="T1071"/>
      <c r="U1071"/>
      <c r="V1071"/>
      <c r="W1071"/>
      <c r="X1071"/>
      <c r="Y1071"/>
      <c r="Z1071"/>
      <c r="AA1071"/>
      <c r="AB1071"/>
      <c r="AC1071"/>
      <c r="AD1071"/>
      <c r="AE1071"/>
      <c r="AF1071"/>
    </row>
    <row r="1072" spans="1:32">
      <c r="A1072" s="6" t="str">
        <f t="shared" si="34"/>
        <v/>
      </c>
      <c r="B1072" s="6" t="str">
        <f t="shared" si="35"/>
        <v/>
      </c>
      <c r="C1072"/>
      <c r="D1072"/>
      <c r="E1072"/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  <c r="AB1072"/>
      <c r="AC1072"/>
      <c r="AD1072"/>
      <c r="AE1072"/>
      <c r="AF1072"/>
    </row>
    <row r="1073" spans="1:32">
      <c r="A1073" s="6" t="str">
        <f t="shared" si="34"/>
        <v/>
      </c>
      <c r="B1073" s="6" t="str">
        <f t="shared" si="35"/>
        <v/>
      </c>
      <c r="C1073"/>
      <c r="D1073"/>
      <c r="E1073"/>
      <c r="F1073"/>
      <c r="G1073"/>
      <c r="H1073"/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  <c r="Z1073"/>
      <c r="AA1073"/>
      <c r="AB1073"/>
      <c r="AC1073"/>
      <c r="AD1073"/>
      <c r="AE1073"/>
      <c r="AF1073"/>
    </row>
    <row r="1074" spans="1:32">
      <c r="A1074" s="6" t="str">
        <f t="shared" si="34"/>
        <v/>
      </c>
      <c r="B1074" s="6" t="str">
        <f t="shared" si="35"/>
        <v/>
      </c>
      <c r="C1074"/>
      <c r="D1074"/>
      <c r="E1074"/>
      <c r="F1074"/>
      <c r="G1074"/>
      <c r="H1074"/>
      <c r="I1074"/>
      <c r="J1074"/>
      <c r="K1074"/>
      <c r="L1074"/>
      <c r="M1074"/>
      <c r="N1074"/>
      <c r="O1074"/>
      <c r="P1074"/>
      <c r="Q1074"/>
      <c r="R1074"/>
      <c r="S1074"/>
      <c r="T1074"/>
      <c r="U1074"/>
      <c r="V1074"/>
      <c r="W1074"/>
      <c r="X1074"/>
      <c r="Y1074"/>
      <c r="Z1074"/>
      <c r="AA1074"/>
      <c r="AB1074"/>
      <c r="AC1074"/>
      <c r="AD1074"/>
      <c r="AE1074"/>
      <c r="AF1074"/>
    </row>
    <row r="1075" spans="1:32">
      <c r="A1075" s="6" t="str">
        <f t="shared" si="34"/>
        <v/>
      </c>
      <c r="B1075" s="6" t="str">
        <f t="shared" si="35"/>
        <v/>
      </c>
      <c r="C1075"/>
      <c r="D1075"/>
      <c r="E1075"/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  <c r="AB1075"/>
      <c r="AC1075"/>
      <c r="AD1075"/>
      <c r="AE1075"/>
      <c r="AF1075"/>
    </row>
    <row r="1076" spans="1:32">
      <c r="A1076" s="6" t="str">
        <f t="shared" si="34"/>
        <v/>
      </c>
      <c r="B1076" s="6" t="str">
        <f t="shared" si="35"/>
        <v/>
      </c>
      <c r="C1076"/>
      <c r="D1076"/>
      <c r="E1076"/>
      <c r="F1076"/>
      <c r="G1076"/>
      <c r="H1076"/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  <c r="Z1076"/>
      <c r="AA1076"/>
      <c r="AB1076"/>
      <c r="AC1076"/>
      <c r="AD1076"/>
      <c r="AE1076"/>
      <c r="AF1076"/>
    </row>
    <row r="1077" spans="1:32">
      <c r="A1077" s="6" t="str">
        <f t="shared" si="34"/>
        <v/>
      </c>
      <c r="B1077" s="6" t="str">
        <f t="shared" si="35"/>
        <v/>
      </c>
      <c r="C1077"/>
      <c r="D1077"/>
      <c r="E1077"/>
      <c r="F1077"/>
      <c r="G1077"/>
      <c r="H1077"/>
      <c r="I1077"/>
      <c r="J1077"/>
      <c r="K1077"/>
      <c r="L1077"/>
      <c r="M1077"/>
      <c r="N1077"/>
      <c r="O1077"/>
      <c r="P1077"/>
      <c r="Q1077"/>
      <c r="R1077"/>
      <c r="S1077"/>
      <c r="T1077"/>
      <c r="U1077"/>
      <c r="V1077"/>
      <c r="W1077"/>
      <c r="X1077"/>
      <c r="Y1077"/>
      <c r="Z1077"/>
      <c r="AA1077"/>
      <c r="AB1077"/>
      <c r="AC1077"/>
      <c r="AD1077"/>
      <c r="AE1077"/>
      <c r="AF1077"/>
    </row>
    <row r="1078" spans="1:32">
      <c r="A1078" s="6" t="str">
        <f t="shared" si="34"/>
        <v/>
      </c>
      <c r="B1078" s="6" t="str">
        <f t="shared" si="35"/>
        <v/>
      </c>
      <c r="C1078"/>
      <c r="D1078"/>
      <c r="E1078"/>
      <c r="F1078"/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  <c r="AB1078"/>
      <c r="AC1078"/>
      <c r="AD1078"/>
      <c r="AE1078"/>
      <c r="AF1078"/>
    </row>
    <row r="1079" spans="1:32">
      <c r="A1079" s="6" t="str">
        <f t="shared" si="34"/>
        <v/>
      </c>
      <c r="B1079" s="6" t="str">
        <f t="shared" si="35"/>
        <v/>
      </c>
      <c r="C1079"/>
      <c r="D1079"/>
      <c r="E1079"/>
      <c r="F1079"/>
      <c r="G1079"/>
      <c r="H1079"/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  <c r="Z1079"/>
      <c r="AA1079"/>
      <c r="AB1079"/>
      <c r="AC1079"/>
      <c r="AD1079"/>
      <c r="AE1079"/>
      <c r="AF1079"/>
    </row>
    <row r="1080" spans="1:32">
      <c r="A1080" s="6" t="str">
        <f t="shared" si="34"/>
        <v/>
      </c>
      <c r="B1080" s="6" t="str">
        <f t="shared" si="35"/>
        <v/>
      </c>
      <c r="C1080"/>
      <c r="D1080"/>
      <c r="E1080"/>
      <c r="F1080"/>
      <c r="G1080"/>
      <c r="H1080"/>
      <c r="I1080"/>
      <c r="J1080"/>
      <c r="K1080"/>
      <c r="L1080"/>
      <c r="M1080"/>
      <c r="N1080"/>
      <c r="O1080"/>
      <c r="P1080"/>
      <c r="Q1080"/>
      <c r="R1080"/>
      <c r="S1080"/>
      <c r="T1080"/>
      <c r="U1080"/>
      <c r="V1080"/>
      <c r="W1080"/>
      <c r="X1080"/>
      <c r="Y1080"/>
      <c r="Z1080"/>
      <c r="AA1080"/>
      <c r="AB1080"/>
      <c r="AC1080"/>
      <c r="AD1080"/>
      <c r="AE1080"/>
      <c r="AF1080"/>
    </row>
    <row r="1081" spans="1:32">
      <c r="A1081" s="6" t="str">
        <f t="shared" si="34"/>
        <v/>
      </c>
      <c r="B1081" s="6" t="str">
        <f t="shared" si="35"/>
        <v/>
      </c>
      <c r="C1081"/>
      <c r="D1081"/>
      <c r="E1081"/>
      <c r="F1081"/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  <c r="AB1081"/>
      <c r="AC1081"/>
      <c r="AD1081"/>
      <c r="AE1081"/>
      <c r="AF1081"/>
    </row>
    <row r="1082" spans="1:32">
      <c r="A1082" s="6" t="str">
        <f t="shared" si="34"/>
        <v/>
      </c>
      <c r="B1082" s="6" t="str">
        <f t="shared" si="35"/>
        <v/>
      </c>
      <c r="C1082"/>
      <c r="D1082"/>
      <c r="E1082"/>
      <c r="F1082"/>
      <c r="G1082"/>
      <c r="H1082"/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  <c r="Z1082"/>
      <c r="AA1082"/>
      <c r="AB1082"/>
      <c r="AC1082"/>
      <c r="AD1082"/>
      <c r="AE1082"/>
      <c r="AF1082"/>
    </row>
    <row r="1083" spans="1:32">
      <c r="A1083" s="6" t="str">
        <f t="shared" si="34"/>
        <v/>
      </c>
      <c r="B1083" s="6" t="str">
        <f t="shared" si="35"/>
        <v/>
      </c>
      <c r="C1083"/>
      <c r="D1083"/>
      <c r="E1083"/>
      <c r="F1083"/>
      <c r="G1083"/>
      <c r="H1083"/>
      <c r="I1083"/>
      <c r="J1083"/>
      <c r="K1083"/>
      <c r="L1083"/>
      <c r="M1083"/>
      <c r="N1083"/>
      <c r="O1083"/>
      <c r="P1083"/>
      <c r="Q1083"/>
      <c r="R1083"/>
      <c r="S1083"/>
      <c r="T1083"/>
      <c r="U1083"/>
      <c r="V1083"/>
      <c r="W1083"/>
      <c r="X1083"/>
      <c r="Y1083"/>
      <c r="Z1083"/>
      <c r="AA1083"/>
      <c r="AB1083"/>
      <c r="AC1083"/>
      <c r="AD1083"/>
      <c r="AE1083"/>
      <c r="AF1083"/>
    </row>
    <row r="1084" spans="1:32">
      <c r="A1084" s="6" t="str">
        <f t="shared" si="34"/>
        <v/>
      </c>
      <c r="B1084" s="6" t="str">
        <f t="shared" si="35"/>
        <v/>
      </c>
      <c r="C1084"/>
      <c r="D1084"/>
      <c r="E1084"/>
      <c r="F1084"/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  <c r="AB1084"/>
      <c r="AC1084"/>
      <c r="AD1084"/>
      <c r="AE1084"/>
      <c r="AF1084"/>
    </row>
    <row r="1085" spans="1:32">
      <c r="A1085" s="6" t="str">
        <f t="shared" si="34"/>
        <v/>
      </c>
      <c r="B1085" s="6" t="str">
        <f t="shared" si="35"/>
        <v/>
      </c>
      <c r="C1085"/>
      <c r="D1085"/>
      <c r="E1085"/>
      <c r="F1085"/>
      <c r="G1085"/>
      <c r="H1085"/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  <c r="Z1085"/>
      <c r="AA1085"/>
      <c r="AB1085"/>
      <c r="AC1085"/>
      <c r="AD1085"/>
      <c r="AE1085"/>
      <c r="AF1085"/>
    </row>
    <row r="1086" spans="1:32">
      <c r="A1086" s="6" t="str">
        <f t="shared" si="34"/>
        <v/>
      </c>
      <c r="B1086" s="6" t="str">
        <f t="shared" si="35"/>
        <v/>
      </c>
      <c r="C1086"/>
      <c r="D1086"/>
      <c r="E1086"/>
      <c r="F1086"/>
      <c r="G1086"/>
      <c r="H1086"/>
      <c r="I1086"/>
      <c r="J1086"/>
      <c r="K1086"/>
      <c r="L1086"/>
      <c r="M1086"/>
      <c r="N1086"/>
      <c r="O1086"/>
      <c r="P1086"/>
      <c r="Q1086"/>
      <c r="R1086"/>
      <c r="S1086"/>
      <c r="T1086"/>
      <c r="U1086"/>
      <c r="V1086"/>
      <c r="W1086"/>
      <c r="X1086"/>
      <c r="Y1086"/>
      <c r="Z1086"/>
      <c r="AA1086"/>
      <c r="AB1086"/>
      <c r="AC1086"/>
      <c r="AD1086"/>
      <c r="AE1086"/>
      <c r="AF1086"/>
    </row>
    <row r="1087" spans="1:32">
      <c r="A1087" s="6" t="str">
        <f t="shared" si="34"/>
        <v/>
      </c>
      <c r="B1087" s="6" t="str">
        <f t="shared" si="35"/>
        <v/>
      </c>
      <c r="C1087"/>
      <c r="D1087"/>
      <c r="E1087"/>
      <c r="F1087"/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  <c r="AB1087"/>
      <c r="AC1087"/>
      <c r="AD1087"/>
      <c r="AE1087"/>
      <c r="AF1087"/>
    </row>
    <row r="1088" spans="1:32">
      <c r="A1088" s="6" t="str">
        <f t="shared" si="34"/>
        <v/>
      </c>
      <c r="B1088" s="6" t="str">
        <f t="shared" si="35"/>
        <v/>
      </c>
      <c r="C1088"/>
      <c r="D1088"/>
      <c r="E1088"/>
      <c r="F1088"/>
      <c r="G1088"/>
      <c r="H1088"/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  <c r="Z1088"/>
      <c r="AA1088"/>
      <c r="AB1088"/>
      <c r="AC1088"/>
      <c r="AD1088"/>
      <c r="AE1088"/>
      <c r="AF1088"/>
    </row>
    <row r="1089" spans="1:32">
      <c r="A1089" s="6" t="str">
        <f t="shared" si="34"/>
        <v/>
      </c>
      <c r="B1089" s="6" t="str">
        <f t="shared" si="35"/>
        <v/>
      </c>
      <c r="C1089"/>
      <c r="D1089"/>
      <c r="E1089"/>
      <c r="F1089"/>
      <c r="G1089"/>
      <c r="H1089"/>
      <c r="I1089"/>
      <c r="J1089"/>
      <c r="K1089"/>
      <c r="L1089"/>
      <c r="M1089"/>
      <c r="N1089"/>
      <c r="O1089"/>
      <c r="P1089"/>
      <c r="Q1089"/>
      <c r="R1089"/>
      <c r="S1089"/>
      <c r="T1089"/>
      <c r="U1089"/>
      <c r="V1089"/>
      <c r="W1089"/>
      <c r="X1089"/>
      <c r="Y1089"/>
      <c r="Z1089"/>
      <c r="AA1089"/>
      <c r="AB1089"/>
      <c r="AC1089"/>
      <c r="AD1089"/>
      <c r="AE1089"/>
      <c r="AF1089"/>
    </row>
    <row r="1090" spans="1:32">
      <c r="A1090" s="6" t="str">
        <f t="shared" si="34"/>
        <v/>
      </c>
      <c r="B1090" s="6" t="str">
        <f t="shared" si="35"/>
        <v/>
      </c>
      <c r="C1090"/>
      <c r="D1090"/>
      <c r="E1090"/>
      <c r="F1090"/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  <c r="AB1090"/>
      <c r="AC1090"/>
      <c r="AD1090"/>
      <c r="AE1090"/>
      <c r="AF1090"/>
    </row>
    <row r="1091" spans="1:32">
      <c r="A1091" s="6" t="str">
        <f t="shared" si="34"/>
        <v/>
      </c>
      <c r="B1091" s="6" t="str">
        <f t="shared" si="35"/>
        <v/>
      </c>
      <c r="C1091"/>
      <c r="D1091"/>
      <c r="E1091"/>
      <c r="F1091"/>
      <c r="G1091"/>
      <c r="H1091"/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  <c r="Z1091"/>
      <c r="AA1091"/>
      <c r="AB1091"/>
      <c r="AC1091"/>
      <c r="AD1091"/>
      <c r="AE1091"/>
      <c r="AF1091"/>
    </row>
    <row r="1092" spans="1:32">
      <c r="A1092" s="6" t="str">
        <f t="shared" si="34"/>
        <v/>
      </c>
      <c r="B1092" s="6" t="str">
        <f t="shared" si="35"/>
        <v/>
      </c>
      <c r="C1092"/>
      <c r="D1092"/>
      <c r="E1092"/>
      <c r="F1092"/>
      <c r="G1092"/>
      <c r="H1092"/>
      <c r="I1092"/>
      <c r="J1092"/>
      <c r="K1092"/>
      <c r="L1092"/>
      <c r="M1092"/>
      <c r="N1092"/>
      <c r="O1092"/>
      <c r="P1092"/>
      <c r="Q1092"/>
      <c r="R1092"/>
      <c r="S1092"/>
      <c r="T1092"/>
      <c r="U1092"/>
      <c r="V1092"/>
      <c r="W1092"/>
      <c r="X1092"/>
      <c r="Y1092"/>
      <c r="Z1092"/>
      <c r="AA1092"/>
      <c r="AB1092"/>
      <c r="AC1092"/>
      <c r="AD1092"/>
      <c r="AE1092"/>
      <c r="AF1092"/>
    </row>
    <row r="1093" spans="1:32">
      <c r="A1093" s="6" t="str">
        <f t="shared" si="34"/>
        <v/>
      </c>
      <c r="B1093" s="6" t="str">
        <f t="shared" si="35"/>
        <v/>
      </c>
      <c r="C1093"/>
      <c r="D1093"/>
      <c r="E1093"/>
      <c r="F1093"/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  <c r="AB1093"/>
      <c r="AC1093"/>
      <c r="AD1093"/>
      <c r="AE1093"/>
      <c r="AF1093"/>
    </row>
    <row r="1094" spans="1:32">
      <c r="A1094" s="6" t="str">
        <f t="shared" si="34"/>
        <v/>
      </c>
      <c r="B1094" s="6" t="str">
        <f t="shared" si="35"/>
        <v/>
      </c>
      <c r="C1094"/>
      <c r="D1094"/>
      <c r="E1094"/>
      <c r="F1094"/>
      <c r="G1094"/>
      <c r="H1094"/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  <c r="Z1094"/>
      <c r="AA1094"/>
      <c r="AB1094"/>
      <c r="AC1094"/>
      <c r="AD1094"/>
      <c r="AE1094"/>
      <c r="AF1094"/>
    </row>
    <row r="1095" spans="1:32">
      <c r="A1095" s="6" t="str">
        <f t="shared" si="34"/>
        <v/>
      </c>
      <c r="B1095" s="6" t="str">
        <f t="shared" si="35"/>
        <v/>
      </c>
      <c r="C1095"/>
      <c r="D1095"/>
      <c r="E1095"/>
      <c r="F1095"/>
      <c r="G1095"/>
      <c r="H1095"/>
      <c r="I1095"/>
      <c r="J1095"/>
      <c r="K1095"/>
      <c r="L1095"/>
      <c r="M1095"/>
      <c r="N1095"/>
      <c r="O1095"/>
      <c r="P1095"/>
      <c r="Q1095"/>
      <c r="R1095"/>
      <c r="S1095"/>
      <c r="T1095"/>
      <c r="U1095"/>
      <c r="V1095"/>
      <c r="W1095"/>
      <c r="X1095"/>
      <c r="Y1095"/>
      <c r="Z1095"/>
      <c r="AA1095"/>
      <c r="AB1095"/>
      <c r="AC1095"/>
      <c r="AD1095"/>
      <c r="AE1095"/>
      <c r="AF1095"/>
    </row>
    <row r="1096" spans="1:32">
      <c r="A1096" s="6" t="str">
        <f t="shared" si="34"/>
        <v/>
      </c>
      <c r="B1096" s="6" t="str">
        <f t="shared" si="35"/>
        <v/>
      </c>
      <c r="C1096"/>
      <c r="D1096"/>
      <c r="E1096"/>
      <c r="F1096"/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  <c r="AB1096"/>
      <c r="AC1096"/>
      <c r="AD1096"/>
      <c r="AE1096"/>
      <c r="AF1096"/>
    </row>
    <row r="1097" spans="1:32">
      <c r="A1097" s="6" t="str">
        <f t="shared" si="34"/>
        <v/>
      </c>
      <c r="B1097" s="6" t="str">
        <f t="shared" si="35"/>
        <v/>
      </c>
      <c r="C1097"/>
      <c r="D1097"/>
      <c r="E1097"/>
      <c r="F1097"/>
      <c r="G1097"/>
      <c r="H1097"/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  <c r="Z1097"/>
      <c r="AA1097"/>
      <c r="AB1097"/>
      <c r="AC1097"/>
      <c r="AD1097"/>
      <c r="AE1097"/>
      <c r="AF1097"/>
    </row>
    <row r="1098" spans="1:32">
      <c r="A1098" s="6" t="str">
        <f t="shared" ref="A1098:A1161" si="36">IFERROR(CONCATENATE(C1098,B1098),"")</f>
        <v/>
      </c>
      <c r="B1098" s="6" t="str">
        <f t="shared" ref="B1098:B1161" si="37">IFERROR(IF(C1098=C1097,B1097+1,IF(C1098="","",1)),"")</f>
        <v/>
      </c>
      <c r="C1098"/>
      <c r="D1098"/>
      <c r="E1098"/>
      <c r="F1098"/>
      <c r="G1098"/>
      <c r="H1098"/>
      <c r="I1098"/>
      <c r="J1098"/>
      <c r="K1098"/>
      <c r="L1098"/>
      <c r="M1098"/>
      <c r="N1098"/>
      <c r="O1098"/>
      <c r="P1098"/>
      <c r="Q1098"/>
      <c r="R1098"/>
      <c r="S1098"/>
      <c r="T1098"/>
      <c r="U1098"/>
      <c r="V1098"/>
      <c r="W1098"/>
      <c r="X1098"/>
      <c r="Y1098"/>
      <c r="Z1098"/>
      <c r="AA1098"/>
      <c r="AB1098"/>
      <c r="AC1098"/>
      <c r="AD1098"/>
      <c r="AE1098"/>
      <c r="AF1098"/>
    </row>
    <row r="1099" spans="1:32">
      <c r="A1099" s="6" t="str">
        <f t="shared" si="36"/>
        <v/>
      </c>
      <c r="B1099" s="6" t="str">
        <f t="shared" si="37"/>
        <v/>
      </c>
      <c r="C1099"/>
      <c r="D1099"/>
      <c r="E1099"/>
      <c r="F1099"/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  <c r="AB1099"/>
      <c r="AC1099"/>
      <c r="AD1099"/>
      <c r="AE1099"/>
      <c r="AF1099"/>
    </row>
    <row r="1100" spans="1:32">
      <c r="A1100" s="6" t="str">
        <f t="shared" si="36"/>
        <v/>
      </c>
      <c r="B1100" s="6" t="str">
        <f t="shared" si="37"/>
        <v/>
      </c>
      <c r="C1100"/>
      <c r="D1100"/>
      <c r="E1100"/>
      <c r="F1100"/>
      <c r="G1100"/>
      <c r="H1100"/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  <c r="Z1100"/>
      <c r="AA1100"/>
      <c r="AB1100"/>
      <c r="AC1100"/>
      <c r="AD1100"/>
      <c r="AE1100"/>
      <c r="AF1100"/>
    </row>
    <row r="1101" spans="1:32">
      <c r="A1101" s="6" t="str">
        <f t="shared" si="36"/>
        <v/>
      </c>
      <c r="B1101" s="6" t="str">
        <f t="shared" si="37"/>
        <v/>
      </c>
      <c r="C1101"/>
      <c r="D1101"/>
      <c r="E1101"/>
      <c r="F1101"/>
      <c r="G1101"/>
      <c r="H1101"/>
      <c r="I1101"/>
      <c r="J1101"/>
      <c r="K1101"/>
      <c r="L1101"/>
      <c r="M1101"/>
      <c r="N1101"/>
      <c r="O1101"/>
      <c r="P1101"/>
      <c r="Q1101"/>
      <c r="R1101"/>
      <c r="S1101"/>
      <c r="T1101"/>
      <c r="U1101"/>
      <c r="V1101"/>
      <c r="W1101"/>
      <c r="X1101"/>
      <c r="Y1101"/>
      <c r="Z1101"/>
      <c r="AA1101"/>
      <c r="AB1101"/>
      <c r="AC1101"/>
      <c r="AD1101"/>
      <c r="AE1101"/>
      <c r="AF1101"/>
    </row>
    <row r="1102" spans="1:32">
      <c r="A1102" s="6" t="str">
        <f t="shared" si="36"/>
        <v/>
      </c>
      <c r="B1102" s="6" t="str">
        <f t="shared" si="37"/>
        <v/>
      </c>
      <c r="C1102"/>
      <c r="D1102"/>
      <c r="E1102"/>
      <c r="F1102"/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  <c r="AB1102"/>
      <c r="AC1102"/>
      <c r="AD1102"/>
      <c r="AE1102"/>
      <c r="AF1102"/>
    </row>
    <row r="1103" spans="1:32">
      <c r="A1103" s="6" t="str">
        <f t="shared" si="36"/>
        <v/>
      </c>
      <c r="B1103" s="6" t="str">
        <f t="shared" si="37"/>
        <v/>
      </c>
      <c r="C1103"/>
      <c r="D1103"/>
      <c r="E1103"/>
      <c r="F1103"/>
      <c r="G1103"/>
      <c r="H1103"/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  <c r="Z1103"/>
      <c r="AA1103"/>
      <c r="AB1103"/>
      <c r="AC1103"/>
      <c r="AD1103"/>
      <c r="AE1103"/>
      <c r="AF1103"/>
    </row>
    <row r="1104" spans="1:32">
      <c r="A1104" s="6" t="str">
        <f t="shared" si="36"/>
        <v/>
      </c>
      <c r="B1104" s="6" t="str">
        <f t="shared" si="37"/>
        <v/>
      </c>
      <c r="C1104"/>
      <c r="D1104"/>
      <c r="E1104"/>
      <c r="F1104"/>
      <c r="G1104"/>
      <c r="H1104"/>
      <c r="I1104"/>
      <c r="J1104"/>
      <c r="K1104"/>
      <c r="L1104"/>
      <c r="M1104"/>
      <c r="N1104"/>
      <c r="O1104"/>
      <c r="P1104"/>
      <c r="Q1104"/>
      <c r="R1104"/>
      <c r="S1104"/>
      <c r="T1104"/>
      <c r="U1104"/>
      <c r="V1104"/>
      <c r="W1104"/>
      <c r="X1104"/>
      <c r="Y1104"/>
      <c r="Z1104"/>
      <c r="AA1104"/>
      <c r="AB1104"/>
      <c r="AC1104"/>
      <c r="AD1104"/>
      <c r="AE1104"/>
      <c r="AF1104"/>
    </row>
    <row r="1105" spans="1:32">
      <c r="A1105" s="6" t="str">
        <f t="shared" si="36"/>
        <v/>
      </c>
      <c r="B1105" s="6" t="str">
        <f t="shared" si="37"/>
        <v/>
      </c>
      <c r="C1105"/>
      <c r="D1105"/>
      <c r="E1105"/>
      <c r="F1105"/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  <c r="AB1105"/>
      <c r="AC1105"/>
      <c r="AD1105"/>
      <c r="AE1105"/>
      <c r="AF1105"/>
    </row>
    <row r="1106" spans="1:32">
      <c r="A1106" s="6" t="str">
        <f t="shared" si="36"/>
        <v/>
      </c>
      <c r="B1106" s="6" t="str">
        <f t="shared" si="37"/>
        <v/>
      </c>
      <c r="C1106"/>
      <c r="D1106"/>
      <c r="E1106"/>
      <c r="F1106"/>
      <c r="G1106"/>
      <c r="H1106"/>
      <c r="I1106"/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  <c r="Y1106"/>
      <c r="Z1106"/>
      <c r="AA1106"/>
      <c r="AB1106"/>
      <c r="AC1106"/>
      <c r="AD1106"/>
      <c r="AE1106"/>
      <c r="AF1106"/>
    </row>
    <row r="1107" spans="1:32">
      <c r="A1107" s="6" t="str">
        <f t="shared" si="36"/>
        <v/>
      </c>
      <c r="B1107" s="6" t="str">
        <f t="shared" si="37"/>
        <v/>
      </c>
      <c r="C1107"/>
      <c r="D1107"/>
      <c r="E1107"/>
      <c r="F1107"/>
      <c r="G1107"/>
      <c r="H1107"/>
      <c r="I1107"/>
      <c r="J1107"/>
      <c r="K1107"/>
      <c r="L1107"/>
      <c r="M1107"/>
      <c r="N1107"/>
      <c r="O1107"/>
      <c r="P1107"/>
      <c r="Q1107"/>
      <c r="R1107"/>
      <c r="S1107"/>
      <c r="T1107"/>
      <c r="U1107"/>
      <c r="V1107"/>
      <c r="W1107"/>
      <c r="X1107"/>
      <c r="Y1107"/>
      <c r="Z1107"/>
      <c r="AA1107"/>
      <c r="AB1107"/>
      <c r="AC1107"/>
      <c r="AD1107"/>
      <c r="AE1107"/>
      <c r="AF1107"/>
    </row>
    <row r="1108" spans="1:32">
      <c r="A1108" s="6" t="str">
        <f t="shared" si="36"/>
        <v/>
      </c>
      <c r="B1108" s="6" t="str">
        <f t="shared" si="37"/>
        <v/>
      </c>
      <c r="C1108"/>
      <c r="D1108"/>
      <c r="E1108"/>
      <c r="F1108"/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  <c r="AB1108"/>
      <c r="AC1108"/>
      <c r="AD1108"/>
      <c r="AE1108"/>
      <c r="AF1108"/>
    </row>
    <row r="1109" spans="1:32">
      <c r="A1109" s="6" t="str">
        <f t="shared" si="36"/>
        <v/>
      </c>
      <c r="B1109" s="6" t="str">
        <f t="shared" si="37"/>
        <v/>
      </c>
      <c r="C1109"/>
      <c r="D1109"/>
      <c r="E1109"/>
      <c r="F1109"/>
      <c r="G1109"/>
      <c r="H1109"/>
      <c r="I1109"/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  <c r="Y1109"/>
      <c r="Z1109"/>
      <c r="AA1109"/>
      <c r="AB1109"/>
      <c r="AC1109"/>
      <c r="AD1109"/>
      <c r="AE1109"/>
      <c r="AF1109"/>
    </row>
    <row r="1110" spans="1:32">
      <c r="A1110" s="6" t="str">
        <f t="shared" si="36"/>
        <v/>
      </c>
      <c r="B1110" s="6" t="str">
        <f t="shared" si="37"/>
        <v/>
      </c>
      <c r="C1110"/>
      <c r="D1110"/>
      <c r="E1110"/>
      <c r="F1110"/>
      <c r="G1110"/>
      <c r="H1110"/>
      <c r="I1110"/>
      <c r="J1110"/>
      <c r="K1110"/>
      <c r="L1110"/>
      <c r="M1110"/>
      <c r="N1110"/>
      <c r="O1110"/>
      <c r="P1110"/>
      <c r="Q1110"/>
      <c r="R1110"/>
      <c r="S1110"/>
      <c r="T1110"/>
      <c r="U1110"/>
      <c r="V1110"/>
      <c r="W1110"/>
      <c r="X1110"/>
      <c r="Y1110"/>
      <c r="Z1110"/>
      <c r="AA1110"/>
      <c r="AB1110"/>
      <c r="AC1110"/>
      <c r="AD1110"/>
      <c r="AE1110"/>
      <c r="AF1110"/>
    </row>
    <row r="1111" spans="1:32">
      <c r="A1111" s="6" t="str">
        <f t="shared" si="36"/>
        <v/>
      </c>
      <c r="B1111" s="6" t="str">
        <f t="shared" si="37"/>
        <v/>
      </c>
      <c r="C1111"/>
      <c r="D1111"/>
      <c r="E1111"/>
      <c r="F1111"/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  <c r="AB1111"/>
      <c r="AC1111"/>
      <c r="AD1111"/>
      <c r="AE1111"/>
      <c r="AF1111"/>
    </row>
    <row r="1112" spans="1:32">
      <c r="A1112" s="6" t="str">
        <f t="shared" si="36"/>
        <v/>
      </c>
      <c r="B1112" s="6" t="str">
        <f t="shared" si="37"/>
        <v/>
      </c>
      <c r="C1112"/>
      <c r="D1112"/>
      <c r="E1112"/>
      <c r="F1112"/>
      <c r="G1112"/>
      <c r="H1112"/>
      <c r="I1112"/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  <c r="Y1112"/>
      <c r="Z1112"/>
      <c r="AA1112"/>
      <c r="AB1112"/>
      <c r="AC1112"/>
      <c r="AD1112"/>
      <c r="AE1112"/>
      <c r="AF1112"/>
    </row>
    <row r="1113" spans="1:32">
      <c r="A1113" s="6" t="str">
        <f t="shared" si="36"/>
        <v/>
      </c>
      <c r="B1113" s="6" t="str">
        <f t="shared" si="37"/>
        <v/>
      </c>
      <c r="C1113"/>
      <c r="D1113"/>
      <c r="E1113"/>
      <c r="F1113"/>
      <c r="G1113"/>
      <c r="H1113"/>
      <c r="I1113"/>
      <c r="J1113"/>
      <c r="K1113"/>
      <c r="L1113"/>
      <c r="M1113"/>
      <c r="N1113"/>
      <c r="O1113"/>
      <c r="P1113"/>
      <c r="Q1113"/>
      <c r="R1113"/>
      <c r="S1113"/>
      <c r="T1113"/>
      <c r="U1113"/>
      <c r="V1113"/>
      <c r="W1113"/>
      <c r="X1113"/>
      <c r="Y1113"/>
      <c r="Z1113"/>
      <c r="AA1113"/>
      <c r="AB1113"/>
      <c r="AC1113"/>
      <c r="AD1113"/>
      <c r="AE1113"/>
      <c r="AF1113"/>
    </row>
    <row r="1114" spans="1:32">
      <c r="A1114" s="6" t="str">
        <f t="shared" si="36"/>
        <v/>
      </c>
      <c r="B1114" s="6" t="str">
        <f t="shared" si="37"/>
        <v/>
      </c>
      <c r="C1114"/>
      <c r="D1114"/>
      <c r="E1114"/>
      <c r="F1114"/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  <c r="AB1114"/>
      <c r="AC1114"/>
      <c r="AD1114"/>
      <c r="AE1114"/>
      <c r="AF1114"/>
    </row>
    <row r="1115" spans="1:32">
      <c r="A1115" s="6" t="str">
        <f t="shared" si="36"/>
        <v/>
      </c>
      <c r="B1115" s="6" t="str">
        <f t="shared" si="37"/>
        <v/>
      </c>
      <c r="C1115"/>
      <c r="D1115"/>
      <c r="E1115"/>
      <c r="F1115"/>
      <c r="G1115"/>
      <c r="H1115"/>
      <c r="I1115"/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  <c r="Y1115"/>
      <c r="Z1115"/>
      <c r="AA1115"/>
      <c r="AB1115"/>
      <c r="AC1115"/>
      <c r="AD1115"/>
      <c r="AE1115"/>
      <c r="AF1115"/>
    </row>
    <row r="1116" spans="1:32">
      <c r="A1116" s="6" t="str">
        <f t="shared" si="36"/>
        <v/>
      </c>
      <c r="B1116" s="6" t="str">
        <f t="shared" si="37"/>
        <v/>
      </c>
      <c r="C1116"/>
      <c r="D1116"/>
      <c r="E1116"/>
      <c r="F1116"/>
      <c r="G1116"/>
      <c r="H1116"/>
      <c r="I1116"/>
      <c r="J1116"/>
      <c r="K1116"/>
      <c r="L1116"/>
      <c r="M1116"/>
      <c r="N1116"/>
      <c r="O1116"/>
      <c r="P1116"/>
      <c r="Q1116"/>
      <c r="R1116"/>
      <c r="S1116"/>
      <c r="T1116"/>
      <c r="U1116"/>
      <c r="V1116"/>
      <c r="W1116"/>
      <c r="X1116"/>
      <c r="Y1116"/>
      <c r="Z1116"/>
      <c r="AA1116"/>
      <c r="AB1116"/>
      <c r="AC1116"/>
      <c r="AD1116"/>
      <c r="AE1116"/>
      <c r="AF1116"/>
    </row>
    <row r="1117" spans="1:32">
      <c r="A1117" s="6" t="str">
        <f t="shared" si="36"/>
        <v/>
      </c>
      <c r="B1117" s="6" t="str">
        <f t="shared" si="37"/>
        <v/>
      </c>
      <c r="C1117"/>
      <c r="D1117"/>
      <c r="E1117"/>
      <c r="F1117"/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  <c r="AB1117"/>
      <c r="AC1117"/>
      <c r="AD1117"/>
      <c r="AE1117"/>
      <c r="AF1117"/>
    </row>
    <row r="1118" spans="1:32">
      <c r="A1118" s="6" t="str">
        <f t="shared" si="36"/>
        <v/>
      </c>
      <c r="B1118" s="6" t="str">
        <f t="shared" si="37"/>
        <v/>
      </c>
      <c r="C1118"/>
      <c r="D1118"/>
      <c r="E1118"/>
      <c r="F1118"/>
      <c r="G1118"/>
      <c r="H1118"/>
      <c r="I1118"/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  <c r="Y1118"/>
      <c r="Z1118"/>
      <c r="AA1118"/>
      <c r="AB1118"/>
      <c r="AC1118"/>
      <c r="AD1118"/>
      <c r="AE1118"/>
      <c r="AF1118"/>
    </row>
    <row r="1119" spans="1:32">
      <c r="A1119" s="6" t="str">
        <f t="shared" si="36"/>
        <v/>
      </c>
      <c r="B1119" s="6" t="str">
        <f t="shared" si="37"/>
        <v/>
      </c>
      <c r="C1119"/>
      <c r="D1119"/>
      <c r="E1119"/>
      <c r="F1119"/>
      <c r="G1119"/>
      <c r="H1119"/>
      <c r="I1119"/>
      <c r="J1119"/>
      <c r="K1119"/>
      <c r="L1119"/>
      <c r="M1119"/>
      <c r="N1119"/>
      <c r="O1119"/>
      <c r="P1119"/>
      <c r="Q1119"/>
      <c r="R1119"/>
      <c r="S1119"/>
      <c r="T1119"/>
      <c r="U1119"/>
      <c r="V1119"/>
      <c r="W1119"/>
      <c r="X1119"/>
      <c r="Y1119"/>
      <c r="Z1119"/>
      <c r="AA1119"/>
      <c r="AB1119"/>
      <c r="AC1119"/>
      <c r="AD1119"/>
      <c r="AE1119"/>
      <c r="AF1119"/>
    </row>
    <row r="1120" spans="1:32">
      <c r="A1120" s="6" t="str">
        <f t="shared" si="36"/>
        <v/>
      </c>
      <c r="B1120" s="6" t="str">
        <f t="shared" si="37"/>
        <v/>
      </c>
      <c r="C1120"/>
      <c r="D1120"/>
      <c r="E1120"/>
      <c r="F1120"/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  <c r="AB1120"/>
      <c r="AC1120"/>
      <c r="AD1120"/>
      <c r="AE1120"/>
      <c r="AF1120"/>
    </row>
    <row r="1121" spans="1:32">
      <c r="A1121" s="6" t="str">
        <f t="shared" si="36"/>
        <v/>
      </c>
      <c r="B1121" s="6" t="str">
        <f t="shared" si="37"/>
        <v/>
      </c>
      <c r="C1121"/>
      <c r="D1121"/>
      <c r="E1121"/>
      <c r="F1121"/>
      <c r="G1121"/>
      <c r="H1121"/>
      <c r="I1121"/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  <c r="Y1121"/>
      <c r="Z1121"/>
      <c r="AA1121"/>
      <c r="AB1121"/>
      <c r="AC1121"/>
      <c r="AD1121"/>
      <c r="AE1121"/>
      <c r="AF1121"/>
    </row>
    <row r="1122" spans="1:32">
      <c r="A1122" s="6" t="str">
        <f t="shared" si="36"/>
        <v/>
      </c>
      <c r="B1122" s="6" t="str">
        <f t="shared" si="37"/>
        <v/>
      </c>
      <c r="C1122"/>
      <c r="D1122"/>
      <c r="E1122"/>
      <c r="F1122"/>
      <c r="G1122"/>
      <c r="H1122"/>
      <c r="I1122"/>
      <c r="J1122"/>
      <c r="K1122"/>
      <c r="L1122"/>
      <c r="M1122"/>
      <c r="N1122"/>
      <c r="O1122"/>
      <c r="P1122"/>
      <c r="Q1122"/>
      <c r="R1122"/>
      <c r="S1122"/>
      <c r="T1122"/>
      <c r="U1122"/>
      <c r="V1122"/>
      <c r="W1122"/>
      <c r="X1122"/>
      <c r="Y1122"/>
      <c r="Z1122"/>
      <c r="AA1122"/>
      <c r="AB1122"/>
      <c r="AC1122"/>
      <c r="AD1122"/>
      <c r="AE1122"/>
      <c r="AF1122"/>
    </row>
    <row r="1123" spans="1:32">
      <c r="A1123" s="6" t="str">
        <f t="shared" si="36"/>
        <v/>
      </c>
      <c r="B1123" s="6" t="str">
        <f t="shared" si="37"/>
        <v/>
      </c>
      <c r="C1123"/>
      <c r="D1123"/>
      <c r="E1123"/>
      <c r="F1123"/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  <c r="AB1123"/>
      <c r="AC1123"/>
      <c r="AD1123"/>
      <c r="AE1123"/>
      <c r="AF1123"/>
    </row>
    <row r="1124" spans="1:32">
      <c r="A1124" s="6" t="str">
        <f t="shared" si="36"/>
        <v/>
      </c>
      <c r="B1124" s="6" t="str">
        <f t="shared" si="37"/>
        <v/>
      </c>
      <c r="C1124"/>
      <c r="D1124"/>
      <c r="E1124"/>
      <c r="F1124"/>
      <c r="G1124"/>
      <c r="H1124"/>
      <c r="I1124"/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  <c r="Y1124"/>
      <c r="Z1124"/>
      <c r="AA1124"/>
      <c r="AB1124"/>
      <c r="AC1124"/>
      <c r="AD1124"/>
      <c r="AE1124"/>
      <c r="AF1124"/>
    </row>
    <row r="1125" spans="1:32">
      <c r="A1125" s="6" t="str">
        <f t="shared" si="36"/>
        <v/>
      </c>
      <c r="B1125" s="6" t="str">
        <f t="shared" si="37"/>
        <v/>
      </c>
      <c r="C1125"/>
      <c r="D1125"/>
      <c r="E1125"/>
      <c r="F1125"/>
      <c r="G1125"/>
      <c r="H1125"/>
      <c r="I1125"/>
      <c r="J1125"/>
      <c r="K1125"/>
      <c r="L1125"/>
      <c r="M1125"/>
      <c r="N1125"/>
      <c r="O1125"/>
      <c r="P1125"/>
      <c r="Q1125"/>
      <c r="R1125"/>
      <c r="S1125"/>
      <c r="T1125"/>
      <c r="U1125"/>
      <c r="V1125"/>
      <c r="W1125"/>
      <c r="X1125"/>
      <c r="Y1125"/>
      <c r="Z1125"/>
      <c r="AA1125"/>
      <c r="AB1125"/>
      <c r="AC1125"/>
      <c r="AD1125"/>
      <c r="AE1125"/>
      <c r="AF1125"/>
    </row>
    <row r="1126" spans="1:32">
      <c r="A1126" s="6" t="str">
        <f t="shared" si="36"/>
        <v/>
      </c>
      <c r="B1126" s="6" t="str">
        <f t="shared" si="37"/>
        <v/>
      </c>
      <c r="C1126"/>
      <c r="D1126"/>
      <c r="E1126"/>
      <c r="F1126"/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  <c r="AB1126"/>
      <c r="AC1126"/>
      <c r="AD1126"/>
      <c r="AE1126"/>
      <c r="AF1126"/>
    </row>
    <row r="1127" spans="1:32">
      <c r="A1127" s="6" t="str">
        <f t="shared" si="36"/>
        <v/>
      </c>
      <c r="B1127" s="6" t="str">
        <f t="shared" si="37"/>
        <v/>
      </c>
      <c r="C1127"/>
      <c r="D1127"/>
      <c r="E1127"/>
      <c r="F1127"/>
      <c r="G1127"/>
      <c r="H1127"/>
      <c r="I1127"/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/>
      <c r="Z1127"/>
      <c r="AA1127"/>
      <c r="AB1127"/>
      <c r="AC1127"/>
      <c r="AD1127"/>
      <c r="AE1127"/>
      <c r="AF1127"/>
    </row>
    <row r="1128" spans="1:32">
      <c r="A1128" s="6" t="str">
        <f t="shared" si="36"/>
        <v/>
      </c>
      <c r="B1128" s="6" t="str">
        <f t="shared" si="37"/>
        <v/>
      </c>
      <c r="C1128"/>
      <c r="D1128"/>
      <c r="E1128"/>
      <c r="F1128"/>
      <c r="G1128"/>
      <c r="H1128"/>
      <c r="I1128"/>
      <c r="J1128"/>
      <c r="K1128"/>
      <c r="L1128"/>
      <c r="M1128"/>
      <c r="N1128"/>
      <c r="O1128"/>
      <c r="P1128"/>
      <c r="Q1128"/>
      <c r="R1128"/>
      <c r="S1128"/>
      <c r="T1128"/>
      <c r="U1128"/>
      <c r="V1128"/>
      <c r="W1128"/>
      <c r="X1128"/>
      <c r="Y1128"/>
      <c r="Z1128"/>
      <c r="AA1128"/>
      <c r="AB1128"/>
      <c r="AC1128"/>
      <c r="AD1128"/>
      <c r="AE1128"/>
      <c r="AF1128"/>
    </row>
    <row r="1129" spans="1:32">
      <c r="A1129" s="6" t="str">
        <f t="shared" si="36"/>
        <v/>
      </c>
      <c r="B1129" s="6" t="str">
        <f t="shared" si="37"/>
        <v/>
      </c>
      <c r="C1129"/>
      <c r="D1129"/>
      <c r="E1129"/>
      <c r="F1129"/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  <c r="AB1129"/>
      <c r="AC1129"/>
      <c r="AD1129"/>
      <c r="AE1129"/>
      <c r="AF1129"/>
    </row>
    <row r="1130" spans="1:32">
      <c r="A1130" s="6" t="str">
        <f t="shared" si="36"/>
        <v/>
      </c>
      <c r="B1130" s="6" t="str">
        <f t="shared" si="37"/>
        <v/>
      </c>
      <c r="C1130"/>
      <c r="D1130"/>
      <c r="E1130"/>
      <c r="F1130"/>
      <c r="G1130"/>
      <c r="H1130"/>
      <c r="I1130"/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  <c r="Y1130"/>
      <c r="Z1130"/>
      <c r="AA1130"/>
      <c r="AB1130"/>
      <c r="AC1130"/>
      <c r="AD1130"/>
      <c r="AE1130"/>
      <c r="AF1130"/>
    </row>
    <row r="1131" spans="1:32">
      <c r="A1131" s="6" t="str">
        <f t="shared" si="36"/>
        <v/>
      </c>
      <c r="B1131" s="6" t="str">
        <f t="shared" si="37"/>
        <v/>
      </c>
      <c r="C1131"/>
      <c r="D1131"/>
      <c r="E1131"/>
      <c r="F1131"/>
      <c r="G1131"/>
      <c r="H1131"/>
      <c r="I1131"/>
      <c r="J1131"/>
      <c r="K1131"/>
      <c r="L1131"/>
      <c r="M1131"/>
      <c r="N1131"/>
      <c r="O1131"/>
      <c r="P1131"/>
      <c r="Q1131"/>
      <c r="R1131"/>
      <c r="S1131"/>
      <c r="T1131"/>
      <c r="U1131"/>
      <c r="V1131"/>
      <c r="W1131"/>
      <c r="X1131"/>
      <c r="Y1131"/>
      <c r="Z1131"/>
      <c r="AA1131"/>
      <c r="AB1131"/>
      <c r="AC1131"/>
      <c r="AD1131"/>
      <c r="AE1131"/>
      <c r="AF1131"/>
    </row>
    <row r="1132" spans="1:32">
      <c r="A1132" s="6" t="str">
        <f t="shared" si="36"/>
        <v/>
      </c>
      <c r="B1132" s="6" t="str">
        <f t="shared" si="37"/>
        <v/>
      </c>
      <c r="C1132"/>
      <c r="D1132"/>
      <c r="E1132"/>
      <c r="F1132"/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  <c r="AB1132"/>
      <c r="AC1132"/>
      <c r="AD1132"/>
      <c r="AE1132"/>
      <c r="AF1132"/>
    </row>
    <row r="1133" spans="1:32">
      <c r="A1133" s="6" t="str">
        <f t="shared" si="36"/>
        <v/>
      </c>
      <c r="B1133" s="6" t="str">
        <f t="shared" si="37"/>
        <v/>
      </c>
      <c r="C1133"/>
      <c r="D1133"/>
      <c r="E1133"/>
      <c r="F1133"/>
      <c r="G1133"/>
      <c r="H1133"/>
      <c r="I1133"/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  <c r="Y1133"/>
      <c r="Z1133"/>
      <c r="AA1133"/>
      <c r="AB1133"/>
      <c r="AC1133"/>
      <c r="AD1133"/>
      <c r="AE1133"/>
      <c r="AF1133"/>
    </row>
    <row r="1134" spans="1:32">
      <c r="A1134" s="6" t="str">
        <f t="shared" si="36"/>
        <v/>
      </c>
      <c r="B1134" s="6" t="str">
        <f t="shared" si="37"/>
        <v/>
      </c>
      <c r="C1134"/>
      <c r="D1134"/>
      <c r="E1134"/>
      <c r="F1134"/>
      <c r="G1134"/>
      <c r="H1134"/>
      <c r="I1134"/>
      <c r="J1134"/>
      <c r="K1134"/>
      <c r="L1134"/>
      <c r="M1134"/>
      <c r="N1134"/>
      <c r="O1134"/>
      <c r="P1134"/>
      <c r="Q1134"/>
      <c r="R1134"/>
      <c r="S1134"/>
      <c r="T1134"/>
      <c r="U1134"/>
      <c r="V1134"/>
      <c r="W1134"/>
      <c r="X1134"/>
      <c r="Y1134"/>
      <c r="Z1134"/>
      <c r="AA1134"/>
      <c r="AB1134"/>
      <c r="AC1134"/>
      <c r="AD1134"/>
      <c r="AE1134"/>
      <c r="AF1134"/>
    </row>
    <row r="1135" spans="1:32">
      <c r="A1135" s="6" t="str">
        <f t="shared" si="36"/>
        <v/>
      </c>
      <c r="B1135" s="6" t="str">
        <f t="shared" si="37"/>
        <v/>
      </c>
      <c r="C1135"/>
      <c r="D1135"/>
      <c r="E1135"/>
      <c r="F1135"/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  <c r="AB1135"/>
      <c r="AC1135"/>
      <c r="AD1135"/>
      <c r="AE1135"/>
      <c r="AF1135"/>
    </row>
    <row r="1136" spans="1:32">
      <c r="A1136" s="6" t="str">
        <f t="shared" si="36"/>
        <v/>
      </c>
      <c r="B1136" s="6" t="str">
        <f t="shared" si="37"/>
        <v/>
      </c>
      <c r="C1136"/>
      <c r="D1136"/>
      <c r="E1136"/>
      <c r="F1136"/>
      <c r="G1136"/>
      <c r="H1136"/>
      <c r="I1136"/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  <c r="Y1136"/>
      <c r="Z1136"/>
      <c r="AA1136"/>
      <c r="AB1136"/>
      <c r="AC1136"/>
      <c r="AD1136"/>
      <c r="AE1136"/>
      <c r="AF1136"/>
    </row>
    <row r="1137" spans="1:32">
      <c r="A1137" s="6" t="str">
        <f t="shared" si="36"/>
        <v/>
      </c>
      <c r="B1137" s="6" t="str">
        <f t="shared" si="37"/>
        <v/>
      </c>
      <c r="C1137"/>
      <c r="D1137"/>
      <c r="E1137"/>
      <c r="F1137"/>
      <c r="G1137"/>
      <c r="H1137"/>
      <c r="I1137"/>
      <c r="J1137"/>
      <c r="K1137"/>
      <c r="L1137"/>
      <c r="M1137"/>
      <c r="N1137"/>
      <c r="O1137"/>
      <c r="P1137"/>
      <c r="Q1137"/>
      <c r="R1137"/>
      <c r="S1137"/>
      <c r="T1137"/>
      <c r="U1137"/>
      <c r="V1137"/>
      <c r="W1137"/>
      <c r="X1137"/>
      <c r="Y1137"/>
      <c r="Z1137"/>
      <c r="AA1137"/>
      <c r="AB1137"/>
      <c r="AC1137"/>
      <c r="AD1137"/>
      <c r="AE1137"/>
      <c r="AF1137"/>
    </row>
    <row r="1138" spans="1:32">
      <c r="A1138" s="6" t="str">
        <f t="shared" si="36"/>
        <v/>
      </c>
      <c r="B1138" s="6" t="str">
        <f t="shared" si="37"/>
        <v/>
      </c>
      <c r="C1138"/>
      <c r="D1138"/>
      <c r="E1138"/>
      <c r="F1138"/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  <c r="AB1138"/>
      <c r="AC1138"/>
      <c r="AD1138"/>
      <c r="AE1138"/>
      <c r="AF1138"/>
    </row>
    <row r="1139" spans="1:32">
      <c r="A1139" s="6" t="str">
        <f t="shared" si="36"/>
        <v/>
      </c>
      <c r="B1139" s="6" t="str">
        <f t="shared" si="37"/>
        <v/>
      </c>
      <c r="C1139"/>
      <c r="D1139"/>
      <c r="E1139"/>
      <c r="F1139"/>
      <c r="G1139"/>
      <c r="H1139"/>
      <c r="I1139"/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  <c r="Y1139"/>
      <c r="Z1139"/>
      <c r="AA1139"/>
      <c r="AB1139"/>
      <c r="AC1139"/>
      <c r="AD1139"/>
      <c r="AE1139"/>
      <c r="AF1139"/>
    </row>
    <row r="1140" spans="1:32">
      <c r="A1140" s="6" t="str">
        <f t="shared" si="36"/>
        <v/>
      </c>
      <c r="B1140" s="6" t="str">
        <f t="shared" si="37"/>
        <v/>
      </c>
      <c r="C1140"/>
      <c r="D1140"/>
      <c r="E1140"/>
      <c r="F1140"/>
      <c r="G1140"/>
      <c r="H1140"/>
      <c r="I1140"/>
      <c r="J1140"/>
      <c r="K1140"/>
      <c r="L1140"/>
      <c r="M1140"/>
      <c r="N1140"/>
      <c r="O1140"/>
      <c r="P1140"/>
      <c r="Q1140"/>
      <c r="R1140"/>
      <c r="S1140"/>
      <c r="T1140"/>
      <c r="U1140"/>
      <c r="V1140"/>
      <c r="W1140"/>
      <c r="X1140"/>
      <c r="Y1140"/>
      <c r="Z1140"/>
      <c r="AA1140"/>
      <c r="AB1140"/>
      <c r="AC1140"/>
      <c r="AD1140"/>
      <c r="AE1140"/>
      <c r="AF1140"/>
    </row>
    <row r="1141" spans="1:32">
      <c r="A1141" s="6" t="str">
        <f t="shared" si="36"/>
        <v/>
      </c>
      <c r="B1141" s="6" t="str">
        <f t="shared" si="37"/>
        <v/>
      </c>
      <c r="C1141"/>
      <c r="D1141"/>
      <c r="E1141"/>
      <c r="F1141"/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  <c r="AB1141"/>
      <c r="AC1141"/>
      <c r="AD1141"/>
      <c r="AE1141"/>
      <c r="AF1141"/>
    </row>
    <row r="1142" spans="1:32">
      <c r="A1142" s="6" t="str">
        <f t="shared" si="36"/>
        <v/>
      </c>
      <c r="B1142" s="6" t="str">
        <f t="shared" si="37"/>
        <v/>
      </c>
      <c r="C1142"/>
      <c r="D1142"/>
      <c r="E1142"/>
      <c r="F1142"/>
      <c r="G1142"/>
      <c r="H1142"/>
      <c r="I1142"/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  <c r="Y1142"/>
      <c r="Z1142"/>
      <c r="AA1142"/>
      <c r="AB1142"/>
      <c r="AC1142"/>
      <c r="AD1142"/>
      <c r="AE1142"/>
      <c r="AF1142"/>
    </row>
    <row r="1143" spans="1:32">
      <c r="A1143" s="6" t="str">
        <f t="shared" si="36"/>
        <v/>
      </c>
      <c r="B1143" s="6" t="str">
        <f t="shared" si="37"/>
        <v/>
      </c>
      <c r="C1143"/>
      <c r="D1143"/>
      <c r="E1143"/>
      <c r="F1143"/>
      <c r="G1143"/>
      <c r="H1143"/>
      <c r="I1143"/>
      <c r="J1143"/>
      <c r="K1143"/>
      <c r="L1143"/>
      <c r="M1143"/>
      <c r="N1143"/>
      <c r="O1143"/>
      <c r="P1143"/>
      <c r="Q1143"/>
      <c r="R1143"/>
      <c r="S1143"/>
      <c r="T1143"/>
      <c r="U1143"/>
      <c r="V1143"/>
      <c r="W1143"/>
      <c r="X1143"/>
      <c r="Y1143"/>
      <c r="Z1143"/>
      <c r="AA1143"/>
      <c r="AB1143"/>
      <c r="AC1143"/>
      <c r="AD1143"/>
      <c r="AE1143"/>
      <c r="AF1143"/>
    </row>
    <row r="1144" spans="1:32">
      <c r="A1144" s="6" t="str">
        <f t="shared" si="36"/>
        <v/>
      </c>
      <c r="B1144" s="6" t="str">
        <f t="shared" si="37"/>
        <v/>
      </c>
      <c r="C1144"/>
      <c r="D1144"/>
      <c r="E1144"/>
      <c r="F1144"/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  <c r="AB1144"/>
      <c r="AC1144"/>
      <c r="AD1144"/>
      <c r="AE1144"/>
      <c r="AF1144"/>
    </row>
    <row r="1145" spans="1:32">
      <c r="A1145" s="6" t="str">
        <f t="shared" si="36"/>
        <v/>
      </c>
      <c r="B1145" s="6" t="str">
        <f t="shared" si="37"/>
        <v/>
      </c>
      <c r="C1145"/>
      <c r="D1145"/>
      <c r="E1145"/>
      <c r="F1145"/>
      <c r="G1145"/>
      <c r="H1145"/>
      <c r="I1145"/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  <c r="Y1145"/>
      <c r="Z1145"/>
      <c r="AA1145"/>
      <c r="AB1145"/>
      <c r="AC1145"/>
      <c r="AD1145"/>
      <c r="AE1145"/>
      <c r="AF1145"/>
    </row>
    <row r="1146" spans="1:32">
      <c r="A1146" s="6" t="str">
        <f t="shared" si="36"/>
        <v/>
      </c>
      <c r="B1146" s="6" t="str">
        <f t="shared" si="37"/>
        <v/>
      </c>
      <c r="C1146"/>
      <c r="D1146"/>
      <c r="E1146"/>
      <c r="F1146"/>
      <c r="G1146"/>
      <c r="H1146"/>
      <c r="I1146"/>
      <c r="J1146"/>
      <c r="K1146"/>
      <c r="L1146"/>
      <c r="M1146"/>
      <c r="N1146"/>
      <c r="O1146"/>
      <c r="P1146"/>
      <c r="Q1146"/>
      <c r="R1146"/>
      <c r="S1146"/>
      <c r="T1146"/>
      <c r="U1146"/>
      <c r="V1146"/>
      <c r="W1146"/>
      <c r="X1146"/>
      <c r="Y1146"/>
      <c r="Z1146"/>
      <c r="AA1146"/>
      <c r="AB1146"/>
      <c r="AC1146"/>
      <c r="AD1146"/>
      <c r="AE1146"/>
      <c r="AF1146"/>
    </row>
    <row r="1147" spans="1:32">
      <c r="A1147" s="6" t="str">
        <f t="shared" si="36"/>
        <v/>
      </c>
      <c r="B1147" s="6" t="str">
        <f t="shared" si="37"/>
        <v/>
      </c>
      <c r="C1147"/>
      <c r="D1147"/>
      <c r="E1147"/>
      <c r="F1147"/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  <c r="AB1147"/>
      <c r="AC1147"/>
      <c r="AD1147"/>
      <c r="AE1147"/>
      <c r="AF1147"/>
    </row>
    <row r="1148" spans="1:32">
      <c r="A1148" s="6" t="str">
        <f t="shared" si="36"/>
        <v/>
      </c>
      <c r="B1148" s="6" t="str">
        <f t="shared" si="37"/>
        <v/>
      </c>
      <c r="C1148"/>
      <c r="D1148"/>
      <c r="E1148"/>
      <c r="F1148"/>
      <c r="G1148"/>
      <c r="H1148"/>
      <c r="I1148"/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  <c r="Y1148"/>
      <c r="Z1148"/>
      <c r="AA1148"/>
      <c r="AB1148"/>
      <c r="AC1148"/>
      <c r="AD1148"/>
      <c r="AE1148"/>
      <c r="AF1148"/>
    </row>
    <row r="1149" spans="1:32">
      <c r="A1149" s="6" t="str">
        <f t="shared" si="36"/>
        <v/>
      </c>
      <c r="B1149" s="6" t="str">
        <f t="shared" si="37"/>
        <v/>
      </c>
      <c r="C1149"/>
      <c r="D1149"/>
      <c r="E1149"/>
      <c r="F1149"/>
      <c r="G1149"/>
      <c r="H1149"/>
      <c r="I1149"/>
      <c r="J1149"/>
      <c r="K1149"/>
      <c r="L1149"/>
      <c r="M1149"/>
      <c r="N1149"/>
      <c r="O1149"/>
      <c r="P1149"/>
      <c r="Q1149"/>
      <c r="R1149"/>
      <c r="S1149"/>
      <c r="T1149"/>
      <c r="U1149"/>
      <c r="V1149"/>
      <c r="W1149"/>
      <c r="X1149"/>
      <c r="Y1149"/>
      <c r="Z1149"/>
      <c r="AA1149"/>
      <c r="AB1149"/>
      <c r="AC1149"/>
      <c r="AD1149"/>
      <c r="AE1149"/>
      <c r="AF1149"/>
    </row>
    <row r="1150" spans="1:32">
      <c r="A1150" s="6" t="str">
        <f t="shared" si="36"/>
        <v/>
      </c>
      <c r="B1150" s="6" t="str">
        <f t="shared" si="37"/>
        <v/>
      </c>
      <c r="C1150"/>
      <c r="D1150"/>
      <c r="E1150"/>
      <c r="F1150"/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  <c r="AB1150"/>
      <c r="AC1150"/>
      <c r="AD1150"/>
      <c r="AE1150"/>
      <c r="AF1150"/>
    </row>
    <row r="1151" spans="1:32">
      <c r="A1151" s="6" t="str">
        <f t="shared" si="36"/>
        <v/>
      </c>
      <c r="B1151" s="6" t="str">
        <f t="shared" si="37"/>
        <v/>
      </c>
      <c r="C1151"/>
      <c r="D1151"/>
      <c r="E1151"/>
      <c r="F1151"/>
      <c r="G1151"/>
      <c r="H1151"/>
      <c r="I1151"/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  <c r="Y1151"/>
      <c r="Z1151"/>
      <c r="AA1151"/>
      <c r="AB1151"/>
      <c r="AC1151"/>
      <c r="AD1151"/>
      <c r="AE1151"/>
      <c r="AF1151"/>
    </row>
    <row r="1152" spans="1:32">
      <c r="A1152" s="6" t="str">
        <f t="shared" si="36"/>
        <v/>
      </c>
      <c r="B1152" s="6" t="str">
        <f t="shared" si="37"/>
        <v/>
      </c>
      <c r="C1152"/>
      <c r="D1152"/>
      <c r="E1152"/>
      <c r="F1152"/>
      <c r="G1152"/>
      <c r="H1152"/>
      <c r="I1152"/>
      <c r="J1152"/>
      <c r="K1152"/>
      <c r="L1152"/>
      <c r="M1152"/>
      <c r="N1152"/>
      <c r="O1152"/>
      <c r="P1152"/>
      <c r="Q1152"/>
      <c r="R1152"/>
      <c r="S1152"/>
      <c r="T1152"/>
      <c r="U1152"/>
      <c r="V1152"/>
      <c r="W1152"/>
      <c r="X1152"/>
      <c r="Y1152"/>
      <c r="Z1152"/>
      <c r="AA1152"/>
      <c r="AB1152"/>
      <c r="AC1152"/>
      <c r="AD1152"/>
      <c r="AE1152"/>
      <c r="AF1152"/>
    </row>
    <row r="1153" spans="1:32">
      <c r="A1153" s="6" t="str">
        <f t="shared" si="36"/>
        <v/>
      </c>
      <c r="B1153" s="6" t="str">
        <f t="shared" si="37"/>
        <v/>
      </c>
      <c r="C1153"/>
      <c r="D1153"/>
      <c r="E1153"/>
      <c r="F1153"/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  <c r="AB1153"/>
      <c r="AC1153"/>
      <c r="AD1153"/>
      <c r="AE1153"/>
      <c r="AF1153"/>
    </row>
    <row r="1154" spans="1:32">
      <c r="A1154" s="6" t="str">
        <f t="shared" si="36"/>
        <v/>
      </c>
      <c r="B1154" s="6" t="str">
        <f t="shared" si="37"/>
        <v/>
      </c>
      <c r="C1154"/>
      <c r="D1154"/>
      <c r="E1154"/>
      <c r="F1154"/>
      <c r="G1154"/>
      <c r="H1154"/>
      <c r="I1154"/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  <c r="Y1154"/>
      <c r="Z1154"/>
      <c r="AA1154"/>
      <c r="AB1154"/>
      <c r="AC1154"/>
      <c r="AD1154"/>
      <c r="AE1154"/>
      <c r="AF1154"/>
    </row>
    <row r="1155" spans="1:32">
      <c r="A1155" s="6" t="str">
        <f t="shared" si="36"/>
        <v/>
      </c>
      <c r="B1155" s="6" t="str">
        <f t="shared" si="37"/>
        <v/>
      </c>
      <c r="C1155"/>
      <c r="D1155"/>
      <c r="E1155"/>
      <c r="F1155"/>
      <c r="G1155"/>
      <c r="H1155"/>
      <c r="I1155"/>
      <c r="J1155"/>
      <c r="K1155"/>
      <c r="L1155"/>
      <c r="M1155"/>
      <c r="N1155"/>
      <c r="O1155"/>
      <c r="P1155"/>
      <c r="Q1155"/>
      <c r="R1155"/>
      <c r="S1155"/>
      <c r="T1155"/>
      <c r="U1155"/>
      <c r="V1155"/>
      <c r="W1155"/>
      <c r="X1155"/>
      <c r="Y1155"/>
      <c r="Z1155"/>
      <c r="AA1155"/>
      <c r="AB1155"/>
      <c r="AC1155"/>
      <c r="AD1155"/>
      <c r="AE1155"/>
      <c r="AF1155"/>
    </row>
    <row r="1156" spans="1:32">
      <c r="A1156" s="6" t="str">
        <f t="shared" si="36"/>
        <v/>
      </c>
      <c r="B1156" s="6" t="str">
        <f t="shared" si="37"/>
        <v/>
      </c>
      <c r="C1156"/>
      <c r="D1156"/>
      <c r="E1156"/>
      <c r="F1156"/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  <c r="AB1156"/>
      <c r="AC1156"/>
      <c r="AD1156"/>
      <c r="AE1156"/>
      <c r="AF1156"/>
    </row>
    <row r="1157" spans="1:32">
      <c r="A1157" s="6" t="str">
        <f t="shared" si="36"/>
        <v/>
      </c>
      <c r="B1157" s="6" t="str">
        <f t="shared" si="37"/>
        <v/>
      </c>
      <c r="C1157"/>
      <c r="D1157"/>
      <c r="E1157"/>
      <c r="F1157"/>
      <c r="G1157"/>
      <c r="H1157"/>
      <c r="I1157"/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  <c r="Y1157"/>
      <c r="Z1157"/>
      <c r="AA1157"/>
      <c r="AB1157"/>
      <c r="AC1157"/>
      <c r="AD1157"/>
      <c r="AE1157"/>
      <c r="AF1157"/>
    </row>
    <row r="1158" spans="1:32">
      <c r="A1158" s="6" t="str">
        <f t="shared" si="36"/>
        <v/>
      </c>
      <c r="B1158" s="6" t="str">
        <f t="shared" si="37"/>
        <v/>
      </c>
      <c r="C1158"/>
      <c r="D1158"/>
      <c r="E1158"/>
      <c r="F1158"/>
      <c r="G1158"/>
      <c r="H1158"/>
      <c r="I1158"/>
      <c r="J1158"/>
      <c r="K1158"/>
      <c r="L1158"/>
      <c r="M1158"/>
      <c r="N1158"/>
      <c r="O1158"/>
      <c r="P1158"/>
      <c r="Q1158"/>
      <c r="R1158"/>
      <c r="S1158"/>
      <c r="T1158"/>
      <c r="U1158"/>
      <c r="V1158"/>
      <c r="W1158"/>
      <c r="X1158"/>
      <c r="Y1158"/>
      <c r="Z1158"/>
      <c r="AA1158"/>
      <c r="AB1158"/>
      <c r="AC1158"/>
      <c r="AD1158"/>
      <c r="AE1158"/>
      <c r="AF1158"/>
    </row>
    <row r="1159" spans="1:32">
      <c r="A1159" s="6" t="str">
        <f t="shared" si="36"/>
        <v/>
      </c>
      <c r="B1159" s="6" t="str">
        <f t="shared" si="37"/>
        <v/>
      </c>
      <c r="C1159"/>
      <c r="D1159"/>
      <c r="E1159"/>
      <c r="F1159"/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  <c r="AB1159"/>
      <c r="AC1159"/>
      <c r="AD1159"/>
      <c r="AE1159"/>
      <c r="AF1159"/>
    </row>
    <row r="1160" spans="1:32">
      <c r="A1160" s="6" t="str">
        <f t="shared" si="36"/>
        <v/>
      </c>
      <c r="B1160" s="6" t="str">
        <f t="shared" si="37"/>
        <v/>
      </c>
      <c r="C1160"/>
      <c r="D1160"/>
      <c r="E1160"/>
      <c r="F1160"/>
      <c r="G1160"/>
      <c r="H1160"/>
      <c r="I1160"/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  <c r="Y1160"/>
      <c r="Z1160"/>
      <c r="AA1160"/>
      <c r="AB1160"/>
      <c r="AC1160"/>
      <c r="AD1160"/>
      <c r="AE1160"/>
      <c r="AF1160"/>
    </row>
    <row r="1161" spans="1:32">
      <c r="A1161" s="6" t="str">
        <f t="shared" si="36"/>
        <v/>
      </c>
      <c r="B1161" s="6" t="str">
        <f t="shared" si="37"/>
        <v/>
      </c>
      <c r="C1161"/>
      <c r="D1161"/>
      <c r="E1161"/>
      <c r="F1161"/>
      <c r="G1161"/>
      <c r="H1161"/>
      <c r="I1161"/>
      <c r="J1161"/>
      <c r="K1161"/>
      <c r="L1161"/>
      <c r="M1161"/>
      <c r="N1161"/>
      <c r="O1161"/>
      <c r="P1161"/>
      <c r="Q1161"/>
      <c r="R1161"/>
      <c r="S1161"/>
      <c r="T1161"/>
      <c r="U1161"/>
      <c r="V1161"/>
      <c r="W1161"/>
      <c r="X1161"/>
      <c r="Y1161"/>
      <c r="Z1161"/>
      <c r="AA1161"/>
      <c r="AB1161"/>
      <c r="AC1161"/>
      <c r="AD1161"/>
      <c r="AE1161"/>
      <c r="AF1161"/>
    </row>
    <row r="1162" spans="1:32">
      <c r="A1162" s="6" t="str">
        <f t="shared" ref="A1162:A1225" si="38">IFERROR(CONCATENATE(C1162,B1162),"")</f>
        <v/>
      </c>
      <c r="B1162" s="6" t="str">
        <f t="shared" ref="B1162:B1225" si="39">IFERROR(IF(C1162=C1161,B1161+1,IF(C1162="","",1)),"")</f>
        <v/>
      </c>
      <c r="C1162"/>
      <c r="D1162"/>
      <c r="E1162"/>
      <c r="F1162"/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  <c r="AB1162"/>
      <c r="AC1162"/>
      <c r="AD1162"/>
      <c r="AE1162"/>
      <c r="AF1162"/>
    </row>
    <row r="1163" spans="1:32">
      <c r="A1163" s="6" t="str">
        <f t="shared" si="38"/>
        <v/>
      </c>
      <c r="B1163" s="6" t="str">
        <f t="shared" si="39"/>
        <v/>
      </c>
      <c r="C1163"/>
      <c r="D1163"/>
      <c r="E1163"/>
      <c r="F1163"/>
      <c r="G1163"/>
      <c r="H1163"/>
      <c r="I1163"/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  <c r="Y1163"/>
      <c r="Z1163"/>
      <c r="AA1163"/>
      <c r="AB1163"/>
      <c r="AC1163"/>
      <c r="AD1163"/>
      <c r="AE1163"/>
      <c r="AF1163"/>
    </row>
    <row r="1164" spans="1:32">
      <c r="A1164" s="6" t="str">
        <f t="shared" si="38"/>
        <v/>
      </c>
      <c r="B1164" s="6" t="str">
        <f t="shared" si="39"/>
        <v/>
      </c>
      <c r="C1164"/>
      <c r="D1164"/>
      <c r="E1164"/>
      <c r="F1164"/>
      <c r="G1164"/>
      <c r="H1164"/>
      <c r="I1164"/>
      <c r="J1164"/>
      <c r="K1164"/>
      <c r="L1164"/>
      <c r="M1164"/>
      <c r="N1164"/>
      <c r="O1164"/>
      <c r="P1164"/>
      <c r="Q1164"/>
      <c r="R1164"/>
      <c r="S1164"/>
      <c r="T1164"/>
      <c r="U1164"/>
      <c r="V1164"/>
      <c r="W1164"/>
      <c r="X1164"/>
      <c r="Y1164"/>
      <c r="Z1164"/>
      <c r="AA1164"/>
      <c r="AB1164"/>
      <c r="AC1164"/>
      <c r="AD1164"/>
      <c r="AE1164"/>
      <c r="AF1164"/>
    </row>
    <row r="1165" spans="1:32">
      <c r="A1165" s="6" t="str">
        <f t="shared" si="38"/>
        <v/>
      </c>
      <c r="B1165" s="6" t="str">
        <f t="shared" si="39"/>
        <v/>
      </c>
      <c r="C1165"/>
      <c r="D1165"/>
      <c r="E1165"/>
      <c r="F1165"/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  <c r="AB1165"/>
      <c r="AC1165"/>
      <c r="AD1165"/>
      <c r="AE1165"/>
      <c r="AF1165"/>
    </row>
    <row r="1166" spans="1:32">
      <c r="A1166" s="6" t="str">
        <f t="shared" si="38"/>
        <v/>
      </c>
      <c r="B1166" s="6" t="str">
        <f t="shared" si="39"/>
        <v/>
      </c>
      <c r="C1166"/>
      <c r="D1166"/>
      <c r="E1166"/>
      <c r="F1166"/>
      <c r="G1166"/>
      <c r="H1166"/>
      <c r="I1166"/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  <c r="Y1166"/>
      <c r="Z1166"/>
      <c r="AA1166"/>
      <c r="AB1166"/>
      <c r="AC1166"/>
      <c r="AD1166"/>
      <c r="AE1166"/>
      <c r="AF1166"/>
    </row>
    <row r="1167" spans="1:32">
      <c r="A1167" s="6" t="str">
        <f t="shared" si="38"/>
        <v/>
      </c>
      <c r="B1167" s="6" t="str">
        <f t="shared" si="39"/>
        <v/>
      </c>
      <c r="C1167"/>
      <c r="D1167"/>
      <c r="E1167"/>
      <c r="F1167"/>
      <c r="G1167"/>
      <c r="H1167"/>
      <c r="I1167"/>
      <c r="J1167"/>
      <c r="K1167"/>
      <c r="L1167"/>
      <c r="M1167"/>
      <c r="N1167"/>
      <c r="O1167"/>
      <c r="P1167"/>
      <c r="Q1167"/>
      <c r="R1167"/>
      <c r="S1167"/>
      <c r="T1167"/>
      <c r="U1167"/>
      <c r="V1167"/>
      <c r="W1167"/>
      <c r="X1167"/>
      <c r="Y1167"/>
      <c r="Z1167"/>
      <c r="AA1167"/>
      <c r="AB1167"/>
      <c r="AC1167"/>
      <c r="AD1167"/>
      <c r="AE1167"/>
      <c r="AF1167"/>
    </row>
    <row r="1168" spans="1:32">
      <c r="A1168" s="6" t="str">
        <f t="shared" si="38"/>
        <v/>
      </c>
      <c r="B1168" s="6" t="str">
        <f t="shared" si="39"/>
        <v/>
      </c>
      <c r="C1168"/>
      <c r="D1168"/>
      <c r="E1168"/>
      <c r="F1168"/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  <c r="AB1168"/>
      <c r="AC1168"/>
      <c r="AD1168"/>
      <c r="AE1168"/>
      <c r="AF1168"/>
    </row>
    <row r="1169" spans="1:32">
      <c r="A1169" s="6" t="str">
        <f t="shared" si="38"/>
        <v/>
      </c>
      <c r="B1169" s="6" t="str">
        <f t="shared" si="39"/>
        <v/>
      </c>
      <c r="C1169"/>
      <c r="D1169"/>
      <c r="E1169"/>
      <c r="F1169"/>
      <c r="G1169"/>
      <c r="H1169"/>
      <c r="I1169"/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  <c r="Y1169"/>
      <c r="Z1169"/>
      <c r="AA1169"/>
      <c r="AB1169"/>
      <c r="AC1169"/>
      <c r="AD1169"/>
      <c r="AE1169"/>
      <c r="AF1169"/>
    </row>
    <row r="1170" spans="1:32">
      <c r="A1170" s="6" t="str">
        <f t="shared" si="38"/>
        <v/>
      </c>
      <c r="B1170" s="6" t="str">
        <f t="shared" si="39"/>
        <v/>
      </c>
      <c r="C1170"/>
      <c r="D1170"/>
      <c r="E1170"/>
      <c r="F1170"/>
      <c r="G1170"/>
      <c r="H1170"/>
      <c r="I1170"/>
      <c r="J1170"/>
      <c r="K1170"/>
      <c r="L1170"/>
      <c r="M1170"/>
      <c r="N1170"/>
      <c r="O1170"/>
      <c r="P1170"/>
      <c r="Q1170"/>
      <c r="R1170"/>
      <c r="S1170"/>
      <c r="T1170"/>
      <c r="U1170"/>
      <c r="V1170"/>
      <c r="W1170"/>
      <c r="X1170"/>
      <c r="Y1170"/>
      <c r="Z1170"/>
      <c r="AA1170"/>
      <c r="AB1170"/>
      <c r="AC1170"/>
      <c r="AD1170"/>
      <c r="AE1170"/>
      <c r="AF1170"/>
    </row>
    <row r="1171" spans="1:32">
      <c r="A1171" s="6" t="str">
        <f t="shared" si="38"/>
        <v/>
      </c>
      <c r="B1171" s="6" t="str">
        <f t="shared" si="39"/>
        <v/>
      </c>
      <c r="C1171"/>
      <c r="D1171"/>
      <c r="E1171"/>
      <c r="F1171"/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  <c r="AB1171"/>
      <c r="AC1171"/>
      <c r="AD1171"/>
      <c r="AE1171"/>
      <c r="AF1171"/>
    </row>
    <row r="1172" spans="1:32">
      <c r="A1172" s="6" t="str">
        <f t="shared" si="38"/>
        <v/>
      </c>
      <c r="B1172" s="6" t="str">
        <f t="shared" si="39"/>
        <v/>
      </c>
      <c r="C1172"/>
      <c r="D1172"/>
      <c r="E1172"/>
      <c r="F1172"/>
      <c r="G1172"/>
      <c r="H1172"/>
      <c r="I1172"/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  <c r="Y1172"/>
      <c r="Z1172"/>
      <c r="AA1172"/>
      <c r="AB1172"/>
      <c r="AC1172"/>
      <c r="AD1172"/>
      <c r="AE1172"/>
      <c r="AF1172"/>
    </row>
    <row r="1173" spans="1:32">
      <c r="A1173" s="6" t="str">
        <f t="shared" si="38"/>
        <v/>
      </c>
      <c r="B1173" s="6" t="str">
        <f t="shared" si="39"/>
        <v/>
      </c>
      <c r="C1173"/>
      <c r="D1173"/>
      <c r="E1173"/>
      <c r="F1173"/>
      <c r="G1173"/>
      <c r="H1173"/>
      <c r="I1173"/>
      <c r="J1173"/>
      <c r="K1173"/>
      <c r="L1173"/>
      <c r="M1173"/>
      <c r="N1173"/>
      <c r="O1173"/>
      <c r="P1173"/>
      <c r="Q1173"/>
      <c r="R1173"/>
      <c r="S1173"/>
      <c r="T1173"/>
      <c r="U1173"/>
      <c r="V1173"/>
      <c r="W1173"/>
      <c r="X1173"/>
      <c r="Y1173"/>
      <c r="Z1173"/>
      <c r="AA1173"/>
      <c r="AB1173"/>
      <c r="AC1173"/>
      <c r="AD1173"/>
      <c r="AE1173"/>
      <c r="AF1173"/>
    </row>
    <row r="1174" spans="1:32">
      <c r="A1174" s="6" t="str">
        <f t="shared" si="38"/>
        <v/>
      </c>
      <c r="B1174" s="6" t="str">
        <f t="shared" si="39"/>
        <v/>
      </c>
      <c r="C1174"/>
      <c r="D1174"/>
      <c r="E1174"/>
      <c r="F1174"/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  <c r="AB1174"/>
      <c r="AC1174"/>
      <c r="AD1174"/>
      <c r="AE1174"/>
      <c r="AF1174"/>
    </row>
    <row r="1175" spans="1:32">
      <c r="A1175" s="6" t="str">
        <f t="shared" si="38"/>
        <v/>
      </c>
      <c r="B1175" s="6" t="str">
        <f t="shared" si="39"/>
        <v/>
      </c>
      <c r="C1175"/>
      <c r="D1175"/>
      <c r="E1175"/>
      <c r="F1175"/>
      <c r="G1175"/>
      <c r="H1175"/>
      <c r="I1175"/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  <c r="Y1175"/>
      <c r="Z1175"/>
      <c r="AA1175"/>
      <c r="AB1175"/>
      <c r="AC1175"/>
      <c r="AD1175"/>
      <c r="AE1175"/>
      <c r="AF1175"/>
    </row>
    <row r="1176" spans="1:32">
      <c r="A1176" s="6" t="str">
        <f t="shared" si="38"/>
        <v/>
      </c>
      <c r="B1176" s="6" t="str">
        <f t="shared" si="39"/>
        <v/>
      </c>
      <c r="C1176"/>
      <c r="D1176"/>
      <c r="E1176"/>
      <c r="F1176"/>
      <c r="G1176"/>
      <c r="H1176"/>
      <c r="I1176"/>
      <c r="J1176"/>
      <c r="K1176"/>
      <c r="L1176"/>
      <c r="M1176"/>
      <c r="N1176"/>
      <c r="O1176"/>
      <c r="P1176"/>
      <c r="Q1176"/>
      <c r="R1176"/>
      <c r="S1176"/>
      <c r="T1176"/>
      <c r="U1176"/>
      <c r="V1176"/>
      <c r="W1176"/>
      <c r="X1176"/>
      <c r="Y1176"/>
      <c r="Z1176"/>
      <c r="AA1176"/>
      <c r="AB1176"/>
      <c r="AC1176"/>
      <c r="AD1176"/>
      <c r="AE1176"/>
      <c r="AF1176"/>
    </row>
    <row r="1177" spans="1:32">
      <c r="A1177" s="6" t="str">
        <f t="shared" si="38"/>
        <v/>
      </c>
      <c r="B1177" s="6" t="str">
        <f t="shared" si="39"/>
        <v/>
      </c>
      <c r="C1177"/>
      <c r="D1177"/>
      <c r="E1177"/>
      <c r="F1177"/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  <c r="AB1177"/>
      <c r="AC1177"/>
      <c r="AD1177"/>
      <c r="AE1177"/>
      <c r="AF1177"/>
    </row>
    <row r="1178" spans="1:32">
      <c r="A1178" s="6" t="str">
        <f t="shared" si="38"/>
        <v/>
      </c>
      <c r="B1178" s="6" t="str">
        <f t="shared" si="39"/>
        <v/>
      </c>
      <c r="C1178"/>
      <c r="D1178"/>
      <c r="E1178"/>
      <c r="F1178"/>
      <c r="G1178"/>
      <c r="H1178"/>
      <c r="I1178"/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  <c r="Y1178"/>
      <c r="Z1178"/>
      <c r="AA1178"/>
      <c r="AB1178"/>
      <c r="AC1178"/>
      <c r="AD1178"/>
      <c r="AE1178"/>
      <c r="AF1178"/>
    </row>
    <row r="1179" spans="1:32">
      <c r="A1179" s="6" t="str">
        <f t="shared" si="38"/>
        <v/>
      </c>
      <c r="B1179" s="6" t="str">
        <f t="shared" si="39"/>
        <v/>
      </c>
      <c r="C1179"/>
      <c r="D1179"/>
      <c r="E1179"/>
      <c r="F1179"/>
      <c r="G1179"/>
      <c r="H1179"/>
      <c r="I1179"/>
      <c r="J1179"/>
      <c r="K1179"/>
      <c r="L1179"/>
      <c r="M1179"/>
      <c r="N1179"/>
      <c r="O1179"/>
      <c r="P1179"/>
      <c r="Q1179"/>
      <c r="R1179"/>
      <c r="S1179"/>
      <c r="T1179"/>
      <c r="U1179"/>
      <c r="V1179"/>
      <c r="W1179"/>
      <c r="X1179"/>
      <c r="Y1179"/>
      <c r="Z1179"/>
      <c r="AA1179"/>
      <c r="AB1179"/>
      <c r="AC1179"/>
      <c r="AD1179"/>
      <c r="AE1179"/>
      <c r="AF1179"/>
    </row>
    <row r="1180" spans="1:32">
      <c r="A1180" s="6" t="str">
        <f t="shared" si="38"/>
        <v/>
      </c>
      <c r="B1180" s="6" t="str">
        <f t="shared" si="39"/>
        <v/>
      </c>
      <c r="C1180"/>
      <c r="D1180"/>
      <c r="E1180"/>
      <c r="F1180"/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  <c r="AB1180"/>
      <c r="AC1180"/>
      <c r="AD1180"/>
      <c r="AE1180"/>
      <c r="AF1180"/>
    </row>
    <row r="1181" spans="1:32">
      <c r="A1181" s="6" t="str">
        <f t="shared" si="38"/>
        <v/>
      </c>
      <c r="B1181" s="6" t="str">
        <f t="shared" si="39"/>
        <v/>
      </c>
      <c r="C1181"/>
      <c r="D1181"/>
      <c r="E1181"/>
      <c r="F1181"/>
      <c r="G1181"/>
      <c r="H1181"/>
      <c r="I1181"/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  <c r="Y1181"/>
      <c r="Z1181"/>
      <c r="AA1181"/>
      <c r="AB1181"/>
      <c r="AC1181"/>
      <c r="AD1181"/>
      <c r="AE1181"/>
      <c r="AF1181"/>
    </row>
    <row r="1182" spans="1:32">
      <c r="A1182" s="6" t="str">
        <f t="shared" si="38"/>
        <v/>
      </c>
      <c r="B1182" s="6" t="str">
        <f t="shared" si="39"/>
        <v/>
      </c>
      <c r="C1182"/>
      <c r="D1182"/>
      <c r="E1182"/>
      <c r="F1182"/>
      <c r="G1182"/>
      <c r="H1182"/>
      <c r="I1182"/>
      <c r="J1182"/>
      <c r="K1182"/>
      <c r="L1182"/>
      <c r="M1182"/>
      <c r="N1182"/>
      <c r="O1182"/>
      <c r="P1182"/>
      <c r="Q1182"/>
      <c r="R1182"/>
      <c r="S1182"/>
      <c r="T1182"/>
      <c r="U1182"/>
      <c r="V1182"/>
      <c r="W1182"/>
      <c r="X1182"/>
      <c r="Y1182"/>
      <c r="Z1182"/>
      <c r="AA1182"/>
      <c r="AB1182"/>
      <c r="AC1182"/>
      <c r="AD1182"/>
      <c r="AE1182"/>
      <c r="AF1182"/>
    </row>
    <row r="1183" spans="1:32">
      <c r="A1183" s="6" t="str">
        <f t="shared" si="38"/>
        <v/>
      </c>
      <c r="B1183" s="6" t="str">
        <f t="shared" si="39"/>
        <v/>
      </c>
      <c r="C1183"/>
      <c r="D1183"/>
      <c r="E1183"/>
      <c r="F1183"/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  <c r="AB1183"/>
      <c r="AC1183"/>
      <c r="AD1183"/>
      <c r="AE1183"/>
      <c r="AF1183"/>
    </row>
    <row r="1184" spans="1:32">
      <c r="A1184" s="6" t="str">
        <f t="shared" si="38"/>
        <v/>
      </c>
      <c r="B1184" s="6" t="str">
        <f t="shared" si="39"/>
        <v/>
      </c>
      <c r="C1184"/>
      <c r="D1184"/>
      <c r="E1184"/>
      <c r="F1184"/>
      <c r="G1184"/>
      <c r="H1184"/>
      <c r="I1184"/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  <c r="Y1184"/>
      <c r="Z1184"/>
      <c r="AA1184"/>
      <c r="AB1184"/>
      <c r="AC1184"/>
      <c r="AD1184"/>
      <c r="AE1184"/>
      <c r="AF1184"/>
    </row>
    <row r="1185" spans="1:32">
      <c r="A1185" s="6" t="str">
        <f t="shared" si="38"/>
        <v/>
      </c>
      <c r="B1185" s="6" t="str">
        <f t="shared" si="39"/>
        <v/>
      </c>
      <c r="C1185"/>
      <c r="D1185"/>
      <c r="E1185"/>
      <c r="F1185"/>
      <c r="G1185"/>
      <c r="H1185"/>
      <c r="I1185"/>
      <c r="J1185"/>
      <c r="K1185"/>
      <c r="L1185"/>
      <c r="M1185"/>
      <c r="N1185"/>
      <c r="O1185"/>
      <c r="P1185"/>
      <c r="Q1185"/>
      <c r="R1185"/>
      <c r="S1185"/>
      <c r="T1185"/>
      <c r="U1185"/>
      <c r="V1185"/>
      <c r="W1185"/>
      <c r="X1185"/>
      <c r="Y1185"/>
      <c r="Z1185"/>
      <c r="AA1185"/>
      <c r="AB1185"/>
      <c r="AC1185"/>
      <c r="AD1185"/>
      <c r="AE1185"/>
      <c r="AF1185"/>
    </row>
    <row r="1186" spans="1:32">
      <c r="A1186" s="6" t="str">
        <f t="shared" si="38"/>
        <v/>
      </c>
      <c r="B1186" s="6" t="str">
        <f t="shared" si="39"/>
        <v/>
      </c>
      <c r="C1186"/>
      <c r="D1186"/>
      <c r="E1186"/>
      <c r="F1186"/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  <c r="AB1186"/>
      <c r="AC1186"/>
      <c r="AD1186"/>
      <c r="AE1186"/>
      <c r="AF1186"/>
    </row>
    <row r="1187" spans="1:32">
      <c r="A1187" s="6" t="str">
        <f t="shared" si="38"/>
        <v/>
      </c>
      <c r="B1187" s="6" t="str">
        <f t="shared" si="39"/>
        <v/>
      </c>
      <c r="C1187"/>
      <c r="D1187"/>
      <c r="E1187"/>
      <c r="F1187"/>
      <c r="G1187"/>
      <c r="H1187"/>
      <c r="I1187"/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  <c r="Y1187"/>
      <c r="Z1187"/>
      <c r="AA1187"/>
      <c r="AB1187"/>
      <c r="AC1187"/>
      <c r="AD1187"/>
      <c r="AE1187"/>
      <c r="AF1187"/>
    </row>
    <row r="1188" spans="1:32">
      <c r="A1188" s="6" t="str">
        <f t="shared" si="38"/>
        <v/>
      </c>
      <c r="B1188" s="6" t="str">
        <f t="shared" si="39"/>
        <v/>
      </c>
      <c r="C1188"/>
      <c r="D1188"/>
      <c r="E1188"/>
      <c r="F1188"/>
      <c r="G1188"/>
      <c r="H1188"/>
      <c r="I1188"/>
      <c r="J1188"/>
      <c r="K1188"/>
      <c r="L1188"/>
      <c r="M1188"/>
      <c r="N1188"/>
      <c r="O1188"/>
      <c r="P1188"/>
      <c r="Q1188"/>
      <c r="R1188"/>
      <c r="S1188"/>
      <c r="T1188"/>
      <c r="U1188"/>
      <c r="V1188"/>
      <c r="W1188"/>
      <c r="X1188"/>
      <c r="Y1188"/>
      <c r="Z1188"/>
      <c r="AA1188"/>
      <c r="AB1188"/>
      <c r="AC1188"/>
      <c r="AD1188"/>
      <c r="AE1188"/>
      <c r="AF1188"/>
    </row>
    <row r="1189" spans="1:32">
      <c r="A1189" s="6" t="str">
        <f t="shared" si="38"/>
        <v/>
      </c>
      <c r="B1189" s="6" t="str">
        <f t="shared" si="39"/>
        <v/>
      </c>
      <c r="C1189"/>
      <c r="D1189"/>
      <c r="E1189"/>
      <c r="F1189"/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  <c r="AB1189"/>
      <c r="AC1189"/>
      <c r="AD1189"/>
      <c r="AE1189"/>
      <c r="AF1189"/>
    </row>
    <row r="1190" spans="1:32">
      <c r="A1190" s="6" t="str">
        <f t="shared" si="38"/>
        <v/>
      </c>
      <c r="B1190" s="6" t="str">
        <f t="shared" si="39"/>
        <v/>
      </c>
      <c r="C1190"/>
      <c r="D1190"/>
      <c r="E1190"/>
      <c r="F1190"/>
      <c r="G1190"/>
      <c r="H1190"/>
      <c r="I1190"/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  <c r="Y1190"/>
      <c r="Z1190"/>
      <c r="AA1190"/>
      <c r="AB1190"/>
      <c r="AC1190"/>
      <c r="AD1190"/>
      <c r="AE1190"/>
      <c r="AF1190"/>
    </row>
    <row r="1191" spans="1:32">
      <c r="A1191" s="6" t="str">
        <f t="shared" si="38"/>
        <v/>
      </c>
      <c r="B1191" s="6" t="str">
        <f t="shared" si="39"/>
        <v/>
      </c>
      <c r="C1191"/>
      <c r="D1191"/>
      <c r="E1191"/>
      <c r="F1191"/>
      <c r="G1191"/>
      <c r="H1191"/>
      <c r="I1191"/>
      <c r="J1191"/>
      <c r="K1191"/>
      <c r="L1191"/>
      <c r="M1191"/>
      <c r="N1191"/>
      <c r="O1191"/>
      <c r="P1191"/>
      <c r="Q1191"/>
      <c r="R1191"/>
      <c r="S1191"/>
      <c r="T1191"/>
      <c r="U1191"/>
      <c r="V1191"/>
      <c r="W1191"/>
      <c r="X1191"/>
      <c r="Y1191"/>
      <c r="Z1191"/>
      <c r="AA1191"/>
      <c r="AB1191"/>
      <c r="AC1191"/>
      <c r="AD1191"/>
      <c r="AE1191"/>
      <c r="AF1191"/>
    </row>
    <row r="1192" spans="1:32">
      <c r="A1192" s="6" t="str">
        <f t="shared" si="38"/>
        <v/>
      </c>
      <c r="B1192" s="6" t="str">
        <f t="shared" si="39"/>
        <v/>
      </c>
      <c r="C1192"/>
      <c r="D1192"/>
      <c r="E1192"/>
      <c r="F1192"/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  <c r="AB1192"/>
      <c r="AC1192"/>
      <c r="AD1192"/>
      <c r="AE1192"/>
      <c r="AF1192"/>
    </row>
    <row r="1193" spans="1:32">
      <c r="A1193" s="6" t="str">
        <f t="shared" si="38"/>
        <v/>
      </c>
      <c r="B1193" s="6" t="str">
        <f t="shared" si="39"/>
        <v/>
      </c>
      <c r="C1193"/>
      <c r="D1193"/>
      <c r="E1193"/>
      <c r="F1193"/>
      <c r="G1193"/>
      <c r="H1193"/>
      <c r="I1193"/>
      <c r="J1193"/>
      <c r="K1193"/>
      <c r="L1193"/>
      <c r="M1193"/>
      <c r="N1193"/>
      <c r="O1193"/>
      <c r="P1193"/>
      <c r="Q1193"/>
      <c r="R1193"/>
      <c r="S1193"/>
      <c r="T1193"/>
      <c r="U1193"/>
      <c r="V1193"/>
      <c r="W1193"/>
      <c r="X1193"/>
      <c r="Y1193"/>
      <c r="Z1193"/>
      <c r="AA1193"/>
      <c r="AB1193"/>
      <c r="AC1193"/>
      <c r="AD1193"/>
      <c r="AE1193"/>
      <c r="AF1193"/>
    </row>
    <row r="1194" spans="1:32">
      <c r="A1194" s="6" t="str">
        <f t="shared" si="38"/>
        <v/>
      </c>
      <c r="B1194" s="6" t="str">
        <f t="shared" si="39"/>
        <v/>
      </c>
      <c r="C1194"/>
      <c r="D1194"/>
      <c r="E1194"/>
      <c r="F1194"/>
      <c r="G1194"/>
      <c r="H1194"/>
      <c r="I1194"/>
      <c r="J1194"/>
      <c r="K1194"/>
      <c r="L1194"/>
      <c r="M1194"/>
      <c r="N1194"/>
      <c r="O1194"/>
      <c r="P1194"/>
      <c r="Q1194"/>
      <c r="R1194"/>
      <c r="S1194"/>
      <c r="T1194"/>
      <c r="U1194"/>
      <c r="V1194"/>
      <c r="W1194"/>
      <c r="X1194"/>
      <c r="Y1194"/>
      <c r="Z1194"/>
      <c r="AA1194"/>
      <c r="AB1194"/>
      <c r="AC1194"/>
      <c r="AD1194"/>
      <c r="AE1194"/>
      <c r="AF1194"/>
    </row>
    <row r="1195" spans="1:32">
      <c r="A1195" s="6" t="str">
        <f t="shared" si="38"/>
        <v/>
      </c>
      <c r="B1195" s="6" t="str">
        <f t="shared" si="39"/>
        <v/>
      </c>
      <c r="C1195"/>
      <c r="D1195"/>
      <c r="E1195"/>
      <c r="F1195"/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  <c r="AB1195"/>
      <c r="AC1195"/>
      <c r="AD1195"/>
      <c r="AE1195"/>
      <c r="AF1195"/>
    </row>
    <row r="1196" spans="1:32">
      <c r="A1196" s="6" t="str">
        <f t="shared" si="38"/>
        <v/>
      </c>
      <c r="B1196" s="6" t="str">
        <f t="shared" si="39"/>
        <v/>
      </c>
      <c r="C1196"/>
      <c r="D1196"/>
      <c r="E1196"/>
      <c r="F1196"/>
      <c r="G1196"/>
      <c r="H1196"/>
      <c r="I1196"/>
      <c r="J1196"/>
      <c r="K1196"/>
      <c r="L1196"/>
      <c r="M1196"/>
      <c r="N1196"/>
      <c r="O1196"/>
      <c r="P1196"/>
      <c r="Q1196"/>
      <c r="R1196"/>
      <c r="S1196"/>
      <c r="T1196"/>
      <c r="U1196"/>
      <c r="V1196"/>
      <c r="W1196"/>
      <c r="X1196"/>
      <c r="Y1196"/>
      <c r="Z1196"/>
      <c r="AA1196"/>
      <c r="AB1196"/>
      <c r="AC1196"/>
      <c r="AD1196"/>
      <c r="AE1196"/>
      <c r="AF1196"/>
    </row>
    <row r="1197" spans="1:32">
      <c r="A1197" s="6" t="str">
        <f t="shared" si="38"/>
        <v/>
      </c>
      <c r="B1197" s="6" t="str">
        <f t="shared" si="39"/>
        <v/>
      </c>
      <c r="C1197"/>
      <c r="D1197"/>
      <c r="E1197"/>
      <c r="F1197"/>
      <c r="G1197"/>
      <c r="H1197"/>
      <c r="I1197"/>
      <c r="J1197"/>
      <c r="K1197"/>
      <c r="L1197"/>
      <c r="M1197"/>
      <c r="N1197"/>
      <c r="O1197"/>
      <c r="P1197"/>
      <c r="Q1197"/>
      <c r="R1197"/>
      <c r="S1197"/>
      <c r="T1197"/>
      <c r="U1197"/>
      <c r="V1197"/>
      <c r="W1197"/>
      <c r="X1197"/>
      <c r="Y1197"/>
      <c r="Z1197"/>
      <c r="AA1197"/>
      <c r="AB1197"/>
      <c r="AC1197"/>
      <c r="AD1197"/>
      <c r="AE1197"/>
      <c r="AF1197"/>
    </row>
    <row r="1198" spans="1:32">
      <c r="A1198" s="6" t="str">
        <f t="shared" si="38"/>
        <v/>
      </c>
      <c r="B1198" s="6" t="str">
        <f t="shared" si="39"/>
        <v/>
      </c>
      <c r="C1198"/>
      <c r="D1198"/>
      <c r="E1198"/>
      <c r="F1198"/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  <c r="AB1198"/>
      <c r="AC1198"/>
      <c r="AD1198"/>
      <c r="AE1198"/>
      <c r="AF1198"/>
    </row>
    <row r="1199" spans="1:32">
      <c r="A1199" s="6" t="str">
        <f t="shared" si="38"/>
        <v/>
      </c>
      <c r="B1199" s="6" t="str">
        <f t="shared" si="39"/>
        <v/>
      </c>
      <c r="C1199"/>
      <c r="D1199"/>
      <c r="E1199"/>
      <c r="F1199"/>
      <c r="G1199"/>
      <c r="H1199"/>
      <c r="I1199"/>
      <c r="J1199"/>
      <c r="K1199"/>
      <c r="L1199"/>
      <c r="M1199"/>
      <c r="N1199"/>
      <c r="O1199"/>
      <c r="P1199"/>
      <c r="Q1199"/>
      <c r="R1199"/>
      <c r="S1199"/>
      <c r="T1199"/>
      <c r="U1199"/>
      <c r="V1199"/>
      <c r="W1199"/>
      <c r="X1199"/>
      <c r="Y1199"/>
      <c r="Z1199"/>
      <c r="AA1199"/>
      <c r="AB1199"/>
      <c r="AC1199"/>
      <c r="AD1199"/>
      <c r="AE1199"/>
      <c r="AF1199"/>
    </row>
    <row r="1200" spans="1:32">
      <c r="A1200" s="6" t="str">
        <f t="shared" si="38"/>
        <v/>
      </c>
      <c r="B1200" s="6" t="str">
        <f t="shared" si="39"/>
        <v/>
      </c>
      <c r="C1200"/>
      <c r="D1200"/>
      <c r="E1200"/>
      <c r="F1200"/>
      <c r="G1200"/>
      <c r="H1200"/>
      <c r="I1200"/>
      <c r="J1200"/>
      <c r="K1200"/>
      <c r="L1200"/>
      <c r="M1200"/>
      <c r="N1200"/>
      <c r="O1200"/>
      <c r="P1200"/>
      <c r="Q1200"/>
      <c r="R1200"/>
      <c r="S1200"/>
      <c r="T1200"/>
      <c r="U1200"/>
      <c r="V1200"/>
      <c r="W1200"/>
      <c r="X1200"/>
      <c r="Y1200"/>
      <c r="Z1200"/>
      <c r="AA1200"/>
      <c r="AB1200"/>
      <c r="AC1200"/>
      <c r="AD1200"/>
      <c r="AE1200"/>
      <c r="AF1200"/>
    </row>
    <row r="1201" spans="1:32">
      <c r="A1201" s="6" t="str">
        <f t="shared" si="38"/>
        <v/>
      </c>
      <c r="B1201" s="6" t="str">
        <f t="shared" si="39"/>
        <v/>
      </c>
      <c r="C1201"/>
      <c r="D1201"/>
      <c r="E1201"/>
      <c r="F1201"/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  <c r="AB1201"/>
      <c r="AC1201"/>
      <c r="AD1201"/>
      <c r="AE1201"/>
      <c r="AF1201"/>
    </row>
    <row r="1202" spans="1:32">
      <c r="A1202" s="6" t="str">
        <f t="shared" si="38"/>
        <v/>
      </c>
      <c r="B1202" s="6" t="str">
        <f t="shared" si="39"/>
        <v/>
      </c>
      <c r="C1202"/>
      <c r="D1202"/>
      <c r="E1202"/>
      <c r="F1202"/>
      <c r="G1202"/>
      <c r="H1202"/>
      <c r="I1202"/>
      <c r="J1202"/>
      <c r="K1202"/>
      <c r="L1202"/>
      <c r="M1202"/>
      <c r="N1202"/>
      <c r="O1202"/>
      <c r="P1202"/>
      <c r="Q1202"/>
      <c r="R1202"/>
      <c r="S1202"/>
      <c r="T1202"/>
      <c r="U1202"/>
      <c r="V1202"/>
      <c r="W1202"/>
      <c r="X1202"/>
      <c r="Y1202"/>
      <c r="Z1202"/>
      <c r="AA1202"/>
      <c r="AB1202"/>
      <c r="AC1202"/>
      <c r="AD1202"/>
      <c r="AE1202"/>
      <c r="AF1202"/>
    </row>
    <row r="1203" spans="1:32">
      <c r="A1203" s="6" t="str">
        <f t="shared" si="38"/>
        <v/>
      </c>
      <c r="B1203" s="6" t="str">
        <f t="shared" si="39"/>
        <v/>
      </c>
      <c r="C1203"/>
      <c r="D1203"/>
      <c r="E1203"/>
      <c r="F1203"/>
      <c r="G1203"/>
      <c r="H1203"/>
      <c r="I1203"/>
      <c r="J1203"/>
      <c r="K1203"/>
      <c r="L1203"/>
      <c r="M1203"/>
      <c r="N1203"/>
      <c r="O1203"/>
      <c r="P1203"/>
      <c r="Q1203"/>
      <c r="R1203"/>
      <c r="S1203"/>
      <c r="T1203"/>
      <c r="U1203"/>
      <c r="V1203"/>
      <c r="W1203"/>
      <c r="X1203"/>
      <c r="Y1203"/>
      <c r="Z1203"/>
      <c r="AA1203"/>
      <c r="AB1203"/>
      <c r="AC1203"/>
      <c r="AD1203"/>
      <c r="AE1203"/>
      <c r="AF1203"/>
    </row>
    <row r="1204" spans="1:32">
      <c r="A1204" s="6" t="str">
        <f t="shared" si="38"/>
        <v/>
      </c>
      <c r="B1204" s="6" t="str">
        <f t="shared" si="39"/>
        <v/>
      </c>
      <c r="C1204"/>
      <c r="D1204"/>
      <c r="E1204"/>
      <c r="F1204"/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  <c r="AB1204"/>
      <c r="AC1204"/>
      <c r="AD1204"/>
      <c r="AE1204"/>
      <c r="AF1204"/>
    </row>
    <row r="1205" spans="1:32">
      <c r="A1205" s="6" t="str">
        <f t="shared" si="38"/>
        <v/>
      </c>
      <c r="B1205" s="6" t="str">
        <f t="shared" si="39"/>
        <v/>
      </c>
      <c r="C1205"/>
      <c r="D1205"/>
      <c r="E1205"/>
      <c r="F1205"/>
      <c r="G1205"/>
      <c r="H1205"/>
      <c r="I1205"/>
      <c r="J1205"/>
      <c r="K1205"/>
      <c r="L1205"/>
      <c r="M1205"/>
      <c r="N1205"/>
      <c r="O1205"/>
      <c r="P1205"/>
      <c r="Q1205"/>
      <c r="R1205"/>
      <c r="S1205"/>
      <c r="T1205"/>
      <c r="U1205"/>
      <c r="V1205"/>
      <c r="W1205"/>
      <c r="X1205"/>
      <c r="Y1205"/>
      <c r="Z1205"/>
      <c r="AA1205"/>
      <c r="AB1205"/>
      <c r="AC1205"/>
      <c r="AD1205"/>
      <c r="AE1205"/>
      <c r="AF1205"/>
    </row>
    <row r="1206" spans="1:32">
      <c r="A1206" s="6" t="str">
        <f t="shared" si="38"/>
        <v/>
      </c>
      <c r="B1206" s="6" t="str">
        <f t="shared" si="39"/>
        <v/>
      </c>
      <c r="C1206"/>
      <c r="D1206"/>
      <c r="E1206"/>
      <c r="F1206"/>
      <c r="G1206"/>
      <c r="H1206"/>
      <c r="I1206"/>
      <c r="J1206"/>
      <c r="K1206"/>
      <c r="L1206"/>
      <c r="M1206"/>
      <c r="N1206"/>
      <c r="O1206"/>
      <c r="P1206"/>
      <c r="Q1206"/>
      <c r="R1206"/>
      <c r="S1206"/>
      <c r="T1206"/>
      <c r="U1206"/>
      <c r="V1206"/>
      <c r="W1206"/>
      <c r="X1206"/>
      <c r="Y1206"/>
      <c r="Z1206"/>
      <c r="AA1206"/>
      <c r="AB1206"/>
      <c r="AC1206"/>
      <c r="AD1206"/>
      <c r="AE1206"/>
      <c r="AF1206"/>
    </row>
    <row r="1207" spans="1:32">
      <c r="A1207" s="6" t="str">
        <f t="shared" si="38"/>
        <v/>
      </c>
      <c r="B1207" s="6" t="str">
        <f t="shared" si="39"/>
        <v/>
      </c>
      <c r="C1207"/>
      <c r="D1207"/>
      <c r="E1207"/>
      <c r="F1207"/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  <c r="AB1207"/>
      <c r="AC1207"/>
      <c r="AD1207"/>
      <c r="AE1207"/>
      <c r="AF1207"/>
    </row>
    <row r="1208" spans="1:32">
      <c r="A1208" s="6" t="str">
        <f t="shared" si="38"/>
        <v/>
      </c>
      <c r="B1208" s="6" t="str">
        <f t="shared" si="39"/>
        <v/>
      </c>
      <c r="C1208"/>
      <c r="D1208"/>
      <c r="E1208"/>
      <c r="F1208"/>
      <c r="G1208"/>
      <c r="H1208"/>
      <c r="I1208"/>
      <c r="J1208"/>
      <c r="K1208"/>
      <c r="L1208"/>
      <c r="M1208"/>
      <c r="N1208"/>
      <c r="O1208"/>
      <c r="P1208"/>
      <c r="Q1208"/>
      <c r="R1208"/>
      <c r="S1208"/>
      <c r="T1208"/>
      <c r="U1208"/>
      <c r="V1208"/>
      <c r="W1208"/>
      <c r="X1208"/>
      <c r="Y1208"/>
      <c r="Z1208"/>
      <c r="AA1208"/>
      <c r="AB1208"/>
      <c r="AC1208"/>
      <c r="AD1208"/>
      <c r="AE1208"/>
      <c r="AF1208"/>
    </row>
    <row r="1209" spans="1:32">
      <c r="A1209" s="6" t="str">
        <f t="shared" si="38"/>
        <v/>
      </c>
      <c r="B1209" s="6" t="str">
        <f t="shared" si="39"/>
        <v/>
      </c>
      <c r="C1209"/>
      <c r="D1209"/>
      <c r="E1209"/>
      <c r="F1209"/>
      <c r="G1209"/>
      <c r="H1209"/>
      <c r="I1209"/>
      <c r="J1209"/>
      <c r="K1209"/>
      <c r="L1209"/>
      <c r="M1209"/>
      <c r="N1209"/>
      <c r="O1209"/>
      <c r="P1209"/>
      <c r="Q1209"/>
      <c r="R1209"/>
      <c r="S1209"/>
      <c r="T1209"/>
      <c r="U1209"/>
      <c r="V1209"/>
      <c r="W1209"/>
      <c r="X1209"/>
      <c r="Y1209"/>
      <c r="Z1209"/>
      <c r="AA1209"/>
      <c r="AB1209"/>
      <c r="AC1209"/>
      <c r="AD1209"/>
      <c r="AE1209"/>
      <c r="AF1209"/>
    </row>
    <row r="1210" spans="1:32">
      <c r="A1210" s="6" t="str">
        <f t="shared" si="38"/>
        <v/>
      </c>
      <c r="B1210" s="6" t="str">
        <f t="shared" si="39"/>
        <v/>
      </c>
      <c r="C1210"/>
      <c r="D1210"/>
      <c r="E1210"/>
      <c r="F1210"/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  <c r="AB1210"/>
      <c r="AC1210"/>
      <c r="AD1210"/>
      <c r="AE1210"/>
      <c r="AF1210"/>
    </row>
    <row r="1211" spans="1:32">
      <c r="A1211" s="6" t="str">
        <f t="shared" si="38"/>
        <v/>
      </c>
      <c r="B1211" s="6" t="str">
        <f t="shared" si="39"/>
        <v/>
      </c>
      <c r="C1211"/>
      <c r="D1211"/>
      <c r="E1211"/>
      <c r="F1211"/>
      <c r="G1211"/>
      <c r="H1211"/>
      <c r="I1211"/>
      <c r="J1211"/>
      <c r="K1211"/>
      <c r="L1211"/>
      <c r="M1211"/>
      <c r="N1211"/>
      <c r="O1211"/>
      <c r="P1211"/>
      <c r="Q1211"/>
      <c r="R1211"/>
      <c r="S1211"/>
      <c r="T1211"/>
      <c r="U1211"/>
      <c r="V1211"/>
      <c r="W1211"/>
      <c r="X1211"/>
      <c r="Y1211"/>
      <c r="Z1211"/>
      <c r="AA1211"/>
      <c r="AB1211"/>
      <c r="AC1211"/>
      <c r="AD1211"/>
      <c r="AE1211"/>
      <c r="AF1211"/>
    </row>
    <row r="1212" spans="1:32">
      <c r="A1212" s="6" t="str">
        <f t="shared" si="38"/>
        <v/>
      </c>
      <c r="B1212" s="6" t="str">
        <f t="shared" si="39"/>
        <v/>
      </c>
      <c r="C1212"/>
      <c r="D1212"/>
      <c r="E1212"/>
      <c r="F1212"/>
      <c r="G1212"/>
      <c r="H1212"/>
      <c r="I1212"/>
      <c r="J1212"/>
      <c r="K1212"/>
      <c r="L1212"/>
      <c r="M1212"/>
      <c r="N1212"/>
      <c r="O1212"/>
      <c r="P1212"/>
      <c r="Q1212"/>
      <c r="R1212"/>
      <c r="S1212"/>
      <c r="T1212"/>
      <c r="U1212"/>
      <c r="V1212"/>
      <c r="W1212"/>
      <c r="X1212"/>
      <c r="Y1212"/>
      <c r="Z1212"/>
      <c r="AA1212"/>
      <c r="AB1212"/>
      <c r="AC1212"/>
      <c r="AD1212"/>
      <c r="AE1212"/>
      <c r="AF1212"/>
    </row>
    <row r="1213" spans="1:32">
      <c r="A1213" s="6" t="str">
        <f t="shared" si="38"/>
        <v/>
      </c>
      <c r="B1213" s="6" t="str">
        <f t="shared" si="39"/>
        <v/>
      </c>
      <c r="C1213"/>
      <c r="D1213"/>
      <c r="E1213"/>
      <c r="F1213"/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  <c r="AB1213"/>
      <c r="AC1213"/>
      <c r="AD1213"/>
      <c r="AE1213"/>
      <c r="AF1213"/>
    </row>
    <row r="1214" spans="1:32">
      <c r="A1214" s="6" t="str">
        <f t="shared" si="38"/>
        <v/>
      </c>
      <c r="B1214" s="6" t="str">
        <f t="shared" si="39"/>
        <v/>
      </c>
      <c r="C1214"/>
      <c r="D1214"/>
      <c r="E1214"/>
      <c r="F1214"/>
      <c r="G1214"/>
      <c r="H1214"/>
      <c r="I1214"/>
      <c r="J1214"/>
      <c r="K1214"/>
      <c r="L1214"/>
      <c r="M1214"/>
      <c r="N1214"/>
      <c r="O1214"/>
      <c r="P1214"/>
      <c r="Q1214"/>
      <c r="R1214"/>
      <c r="S1214"/>
      <c r="T1214"/>
      <c r="U1214"/>
      <c r="V1214"/>
      <c r="W1214"/>
      <c r="X1214"/>
      <c r="Y1214"/>
      <c r="Z1214"/>
      <c r="AA1214"/>
      <c r="AB1214"/>
      <c r="AC1214"/>
      <c r="AD1214"/>
      <c r="AE1214"/>
      <c r="AF1214"/>
    </row>
    <row r="1215" spans="1:32">
      <c r="A1215" s="6" t="str">
        <f t="shared" si="38"/>
        <v/>
      </c>
      <c r="B1215" s="6" t="str">
        <f t="shared" si="39"/>
        <v/>
      </c>
      <c r="C1215"/>
      <c r="D1215"/>
      <c r="E1215"/>
      <c r="F1215"/>
      <c r="G1215"/>
      <c r="H1215"/>
      <c r="I1215"/>
      <c r="J1215"/>
      <c r="K1215"/>
      <c r="L1215"/>
      <c r="M1215"/>
      <c r="N1215"/>
      <c r="O1215"/>
      <c r="P1215"/>
      <c r="Q1215"/>
      <c r="R1215"/>
      <c r="S1215"/>
      <c r="T1215"/>
      <c r="U1215"/>
      <c r="V1215"/>
      <c r="W1215"/>
      <c r="X1215"/>
      <c r="Y1215"/>
      <c r="Z1215"/>
      <c r="AA1215"/>
      <c r="AB1215"/>
      <c r="AC1215"/>
      <c r="AD1215"/>
      <c r="AE1215"/>
      <c r="AF1215"/>
    </row>
    <row r="1216" spans="1:32">
      <c r="A1216" s="6" t="str">
        <f t="shared" si="38"/>
        <v/>
      </c>
      <c r="B1216" s="6" t="str">
        <f t="shared" si="39"/>
        <v/>
      </c>
      <c r="C1216"/>
      <c r="D1216"/>
      <c r="E1216"/>
      <c r="F1216"/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  <c r="AB1216"/>
      <c r="AC1216"/>
      <c r="AD1216"/>
      <c r="AE1216"/>
      <c r="AF1216"/>
    </row>
    <row r="1217" spans="1:32">
      <c r="A1217" s="6" t="str">
        <f t="shared" si="38"/>
        <v/>
      </c>
      <c r="B1217" s="6" t="str">
        <f t="shared" si="39"/>
        <v/>
      </c>
      <c r="C1217"/>
      <c r="D1217"/>
      <c r="E1217"/>
      <c r="F1217"/>
      <c r="G1217"/>
      <c r="H1217"/>
      <c r="I1217"/>
      <c r="J1217"/>
      <c r="K1217"/>
      <c r="L1217"/>
      <c r="M1217"/>
      <c r="N1217"/>
      <c r="O1217"/>
      <c r="P1217"/>
      <c r="Q1217"/>
      <c r="R1217"/>
      <c r="S1217"/>
      <c r="T1217"/>
      <c r="U1217"/>
      <c r="V1217"/>
      <c r="W1217"/>
      <c r="X1217"/>
      <c r="Y1217"/>
      <c r="Z1217"/>
      <c r="AA1217"/>
      <c r="AB1217"/>
      <c r="AC1217"/>
      <c r="AD1217"/>
      <c r="AE1217"/>
      <c r="AF1217"/>
    </row>
    <row r="1218" spans="1:32">
      <c r="A1218" s="6" t="str">
        <f t="shared" si="38"/>
        <v/>
      </c>
      <c r="B1218" s="6" t="str">
        <f t="shared" si="39"/>
        <v/>
      </c>
      <c r="C1218"/>
      <c r="D1218"/>
      <c r="E1218"/>
      <c r="F1218"/>
      <c r="G1218"/>
      <c r="H1218"/>
      <c r="I1218"/>
      <c r="J1218"/>
      <c r="K1218"/>
      <c r="L1218"/>
      <c r="M1218"/>
      <c r="N1218"/>
      <c r="O1218"/>
      <c r="P1218"/>
      <c r="Q1218"/>
      <c r="R1218"/>
      <c r="S1218"/>
      <c r="T1218"/>
      <c r="U1218"/>
      <c r="V1218"/>
      <c r="W1218"/>
      <c r="X1218"/>
      <c r="Y1218"/>
      <c r="Z1218"/>
      <c r="AA1218"/>
      <c r="AB1218"/>
      <c r="AC1218"/>
      <c r="AD1218"/>
      <c r="AE1218"/>
      <c r="AF1218"/>
    </row>
    <row r="1219" spans="1:32">
      <c r="A1219" s="6" t="str">
        <f t="shared" si="38"/>
        <v/>
      </c>
      <c r="B1219" s="6" t="str">
        <f t="shared" si="39"/>
        <v/>
      </c>
      <c r="C1219"/>
      <c r="D1219"/>
      <c r="E1219"/>
      <c r="F1219"/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  <c r="AB1219"/>
      <c r="AC1219"/>
      <c r="AD1219"/>
      <c r="AE1219"/>
      <c r="AF1219"/>
    </row>
    <row r="1220" spans="1:32">
      <c r="A1220" s="6" t="str">
        <f t="shared" si="38"/>
        <v/>
      </c>
      <c r="B1220" s="6" t="str">
        <f t="shared" si="39"/>
        <v/>
      </c>
      <c r="C1220"/>
      <c r="D1220"/>
      <c r="E1220"/>
      <c r="F1220"/>
      <c r="G1220"/>
      <c r="H1220"/>
      <c r="I1220"/>
      <c r="J1220"/>
      <c r="K1220"/>
      <c r="L1220"/>
      <c r="M1220"/>
      <c r="N1220"/>
      <c r="O1220"/>
      <c r="P1220"/>
      <c r="Q1220"/>
      <c r="R1220"/>
      <c r="S1220"/>
      <c r="T1220"/>
      <c r="U1220"/>
      <c r="V1220"/>
      <c r="W1220"/>
      <c r="X1220"/>
      <c r="Y1220"/>
      <c r="Z1220"/>
      <c r="AA1220"/>
      <c r="AB1220"/>
      <c r="AC1220"/>
      <c r="AD1220"/>
      <c r="AE1220"/>
      <c r="AF1220"/>
    </row>
    <row r="1221" spans="1:32">
      <c r="A1221" s="6" t="str">
        <f t="shared" si="38"/>
        <v/>
      </c>
      <c r="B1221" s="6" t="str">
        <f t="shared" si="39"/>
        <v/>
      </c>
      <c r="C1221"/>
      <c r="D1221"/>
      <c r="E1221"/>
      <c r="F1221"/>
      <c r="G1221"/>
      <c r="H1221"/>
      <c r="I1221"/>
      <c r="J1221"/>
      <c r="K1221"/>
      <c r="L1221"/>
      <c r="M1221"/>
      <c r="N1221"/>
      <c r="O1221"/>
      <c r="P1221"/>
      <c r="Q1221"/>
      <c r="R1221"/>
      <c r="S1221"/>
      <c r="T1221"/>
      <c r="U1221"/>
      <c r="V1221"/>
      <c r="W1221"/>
      <c r="X1221"/>
      <c r="Y1221"/>
      <c r="Z1221"/>
      <c r="AA1221"/>
      <c r="AB1221"/>
      <c r="AC1221"/>
      <c r="AD1221"/>
      <c r="AE1221"/>
      <c r="AF1221"/>
    </row>
    <row r="1222" spans="1:32">
      <c r="A1222" s="6" t="str">
        <f t="shared" si="38"/>
        <v/>
      </c>
      <c r="B1222" s="6" t="str">
        <f t="shared" si="39"/>
        <v/>
      </c>
      <c r="C1222"/>
      <c r="D1222"/>
      <c r="E1222"/>
      <c r="F1222"/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  <c r="AB1222"/>
      <c r="AC1222"/>
      <c r="AD1222"/>
      <c r="AE1222"/>
      <c r="AF1222"/>
    </row>
    <row r="1223" spans="1:32">
      <c r="A1223" s="6" t="str">
        <f t="shared" si="38"/>
        <v/>
      </c>
      <c r="B1223" s="6" t="str">
        <f t="shared" si="39"/>
        <v/>
      </c>
      <c r="C1223"/>
      <c r="D1223"/>
      <c r="E1223"/>
      <c r="F1223"/>
      <c r="G1223"/>
      <c r="H1223"/>
      <c r="I1223"/>
      <c r="J1223"/>
      <c r="K1223"/>
      <c r="L1223"/>
      <c r="M1223"/>
      <c r="N1223"/>
      <c r="O1223"/>
      <c r="P1223"/>
      <c r="Q1223"/>
      <c r="R1223"/>
      <c r="S1223"/>
      <c r="T1223"/>
      <c r="U1223"/>
      <c r="V1223"/>
      <c r="W1223"/>
      <c r="X1223"/>
      <c r="Y1223"/>
      <c r="Z1223"/>
      <c r="AA1223"/>
      <c r="AB1223"/>
      <c r="AC1223"/>
      <c r="AD1223"/>
      <c r="AE1223"/>
      <c r="AF1223"/>
    </row>
    <row r="1224" spans="1:32">
      <c r="A1224" s="6" t="str">
        <f t="shared" si="38"/>
        <v/>
      </c>
      <c r="B1224" s="6" t="str">
        <f t="shared" si="39"/>
        <v/>
      </c>
      <c r="C1224"/>
      <c r="D1224"/>
      <c r="E1224"/>
      <c r="F1224"/>
      <c r="G1224"/>
      <c r="H1224"/>
      <c r="I1224"/>
      <c r="J1224"/>
      <c r="K1224"/>
      <c r="L1224"/>
      <c r="M1224"/>
      <c r="N1224"/>
      <c r="O1224"/>
      <c r="P1224"/>
      <c r="Q1224"/>
      <c r="R1224"/>
      <c r="S1224"/>
      <c r="T1224"/>
      <c r="U1224"/>
      <c r="V1224"/>
      <c r="W1224"/>
      <c r="X1224"/>
      <c r="Y1224"/>
      <c r="Z1224"/>
      <c r="AA1224"/>
      <c r="AB1224"/>
      <c r="AC1224"/>
      <c r="AD1224"/>
      <c r="AE1224"/>
      <c r="AF1224"/>
    </row>
    <row r="1225" spans="1:32">
      <c r="A1225" s="6" t="str">
        <f t="shared" si="38"/>
        <v/>
      </c>
      <c r="B1225" s="6" t="str">
        <f t="shared" si="39"/>
        <v/>
      </c>
      <c r="C1225"/>
      <c r="D1225"/>
      <c r="E1225"/>
      <c r="F1225"/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  <c r="AB1225"/>
      <c r="AC1225"/>
      <c r="AD1225"/>
      <c r="AE1225"/>
      <c r="AF1225"/>
    </row>
    <row r="1226" spans="1:32">
      <c r="A1226" s="6" t="str">
        <f t="shared" ref="A1226:A1289" si="40">IFERROR(CONCATENATE(C1226,B1226),"")</f>
        <v/>
      </c>
      <c r="B1226" s="6" t="str">
        <f t="shared" ref="B1226:B1289" si="41">IFERROR(IF(C1226=C1225,B1225+1,IF(C1226="","",1)),"")</f>
        <v/>
      </c>
      <c r="C1226"/>
      <c r="D1226"/>
      <c r="E1226"/>
      <c r="F1226"/>
      <c r="G1226"/>
      <c r="H1226"/>
      <c r="I1226"/>
      <c r="J1226"/>
      <c r="K1226"/>
      <c r="L1226"/>
      <c r="M1226"/>
      <c r="N1226"/>
      <c r="O1226"/>
      <c r="P1226"/>
      <c r="Q1226"/>
      <c r="R1226"/>
      <c r="S1226"/>
      <c r="T1226"/>
      <c r="U1226"/>
      <c r="V1226"/>
      <c r="W1226"/>
      <c r="X1226"/>
      <c r="Y1226"/>
      <c r="Z1226"/>
      <c r="AA1226"/>
      <c r="AB1226"/>
      <c r="AC1226"/>
      <c r="AD1226"/>
      <c r="AE1226"/>
      <c r="AF1226"/>
    </row>
    <row r="1227" spans="1:32">
      <c r="A1227" s="6" t="str">
        <f t="shared" si="40"/>
        <v/>
      </c>
      <c r="B1227" s="6" t="str">
        <f t="shared" si="41"/>
        <v/>
      </c>
      <c r="C1227"/>
      <c r="D1227"/>
      <c r="E1227"/>
      <c r="F1227"/>
      <c r="G1227"/>
      <c r="H1227"/>
      <c r="I1227"/>
      <c r="J1227"/>
      <c r="K1227"/>
      <c r="L1227"/>
      <c r="M1227"/>
      <c r="N1227"/>
      <c r="O1227"/>
      <c r="P1227"/>
      <c r="Q1227"/>
      <c r="R1227"/>
      <c r="S1227"/>
      <c r="T1227"/>
      <c r="U1227"/>
      <c r="V1227"/>
      <c r="W1227"/>
      <c r="X1227"/>
      <c r="Y1227"/>
      <c r="Z1227"/>
      <c r="AA1227"/>
      <c r="AB1227"/>
      <c r="AC1227"/>
      <c r="AD1227"/>
      <c r="AE1227"/>
      <c r="AF1227"/>
    </row>
    <row r="1228" spans="1:32">
      <c r="A1228" s="6" t="str">
        <f t="shared" si="40"/>
        <v/>
      </c>
      <c r="B1228" s="6" t="str">
        <f t="shared" si="41"/>
        <v/>
      </c>
      <c r="C1228"/>
      <c r="D1228"/>
      <c r="E1228"/>
      <c r="F1228"/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  <c r="AB1228"/>
      <c r="AC1228"/>
      <c r="AD1228"/>
      <c r="AE1228"/>
      <c r="AF1228"/>
    </row>
    <row r="1229" spans="1:32">
      <c r="A1229" s="6" t="str">
        <f t="shared" si="40"/>
        <v/>
      </c>
      <c r="B1229" s="6" t="str">
        <f t="shared" si="41"/>
        <v/>
      </c>
      <c r="C1229"/>
      <c r="D1229"/>
      <c r="E1229"/>
      <c r="F1229"/>
      <c r="G1229"/>
      <c r="H1229"/>
      <c r="I1229"/>
      <c r="J1229"/>
      <c r="K1229"/>
      <c r="L1229"/>
      <c r="M1229"/>
      <c r="N1229"/>
      <c r="O1229"/>
      <c r="P1229"/>
      <c r="Q1229"/>
      <c r="R1229"/>
      <c r="S1229"/>
      <c r="T1229"/>
      <c r="U1229"/>
      <c r="V1229"/>
      <c r="W1229"/>
      <c r="X1229"/>
      <c r="Y1229"/>
      <c r="Z1229"/>
      <c r="AA1229"/>
      <c r="AB1229"/>
      <c r="AC1229"/>
      <c r="AD1229"/>
      <c r="AE1229"/>
      <c r="AF1229"/>
    </row>
    <row r="1230" spans="1:32">
      <c r="A1230" s="6" t="str">
        <f t="shared" si="40"/>
        <v/>
      </c>
      <c r="B1230" s="6" t="str">
        <f t="shared" si="41"/>
        <v/>
      </c>
      <c r="C1230"/>
      <c r="D1230"/>
      <c r="E1230"/>
      <c r="F1230"/>
      <c r="G1230"/>
      <c r="H1230"/>
      <c r="I1230"/>
      <c r="J1230"/>
      <c r="K1230"/>
      <c r="L1230"/>
      <c r="M1230"/>
      <c r="N1230"/>
      <c r="O1230"/>
      <c r="P1230"/>
      <c r="Q1230"/>
      <c r="R1230"/>
      <c r="S1230"/>
      <c r="T1230"/>
      <c r="U1230"/>
      <c r="V1230"/>
      <c r="W1230"/>
      <c r="X1230"/>
      <c r="Y1230"/>
      <c r="Z1230"/>
      <c r="AA1230"/>
      <c r="AB1230"/>
      <c r="AC1230"/>
      <c r="AD1230"/>
      <c r="AE1230"/>
      <c r="AF1230"/>
    </row>
    <row r="1231" spans="1:32">
      <c r="A1231" s="6" t="str">
        <f t="shared" si="40"/>
        <v/>
      </c>
      <c r="B1231" s="6" t="str">
        <f t="shared" si="41"/>
        <v/>
      </c>
      <c r="C1231"/>
      <c r="D1231"/>
      <c r="E1231"/>
      <c r="F1231"/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  <c r="AB1231"/>
      <c r="AC1231"/>
      <c r="AD1231"/>
      <c r="AE1231"/>
      <c r="AF1231"/>
    </row>
    <row r="1232" spans="1:32">
      <c r="A1232" s="6" t="str">
        <f t="shared" si="40"/>
        <v/>
      </c>
      <c r="B1232" s="6" t="str">
        <f t="shared" si="41"/>
        <v/>
      </c>
      <c r="C1232"/>
      <c r="D1232"/>
      <c r="E1232"/>
      <c r="F1232"/>
      <c r="G1232"/>
      <c r="H1232"/>
      <c r="I1232"/>
      <c r="J1232"/>
      <c r="K1232"/>
      <c r="L1232"/>
      <c r="M1232"/>
      <c r="N1232"/>
      <c r="O1232"/>
      <c r="P1232"/>
      <c r="Q1232"/>
      <c r="R1232"/>
      <c r="S1232"/>
      <c r="T1232"/>
      <c r="U1232"/>
      <c r="V1232"/>
      <c r="W1232"/>
      <c r="X1232"/>
      <c r="Y1232"/>
      <c r="Z1232"/>
      <c r="AA1232"/>
      <c r="AB1232"/>
      <c r="AC1232"/>
      <c r="AD1232"/>
      <c r="AE1232"/>
      <c r="AF1232"/>
    </row>
    <row r="1233" spans="1:32">
      <c r="A1233" s="6" t="str">
        <f t="shared" si="40"/>
        <v/>
      </c>
      <c r="B1233" s="6" t="str">
        <f t="shared" si="41"/>
        <v/>
      </c>
      <c r="C1233"/>
      <c r="D1233"/>
      <c r="E1233"/>
      <c r="F1233"/>
      <c r="G1233"/>
      <c r="H1233"/>
      <c r="I1233"/>
      <c r="J1233"/>
      <c r="K1233"/>
      <c r="L1233"/>
      <c r="M1233"/>
      <c r="N1233"/>
      <c r="O1233"/>
      <c r="P1233"/>
      <c r="Q1233"/>
      <c r="R1233"/>
      <c r="S1233"/>
      <c r="T1233"/>
      <c r="U1233"/>
      <c r="V1233"/>
      <c r="W1233"/>
      <c r="X1233"/>
      <c r="Y1233"/>
      <c r="Z1233"/>
      <c r="AA1233"/>
      <c r="AB1233"/>
      <c r="AC1233"/>
      <c r="AD1233"/>
      <c r="AE1233"/>
      <c r="AF1233"/>
    </row>
    <row r="1234" spans="1:32">
      <c r="A1234" s="6" t="str">
        <f t="shared" si="40"/>
        <v/>
      </c>
      <c r="B1234" s="6" t="str">
        <f t="shared" si="41"/>
        <v/>
      </c>
      <c r="C1234"/>
      <c r="D1234"/>
      <c r="E1234"/>
      <c r="F1234"/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  <c r="AB1234"/>
      <c r="AC1234"/>
      <c r="AD1234"/>
      <c r="AE1234"/>
      <c r="AF1234"/>
    </row>
    <row r="1235" spans="1:32">
      <c r="A1235" s="6" t="str">
        <f t="shared" si="40"/>
        <v/>
      </c>
      <c r="B1235" s="6" t="str">
        <f t="shared" si="41"/>
        <v/>
      </c>
      <c r="C1235"/>
      <c r="D1235"/>
      <c r="E1235"/>
      <c r="F1235"/>
      <c r="G1235"/>
      <c r="H1235"/>
      <c r="I1235"/>
      <c r="J1235"/>
      <c r="K1235"/>
      <c r="L1235"/>
      <c r="M1235"/>
      <c r="N1235"/>
      <c r="O1235"/>
      <c r="P1235"/>
      <c r="Q1235"/>
      <c r="R1235"/>
      <c r="S1235"/>
      <c r="T1235"/>
      <c r="U1235"/>
      <c r="V1235"/>
      <c r="W1235"/>
      <c r="X1235"/>
      <c r="Y1235"/>
      <c r="Z1235"/>
      <c r="AA1235"/>
      <c r="AB1235"/>
      <c r="AC1235"/>
      <c r="AD1235"/>
      <c r="AE1235"/>
      <c r="AF1235"/>
    </row>
    <row r="1236" spans="1:32">
      <c r="A1236" s="6" t="str">
        <f t="shared" si="40"/>
        <v/>
      </c>
      <c r="B1236" s="6" t="str">
        <f t="shared" si="41"/>
        <v/>
      </c>
      <c r="C1236"/>
      <c r="D1236"/>
      <c r="E1236"/>
      <c r="F1236"/>
      <c r="G1236"/>
      <c r="H1236"/>
      <c r="I1236"/>
      <c r="J1236"/>
      <c r="K1236"/>
      <c r="L1236"/>
      <c r="M1236"/>
      <c r="N1236"/>
      <c r="O1236"/>
      <c r="P1236"/>
      <c r="Q1236"/>
      <c r="R1236"/>
      <c r="S1236"/>
      <c r="T1236"/>
      <c r="U1236"/>
      <c r="V1236"/>
      <c r="W1236"/>
      <c r="X1236"/>
      <c r="Y1236"/>
      <c r="Z1236"/>
      <c r="AA1236"/>
      <c r="AB1236"/>
      <c r="AC1236"/>
      <c r="AD1236"/>
      <c r="AE1236"/>
      <c r="AF1236"/>
    </row>
    <row r="1237" spans="1:32">
      <c r="A1237" s="6" t="str">
        <f t="shared" si="40"/>
        <v/>
      </c>
      <c r="B1237" s="6" t="str">
        <f t="shared" si="41"/>
        <v/>
      </c>
      <c r="C1237"/>
      <c r="D1237"/>
      <c r="E1237"/>
      <c r="F1237"/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  <c r="AB1237"/>
      <c r="AC1237"/>
      <c r="AD1237"/>
      <c r="AE1237"/>
      <c r="AF1237"/>
    </row>
    <row r="1238" spans="1:32">
      <c r="A1238" s="6" t="str">
        <f t="shared" si="40"/>
        <v/>
      </c>
      <c r="B1238" s="6" t="str">
        <f t="shared" si="41"/>
        <v/>
      </c>
      <c r="C1238"/>
      <c r="D1238"/>
      <c r="E1238"/>
      <c r="F1238"/>
      <c r="G1238"/>
      <c r="H1238"/>
      <c r="I1238"/>
      <c r="J1238"/>
      <c r="K1238"/>
      <c r="L1238"/>
      <c r="M1238"/>
      <c r="N1238"/>
      <c r="O1238"/>
      <c r="P1238"/>
      <c r="Q1238"/>
      <c r="R1238"/>
      <c r="S1238"/>
      <c r="T1238"/>
      <c r="U1238"/>
      <c r="V1238"/>
      <c r="W1238"/>
      <c r="X1238"/>
      <c r="Y1238"/>
      <c r="Z1238"/>
      <c r="AA1238"/>
      <c r="AB1238"/>
      <c r="AC1238"/>
      <c r="AD1238"/>
      <c r="AE1238"/>
      <c r="AF1238"/>
    </row>
    <row r="1239" spans="1:32">
      <c r="A1239" s="6" t="str">
        <f t="shared" si="40"/>
        <v/>
      </c>
      <c r="B1239" s="6" t="str">
        <f t="shared" si="41"/>
        <v/>
      </c>
      <c r="C1239"/>
      <c r="D1239"/>
      <c r="E1239"/>
      <c r="F1239"/>
      <c r="G1239"/>
      <c r="H1239"/>
      <c r="I1239"/>
      <c r="J1239"/>
      <c r="K1239"/>
      <c r="L1239"/>
      <c r="M1239"/>
      <c r="N1239"/>
      <c r="O1239"/>
      <c r="P1239"/>
      <c r="Q1239"/>
      <c r="R1239"/>
      <c r="S1239"/>
      <c r="T1239"/>
      <c r="U1239"/>
      <c r="V1239"/>
      <c r="W1239"/>
      <c r="X1239"/>
      <c r="Y1239"/>
      <c r="Z1239"/>
      <c r="AA1239"/>
      <c r="AB1239"/>
      <c r="AC1239"/>
      <c r="AD1239"/>
      <c r="AE1239"/>
      <c r="AF1239"/>
    </row>
    <row r="1240" spans="1:32">
      <c r="A1240" s="6" t="str">
        <f t="shared" si="40"/>
        <v/>
      </c>
      <c r="B1240" s="6" t="str">
        <f t="shared" si="41"/>
        <v/>
      </c>
      <c r="C1240"/>
      <c r="D1240"/>
      <c r="E1240"/>
      <c r="F1240"/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  <c r="AB1240"/>
      <c r="AC1240"/>
      <c r="AD1240"/>
      <c r="AE1240"/>
      <c r="AF1240"/>
    </row>
    <row r="1241" spans="1:32">
      <c r="A1241" s="6" t="str">
        <f t="shared" si="40"/>
        <v/>
      </c>
      <c r="B1241" s="6" t="str">
        <f t="shared" si="41"/>
        <v/>
      </c>
      <c r="C1241"/>
      <c r="D1241"/>
      <c r="E1241"/>
      <c r="F1241"/>
      <c r="G1241"/>
      <c r="H1241"/>
      <c r="I1241"/>
      <c r="J1241"/>
      <c r="K1241"/>
      <c r="L1241"/>
      <c r="M1241"/>
      <c r="N1241"/>
      <c r="O1241"/>
      <c r="P1241"/>
      <c r="Q1241"/>
      <c r="R1241"/>
      <c r="S1241"/>
      <c r="T1241"/>
      <c r="U1241"/>
      <c r="V1241"/>
      <c r="W1241"/>
      <c r="X1241"/>
      <c r="Y1241"/>
      <c r="Z1241"/>
      <c r="AA1241"/>
      <c r="AB1241"/>
      <c r="AC1241"/>
      <c r="AD1241"/>
      <c r="AE1241"/>
      <c r="AF1241"/>
    </row>
    <row r="1242" spans="1:32">
      <c r="A1242" s="6" t="str">
        <f t="shared" si="40"/>
        <v/>
      </c>
      <c r="B1242" s="6" t="str">
        <f t="shared" si="41"/>
        <v/>
      </c>
      <c r="C1242"/>
      <c r="D1242"/>
      <c r="E1242"/>
      <c r="F1242"/>
      <c r="G1242"/>
      <c r="H1242"/>
      <c r="I1242"/>
      <c r="J1242"/>
      <c r="K1242"/>
      <c r="L1242"/>
      <c r="M1242"/>
      <c r="N1242"/>
      <c r="O1242"/>
      <c r="P1242"/>
      <c r="Q1242"/>
      <c r="R1242"/>
      <c r="S1242"/>
      <c r="T1242"/>
      <c r="U1242"/>
      <c r="V1242"/>
      <c r="W1242"/>
      <c r="X1242"/>
      <c r="Y1242"/>
      <c r="Z1242"/>
      <c r="AA1242"/>
      <c r="AB1242"/>
      <c r="AC1242"/>
      <c r="AD1242"/>
      <c r="AE1242"/>
      <c r="AF1242"/>
    </row>
    <row r="1243" spans="1:32">
      <c r="A1243" s="6" t="str">
        <f t="shared" si="40"/>
        <v/>
      </c>
      <c r="B1243" s="6" t="str">
        <f t="shared" si="41"/>
        <v/>
      </c>
      <c r="C1243"/>
      <c r="D1243"/>
      <c r="E1243"/>
      <c r="F1243"/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  <c r="AB1243"/>
      <c r="AC1243"/>
      <c r="AD1243"/>
      <c r="AE1243"/>
      <c r="AF1243"/>
    </row>
    <row r="1244" spans="1:32">
      <c r="A1244" s="6" t="str">
        <f t="shared" si="40"/>
        <v/>
      </c>
      <c r="B1244" s="6" t="str">
        <f t="shared" si="41"/>
        <v/>
      </c>
      <c r="C1244"/>
      <c r="D1244"/>
      <c r="E1244"/>
      <c r="F1244"/>
      <c r="G1244"/>
      <c r="H1244"/>
      <c r="I1244"/>
      <c r="J1244"/>
      <c r="K1244"/>
      <c r="L1244"/>
      <c r="M1244"/>
      <c r="N1244"/>
      <c r="O1244"/>
      <c r="P1244"/>
      <c r="Q1244"/>
      <c r="R1244"/>
      <c r="S1244"/>
      <c r="T1244"/>
      <c r="U1244"/>
      <c r="V1244"/>
      <c r="W1244"/>
      <c r="X1244"/>
      <c r="Y1244"/>
      <c r="Z1244"/>
      <c r="AA1244"/>
      <c r="AB1244"/>
      <c r="AC1244"/>
      <c r="AD1244"/>
      <c r="AE1244"/>
      <c r="AF1244"/>
    </row>
    <row r="1245" spans="1:32">
      <c r="A1245" s="6" t="str">
        <f t="shared" si="40"/>
        <v/>
      </c>
      <c r="B1245" s="6" t="str">
        <f t="shared" si="41"/>
        <v/>
      </c>
      <c r="C1245"/>
      <c r="D1245"/>
      <c r="E1245"/>
      <c r="F1245"/>
      <c r="G1245"/>
      <c r="H1245"/>
      <c r="I1245"/>
      <c r="J1245"/>
      <c r="K1245"/>
      <c r="L1245"/>
      <c r="M1245"/>
      <c r="N1245"/>
      <c r="O1245"/>
      <c r="P1245"/>
      <c r="Q1245"/>
      <c r="R1245"/>
      <c r="S1245"/>
      <c r="T1245"/>
      <c r="U1245"/>
      <c r="V1245"/>
      <c r="W1245"/>
      <c r="X1245"/>
      <c r="Y1245"/>
      <c r="Z1245"/>
      <c r="AA1245"/>
      <c r="AB1245"/>
      <c r="AC1245"/>
      <c r="AD1245"/>
      <c r="AE1245"/>
      <c r="AF1245"/>
    </row>
    <row r="1246" spans="1:32">
      <c r="A1246" s="6" t="str">
        <f t="shared" si="40"/>
        <v/>
      </c>
      <c r="B1246" s="6" t="str">
        <f t="shared" si="41"/>
        <v/>
      </c>
      <c r="C1246"/>
      <c r="D1246"/>
      <c r="E1246"/>
      <c r="F1246"/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  <c r="AB1246"/>
      <c r="AC1246"/>
      <c r="AD1246"/>
      <c r="AE1246"/>
      <c r="AF1246"/>
    </row>
    <row r="1247" spans="1:32">
      <c r="A1247" s="6" t="str">
        <f t="shared" si="40"/>
        <v/>
      </c>
      <c r="B1247" s="6" t="str">
        <f t="shared" si="41"/>
        <v/>
      </c>
      <c r="C1247"/>
      <c r="D1247"/>
      <c r="E1247"/>
      <c r="F1247"/>
      <c r="G1247"/>
      <c r="H1247"/>
      <c r="I1247"/>
      <c r="J1247"/>
      <c r="K1247"/>
      <c r="L1247"/>
      <c r="M1247"/>
      <c r="N1247"/>
      <c r="O1247"/>
      <c r="P1247"/>
      <c r="Q1247"/>
      <c r="R1247"/>
      <c r="S1247"/>
      <c r="T1247"/>
      <c r="U1247"/>
      <c r="V1247"/>
      <c r="W1247"/>
      <c r="X1247"/>
      <c r="Y1247"/>
      <c r="Z1247"/>
      <c r="AA1247"/>
      <c r="AB1247"/>
      <c r="AC1247"/>
      <c r="AD1247"/>
      <c r="AE1247"/>
      <c r="AF1247"/>
    </row>
    <row r="1248" spans="1:32">
      <c r="A1248" s="6" t="str">
        <f t="shared" si="40"/>
        <v/>
      </c>
      <c r="B1248" s="6" t="str">
        <f t="shared" si="41"/>
        <v/>
      </c>
      <c r="C1248"/>
      <c r="D1248"/>
      <c r="E1248"/>
      <c r="F1248"/>
      <c r="G1248"/>
      <c r="H1248"/>
      <c r="I1248"/>
      <c r="J1248"/>
      <c r="K1248"/>
      <c r="L1248"/>
      <c r="M1248"/>
      <c r="N1248"/>
      <c r="O1248"/>
      <c r="P1248"/>
      <c r="Q1248"/>
      <c r="R1248"/>
      <c r="S1248"/>
      <c r="T1248"/>
      <c r="U1248"/>
      <c r="V1248"/>
      <c r="W1248"/>
      <c r="X1248"/>
      <c r="Y1248"/>
      <c r="Z1248"/>
      <c r="AA1248"/>
      <c r="AB1248"/>
      <c r="AC1248"/>
      <c r="AD1248"/>
      <c r="AE1248"/>
      <c r="AF1248"/>
    </row>
    <row r="1249" spans="1:32">
      <c r="A1249" s="6" t="str">
        <f t="shared" si="40"/>
        <v/>
      </c>
      <c r="B1249" s="6" t="str">
        <f t="shared" si="41"/>
        <v/>
      </c>
      <c r="C1249"/>
      <c r="D1249"/>
      <c r="E1249"/>
      <c r="F1249"/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  <c r="AB1249"/>
      <c r="AC1249"/>
      <c r="AD1249"/>
      <c r="AE1249"/>
      <c r="AF1249"/>
    </row>
    <row r="1250" spans="1:32">
      <c r="A1250" s="6" t="str">
        <f t="shared" si="40"/>
        <v/>
      </c>
      <c r="B1250" s="6" t="str">
        <f t="shared" si="41"/>
        <v/>
      </c>
      <c r="C1250"/>
      <c r="D1250"/>
      <c r="E1250"/>
      <c r="F1250"/>
      <c r="G1250"/>
      <c r="H1250"/>
      <c r="I1250"/>
      <c r="J1250"/>
      <c r="K1250"/>
      <c r="L1250"/>
      <c r="M1250"/>
      <c r="N1250"/>
      <c r="O1250"/>
      <c r="P1250"/>
      <c r="Q1250"/>
      <c r="R1250"/>
      <c r="S1250"/>
      <c r="T1250"/>
      <c r="U1250"/>
      <c r="V1250"/>
      <c r="W1250"/>
      <c r="X1250"/>
      <c r="Y1250"/>
      <c r="Z1250"/>
      <c r="AA1250"/>
      <c r="AB1250"/>
      <c r="AC1250"/>
      <c r="AD1250"/>
      <c r="AE1250"/>
      <c r="AF1250"/>
    </row>
    <row r="1251" spans="1:32">
      <c r="A1251" s="6" t="str">
        <f t="shared" si="40"/>
        <v/>
      </c>
      <c r="B1251" s="6" t="str">
        <f t="shared" si="41"/>
        <v/>
      </c>
      <c r="C1251"/>
      <c r="D1251"/>
      <c r="E1251"/>
      <c r="F1251"/>
      <c r="G1251"/>
      <c r="H1251"/>
      <c r="I1251"/>
      <c r="J1251"/>
      <c r="K1251"/>
      <c r="L1251"/>
      <c r="M1251"/>
      <c r="N1251"/>
      <c r="O1251"/>
      <c r="P1251"/>
      <c r="Q1251"/>
      <c r="R1251"/>
      <c r="S1251"/>
      <c r="T1251"/>
      <c r="U1251"/>
      <c r="V1251"/>
      <c r="W1251"/>
      <c r="X1251"/>
      <c r="Y1251"/>
      <c r="Z1251"/>
      <c r="AA1251"/>
      <c r="AB1251"/>
      <c r="AC1251"/>
      <c r="AD1251"/>
      <c r="AE1251"/>
      <c r="AF1251"/>
    </row>
    <row r="1252" spans="1:32">
      <c r="A1252" s="6" t="str">
        <f t="shared" si="40"/>
        <v/>
      </c>
      <c r="B1252" s="6" t="str">
        <f t="shared" si="41"/>
        <v/>
      </c>
      <c r="C1252"/>
      <c r="D1252"/>
      <c r="E1252"/>
      <c r="F1252"/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  <c r="AB1252"/>
      <c r="AC1252"/>
      <c r="AD1252"/>
      <c r="AE1252"/>
      <c r="AF1252"/>
    </row>
    <row r="1253" spans="1:32">
      <c r="A1253" s="6" t="str">
        <f t="shared" si="40"/>
        <v/>
      </c>
      <c r="B1253" s="6" t="str">
        <f t="shared" si="41"/>
        <v/>
      </c>
      <c r="C1253"/>
      <c r="D1253"/>
      <c r="E1253"/>
      <c r="F1253"/>
      <c r="G1253"/>
      <c r="H1253"/>
      <c r="I1253"/>
      <c r="J1253"/>
      <c r="K1253"/>
      <c r="L1253"/>
      <c r="M1253"/>
      <c r="N1253"/>
      <c r="O1253"/>
      <c r="P1253"/>
      <c r="Q1253"/>
      <c r="R1253"/>
      <c r="S1253"/>
      <c r="T1253"/>
      <c r="U1253"/>
      <c r="V1253"/>
      <c r="W1253"/>
      <c r="X1253"/>
      <c r="Y1253"/>
      <c r="Z1253"/>
      <c r="AA1253"/>
      <c r="AB1253"/>
      <c r="AC1253"/>
      <c r="AD1253"/>
      <c r="AE1253"/>
      <c r="AF1253"/>
    </row>
    <row r="1254" spans="1:32">
      <c r="A1254" s="6" t="str">
        <f t="shared" si="40"/>
        <v/>
      </c>
      <c r="B1254" s="6" t="str">
        <f t="shared" si="41"/>
        <v/>
      </c>
      <c r="C1254"/>
      <c r="D1254"/>
      <c r="E1254"/>
      <c r="F1254"/>
      <c r="G1254"/>
      <c r="H1254"/>
      <c r="I1254"/>
      <c r="J1254"/>
      <c r="K1254"/>
      <c r="L1254"/>
      <c r="M1254"/>
      <c r="N1254"/>
      <c r="O1254"/>
      <c r="P1254"/>
      <c r="Q1254"/>
      <c r="R1254"/>
      <c r="S1254"/>
      <c r="T1254"/>
      <c r="U1254"/>
      <c r="V1254"/>
      <c r="W1254"/>
      <c r="X1254"/>
      <c r="Y1254"/>
      <c r="Z1254"/>
      <c r="AA1254"/>
      <c r="AB1254"/>
      <c r="AC1254"/>
      <c r="AD1254"/>
      <c r="AE1254"/>
      <c r="AF1254"/>
    </row>
    <row r="1255" spans="1:32">
      <c r="A1255" s="6" t="str">
        <f t="shared" si="40"/>
        <v/>
      </c>
      <c r="B1255" s="6" t="str">
        <f t="shared" si="41"/>
        <v/>
      </c>
      <c r="C1255"/>
      <c r="D1255"/>
      <c r="E1255"/>
      <c r="F1255"/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  <c r="AB1255"/>
      <c r="AC1255"/>
      <c r="AD1255"/>
      <c r="AE1255"/>
      <c r="AF1255"/>
    </row>
    <row r="1256" spans="1:32">
      <c r="A1256" s="6" t="str">
        <f t="shared" si="40"/>
        <v/>
      </c>
      <c r="B1256" s="6" t="str">
        <f t="shared" si="41"/>
        <v/>
      </c>
      <c r="C1256"/>
      <c r="D1256"/>
      <c r="E1256"/>
      <c r="F1256"/>
      <c r="G1256"/>
      <c r="H1256"/>
      <c r="I1256"/>
      <c r="J1256"/>
      <c r="K1256"/>
      <c r="L1256"/>
      <c r="M1256"/>
      <c r="N1256"/>
      <c r="O1256"/>
      <c r="P1256"/>
      <c r="Q1256"/>
      <c r="R1256"/>
      <c r="S1256"/>
      <c r="T1256"/>
      <c r="U1256"/>
      <c r="V1256"/>
      <c r="W1256"/>
      <c r="X1256"/>
      <c r="Y1256"/>
      <c r="Z1256"/>
      <c r="AA1256"/>
      <c r="AB1256"/>
      <c r="AC1256"/>
      <c r="AD1256"/>
      <c r="AE1256"/>
      <c r="AF1256"/>
    </row>
    <row r="1257" spans="1:32">
      <c r="A1257" s="6" t="str">
        <f t="shared" si="40"/>
        <v/>
      </c>
      <c r="B1257" s="6" t="str">
        <f t="shared" si="41"/>
        <v/>
      </c>
      <c r="C1257"/>
      <c r="D1257"/>
      <c r="E1257"/>
      <c r="F1257"/>
      <c r="G1257"/>
      <c r="H1257"/>
      <c r="I1257"/>
      <c r="J1257"/>
      <c r="K1257"/>
      <c r="L1257"/>
      <c r="M1257"/>
      <c r="N1257"/>
      <c r="O1257"/>
      <c r="P1257"/>
      <c r="Q1257"/>
      <c r="R1257"/>
      <c r="S1257"/>
      <c r="T1257"/>
      <c r="U1257"/>
      <c r="V1257"/>
      <c r="W1257"/>
      <c r="X1257"/>
      <c r="Y1257"/>
      <c r="Z1257"/>
      <c r="AA1257"/>
      <c r="AB1257"/>
      <c r="AC1257"/>
      <c r="AD1257"/>
      <c r="AE1257"/>
      <c r="AF1257"/>
    </row>
    <row r="1258" spans="1:32">
      <c r="A1258" s="6" t="str">
        <f t="shared" si="40"/>
        <v/>
      </c>
      <c r="B1258" s="6" t="str">
        <f t="shared" si="41"/>
        <v/>
      </c>
      <c r="C1258"/>
      <c r="D1258"/>
      <c r="E1258"/>
      <c r="F1258"/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  <c r="AB1258"/>
      <c r="AC1258"/>
      <c r="AD1258"/>
      <c r="AE1258"/>
      <c r="AF1258"/>
    </row>
    <row r="1259" spans="1:32">
      <c r="A1259" s="6" t="str">
        <f t="shared" si="40"/>
        <v/>
      </c>
      <c r="B1259" s="6" t="str">
        <f t="shared" si="41"/>
        <v/>
      </c>
      <c r="C1259"/>
      <c r="D1259"/>
      <c r="E1259"/>
      <c r="F1259"/>
      <c r="G1259"/>
      <c r="H1259"/>
      <c r="I1259"/>
      <c r="J1259"/>
      <c r="K1259"/>
      <c r="L1259"/>
      <c r="M1259"/>
      <c r="N1259"/>
      <c r="O1259"/>
      <c r="P1259"/>
      <c r="Q1259"/>
      <c r="R1259"/>
      <c r="S1259"/>
      <c r="T1259"/>
      <c r="U1259"/>
      <c r="V1259"/>
      <c r="W1259"/>
      <c r="X1259"/>
      <c r="Y1259"/>
      <c r="Z1259"/>
      <c r="AA1259"/>
      <c r="AB1259"/>
      <c r="AC1259"/>
      <c r="AD1259"/>
      <c r="AE1259"/>
      <c r="AF1259"/>
    </row>
    <row r="1260" spans="1:32">
      <c r="A1260" s="6" t="str">
        <f t="shared" si="40"/>
        <v/>
      </c>
      <c r="B1260" s="6" t="str">
        <f t="shared" si="41"/>
        <v/>
      </c>
      <c r="C1260"/>
      <c r="D1260"/>
      <c r="E1260"/>
      <c r="F1260"/>
      <c r="G1260"/>
      <c r="H1260"/>
      <c r="I1260"/>
      <c r="J1260"/>
      <c r="K1260"/>
      <c r="L1260"/>
      <c r="M1260"/>
      <c r="N1260"/>
      <c r="O1260"/>
      <c r="P1260"/>
      <c r="Q1260"/>
      <c r="R1260"/>
      <c r="S1260"/>
      <c r="T1260"/>
      <c r="U1260"/>
      <c r="V1260"/>
      <c r="W1260"/>
      <c r="X1260"/>
      <c r="Y1260"/>
      <c r="Z1260"/>
      <c r="AA1260"/>
      <c r="AB1260"/>
      <c r="AC1260"/>
      <c r="AD1260"/>
      <c r="AE1260"/>
      <c r="AF1260"/>
    </row>
    <row r="1261" spans="1:32">
      <c r="A1261" s="6" t="str">
        <f t="shared" si="40"/>
        <v/>
      </c>
      <c r="B1261" s="6" t="str">
        <f t="shared" si="41"/>
        <v/>
      </c>
      <c r="C1261"/>
      <c r="D1261"/>
      <c r="E1261"/>
      <c r="F1261"/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  <c r="AB1261"/>
      <c r="AC1261"/>
      <c r="AD1261"/>
      <c r="AE1261"/>
      <c r="AF1261"/>
    </row>
    <row r="1262" spans="1:32">
      <c r="A1262" s="6" t="str">
        <f t="shared" si="40"/>
        <v/>
      </c>
      <c r="B1262" s="6" t="str">
        <f t="shared" si="41"/>
        <v/>
      </c>
      <c r="C1262"/>
      <c r="D1262"/>
      <c r="E1262"/>
      <c r="F1262"/>
      <c r="G1262"/>
      <c r="H1262"/>
      <c r="I1262"/>
      <c r="J1262"/>
      <c r="K1262"/>
      <c r="L1262"/>
      <c r="M1262"/>
      <c r="N1262"/>
      <c r="O1262"/>
      <c r="P1262"/>
      <c r="Q1262"/>
      <c r="R1262"/>
      <c r="S1262"/>
      <c r="T1262"/>
      <c r="U1262"/>
      <c r="V1262"/>
      <c r="W1262"/>
      <c r="X1262"/>
      <c r="Y1262"/>
      <c r="Z1262"/>
      <c r="AA1262"/>
      <c r="AB1262"/>
      <c r="AC1262"/>
      <c r="AD1262"/>
      <c r="AE1262"/>
      <c r="AF1262"/>
    </row>
    <row r="1263" spans="1:32">
      <c r="A1263" s="6" t="str">
        <f t="shared" si="40"/>
        <v/>
      </c>
      <c r="B1263" s="6" t="str">
        <f t="shared" si="41"/>
        <v/>
      </c>
      <c r="C1263"/>
      <c r="D1263"/>
      <c r="E1263"/>
      <c r="F1263"/>
      <c r="G1263"/>
      <c r="H1263"/>
      <c r="I1263"/>
      <c r="J1263"/>
      <c r="K1263"/>
      <c r="L1263"/>
      <c r="M1263"/>
      <c r="N1263"/>
      <c r="O1263"/>
      <c r="P1263"/>
      <c r="Q1263"/>
      <c r="R1263"/>
      <c r="S1263"/>
      <c r="T1263"/>
      <c r="U1263"/>
      <c r="V1263"/>
      <c r="W1263"/>
      <c r="X1263"/>
      <c r="Y1263"/>
      <c r="Z1263"/>
      <c r="AA1263"/>
      <c r="AB1263"/>
      <c r="AC1263"/>
      <c r="AD1263"/>
      <c r="AE1263"/>
      <c r="AF1263"/>
    </row>
    <row r="1264" spans="1:32">
      <c r="A1264" s="6" t="str">
        <f t="shared" si="40"/>
        <v/>
      </c>
      <c r="B1264" s="6" t="str">
        <f t="shared" si="41"/>
        <v/>
      </c>
      <c r="C1264"/>
      <c r="D1264"/>
      <c r="E1264"/>
      <c r="F1264"/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  <c r="AB1264"/>
      <c r="AC1264"/>
      <c r="AD1264"/>
      <c r="AE1264"/>
      <c r="AF1264"/>
    </row>
    <row r="1265" spans="1:32">
      <c r="A1265" s="6" t="str">
        <f t="shared" si="40"/>
        <v/>
      </c>
      <c r="B1265" s="6" t="str">
        <f t="shared" si="41"/>
        <v/>
      </c>
      <c r="C1265"/>
      <c r="D1265"/>
      <c r="E1265"/>
      <c r="F1265"/>
      <c r="G1265"/>
      <c r="H1265"/>
      <c r="I1265"/>
      <c r="J1265"/>
      <c r="K1265"/>
      <c r="L1265"/>
      <c r="M1265"/>
      <c r="N1265"/>
      <c r="O1265"/>
      <c r="P1265"/>
      <c r="Q1265"/>
      <c r="R1265"/>
      <c r="S1265"/>
      <c r="T1265"/>
      <c r="U1265"/>
      <c r="V1265"/>
      <c r="W1265"/>
      <c r="X1265"/>
      <c r="Y1265"/>
      <c r="Z1265"/>
      <c r="AA1265"/>
      <c r="AB1265"/>
      <c r="AC1265"/>
      <c r="AD1265"/>
      <c r="AE1265"/>
      <c r="AF1265"/>
    </row>
    <row r="1266" spans="1:32">
      <c r="A1266" s="6" t="str">
        <f t="shared" si="40"/>
        <v/>
      </c>
      <c r="B1266" s="6" t="str">
        <f t="shared" si="41"/>
        <v/>
      </c>
      <c r="C1266"/>
      <c r="D1266"/>
      <c r="E1266"/>
      <c r="F1266"/>
      <c r="G1266"/>
      <c r="H1266"/>
      <c r="I1266"/>
      <c r="J1266"/>
      <c r="K1266"/>
      <c r="L1266"/>
      <c r="M1266"/>
      <c r="N1266"/>
      <c r="O1266"/>
      <c r="P1266"/>
      <c r="Q1266"/>
      <c r="R1266"/>
      <c r="S1266"/>
      <c r="T1266"/>
      <c r="U1266"/>
      <c r="V1266"/>
      <c r="W1266"/>
      <c r="X1266"/>
      <c r="Y1266"/>
      <c r="Z1266"/>
      <c r="AA1266"/>
      <c r="AB1266"/>
      <c r="AC1266"/>
      <c r="AD1266"/>
      <c r="AE1266"/>
      <c r="AF1266"/>
    </row>
    <row r="1267" spans="1:32">
      <c r="A1267" s="6" t="str">
        <f t="shared" si="40"/>
        <v/>
      </c>
      <c r="B1267" s="6" t="str">
        <f t="shared" si="41"/>
        <v/>
      </c>
      <c r="C1267"/>
      <c r="D1267"/>
      <c r="E1267"/>
      <c r="F1267"/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  <c r="AB1267"/>
      <c r="AC1267"/>
      <c r="AD1267"/>
      <c r="AE1267"/>
      <c r="AF1267"/>
    </row>
    <row r="1268" spans="1:32">
      <c r="A1268" s="6" t="str">
        <f t="shared" si="40"/>
        <v/>
      </c>
      <c r="B1268" s="6" t="str">
        <f t="shared" si="41"/>
        <v/>
      </c>
      <c r="C1268"/>
      <c r="D1268"/>
      <c r="E1268"/>
      <c r="F1268"/>
      <c r="G1268"/>
      <c r="H1268"/>
      <c r="I1268"/>
      <c r="J1268"/>
      <c r="K1268"/>
      <c r="L1268"/>
      <c r="M1268"/>
      <c r="N1268"/>
      <c r="O1268"/>
      <c r="P1268"/>
      <c r="Q1268"/>
      <c r="R1268"/>
      <c r="S1268"/>
      <c r="T1268"/>
      <c r="U1268"/>
      <c r="V1268"/>
      <c r="W1268"/>
      <c r="X1268"/>
      <c r="Y1268"/>
      <c r="Z1268"/>
      <c r="AA1268"/>
      <c r="AB1268"/>
      <c r="AC1268"/>
      <c r="AD1268"/>
      <c r="AE1268"/>
      <c r="AF1268"/>
    </row>
    <row r="1269" spans="1:32">
      <c r="A1269" s="6" t="str">
        <f t="shared" si="40"/>
        <v/>
      </c>
      <c r="B1269" s="6" t="str">
        <f t="shared" si="41"/>
        <v/>
      </c>
      <c r="C1269"/>
      <c r="D1269"/>
      <c r="E1269"/>
      <c r="F1269"/>
      <c r="G1269"/>
      <c r="H1269"/>
      <c r="I1269"/>
      <c r="J1269"/>
      <c r="K1269"/>
      <c r="L1269"/>
      <c r="M1269"/>
      <c r="N1269"/>
      <c r="O1269"/>
      <c r="P1269"/>
      <c r="Q1269"/>
      <c r="R1269"/>
      <c r="S1269"/>
      <c r="T1269"/>
      <c r="U1269"/>
      <c r="V1269"/>
      <c r="W1269"/>
      <c r="X1269"/>
      <c r="Y1269"/>
      <c r="Z1269"/>
      <c r="AA1269"/>
      <c r="AB1269"/>
      <c r="AC1269"/>
      <c r="AD1269"/>
      <c r="AE1269"/>
      <c r="AF1269"/>
    </row>
    <row r="1270" spans="1:32">
      <c r="A1270" s="6" t="str">
        <f t="shared" si="40"/>
        <v/>
      </c>
      <c r="B1270" s="6" t="str">
        <f t="shared" si="41"/>
        <v/>
      </c>
      <c r="C1270"/>
      <c r="D1270"/>
      <c r="E1270"/>
      <c r="F1270"/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  <c r="AB1270"/>
      <c r="AC1270"/>
      <c r="AD1270"/>
      <c r="AE1270"/>
      <c r="AF1270"/>
    </row>
    <row r="1271" spans="1:32">
      <c r="A1271" s="6" t="str">
        <f t="shared" si="40"/>
        <v/>
      </c>
      <c r="B1271" s="6" t="str">
        <f t="shared" si="41"/>
        <v/>
      </c>
      <c r="C1271"/>
      <c r="D1271"/>
      <c r="E1271"/>
      <c r="F1271"/>
      <c r="G1271"/>
      <c r="H1271"/>
      <c r="I1271"/>
      <c r="J1271"/>
      <c r="K1271"/>
      <c r="L1271"/>
      <c r="M1271"/>
      <c r="N1271"/>
      <c r="O1271"/>
      <c r="P1271"/>
      <c r="Q1271"/>
      <c r="R1271"/>
      <c r="S1271"/>
      <c r="T1271"/>
      <c r="U1271"/>
      <c r="V1271"/>
      <c r="W1271"/>
      <c r="X1271"/>
      <c r="Y1271"/>
      <c r="Z1271"/>
      <c r="AA1271"/>
      <c r="AB1271"/>
      <c r="AC1271"/>
      <c r="AD1271"/>
      <c r="AE1271"/>
      <c r="AF1271"/>
    </row>
    <row r="1272" spans="1:32">
      <c r="A1272" s="6" t="str">
        <f t="shared" si="40"/>
        <v/>
      </c>
      <c r="B1272" s="6" t="str">
        <f t="shared" si="41"/>
        <v/>
      </c>
      <c r="C1272"/>
      <c r="D1272"/>
      <c r="E1272"/>
      <c r="F1272"/>
      <c r="G1272"/>
      <c r="H1272"/>
      <c r="I1272"/>
      <c r="J1272"/>
      <c r="K1272"/>
      <c r="L1272"/>
      <c r="M1272"/>
      <c r="N1272"/>
      <c r="O1272"/>
      <c r="P1272"/>
      <c r="Q1272"/>
      <c r="R1272"/>
      <c r="S1272"/>
      <c r="T1272"/>
      <c r="U1272"/>
      <c r="V1272"/>
      <c r="W1272"/>
      <c r="X1272"/>
      <c r="Y1272"/>
      <c r="Z1272"/>
      <c r="AA1272"/>
      <c r="AB1272"/>
      <c r="AC1272"/>
      <c r="AD1272"/>
      <c r="AE1272"/>
      <c r="AF1272"/>
    </row>
    <row r="1273" spans="1:32">
      <c r="A1273" s="6" t="str">
        <f t="shared" si="40"/>
        <v/>
      </c>
      <c r="B1273" s="6" t="str">
        <f t="shared" si="41"/>
        <v/>
      </c>
      <c r="C1273"/>
      <c r="D1273"/>
      <c r="E1273"/>
      <c r="F1273"/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  <c r="AB1273"/>
      <c r="AC1273"/>
      <c r="AD1273"/>
      <c r="AE1273"/>
      <c r="AF1273"/>
    </row>
    <row r="1274" spans="1:32">
      <c r="A1274" s="6" t="str">
        <f t="shared" si="40"/>
        <v/>
      </c>
      <c r="B1274" s="6" t="str">
        <f t="shared" si="41"/>
        <v/>
      </c>
      <c r="C1274"/>
      <c r="D1274"/>
      <c r="E1274"/>
      <c r="F1274"/>
      <c r="G1274"/>
      <c r="H1274"/>
      <c r="I1274"/>
      <c r="J1274"/>
      <c r="K1274"/>
      <c r="L1274"/>
      <c r="M1274"/>
      <c r="N1274"/>
      <c r="O1274"/>
      <c r="P1274"/>
      <c r="Q1274"/>
      <c r="R1274"/>
      <c r="S1274"/>
      <c r="T1274"/>
      <c r="U1274"/>
      <c r="V1274"/>
      <c r="W1274"/>
      <c r="X1274"/>
      <c r="Y1274"/>
      <c r="Z1274"/>
      <c r="AA1274"/>
      <c r="AB1274"/>
      <c r="AC1274"/>
      <c r="AD1274"/>
      <c r="AE1274"/>
      <c r="AF1274"/>
    </row>
    <row r="1275" spans="1:32">
      <c r="A1275" s="6" t="str">
        <f t="shared" si="40"/>
        <v/>
      </c>
      <c r="B1275" s="6" t="str">
        <f t="shared" si="41"/>
        <v/>
      </c>
      <c r="C1275"/>
      <c r="D1275"/>
      <c r="E1275"/>
      <c r="F1275"/>
      <c r="G1275"/>
      <c r="H1275"/>
      <c r="I1275"/>
      <c r="J1275"/>
      <c r="K1275"/>
      <c r="L1275"/>
      <c r="M1275"/>
      <c r="N1275"/>
      <c r="O1275"/>
      <c r="P1275"/>
      <c r="Q1275"/>
      <c r="R1275"/>
      <c r="S1275"/>
      <c r="T1275"/>
      <c r="U1275"/>
      <c r="V1275"/>
      <c r="W1275"/>
      <c r="X1275"/>
      <c r="Y1275"/>
      <c r="Z1275"/>
      <c r="AA1275"/>
      <c r="AB1275"/>
      <c r="AC1275"/>
      <c r="AD1275"/>
      <c r="AE1275"/>
      <c r="AF1275"/>
    </row>
    <row r="1276" spans="1:32">
      <c r="A1276" s="6" t="str">
        <f t="shared" si="40"/>
        <v/>
      </c>
      <c r="B1276" s="6" t="str">
        <f t="shared" si="41"/>
        <v/>
      </c>
      <c r="C1276"/>
      <c r="D1276"/>
      <c r="E1276"/>
      <c r="F1276"/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  <c r="AB1276"/>
      <c r="AC1276"/>
      <c r="AD1276"/>
      <c r="AE1276"/>
      <c r="AF1276"/>
    </row>
    <row r="1277" spans="1:32">
      <c r="A1277" s="6" t="str">
        <f t="shared" si="40"/>
        <v/>
      </c>
      <c r="B1277" s="6" t="str">
        <f t="shared" si="41"/>
        <v/>
      </c>
      <c r="C1277"/>
      <c r="D1277"/>
      <c r="E1277"/>
      <c r="F1277"/>
      <c r="G1277"/>
      <c r="H1277"/>
      <c r="I1277"/>
      <c r="J1277"/>
      <c r="K1277"/>
      <c r="L1277"/>
      <c r="M1277"/>
      <c r="N1277"/>
      <c r="O1277"/>
      <c r="P1277"/>
      <c r="Q1277"/>
      <c r="R1277"/>
      <c r="S1277"/>
      <c r="T1277"/>
      <c r="U1277"/>
      <c r="V1277"/>
      <c r="W1277"/>
      <c r="X1277"/>
      <c r="Y1277"/>
      <c r="Z1277"/>
      <c r="AA1277"/>
      <c r="AB1277"/>
      <c r="AC1277"/>
      <c r="AD1277"/>
      <c r="AE1277"/>
      <c r="AF1277"/>
    </row>
    <row r="1278" spans="1:32">
      <c r="A1278" s="6" t="str">
        <f t="shared" si="40"/>
        <v/>
      </c>
      <c r="B1278" s="6" t="str">
        <f t="shared" si="41"/>
        <v/>
      </c>
      <c r="C1278"/>
      <c r="D1278"/>
      <c r="E1278"/>
      <c r="F1278"/>
      <c r="G1278"/>
      <c r="H1278"/>
      <c r="I1278"/>
      <c r="J1278"/>
      <c r="K1278"/>
      <c r="L1278"/>
      <c r="M1278"/>
      <c r="N1278"/>
      <c r="O1278"/>
      <c r="P1278"/>
      <c r="Q1278"/>
      <c r="R1278"/>
      <c r="S1278"/>
      <c r="T1278"/>
      <c r="U1278"/>
      <c r="V1278"/>
      <c r="W1278"/>
      <c r="X1278"/>
      <c r="Y1278"/>
      <c r="Z1278"/>
      <c r="AA1278"/>
      <c r="AB1278"/>
      <c r="AC1278"/>
      <c r="AD1278"/>
      <c r="AE1278"/>
      <c r="AF1278"/>
    </row>
    <row r="1279" spans="1:32">
      <c r="A1279" s="6" t="str">
        <f t="shared" si="40"/>
        <v/>
      </c>
      <c r="B1279" s="6" t="str">
        <f t="shared" si="41"/>
        <v/>
      </c>
      <c r="C1279"/>
      <c r="D1279"/>
      <c r="E1279"/>
      <c r="F1279"/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  <c r="AB1279"/>
      <c r="AC1279"/>
      <c r="AD1279"/>
      <c r="AE1279"/>
      <c r="AF1279"/>
    </row>
    <row r="1280" spans="1:32">
      <c r="A1280" s="6" t="str">
        <f t="shared" si="40"/>
        <v/>
      </c>
      <c r="B1280" s="6" t="str">
        <f t="shared" si="41"/>
        <v/>
      </c>
      <c r="C1280"/>
      <c r="D1280"/>
      <c r="E1280"/>
      <c r="F1280"/>
      <c r="G1280"/>
      <c r="H1280"/>
      <c r="I1280"/>
      <c r="J1280"/>
      <c r="K1280"/>
      <c r="L1280"/>
      <c r="M1280"/>
      <c r="N1280"/>
      <c r="O1280"/>
      <c r="P1280"/>
      <c r="Q1280"/>
      <c r="R1280"/>
      <c r="S1280"/>
      <c r="T1280"/>
      <c r="U1280"/>
      <c r="V1280"/>
      <c r="W1280"/>
      <c r="X1280"/>
      <c r="Y1280"/>
      <c r="Z1280"/>
      <c r="AA1280"/>
      <c r="AB1280"/>
      <c r="AC1280"/>
      <c r="AD1280"/>
      <c r="AE1280"/>
      <c r="AF1280"/>
    </row>
    <row r="1281" spans="1:32">
      <c r="A1281" s="6" t="str">
        <f t="shared" si="40"/>
        <v/>
      </c>
      <c r="B1281" s="6" t="str">
        <f t="shared" si="41"/>
        <v/>
      </c>
      <c r="C1281"/>
      <c r="D1281"/>
      <c r="E1281"/>
      <c r="F1281"/>
      <c r="G1281"/>
      <c r="H1281"/>
      <c r="I1281"/>
      <c r="J1281"/>
      <c r="K1281"/>
      <c r="L1281"/>
      <c r="M1281"/>
      <c r="N1281"/>
      <c r="O1281"/>
      <c r="P1281"/>
      <c r="Q1281"/>
      <c r="R1281"/>
      <c r="S1281"/>
      <c r="T1281"/>
      <c r="U1281"/>
      <c r="V1281"/>
      <c r="W1281"/>
      <c r="X1281"/>
      <c r="Y1281"/>
      <c r="Z1281"/>
      <c r="AA1281"/>
      <c r="AB1281"/>
      <c r="AC1281"/>
      <c r="AD1281"/>
      <c r="AE1281"/>
      <c r="AF1281"/>
    </row>
    <row r="1282" spans="1:32">
      <c r="A1282" s="6" t="str">
        <f t="shared" si="40"/>
        <v/>
      </c>
      <c r="B1282" s="6" t="str">
        <f t="shared" si="41"/>
        <v/>
      </c>
      <c r="C1282"/>
      <c r="D1282"/>
      <c r="E1282"/>
      <c r="F1282"/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  <c r="AB1282"/>
      <c r="AC1282"/>
      <c r="AD1282"/>
      <c r="AE1282"/>
      <c r="AF1282"/>
    </row>
    <row r="1283" spans="1:32">
      <c r="A1283" s="6" t="str">
        <f t="shared" si="40"/>
        <v/>
      </c>
      <c r="B1283" s="6" t="str">
        <f t="shared" si="41"/>
        <v/>
      </c>
      <c r="C1283"/>
      <c r="D1283"/>
      <c r="E1283"/>
      <c r="F1283"/>
      <c r="G1283"/>
      <c r="H1283"/>
      <c r="I1283"/>
      <c r="J1283"/>
      <c r="K1283"/>
      <c r="L1283"/>
      <c r="M1283"/>
      <c r="N1283"/>
      <c r="O1283"/>
      <c r="P1283"/>
      <c r="Q1283"/>
      <c r="R1283"/>
      <c r="S1283"/>
      <c r="T1283"/>
      <c r="U1283"/>
      <c r="V1283"/>
      <c r="W1283"/>
      <c r="X1283"/>
      <c r="Y1283"/>
      <c r="Z1283"/>
      <c r="AA1283"/>
      <c r="AB1283"/>
      <c r="AC1283"/>
      <c r="AD1283"/>
      <c r="AE1283"/>
      <c r="AF1283"/>
    </row>
    <row r="1284" spans="1:32">
      <c r="A1284" s="6" t="str">
        <f t="shared" si="40"/>
        <v/>
      </c>
      <c r="B1284" s="6" t="str">
        <f t="shared" si="41"/>
        <v/>
      </c>
      <c r="C1284"/>
      <c r="D1284"/>
      <c r="E1284"/>
      <c r="F1284"/>
      <c r="G1284"/>
      <c r="H1284"/>
      <c r="I1284"/>
      <c r="J1284"/>
      <c r="K1284"/>
      <c r="L1284"/>
      <c r="M1284"/>
      <c r="N1284"/>
      <c r="O1284"/>
      <c r="P1284"/>
      <c r="Q1284"/>
      <c r="R1284"/>
      <c r="S1284"/>
      <c r="T1284"/>
      <c r="U1284"/>
      <c r="V1284"/>
      <c r="W1284"/>
      <c r="X1284"/>
      <c r="Y1284"/>
      <c r="Z1284"/>
      <c r="AA1284"/>
      <c r="AB1284"/>
      <c r="AC1284"/>
      <c r="AD1284"/>
      <c r="AE1284"/>
      <c r="AF1284"/>
    </row>
    <row r="1285" spans="1:32">
      <c r="A1285" s="6" t="str">
        <f t="shared" si="40"/>
        <v/>
      </c>
      <c r="B1285" s="6" t="str">
        <f t="shared" si="41"/>
        <v/>
      </c>
      <c r="C1285"/>
      <c r="D1285"/>
      <c r="E1285"/>
      <c r="F1285"/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  <c r="AB1285"/>
      <c r="AC1285"/>
      <c r="AD1285"/>
      <c r="AE1285"/>
      <c r="AF1285"/>
    </row>
    <row r="1286" spans="1:32">
      <c r="A1286" s="6" t="str">
        <f t="shared" si="40"/>
        <v/>
      </c>
      <c r="B1286" s="6" t="str">
        <f t="shared" si="41"/>
        <v/>
      </c>
      <c r="C1286"/>
      <c r="D1286"/>
      <c r="E1286"/>
      <c r="F1286"/>
      <c r="G1286"/>
      <c r="H1286"/>
      <c r="I1286"/>
      <c r="J1286"/>
      <c r="K1286"/>
      <c r="L1286"/>
      <c r="M1286"/>
      <c r="N1286"/>
      <c r="O1286"/>
      <c r="P1286"/>
      <c r="Q1286"/>
      <c r="R1286"/>
      <c r="S1286"/>
      <c r="T1286"/>
      <c r="U1286"/>
      <c r="V1286"/>
      <c r="W1286"/>
      <c r="X1286"/>
      <c r="Y1286"/>
      <c r="Z1286"/>
      <c r="AA1286"/>
      <c r="AB1286"/>
      <c r="AC1286"/>
      <c r="AD1286"/>
      <c r="AE1286"/>
      <c r="AF1286"/>
    </row>
    <row r="1287" spans="1:32">
      <c r="A1287" s="6" t="str">
        <f t="shared" si="40"/>
        <v/>
      </c>
      <c r="B1287" s="6" t="str">
        <f t="shared" si="41"/>
        <v/>
      </c>
      <c r="C1287"/>
      <c r="D1287"/>
      <c r="E1287"/>
      <c r="F1287"/>
      <c r="G1287"/>
      <c r="H1287"/>
      <c r="I1287"/>
      <c r="J1287"/>
      <c r="K1287"/>
      <c r="L1287"/>
      <c r="M1287"/>
      <c r="N1287"/>
      <c r="O1287"/>
      <c r="P1287"/>
      <c r="Q1287"/>
      <c r="R1287"/>
      <c r="S1287"/>
      <c r="T1287"/>
      <c r="U1287"/>
      <c r="V1287"/>
      <c r="W1287"/>
      <c r="X1287"/>
      <c r="Y1287"/>
      <c r="Z1287"/>
      <c r="AA1287"/>
      <c r="AB1287"/>
      <c r="AC1287"/>
      <c r="AD1287"/>
      <c r="AE1287"/>
      <c r="AF1287"/>
    </row>
    <row r="1288" spans="1:32">
      <c r="A1288" s="6" t="str">
        <f t="shared" si="40"/>
        <v/>
      </c>
      <c r="B1288" s="6" t="str">
        <f t="shared" si="41"/>
        <v/>
      </c>
      <c r="C1288"/>
      <c r="D1288"/>
      <c r="E1288"/>
      <c r="F1288"/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  <c r="AB1288"/>
      <c r="AC1288"/>
      <c r="AD1288"/>
      <c r="AE1288"/>
      <c r="AF1288"/>
    </row>
    <row r="1289" spans="1:32">
      <c r="A1289" s="6" t="str">
        <f t="shared" si="40"/>
        <v/>
      </c>
      <c r="B1289" s="6" t="str">
        <f t="shared" si="41"/>
        <v/>
      </c>
      <c r="C1289"/>
      <c r="D1289"/>
      <c r="E1289"/>
      <c r="F1289"/>
      <c r="G1289"/>
      <c r="H1289"/>
      <c r="I1289"/>
      <c r="J1289"/>
      <c r="K1289"/>
      <c r="L1289"/>
      <c r="M1289"/>
      <c r="N1289"/>
      <c r="O1289"/>
      <c r="P1289"/>
      <c r="Q1289"/>
      <c r="R1289"/>
      <c r="S1289"/>
      <c r="T1289"/>
      <c r="U1289"/>
      <c r="V1289"/>
      <c r="W1289"/>
      <c r="X1289"/>
      <c r="Y1289"/>
      <c r="Z1289"/>
      <c r="AA1289"/>
      <c r="AB1289"/>
      <c r="AC1289"/>
      <c r="AD1289"/>
      <c r="AE1289"/>
      <c r="AF1289"/>
    </row>
    <row r="1290" spans="1:32">
      <c r="A1290" s="6" t="str">
        <f t="shared" ref="A1290:A1353" si="42">IFERROR(CONCATENATE(C1290,B1290),"")</f>
        <v/>
      </c>
      <c r="B1290" s="6" t="str">
        <f t="shared" ref="B1290:B1353" si="43">IFERROR(IF(C1290=C1289,B1289+1,IF(C1290="","",1)),"")</f>
        <v/>
      </c>
      <c r="C1290"/>
      <c r="D1290"/>
      <c r="E1290"/>
      <c r="F1290"/>
      <c r="G1290"/>
      <c r="H1290"/>
      <c r="I1290"/>
      <c r="J1290"/>
      <c r="K1290"/>
      <c r="L1290"/>
      <c r="M1290"/>
      <c r="N1290"/>
      <c r="O1290"/>
      <c r="P1290"/>
      <c r="Q1290"/>
      <c r="R1290"/>
      <c r="S1290"/>
      <c r="T1290"/>
      <c r="U1290"/>
      <c r="V1290"/>
      <c r="W1290"/>
      <c r="X1290"/>
      <c r="Y1290"/>
      <c r="Z1290"/>
      <c r="AA1290"/>
      <c r="AB1290"/>
      <c r="AC1290"/>
      <c r="AD1290"/>
      <c r="AE1290"/>
      <c r="AF1290"/>
    </row>
    <row r="1291" spans="1:32">
      <c r="A1291" s="6" t="str">
        <f t="shared" si="42"/>
        <v/>
      </c>
      <c r="B1291" s="6" t="str">
        <f t="shared" si="43"/>
        <v/>
      </c>
      <c r="C1291"/>
      <c r="D1291"/>
      <c r="E1291"/>
      <c r="F1291"/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  <c r="AB1291"/>
      <c r="AC1291"/>
      <c r="AD1291"/>
      <c r="AE1291"/>
      <c r="AF1291"/>
    </row>
    <row r="1292" spans="1:32">
      <c r="A1292" s="6" t="str">
        <f t="shared" si="42"/>
        <v/>
      </c>
      <c r="B1292" s="6" t="str">
        <f t="shared" si="43"/>
        <v/>
      </c>
      <c r="C1292"/>
      <c r="D1292"/>
      <c r="E1292"/>
      <c r="F1292"/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  <c r="AA1292"/>
      <c r="AB1292"/>
      <c r="AC1292"/>
      <c r="AD1292"/>
      <c r="AE1292"/>
      <c r="AF1292"/>
    </row>
    <row r="1293" spans="1:32">
      <c r="A1293" s="6" t="str">
        <f t="shared" si="42"/>
        <v/>
      </c>
      <c r="B1293" s="6" t="str">
        <f t="shared" si="43"/>
        <v/>
      </c>
      <c r="C1293"/>
      <c r="D1293"/>
      <c r="E1293"/>
      <c r="F1293"/>
      <c r="G1293"/>
      <c r="H1293"/>
      <c r="I1293"/>
      <c r="J1293"/>
      <c r="K1293"/>
      <c r="L1293"/>
      <c r="M1293"/>
      <c r="N1293"/>
      <c r="O1293"/>
      <c r="P1293"/>
      <c r="Q1293"/>
      <c r="R1293"/>
      <c r="S1293"/>
      <c r="T1293"/>
      <c r="U1293"/>
      <c r="V1293"/>
      <c r="W1293"/>
      <c r="X1293"/>
      <c r="Y1293"/>
      <c r="Z1293"/>
      <c r="AA1293"/>
      <c r="AB1293"/>
      <c r="AC1293"/>
      <c r="AD1293"/>
      <c r="AE1293"/>
      <c r="AF1293"/>
    </row>
    <row r="1294" spans="1:32">
      <c r="A1294" s="6" t="str">
        <f t="shared" si="42"/>
        <v/>
      </c>
      <c r="B1294" s="6" t="str">
        <f t="shared" si="43"/>
        <v/>
      </c>
      <c r="C1294"/>
      <c r="D1294"/>
      <c r="E1294"/>
      <c r="F1294"/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  <c r="AB1294"/>
      <c r="AC1294"/>
      <c r="AD1294"/>
      <c r="AE1294"/>
      <c r="AF1294"/>
    </row>
    <row r="1295" spans="1:32">
      <c r="A1295" s="6" t="str">
        <f t="shared" si="42"/>
        <v/>
      </c>
      <c r="B1295" s="6" t="str">
        <f t="shared" si="43"/>
        <v/>
      </c>
      <c r="C1295"/>
      <c r="D1295"/>
      <c r="E1295"/>
      <c r="F1295"/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  <c r="AA1295"/>
      <c r="AB1295"/>
      <c r="AC1295"/>
      <c r="AD1295"/>
      <c r="AE1295"/>
      <c r="AF1295"/>
    </row>
    <row r="1296" spans="1:32">
      <c r="A1296" s="6" t="str">
        <f t="shared" si="42"/>
        <v/>
      </c>
      <c r="B1296" s="6" t="str">
        <f t="shared" si="43"/>
        <v/>
      </c>
      <c r="C1296"/>
      <c r="D1296"/>
      <c r="E1296"/>
      <c r="F1296"/>
      <c r="G1296"/>
      <c r="H1296"/>
      <c r="I1296"/>
      <c r="J1296"/>
      <c r="K1296"/>
      <c r="L1296"/>
      <c r="M1296"/>
      <c r="N1296"/>
      <c r="O1296"/>
      <c r="P1296"/>
      <c r="Q1296"/>
      <c r="R1296"/>
      <c r="S1296"/>
      <c r="T1296"/>
      <c r="U1296"/>
      <c r="V1296"/>
      <c r="W1296"/>
      <c r="X1296"/>
      <c r="Y1296"/>
      <c r="Z1296"/>
      <c r="AA1296"/>
      <c r="AB1296"/>
      <c r="AC1296"/>
      <c r="AD1296"/>
      <c r="AE1296"/>
      <c r="AF1296"/>
    </row>
    <row r="1297" spans="1:32">
      <c r="A1297" s="6" t="str">
        <f t="shared" si="42"/>
        <v/>
      </c>
      <c r="B1297" s="6" t="str">
        <f t="shared" si="43"/>
        <v/>
      </c>
      <c r="C1297"/>
      <c r="D1297"/>
      <c r="E1297"/>
      <c r="F1297"/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  <c r="AB1297"/>
      <c r="AC1297"/>
      <c r="AD1297"/>
      <c r="AE1297"/>
      <c r="AF1297"/>
    </row>
    <row r="1298" spans="1:32">
      <c r="A1298" s="6" t="str">
        <f t="shared" si="42"/>
        <v/>
      </c>
      <c r="B1298" s="6" t="str">
        <f t="shared" si="43"/>
        <v/>
      </c>
      <c r="C1298"/>
      <c r="D1298"/>
      <c r="E1298"/>
      <c r="F1298"/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  <c r="AA1298"/>
      <c r="AB1298"/>
      <c r="AC1298"/>
      <c r="AD1298"/>
      <c r="AE1298"/>
      <c r="AF1298"/>
    </row>
    <row r="1299" spans="1:32">
      <c r="A1299" s="6" t="str">
        <f t="shared" si="42"/>
        <v/>
      </c>
      <c r="B1299" s="6" t="str">
        <f t="shared" si="43"/>
        <v/>
      </c>
      <c r="C1299"/>
      <c r="D1299"/>
      <c r="E1299"/>
      <c r="F1299"/>
      <c r="G1299"/>
      <c r="H1299"/>
      <c r="I1299"/>
      <c r="J1299"/>
      <c r="K1299"/>
      <c r="L1299"/>
      <c r="M1299"/>
      <c r="N1299"/>
      <c r="O1299"/>
      <c r="P1299"/>
      <c r="Q1299"/>
      <c r="R1299"/>
      <c r="S1299"/>
      <c r="T1299"/>
      <c r="U1299"/>
      <c r="V1299"/>
      <c r="W1299"/>
      <c r="X1299"/>
      <c r="Y1299"/>
      <c r="Z1299"/>
      <c r="AA1299"/>
      <c r="AB1299"/>
      <c r="AC1299"/>
      <c r="AD1299"/>
      <c r="AE1299"/>
      <c r="AF1299"/>
    </row>
    <row r="1300" spans="1:32">
      <c r="A1300" s="6" t="str">
        <f t="shared" si="42"/>
        <v/>
      </c>
      <c r="B1300" s="6" t="str">
        <f t="shared" si="43"/>
        <v/>
      </c>
      <c r="C1300"/>
      <c r="D1300"/>
      <c r="E1300"/>
      <c r="F1300"/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  <c r="AB1300"/>
      <c r="AC1300"/>
      <c r="AD1300"/>
      <c r="AE1300"/>
      <c r="AF1300"/>
    </row>
    <row r="1301" spans="1:32">
      <c r="A1301" s="6" t="str">
        <f t="shared" si="42"/>
        <v/>
      </c>
      <c r="B1301" s="6" t="str">
        <f t="shared" si="43"/>
        <v/>
      </c>
      <c r="C1301"/>
      <c r="D1301"/>
      <c r="E1301"/>
      <c r="F1301"/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  <c r="AA1301"/>
      <c r="AB1301"/>
      <c r="AC1301"/>
      <c r="AD1301"/>
      <c r="AE1301"/>
      <c r="AF1301"/>
    </row>
    <row r="1302" spans="1:32">
      <c r="A1302" s="6" t="str">
        <f t="shared" si="42"/>
        <v/>
      </c>
      <c r="B1302" s="6" t="str">
        <f t="shared" si="43"/>
        <v/>
      </c>
      <c r="C1302"/>
      <c r="D1302"/>
      <c r="E1302"/>
      <c r="F1302"/>
      <c r="G1302"/>
      <c r="H1302"/>
      <c r="I1302"/>
      <c r="J1302"/>
      <c r="K1302"/>
      <c r="L1302"/>
      <c r="M1302"/>
      <c r="N1302"/>
      <c r="O1302"/>
      <c r="P1302"/>
      <c r="Q1302"/>
      <c r="R1302"/>
      <c r="S1302"/>
      <c r="T1302"/>
      <c r="U1302"/>
      <c r="V1302"/>
      <c r="W1302"/>
      <c r="X1302"/>
      <c r="Y1302"/>
      <c r="Z1302"/>
      <c r="AA1302"/>
      <c r="AB1302"/>
      <c r="AC1302"/>
      <c r="AD1302"/>
      <c r="AE1302"/>
      <c r="AF1302"/>
    </row>
    <row r="1303" spans="1:32">
      <c r="A1303" s="6" t="str">
        <f t="shared" si="42"/>
        <v/>
      </c>
      <c r="B1303" s="6" t="str">
        <f t="shared" si="43"/>
        <v/>
      </c>
      <c r="C1303"/>
      <c r="D1303"/>
      <c r="E1303"/>
      <c r="F1303"/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  <c r="AB1303"/>
      <c r="AC1303"/>
      <c r="AD1303"/>
      <c r="AE1303"/>
      <c r="AF1303"/>
    </row>
    <row r="1304" spans="1:32">
      <c r="A1304" s="6" t="str">
        <f t="shared" si="42"/>
        <v/>
      </c>
      <c r="B1304" s="6" t="str">
        <f t="shared" si="43"/>
        <v/>
      </c>
      <c r="C1304"/>
      <c r="D1304"/>
      <c r="E1304"/>
      <c r="F1304"/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  <c r="AA1304"/>
      <c r="AB1304"/>
      <c r="AC1304"/>
      <c r="AD1304"/>
      <c r="AE1304"/>
      <c r="AF1304"/>
    </row>
    <row r="1305" spans="1:32">
      <c r="A1305" s="6" t="str">
        <f t="shared" si="42"/>
        <v/>
      </c>
      <c r="B1305" s="6" t="str">
        <f t="shared" si="43"/>
        <v/>
      </c>
      <c r="C1305"/>
      <c r="D1305"/>
      <c r="E1305"/>
      <c r="F1305"/>
      <c r="G1305"/>
      <c r="H1305"/>
      <c r="I1305"/>
      <c r="J1305"/>
      <c r="K1305"/>
      <c r="L1305"/>
      <c r="M1305"/>
      <c r="N1305"/>
      <c r="O1305"/>
      <c r="P1305"/>
      <c r="Q1305"/>
      <c r="R1305"/>
      <c r="S1305"/>
      <c r="T1305"/>
      <c r="U1305"/>
      <c r="V1305"/>
      <c r="W1305"/>
      <c r="X1305"/>
      <c r="Y1305"/>
      <c r="Z1305"/>
      <c r="AA1305"/>
      <c r="AB1305"/>
      <c r="AC1305"/>
      <c r="AD1305"/>
      <c r="AE1305"/>
      <c r="AF1305"/>
    </row>
    <row r="1306" spans="1:32">
      <c r="A1306" s="6" t="str">
        <f t="shared" si="42"/>
        <v/>
      </c>
      <c r="B1306" s="6" t="str">
        <f t="shared" si="43"/>
        <v/>
      </c>
      <c r="C1306"/>
      <c r="D1306"/>
      <c r="E1306"/>
      <c r="F1306"/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  <c r="AB1306"/>
      <c r="AC1306"/>
      <c r="AD1306"/>
      <c r="AE1306"/>
      <c r="AF1306"/>
    </row>
    <row r="1307" spans="1:32">
      <c r="A1307" s="6" t="str">
        <f t="shared" si="42"/>
        <v/>
      </c>
      <c r="B1307" s="6" t="str">
        <f t="shared" si="43"/>
        <v/>
      </c>
      <c r="C1307"/>
      <c r="D1307"/>
      <c r="E1307"/>
      <c r="F1307"/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  <c r="AA1307"/>
      <c r="AB1307"/>
      <c r="AC1307"/>
      <c r="AD1307"/>
      <c r="AE1307"/>
      <c r="AF1307"/>
    </row>
    <row r="1308" spans="1:32">
      <c r="A1308" s="6" t="str">
        <f t="shared" si="42"/>
        <v/>
      </c>
      <c r="B1308" s="6" t="str">
        <f t="shared" si="43"/>
        <v/>
      </c>
      <c r="C1308"/>
      <c r="D1308"/>
      <c r="E1308"/>
      <c r="F1308"/>
      <c r="G1308"/>
      <c r="H1308"/>
      <c r="I1308"/>
      <c r="J1308"/>
      <c r="K1308"/>
      <c r="L1308"/>
      <c r="M1308"/>
      <c r="N1308"/>
      <c r="O1308"/>
      <c r="P1308"/>
      <c r="Q1308"/>
      <c r="R1308"/>
      <c r="S1308"/>
      <c r="T1308"/>
      <c r="U1308"/>
      <c r="V1308"/>
      <c r="W1308"/>
      <c r="X1308"/>
      <c r="Y1308"/>
      <c r="Z1308"/>
      <c r="AA1308"/>
      <c r="AB1308"/>
      <c r="AC1308"/>
      <c r="AD1308"/>
      <c r="AE1308"/>
      <c r="AF1308"/>
    </row>
    <row r="1309" spans="1:32">
      <c r="A1309" s="6" t="str">
        <f t="shared" si="42"/>
        <v/>
      </c>
      <c r="B1309" s="6" t="str">
        <f t="shared" si="43"/>
        <v/>
      </c>
      <c r="C1309"/>
      <c r="D1309"/>
      <c r="E1309"/>
      <c r="F1309"/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  <c r="AB1309"/>
      <c r="AC1309"/>
      <c r="AD1309"/>
      <c r="AE1309"/>
      <c r="AF1309"/>
    </row>
    <row r="1310" spans="1:32">
      <c r="A1310" s="6" t="str">
        <f t="shared" si="42"/>
        <v/>
      </c>
      <c r="B1310" s="6" t="str">
        <f t="shared" si="43"/>
        <v/>
      </c>
      <c r="C1310"/>
      <c r="D1310"/>
      <c r="E1310"/>
      <c r="F1310"/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  <c r="AA1310"/>
      <c r="AB1310"/>
      <c r="AC1310"/>
      <c r="AD1310"/>
      <c r="AE1310"/>
      <c r="AF1310"/>
    </row>
    <row r="1311" spans="1:32">
      <c r="A1311" s="6" t="str">
        <f t="shared" si="42"/>
        <v/>
      </c>
      <c r="B1311" s="6" t="str">
        <f t="shared" si="43"/>
        <v/>
      </c>
      <c r="C1311"/>
      <c r="D1311"/>
      <c r="E1311"/>
      <c r="F1311"/>
      <c r="G1311"/>
      <c r="H1311"/>
      <c r="I1311"/>
      <c r="J1311"/>
      <c r="K1311"/>
      <c r="L1311"/>
      <c r="M1311"/>
      <c r="N1311"/>
      <c r="O1311"/>
      <c r="P1311"/>
      <c r="Q1311"/>
      <c r="R1311"/>
      <c r="S1311"/>
      <c r="T1311"/>
      <c r="U1311"/>
      <c r="V1311"/>
      <c r="W1311"/>
      <c r="X1311"/>
      <c r="Y1311"/>
      <c r="Z1311"/>
      <c r="AA1311"/>
      <c r="AB1311"/>
      <c r="AC1311"/>
      <c r="AD1311"/>
      <c r="AE1311"/>
      <c r="AF1311"/>
    </row>
    <row r="1312" spans="1:32">
      <c r="A1312" s="6" t="str">
        <f t="shared" si="42"/>
        <v/>
      </c>
      <c r="B1312" s="6" t="str">
        <f t="shared" si="43"/>
        <v/>
      </c>
      <c r="C1312"/>
      <c r="D1312"/>
      <c r="E1312"/>
      <c r="F1312"/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  <c r="AB1312"/>
      <c r="AC1312"/>
      <c r="AD1312"/>
      <c r="AE1312"/>
      <c r="AF1312"/>
    </row>
    <row r="1313" spans="1:32">
      <c r="A1313" s="6" t="str">
        <f t="shared" si="42"/>
        <v/>
      </c>
      <c r="B1313" s="6" t="str">
        <f t="shared" si="43"/>
        <v/>
      </c>
      <c r="C1313"/>
      <c r="D1313"/>
      <c r="E1313"/>
      <c r="F1313"/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  <c r="AA1313"/>
      <c r="AB1313"/>
      <c r="AC1313"/>
      <c r="AD1313"/>
      <c r="AE1313"/>
      <c r="AF1313"/>
    </row>
    <row r="1314" spans="1:32">
      <c r="A1314" s="6" t="str">
        <f t="shared" si="42"/>
        <v/>
      </c>
      <c r="B1314" s="6" t="str">
        <f t="shared" si="43"/>
        <v/>
      </c>
      <c r="C1314"/>
      <c r="D1314"/>
      <c r="E1314"/>
      <c r="F1314"/>
      <c r="G1314"/>
      <c r="H1314"/>
      <c r="I1314"/>
      <c r="J1314"/>
      <c r="K1314"/>
      <c r="L1314"/>
      <c r="M1314"/>
      <c r="N1314"/>
      <c r="O1314"/>
      <c r="P1314"/>
      <c r="Q1314"/>
      <c r="R1314"/>
      <c r="S1314"/>
      <c r="T1314"/>
      <c r="U1314"/>
      <c r="V1314"/>
      <c r="W1314"/>
      <c r="X1314"/>
      <c r="Y1314"/>
      <c r="Z1314"/>
      <c r="AA1314"/>
      <c r="AB1314"/>
      <c r="AC1314"/>
      <c r="AD1314"/>
      <c r="AE1314"/>
      <c r="AF1314"/>
    </row>
    <row r="1315" spans="1:32">
      <c r="A1315" s="6" t="str">
        <f t="shared" si="42"/>
        <v/>
      </c>
      <c r="B1315" s="6" t="str">
        <f t="shared" si="43"/>
        <v/>
      </c>
      <c r="C1315"/>
      <c r="D1315"/>
      <c r="E1315"/>
      <c r="F1315"/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  <c r="AB1315"/>
      <c r="AC1315"/>
      <c r="AD1315"/>
      <c r="AE1315"/>
      <c r="AF1315"/>
    </row>
    <row r="1316" spans="1:32">
      <c r="A1316" s="6" t="str">
        <f t="shared" si="42"/>
        <v/>
      </c>
      <c r="B1316" s="6" t="str">
        <f t="shared" si="43"/>
        <v/>
      </c>
      <c r="C1316"/>
      <c r="D1316"/>
      <c r="E1316"/>
      <c r="F1316"/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  <c r="AA1316"/>
      <c r="AB1316"/>
      <c r="AC1316"/>
      <c r="AD1316"/>
      <c r="AE1316"/>
      <c r="AF1316"/>
    </row>
    <row r="1317" spans="1:32">
      <c r="A1317" s="6" t="str">
        <f t="shared" si="42"/>
        <v/>
      </c>
      <c r="B1317" s="6" t="str">
        <f t="shared" si="43"/>
        <v/>
      </c>
      <c r="C1317"/>
      <c r="D1317"/>
      <c r="E1317"/>
      <c r="F1317"/>
      <c r="G1317"/>
      <c r="H1317"/>
      <c r="I1317"/>
      <c r="J1317"/>
      <c r="K1317"/>
      <c r="L1317"/>
      <c r="M1317"/>
      <c r="N1317"/>
      <c r="O1317"/>
      <c r="P1317"/>
      <c r="Q1317"/>
      <c r="R1317"/>
      <c r="S1317"/>
      <c r="T1317"/>
      <c r="U1317"/>
      <c r="V1317"/>
      <c r="W1317"/>
      <c r="X1317"/>
      <c r="Y1317"/>
      <c r="Z1317"/>
      <c r="AA1317"/>
      <c r="AB1317"/>
      <c r="AC1317"/>
      <c r="AD1317"/>
      <c r="AE1317"/>
      <c r="AF1317"/>
    </row>
    <row r="1318" spans="1:32">
      <c r="A1318" s="6" t="str">
        <f t="shared" si="42"/>
        <v/>
      </c>
      <c r="B1318" s="6" t="str">
        <f t="shared" si="43"/>
        <v/>
      </c>
      <c r="C1318"/>
      <c r="D1318"/>
      <c r="E1318"/>
      <c r="F1318"/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  <c r="AB1318"/>
      <c r="AC1318"/>
      <c r="AD1318"/>
      <c r="AE1318"/>
      <c r="AF1318"/>
    </row>
    <row r="1319" spans="1:32">
      <c r="A1319" s="6" t="str">
        <f t="shared" si="42"/>
        <v/>
      </c>
      <c r="B1319" s="6" t="str">
        <f t="shared" si="43"/>
        <v/>
      </c>
      <c r="C1319"/>
      <c r="D1319"/>
      <c r="E1319"/>
      <c r="F1319"/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  <c r="AA1319"/>
      <c r="AB1319"/>
      <c r="AC1319"/>
      <c r="AD1319"/>
      <c r="AE1319"/>
      <c r="AF1319"/>
    </row>
    <row r="1320" spans="1:32">
      <c r="A1320" s="6" t="str">
        <f t="shared" si="42"/>
        <v/>
      </c>
      <c r="B1320" s="6" t="str">
        <f t="shared" si="43"/>
        <v/>
      </c>
      <c r="C1320"/>
      <c r="D1320"/>
      <c r="E1320"/>
      <c r="F1320"/>
      <c r="G1320"/>
      <c r="H1320"/>
      <c r="I1320"/>
      <c r="J1320"/>
      <c r="K1320"/>
      <c r="L1320"/>
      <c r="M1320"/>
      <c r="N1320"/>
      <c r="O1320"/>
      <c r="P1320"/>
      <c r="Q1320"/>
      <c r="R1320"/>
      <c r="S1320"/>
      <c r="T1320"/>
      <c r="U1320"/>
      <c r="V1320"/>
      <c r="W1320"/>
      <c r="X1320"/>
      <c r="Y1320"/>
      <c r="Z1320"/>
      <c r="AA1320"/>
      <c r="AB1320"/>
      <c r="AC1320"/>
      <c r="AD1320"/>
      <c r="AE1320"/>
      <c r="AF1320"/>
    </row>
    <row r="1321" spans="1:32">
      <c r="A1321" s="6" t="str">
        <f t="shared" si="42"/>
        <v/>
      </c>
      <c r="B1321" s="6" t="str">
        <f t="shared" si="43"/>
        <v/>
      </c>
      <c r="C1321"/>
      <c r="D1321"/>
      <c r="E1321"/>
      <c r="F1321"/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  <c r="AB1321"/>
      <c r="AC1321"/>
      <c r="AD1321"/>
      <c r="AE1321"/>
      <c r="AF1321"/>
    </row>
    <row r="1322" spans="1:32">
      <c r="A1322" s="6" t="str">
        <f t="shared" si="42"/>
        <v/>
      </c>
      <c r="B1322" s="6" t="str">
        <f t="shared" si="43"/>
        <v/>
      </c>
      <c r="C1322"/>
      <c r="D1322"/>
      <c r="E1322"/>
      <c r="F1322"/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  <c r="AA1322"/>
      <c r="AB1322"/>
      <c r="AC1322"/>
      <c r="AD1322"/>
      <c r="AE1322"/>
      <c r="AF1322"/>
    </row>
    <row r="1323" spans="1:32">
      <c r="A1323" s="6" t="str">
        <f t="shared" si="42"/>
        <v/>
      </c>
      <c r="B1323" s="6" t="str">
        <f t="shared" si="43"/>
        <v/>
      </c>
      <c r="C1323"/>
      <c r="D1323"/>
      <c r="E1323"/>
      <c r="F1323"/>
      <c r="G1323"/>
      <c r="H1323"/>
      <c r="I1323"/>
      <c r="J1323"/>
      <c r="K1323"/>
      <c r="L1323"/>
      <c r="M1323"/>
      <c r="N1323"/>
      <c r="O1323"/>
      <c r="P1323"/>
      <c r="Q1323"/>
      <c r="R1323"/>
      <c r="S1323"/>
      <c r="T1323"/>
      <c r="U1323"/>
      <c r="V1323"/>
      <c r="W1323"/>
      <c r="X1323"/>
      <c r="Y1323"/>
      <c r="Z1323"/>
      <c r="AA1323"/>
      <c r="AB1323"/>
      <c r="AC1323"/>
      <c r="AD1323"/>
      <c r="AE1323"/>
      <c r="AF1323"/>
    </row>
    <row r="1324" spans="1:32">
      <c r="A1324" s="6" t="str">
        <f t="shared" si="42"/>
        <v/>
      </c>
      <c r="B1324" s="6" t="str">
        <f t="shared" si="43"/>
        <v/>
      </c>
      <c r="C1324"/>
      <c r="D1324"/>
      <c r="E1324"/>
      <c r="F1324"/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  <c r="AB1324"/>
      <c r="AC1324"/>
      <c r="AD1324"/>
      <c r="AE1324"/>
      <c r="AF1324"/>
    </row>
    <row r="1325" spans="1:32">
      <c r="A1325" s="6" t="str">
        <f t="shared" si="42"/>
        <v/>
      </c>
      <c r="B1325" s="6" t="str">
        <f t="shared" si="43"/>
        <v/>
      </c>
      <c r="C1325"/>
      <c r="D1325"/>
      <c r="E1325"/>
      <c r="F1325"/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  <c r="AA1325"/>
      <c r="AB1325"/>
      <c r="AC1325"/>
      <c r="AD1325"/>
      <c r="AE1325"/>
      <c r="AF1325"/>
    </row>
    <row r="1326" spans="1:32">
      <c r="A1326" s="6" t="str">
        <f t="shared" si="42"/>
        <v/>
      </c>
      <c r="B1326" s="6" t="str">
        <f t="shared" si="43"/>
        <v/>
      </c>
      <c r="C1326"/>
      <c r="D1326"/>
      <c r="E1326"/>
      <c r="F1326"/>
      <c r="G1326"/>
      <c r="H1326"/>
      <c r="I1326"/>
      <c r="J1326"/>
      <c r="K1326"/>
      <c r="L1326"/>
      <c r="M1326"/>
      <c r="N1326"/>
      <c r="O1326"/>
      <c r="P1326"/>
      <c r="Q1326"/>
      <c r="R1326"/>
      <c r="S1326"/>
      <c r="T1326"/>
      <c r="U1326"/>
      <c r="V1326"/>
      <c r="W1326"/>
      <c r="X1326"/>
      <c r="Y1326"/>
      <c r="Z1326"/>
      <c r="AA1326"/>
      <c r="AB1326"/>
      <c r="AC1326"/>
      <c r="AD1326"/>
      <c r="AE1326"/>
      <c r="AF1326"/>
    </row>
    <row r="1327" spans="1:32">
      <c r="A1327" s="6" t="str">
        <f t="shared" si="42"/>
        <v/>
      </c>
      <c r="B1327" s="6" t="str">
        <f t="shared" si="43"/>
        <v/>
      </c>
      <c r="C1327"/>
      <c r="D1327"/>
      <c r="E1327"/>
      <c r="F1327"/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  <c r="AA1327"/>
      <c r="AB1327"/>
      <c r="AC1327"/>
      <c r="AD1327"/>
      <c r="AE1327"/>
      <c r="AF1327"/>
    </row>
    <row r="1328" spans="1:32">
      <c r="A1328" s="6" t="str">
        <f t="shared" si="42"/>
        <v/>
      </c>
      <c r="B1328" s="6" t="str">
        <f t="shared" si="43"/>
        <v/>
      </c>
      <c r="C1328"/>
      <c r="D1328"/>
      <c r="E1328"/>
      <c r="F1328"/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  <c r="AA1328"/>
      <c r="AB1328"/>
      <c r="AC1328"/>
      <c r="AD1328"/>
      <c r="AE1328"/>
      <c r="AF1328"/>
    </row>
    <row r="1329" spans="1:32">
      <c r="A1329" s="6" t="str">
        <f t="shared" si="42"/>
        <v/>
      </c>
      <c r="B1329" s="6" t="str">
        <f t="shared" si="43"/>
        <v/>
      </c>
      <c r="C1329"/>
      <c r="D1329"/>
      <c r="E1329"/>
      <c r="F1329"/>
      <c r="G1329"/>
      <c r="H1329"/>
      <c r="I1329"/>
      <c r="J1329"/>
      <c r="K1329"/>
      <c r="L1329"/>
      <c r="M1329"/>
      <c r="N1329"/>
      <c r="O1329"/>
      <c r="P1329"/>
      <c r="Q1329"/>
      <c r="R1329"/>
      <c r="S1329"/>
      <c r="T1329"/>
      <c r="U1329"/>
      <c r="V1329"/>
      <c r="W1329"/>
      <c r="X1329"/>
      <c r="Y1329"/>
      <c r="Z1329"/>
      <c r="AA1329"/>
      <c r="AB1329"/>
      <c r="AC1329"/>
      <c r="AD1329"/>
      <c r="AE1329"/>
      <c r="AF1329"/>
    </row>
    <row r="1330" spans="1:32">
      <c r="A1330" s="6" t="str">
        <f t="shared" si="42"/>
        <v/>
      </c>
      <c r="B1330" s="6" t="str">
        <f t="shared" si="43"/>
        <v/>
      </c>
      <c r="C1330"/>
      <c r="D1330"/>
      <c r="E1330"/>
      <c r="F1330"/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  <c r="AA1330"/>
      <c r="AB1330"/>
      <c r="AC1330"/>
      <c r="AD1330"/>
      <c r="AE1330"/>
      <c r="AF1330"/>
    </row>
    <row r="1331" spans="1:32">
      <c r="A1331" s="6" t="str">
        <f t="shared" si="42"/>
        <v/>
      </c>
      <c r="B1331" s="6" t="str">
        <f t="shared" si="43"/>
        <v/>
      </c>
      <c r="C1331"/>
      <c r="D1331"/>
      <c r="E1331"/>
      <c r="F1331"/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  <c r="AA1331"/>
      <c r="AB1331"/>
      <c r="AC1331"/>
      <c r="AD1331"/>
      <c r="AE1331"/>
      <c r="AF1331"/>
    </row>
    <row r="1332" spans="1:32">
      <c r="A1332" s="6" t="str">
        <f t="shared" si="42"/>
        <v/>
      </c>
      <c r="B1332" s="6" t="str">
        <f t="shared" si="43"/>
        <v/>
      </c>
      <c r="C1332"/>
      <c r="D1332"/>
      <c r="E1332"/>
      <c r="F1332"/>
      <c r="G1332"/>
      <c r="H1332"/>
      <c r="I1332"/>
      <c r="J1332"/>
      <c r="K1332"/>
      <c r="L1332"/>
      <c r="M1332"/>
      <c r="N1332"/>
      <c r="O1332"/>
      <c r="P1332"/>
      <c r="Q1332"/>
      <c r="R1332"/>
      <c r="S1332"/>
      <c r="T1332"/>
      <c r="U1332"/>
      <c r="V1332"/>
      <c r="W1332"/>
      <c r="X1332"/>
      <c r="Y1332"/>
      <c r="Z1332"/>
      <c r="AA1332"/>
      <c r="AB1332"/>
      <c r="AC1332"/>
      <c r="AD1332"/>
      <c r="AE1332"/>
      <c r="AF1332"/>
    </row>
    <row r="1333" spans="1:32">
      <c r="A1333" s="6" t="str">
        <f t="shared" si="42"/>
        <v/>
      </c>
      <c r="B1333" s="6" t="str">
        <f t="shared" si="43"/>
        <v/>
      </c>
      <c r="C1333"/>
      <c r="D1333"/>
      <c r="E1333"/>
      <c r="F1333"/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  <c r="AA1333"/>
      <c r="AB1333"/>
      <c r="AC1333"/>
      <c r="AD1333"/>
      <c r="AE1333"/>
      <c r="AF1333"/>
    </row>
    <row r="1334" spans="1:32">
      <c r="A1334" s="6" t="str">
        <f t="shared" si="42"/>
        <v/>
      </c>
      <c r="B1334" s="6" t="str">
        <f t="shared" si="43"/>
        <v/>
      </c>
      <c r="C1334"/>
      <c r="D1334"/>
      <c r="E1334"/>
      <c r="F1334"/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  <c r="AA1334"/>
      <c r="AB1334"/>
      <c r="AC1334"/>
      <c r="AD1334"/>
      <c r="AE1334"/>
      <c r="AF1334"/>
    </row>
    <row r="1335" spans="1:32">
      <c r="A1335" s="6" t="str">
        <f t="shared" si="42"/>
        <v/>
      </c>
      <c r="B1335" s="6" t="str">
        <f t="shared" si="43"/>
        <v/>
      </c>
      <c r="C1335"/>
      <c r="D1335"/>
      <c r="E1335"/>
      <c r="F1335"/>
      <c r="G1335"/>
      <c r="H1335"/>
      <c r="I1335"/>
      <c r="J1335"/>
      <c r="K1335"/>
      <c r="L1335"/>
      <c r="M1335"/>
      <c r="N1335"/>
      <c r="O1335"/>
      <c r="P1335"/>
      <c r="Q1335"/>
      <c r="R1335"/>
      <c r="S1335"/>
      <c r="T1335"/>
      <c r="U1335"/>
      <c r="V1335"/>
      <c r="W1335"/>
      <c r="X1335"/>
      <c r="Y1335"/>
      <c r="Z1335"/>
      <c r="AA1335"/>
      <c r="AB1335"/>
      <c r="AC1335"/>
      <c r="AD1335"/>
      <c r="AE1335"/>
      <c r="AF1335"/>
    </row>
    <row r="1336" spans="1:32">
      <c r="A1336" s="6" t="str">
        <f t="shared" si="42"/>
        <v/>
      </c>
      <c r="B1336" s="6" t="str">
        <f t="shared" si="43"/>
        <v/>
      </c>
      <c r="C1336"/>
      <c r="D1336"/>
      <c r="E1336"/>
      <c r="F1336"/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  <c r="AA1336"/>
      <c r="AB1336"/>
      <c r="AC1336"/>
      <c r="AD1336"/>
      <c r="AE1336"/>
      <c r="AF1336"/>
    </row>
    <row r="1337" spans="1:32">
      <c r="A1337" s="6" t="str">
        <f t="shared" si="42"/>
        <v/>
      </c>
      <c r="B1337" s="6" t="str">
        <f t="shared" si="43"/>
        <v/>
      </c>
      <c r="C1337"/>
      <c r="D1337"/>
      <c r="E1337"/>
      <c r="F1337"/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  <c r="AA1337"/>
      <c r="AB1337"/>
      <c r="AC1337"/>
      <c r="AD1337"/>
      <c r="AE1337"/>
      <c r="AF1337"/>
    </row>
    <row r="1338" spans="1:32">
      <c r="A1338" s="6" t="str">
        <f t="shared" si="42"/>
        <v/>
      </c>
      <c r="B1338" s="6" t="str">
        <f t="shared" si="43"/>
        <v/>
      </c>
      <c r="C1338"/>
      <c r="D1338"/>
      <c r="E1338"/>
      <c r="F1338"/>
      <c r="G1338"/>
      <c r="H1338"/>
      <c r="I1338"/>
      <c r="J1338"/>
      <c r="K1338"/>
      <c r="L1338"/>
      <c r="M1338"/>
      <c r="N1338"/>
      <c r="O1338"/>
      <c r="P1338"/>
      <c r="Q1338"/>
      <c r="R1338"/>
      <c r="S1338"/>
      <c r="T1338"/>
      <c r="U1338"/>
      <c r="V1338"/>
      <c r="W1338"/>
      <c r="X1338"/>
      <c r="Y1338"/>
      <c r="Z1338"/>
      <c r="AA1338"/>
      <c r="AB1338"/>
      <c r="AC1338"/>
      <c r="AD1338"/>
      <c r="AE1338"/>
      <c r="AF1338"/>
    </row>
    <row r="1339" spans="1:32">
      <c r="A1339" s="6" t="str">
        <f t="shared" si="42"/>
        <v/>
      </c>
      <c r="B1339" s="6" t="str">
        <f t="shared" si="43"/>
        <v/>
      </c>
      <c r="C1339"/>
      <c r="D1339"/>
      <c r="E1339"/>
      <c r="F1339"/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  <c r="Z1339"/>
      <c r="AA1339"/>
      <c r="AB1339"/>
      <c r="AC1339"/>
      <c r="AD1339"/>
      <c r="AE1339"/>
      <c r="AF1339"/>
    </row>
    <row r="1340" spans="1:32">
      <c r="A1340" s="6" t="str">
        <f t="shared" si="42"/>
        <v/>
      </c>
      <c r="B1340" s="6" t="str">
        <f t="shared" si="43"/>
        <v/>
      </c>
      <c r="C1340"/>
      <c r="D1340"/>
      <c r="E1340"/>
      <c r="F1340"/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  <c r="AA1340"/>
      <c r="AB1340"/>
      <c r="AC1340"/>
      <c r="AD1340"/>
      <c r="AE1340"/>
      <c r="AF1340"/>
    </row>
    <row r="1341" spans="1:32">
      <c r="A1341" s="6" t="str">
        <f t="shared" si="42"/>
        <v/>
      </c>
      <c r="B1341" s="6" t="str">
        <f t="shared" si="43"/>
        <v/>
      </c>
      <c r="C1341"/>
      <c r="D1341"/>
      <c r="E1341"/>
      <c r="F1341"/>
      <c r="G1341"/>
      <c r="H1341"/>
      <c r="I1341"/>
      <c r="J1341"/>
      <c r="K1341"/>
      <c r="L1341"/>
      <c r="M1341"/>
      <c r="N1341"/>
      <c r="O1341"/>
      <c r="P1341"/>
      <c r="Q1341"/>
      <c r="R1341"/>
      <c r="S1341"/>
      <c r="T1341"/>
      <c r="U1341"/>
      <c r="V1341"/>
      <c r="W1341"/>
      <c r="X1341"/>
      <c r="Y1341"/>
      <c r="Z1341"/>
      <c r="AA1341"/>
      <c r="AB1341"/>
      <c r="AC1341"/>
      <c r="AD1341"/>
      <c r="AE1341"/>
      <c r="AF1341"/>
    </row>
    <row r="1342" spans="1:32">
      <c r="A1342" s="6" t="str">
        <f t="shared" si="42"/>
        <v/>
      </c>
      <c r="B1342" s="6" t="str">
        <f t="shared" si="43"/>
        <v/>
      </c>
      <c r="C1342"/>
      <c r="D1342"/>
      <c r="E1342"/>
      <c r="F1342"/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  <c r="Z1342"/>
      <c r="AA1342"/>
      <c r="AB1342"/>
      <c r="AC1342"/>
      <c r="AD1342"/>
      <c r="AE1342"/>
      <c r="AF1342"/>
    </row>
    <row r="1343" spans="1:32">
      <c r="A1343" s="6" t="str">
        <f t="shared" si="42"/>
        <v/>
      </c>
      <c r="B1343" s="6" t="str">
        <f t="shared" si="43"/>
        <v/>
      </c>
      <c r="C1343"/>
      <c r="D1343"/>
      <c r="E1343"/>
      <c r="F1343"/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  <c r="AA1343"/>
      <c r="AB1343"/>
      <c r="AC1343"/>
      <c r="AD1343"/>
      <c r="AE1343"/>
      <c r="AF1343"/>
    </row>
    <row r="1344" spans="1:32">
      <c r="A1344" s="6" t="str">
        <f t="shared" si="42"/>
        <v/>
      </c>
      <c r="B1344" s="6" t="str">
        <f t="shared" si="43"/>
        <v/>
      </c>
      <c r="C1344"/>
      <c r="D1344"/>
      <c r="E1344"/>
      <c r="F1344"/>
      <c r="G1344"/>
      <c r="H1344"/>
      <c r="I1344"/>
      <c r="J1344"/>
      <c r="K1344"/>
      <c r="L1344"/>
      <c r="M1344"/>
      <c r="N1344"/>
      <c r="O1344"/>
      <c r="P1344"/>
      <c r="Q1344"/>
      <c r="R1344"/>
      <c r="S1344"/>
      <c r="T1344"/>
      <c r="U1344"/>
      <c r="V1344"/>
      <c r="W1344"/>
      <c r="X1344"/>
      <c r="Y1344"/>
      <c r="Z1344"/>
      <c r="AA1344"/>
      <c r="AB1344"/>
      <c r="AC1344"/>
      <c r="AD1344"/>
      <c r="AE1344"/>
      <c r="AF1344"/>
    </row>
    <row r="1345" spans="1:32">
      <c r="A1345" s="6" t="str">
        <f t="shared" si="42"/>
        <v/>
      </c>
      <c r="B1345" s="6" t="str">
        <f t="shared" si="43"/>
        <v/>
      </c>
      <c r="C1345"/>
      <c r="D1345"/>
      <c r="E1345"/>
      <c r="F1345"/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  <c r="Z1345"/>
      <c r="AA1345"/>
      <c r="AB1345"/>
      <c r="AC1345"/>
      <c r="AD1345"/>
      <c r="AE1345"/>
      <c r="AF1345"/>
    </row>
    <row r="1346" spans="1:32">
      <c r="A1346" s="6" t="str">
        <f t="shared" si="42"/>
        <v/>
      </c>
      <c r="B1346" s="6" t="str">
        <f t="shared" si="43"/>
        <v/>
      </c>
      <c r="C1346"/>
      <c r="D1346"/>
      <c r="E1346"/>
      <c r="F1346"/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  <c r="AA1346"/>
      <c r="AB1346"/>
      <c r="AC1346"/>
      <c r="AD1346"/>
      <c r="AE1346"/>
      <c r="AF1346"/>
    </row>
    <row r="1347" spans="1:32">
      <c r="A1347" s="6" t="str">
        <f t="shared" si="42"/>
        <v/>
      </c>
      <c r="B1347" s="6" t="str">
        <f t="shared" si="43"/>
        <v/>
      </c>
      <c r="C1347"/>
      <c r="D1347"/>
      <c r="E1347"/>
      <c r="F1347"/>
      <c r="G1347"/>
      <c r="H1347"/>
      <c r="I1347"/>
      <c r="J1347"/>
      <c r="K1347"/>
      <c r="L1347"/>
      <c r="M1347"/>
      <c r="N1347"/>
      <c r="O1347"/>
      <c r="P1347"/>
      <c r="Q1347"/>
      <c r="R1347"/>
      <c r="S1347"/>
      <c r="T1347"/>
      <c r="U1347"/>
      <c r="V1347"/>
      <c r="W1347"/>
      <c r="X1347"/>
      <c r="Y1347"/>
      <c r="Z1347"/>
      <c r="AA1347"/>
      <c r="AB1347"/>
      <c r="AC1347"/>
      <c r="AD1347"/>
      <c r="AE1347"/>
      <c r="AF1347"/>
    </row>
    <row r="1348" spans="1:32">
      <c r="A1348" s="6" t="str">
        <f t="shared" si="42"/>
        <v/>
      </c>
      <c r="B1348" s="6" t="str">
        <f t="shared" si="43"/>
        <v/>
      </c>
      <c r="C1348"/>
      <c r="D1348"/>
      <c r="E1348"/>
      <c r="F1348"/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  <c r="Z1348"/>
      <c r="AA1348"/>
      <c r="AB1348"/>
      <c r="AC1348"/>
      <c r="AD1348"/>
      <c r="AE1348"/>
      <c r="AF1348"/>
    </row>
    <row r="1349" spans="1:32">
      <c r="A1349" s="6" t="str">
        <f t="shared" si="42"/>
        <v/>
      </c>
      <c r="B1349" s="6" t="str">
        <f t="shared" si="43"/>
        <v/>
      </c>
      <c r="C1349"/>
      <c r="D1349"/>
      <c r="E1349"/>
      <c r="F1349"/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  <c r="AA1349"/>
      <c r="AB1349"/>
      <c r="AC1349"/>
      <c r="AD1349"/>
      <c r="AE1349"/>
      <c r="AF1349"/>
    </row>
    <row r="1350" spans="1:32">
      <c r="A1350" s="6" t="str">
        <f t="shared" si="42"/>
        <v/>
      </c>
      <c r="B1350" s="6" t="str">
        <f t="shared" si="43"/>
        <v/>
      </c>
      <c r="C1350"/>
      <c r="D1350"/>
      <c r="E1350"/>
      <c r="F1350"/>
      <c r="G1350"/>
      <c r="H1350"/>
      <c r="I1350"/>
      <c r="J1350"/>
      <c r="K1350"/>
      <c r="L1350"/>
      <c r="M1350"/>
      <c r="N1350"/>
      <c r="O1350"/>
      <c r="P1350"/>
      <c r="Q1350"/>
      <c r="R1350"/>
      <c r="S1350"/>
      <c r="T1350"/>
      <c r="U1350"/>
      <c r="V1350"/>
      <c r="W1350"/>
      <c r="X1350"/>
      <c r="Y1350"/>
      <c r="Z1350"/>
      <c r="AA1350"/>
      <c r="AB1350"/>
      <c r="AC1350"/>
      <c r="AD1350"/>
      <c r="AE1350"/>
      <c r="AF1350"/>
    </row>
    <row r="1351" spans="1:32">
      <c r="A1351" s="6" t="str">
        <f t="shared" si="42"/>
        <v/>
      </c>
      <c r="B1351" s="6" t="str">
        <f t="shared" si="43"/>
        <v/>
      </c>
      <c r="C1351"/>
      <c r="D1351"/>
      <c r="E1351"/>
      <c r="F1351"/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  <c r="Z1351"/>
      <c r="AA1351"/>
      <c r="AB1351"/>
      <c r="AC1351"/>
      <c r="AD1351"/>
      <c r="AE1351"/>
      <c r="AF1351"/>
    </row>
    <row r="1352" spans="1:32">
      <c r="A1352" s="6" t="str">
        <f t="shared" si="42"/>
        <v/>
      </c>
      <c r="B1352" s="6" t="str">
        <f t="shared" si="43"/>
        <v/>
      </c>
      <c r="C1352"/>
      <c r="D1352"/>
      <c r="E1352"/>
      <c r="F1352"/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  <c r="AA1352"/>
      <c r="AB1352"/>
      <c r="AC1352"/>
      <c r="AD1352"/>
      <c r="AE1352"/>
      <c r="AF1352"/>
    </row>
    <row r="1353" spans="1:32">
      <c r="A1353" s="6" t="str">
        <f t="shared" si="42"/>
        <v/>
      </c>
      <c r="B1353" s="6" t="str">
        <f t="shared" si="43"/>
        <v/>
      </c>
      <c r="C1353"/>
      <c r="D1353"/>
      <c r="E1353"/>
      <c r="F1353"/>
      <c r="G1353"/>
      <c r="H1353"/>
      <c r="I1353"/>
      <c r="J1353"/>
      <c r="K1353"/>
      <c r="L1353"/>
      <c r="M1353"/>
      <c r="N1353"/>
      <c r="O1353"/>
      <c r="P1353"/>
      <c r="Q1353"/>
      <c r="R1353"/>
      <c r="S1353"/>
      <c r="T1353"/>
      <c r="U1353"/>
      <c r="V1353"/>
      <c r="W1353"/>
      <c r="X1353"/>
      <c r="Y1353"/>
      <c r="Z1353"/>
      <c r="AA1353"/>
      <c r="AB1353"/>
      <c r="AC1353"/>
      <c r="AD1353"/>
      <c r="AE1353"/>
      <c r="AF1353"/>
    </row>
    <row r="1354" spans="1:32">
      <c r="A1354" s="6" t="str">
        <f t="shared" ref="A1354:A1417" si="44">IFERROR(CONCATENATE(C1354,B1354),"")</f>
        <v/>
      </c>
      <c r="B1354" s="6" t="str">
        <f t="shared" ref="B1354:B1417" si="45">IFERROR(IF(C1354=C1353,B1353+1,IF(C1354="","",1)),"")</f>
        <v/>
      </c>
      <c r="C1354"/>
      <c r="D1354"/>
      <c r="E1354"/>
      <c r="F1354"/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  <c r="Z1354"/>
      <c r="AA1354"/>
      <c r="AB1354"/>
      <c r="AC1354"/>
      <c r="AD1354"/>
      <c r="AE1354"/>
      <c r="AF1354"/>
    </row>
    <row r="1355" spans="1:32">
      <c r="A1355" s="6" t="str">
        <f t="shared" si="44"/>
        <v/>
      </c>
      <c r="B1355" s="6" t="str">
        <f t="shared" si="45"/>
        <v/>
      </c>
      <c r="C1355"/>
      <c r="D1355"/>
      <c r="E1355"/>
      <c r="F1355"/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  <c r="AA1355"/>
      <c r="AB1355"/>
      <c r="AC1355"/>
      <c r="AD1355"/>
      <c r="AE1355"/>
      <c r="AF1355"/>
    </row>
    <row r="1356" spans="1:32">
      <c r="A1356" s="6" t="str">
        <f t="shared" si="44"/>
        <v/>
      </c>
      <c r="B1356" s="6" t="str">
        <f t="shared" si="45"/>
        <v/>
      </c>
      <c r="C1356"/>
      <c r="D1356"/>
      <c r="E1356"/>
      <c r="F1356"/>
      <c r="G1356"/>
      <c r="H1356"/>
      <c r="I1356"/>
      <c r="J1356"/>
      <c r="K1356"/>
      <c r="L1356"/>
      <c r="M1356"/>
      <c r="N1356"/>
      <c r="O1356"/>
      <c r="P1356"/>
      <c r="Q1356"/>
      <c r="R1356"/>
      <c r="S1356"/>
      <c r="T1356"/>
      <c r="U1356"/>
      <c r="V1356"/>
      <c r="W1356"/>
      <c r="X1356"/>
      <c r="Y1356"/>
      <c r="Z1356"/>
      <c r="AA1356"/>
      <c r="AB1356"/>
      <c r="AC1356"/>
      <c r="AD1356"/>
      <c r="AE1356"/>
      <c r="AF1356"/>
    </row>
    <row r="1357" spans="1:32">
      <c r="A1357" s="6" t="str">
        <f t="shared" si="44"/>
        <v/>
      </c>
      <c r="B1357" s="6" t="str">
        <f t="shared" si="45"/>
        <v/>
      </c>
      <c r="C1357"/>
      <c r="D1357"/>
      <c r="E1357"/>
      <c r="F1357"/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  <c r="Z1357"/>
      <c r="AA1357"/>
      <c r="AB1357"/>
      <c r="AC1357"/>
      <c r="AD1357"/>
      <c r="AE1357"/>
      <c r="AF1357"/>
    </row>
    <row r="1358" spans="1:32">
      <c r="A1358" s="6" t="str">
        <f t="shared" si="44"/>
        <v/>
      </c>
      <c r="B1358" s="6" t="str">
        <f t="shared" si="45"/>
        <v/>
      </c>
      <c r="C1358"/>
      <c r="D1358"/>
      <c r="E1358"/>
      <c r="F1358"/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  <c r="AA1358"/>
      <c r="AB1358"/>
      <c r="AC1358"/>
      <c r="AD1358"/>
      <c r="AE1358"/>
      <c r="AF1358"/>
    </row>
    <row r="1359" spans="1:32">
      <c r="A1359" s="6" t="str">
        <f t="shared" si="44"/>
        <v/>
      </c>
      <c r="B1359" s="6" t="str">
        <f t="shared" si="45"/>
        <v/>
      </c>
      <c r="C1359"/>
      <c r="D1359"/>
      <c r="E1359"/>
      <c r="F1359"/>
      <c r="G1359"/>
      <c r="H1359"/>
      <c r="I1359"/>
      <c r="J1359"/>
      <c r="K1359"/>
      <c r="L1359"/>
      <c r="M1359"/>
      <c r="N1359"/>
      <c r="O1359"/>
      <c r="P1359"/>
      <c r="Q1359"/>
      <c r="R1359"/>
      <c r="S1359"/>
      <c r="T1359"/>
      <c r="U1359"/>
      <c r="V1359"/>
      <c r="W1359"/>
      <c r="X1359"/>
      <c r="Y1359"/>
      <c r="Z1359"/>
      <c r="AA1359"/>
      <c r="AB1359"/>
      <c r="AC1359"/>
      <c r="AD1359"/>
      <c r="AE1359"/>
      <c r="AF1359"/>
    </row>
    <row r="1360" spans="1:32">
      <c r="A1360" s="6" t="str">
        <f t="shared" si="44"/>
        <v/>
      </c>
      <c r="B1360" s="6" t="str">
        <f t="shared" si="45"/>
        <v/>
      </c>
      <c r="C1360"/>
      <c r="D1360"/>
      <c r="E1360"/>
      <c r="F1360"/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  <c r="Z1360"/>
      <c r="AA1360"/>
      <c r="AB1360"/>
      <c r="AC1360"/>
      <c r="AD1360"/>
      <c r="AE1360"/>
      <c r="AF1360"/>
    </row>
    <row r="1361" spans="1:32">
      <c r="A1361" s="6" t="str">
        <f t="shared" si="44"/>
        <v/>
      </c>
      <c r="B1361" s="6" t="str">
        <f t="shared" si="45"/>
        <v/>
      </c>
      <c r="C1361"/>
      <c r="D1361"/>
      <c r="E1361"/>
      <c r="F1361"/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  <c r="AA1361"/>
      <c r="AB1361"/>
      <c r="AC1361"/>
      <c r="AD1361"/>
      <c r="AE1361"/>
      <c r="AF1361"/>
    </row>
    <row r="1362" spans="1:32">
      <c r="A1362" s="6" t="str">
        <f t="shared" si="44"/>
        <v/>
      </c>
      <c r="B1362" s="6" t="str">
        <f t="shared" si="45"/>
        <v/>
      </c>
      <c r="C1362"/>
      <c r="D1362"/>
      <c r="E1362"/>
      <c r="F1362"/>
      <c r="G1362"/>
      <c r="H1362"/>
      <c r="I1362"/>
      <c r="J1362"/>
      <c r="K1362"/>
      <c r="L1362"/>
      <c r="M1362"/>
      <c r="N1362"/>
      <c r="O1362"/>
      <c r="P1362"/>
      <c r="Q1362"/>
      <c r="R1362"/>
      <c r="S1362"/>
      <c r="T1362"/>
      <c r="U1362"/>
      <c r="V1362"/>
      <c r="W1362"/>
      <c r="X1362"/>
      <c r="Y1362"/>
      <c r="Z1362"/>
      <c r="AA1362"/>
      <c r="AB1362"/>
      <c r="AC1362"/>
      <c r="AD1362"/>
      <c r="AE1362"/>
      <c r="AF1362"/>
    </row>
    <row r="1363" spans="1:32">
      <c r="A1363" s="6" t="str">
        <f t="shared" si="44"/>
        <v/>
      </c>
      <c r="B1363" s="6" t="str">
        <f t="shared" si="45"/>
        <v/>
      </c>
      <c r="C1363"/>
      <c r="D1363"/>
      <c r="E1363"/>
      <c r="F1363"/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  <c r="Z1363"/>
      <c r="AA1363"/>
      <c r="AB1363"/>
      <c r="AC1363"/>
      <c r="AD1363"/>
      <c r="AE1363"/>
      <c r="AF1363"/>
    </row>
    <row r="1364" spans="1:32">
      <c r="A1364" s="6" t="str">
        <f t="shared" si="44"/>
        <v/>
      </c>
      <c r="B1364" s="6" t="str">
        <f t="shared" si="45"/>
        <v/>
      </c>
      <c r="C1364"/>
      <c r="D1364"/>
      <c r="E1364"/>
      <c r="F1364"/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  <c r="Z1364"/>
      <c r="AA1364"/>
      <c r="AB1364"/>
      <c r="AC1364"/>
      <c r="AD1364"/>
      <c r="AE1364"/>
      <c r="AF1364"/>
    </row>
    <row r="1365" spans="1:32">
      <c r="A1365" s="6" t="str">
        <f t="shared" si="44"/>
        <v/>
      </c>
      <c r="B1365" s="6" t="str">
        <f t="shared" si="45"/>
        <v/>
      </c>
      <c r="C1365"/>
      <c r="D1365"/>
      <c r="E1365"/>
      <c r="F1365"/>
      <c r="G1365"/>
      <c r="H1365"/>
      <c r="I1365"/>
      <c r="J1365"/>
      <c r="K1365"/>
      <c r="L1365"/>
      <c r="M1365"/>
      <c r="N1365"/>
      <c r="O1365"/>
      <c r="P1365"/>
      <c r="Q1365"/>
      <c r="R1365"/>
      <c r="S1365"/>
      <c r="T1365"/>
      <c r="U1365"/>
      <c r="V1365"/>
      <c r="W1365"/>
      <c r="X1365"/>
      <c r="Y1365"/>
      <c r="Z1365"/>
      <c r="AA1365"/>
      <c r="AB1365"/>
      <c r="AC1365"/>
      <c r="AD1365"/>
      <c r="AE1365"/>
      <c r="AF1365"/>
    </row>
    <row r="1366" spans="1:32">
      <c r="A1366" s="6" t="str">
        <f t="shared" si="44"/>
        <v/>
      </c>
      <c r="B1366" s="6" t="str">
        <f t="shared" si="45"/>
        <v/>
      </c>
      <c r="C1366"/>
      <c r="D1366"/>
      <c r="E1366"/>
      <c r="F1366"/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  <c r="Z1366"/>
      <c r="AA1366"/>
      <c r="AB1366"/>
      <c r="AC1366"/>
      <c r="AD1366"/>
      <c r="AE1366"/>
      <c r="AF1366"/>
    </row>
    <row r="1367" spans="1:32">
      <c r="A1367" s="6" t="str">
        <f t="shared" si="44"/>
        <v/>
      </c>
      <c r="B1367" s="6" t="str">
        <f t="shared" si="45"/>
        <v/>
      </c>
      <c r="C1367"/>
      <c r="D1367"/>
      <c r="E1367"/>
      <c r="F1367"/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  <c r="Z1367"/>
      <c r="AA1367"/>
      <c r="AB1367"/>
      <c r="AC1367"/>
      <c r="AD1367"/>
      <c r="AE1367"/>
      <c r="AF1367"/>
    </row>
    <row r="1368" spans="1:32">
      <c r="A1368" s="6" t="str">
        <f t="shared" si="44"/>
        <v/>
      </c>
      <c r="B1368" s="6" t="str">
        <f t="shared" si="45"/>
        <v/>
      </c>
      <c r="C1368"/>
      <c r="D1368"/>
      <c r="E1368"/>
      <c r="F1368"/>
      <c r="G1368"/>
      <c r="H1368"/>
      <c r="I1368"/>
      <c r="J1368"/>
      <c r="K1368"/>
      <c r="L1368"/>
      <c r="M1368"/>
      <c r="N1368"/>
      <c r="O1368"/>
      <c r="P1368"/>
      <c r="Q1368"/>
      <c r="R1368"/>
      <c r="S1368"/>
      <c r="T1368"/>
      <c r="U1368"/>
      <c r="V1368"/>
      <c r="W1368"/>
      <c r="X1368"/>
      <c r="Y1368"/>
      <c r="Z1368"/>
      <c r="AA1368"/>
      <c r="AB1368"/>
      <c r="AC1368"/>
      <c r="AD1368"/>
      <c r="AE1368"/>
      <c r="AF1368"/>
    </row>
    <row r="1369" spans="1:32">
      <c r="A1369" s="6" t="str">
        <f t="shared" si="44"/>
        <v/>
      </c>
      <c r="B1369" s="6" t="str">
        <f t="shared" si="45"/>
        <v/>
      </c>
      <c r="C1369"/>
      <c r="D1369"/>
      <c r="E1369"/>
      <c r="F1369"/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  <c r="Z1369"/>
      <c r="AA1369"/>
      <c r="AB1369"/>
      <c r="AC1369"/>
      <c r="AD1369"/>
      <c r="AE1369"/>
      <c r="AF1369"/>
    </row>
    <row r="1370" spans="1:32">
      <c r="A1370" s="6" t="str">
        <f t="shared" si="44"/>
        <v/>
      </c>
      <c r="B1370" s="6" t="str">
        <f t="shared" si="45"/>
        <v/>
      </c>
      <c r="C1370"/>
      <c r="D1370"/>
      <c r="E1370"/>
      <c r="F1370"/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  <c r="Z1370"/>
      <c r="AA1370"/>
      <c r="AB1370"/>
      <c r="AC1370"/>
      <c r="AD1370"/>
      <c r="AE1370"/>
      <c r="AF1370"/>
    </row>
    <row r="1371" spans="1:32">
      <c r="A1371" s="6" t="str">
        <f t="shared" si="44"/>
        <v/>
      </c>
      <c r="B1371" s="6" t="str">
        <f t="shared" si="45"/>
        <v/>
      </c>
      <c r="C1371"/>
      <c r="D1371"/>
      <c r="E1371"/>
      <c r="F1371"/>
      <c r="G1371"/>
      <c r="H1371"/>
      <c r="I1371"/>
      <c r="J1371"/>
      <c r="K1371"/>
      <c r="L1371"/>
      <c r="M1371"/>
      <c r="N1371"/>
      <c r="O1371"/>
      <c r="P1371"/>
      <c r="Q1371"/>
      <c r="R1371"/>
      <c r="S1371"/>
      <c r="T1371"/>
      <c r="U1371"/>
      <c r="V1371"/>
      <c r="W1371"/>
      <c r="X1371"/>
      <c r="Y1371"/>
      <c r="Z1371"/>
      <c r="AA1371"/>
      <c r="AB1371"/>
      <c r="AC1371"/>
      <c r="AD1371"/>
      <c r="AE1371"/>
      <c r="AF1371"/>
    </row>
    <row r="1372" spans="1:32">
      <c r="A1372" s="6" t="str">
        <f t="shared" si="44"/>
        <v/>
      </c>
      <c r="B1372" s="6" t="str">
        <f t="shared" si="45"/>
        <v/>
      </c>
      <c r="C1372"/>
      <c r="D1372"/>
      <c r="E1372"/>
      <c r="F1372"/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  <c r="Z1372"/>
      <c r="AA1372"/>
      <c r="AB1372"/>
      <c r="AC1372"/>
      <c r="AD1372"/>
      <c r="AE1372"/>
      <c r="AF1372"/>
    </row>
    <row r="1373" spans="1:32">
      <c r="A1373" s="6" t="str">
        <f t="shared" si="44"/>
        <v/>
      </c>
      <c r="B1373" s="6" t="str">
        <f t="shared" si="45"/>
        <v/>
      </c>
      <c r="C1373"/>
      <c r="D1373"/>
      <c r="E1373"/>
      <c r="F1373"/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  <c r="Z1373"/>
      <c r="AA1373"/>
      <c r="AB1373"/>
      <c r="AC1373"/>
      <c r="AD1373"/>
      <c r="AE1373"/>
      <c r="AF1373"/>
    </row>
    <row r="1374" spans="1:32">
      <c r="A1374" s="6" t="str">
        <f t="shared" si="44"/>
        <v/>
      </c>
      <c r="B1374" s="6" t="str">
        <f t="shared" si="45"/>
        <v/>
      </c>
      <c r="C1374"/>
      <c r="D1374"/>
      <c r="E1374"/>
      <c r="F1374"/>
      <c r="G1374"/>
      <c r="H1374"/>
      <c r="I1374"/>
      <c r="J1374"/>
      <c r="K1374"/>
      <c r="L1374"/>
      <c r="M1374"/>
      <c r="N1374"/>
      <c r="O1374"/>
      <c r="P1374"/>
      <c r="Q1374"/>
      <c r="R1374"/>
      <c r="S1374"/>
      <c r="T1374"/>
      <c r="U1374"/>
      <c r="V1374"/>
      <c r="W1374"/>
      <c r="X1374"/>
      <c r="Y1374"/>
      <c r="Z1374"/>
      <c r="AA1374"/>
      <c r="AB1374"/>
      <c r="AC1374"/>
      <c r="AD1374"/>
      <c r="AE1374"/>
      <c r="AF1374"/>
    </row>
    <row r="1375" spans="1:32">
      <c r="A1375" s="6" t="str">
        <f t="shared" si="44"/>
        <v/>
      </c>
      <c r="B1375" s="6" t="str">
        <f t="shared" si="45"/>
        <v/>
      </c>
      <c r="C1375"/>
      <c r="D1375"/>
      <c r="E1375"/>
      <c r="F1375"/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  <c r="Z1375"/>
      <c r="AA1375"/>
      <c r="AB1375"/>
      <c r="AC1375"/>
      <c r="AD1375"/>
      <c r="AE1375"/>
      <c r="AF1375"/>
    </row>
    <row r="1376" spans="1:32">
      <c r="A1376" s="6" t="str">
        <f t="shared" si="44"/>
        <v/>
      </c>
      <c r="B1376" s="6" t="str">
        <f t="shared" si="45"/>
        <v/>
      </c>
      <c r="C1376"/>
      <c r="D1376"/>
      <c r="E1376"/>
      <c r="F1376"/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  <c r="Z1376"/>
      <c r="AA1376"/>
      <c r="AB1376"/>
      <c r="AC1376"/>
      <c r="AD1376"/>
      <c r="AE1376"/>
      <c r="AF1376"/>
    </row>
    <row r="1377" spans="1:32">
      <c r="A1377" s="6" t="str">
        <f t="shared" si="44"/>
        <v/>
      </c>
      <c r="B1377" s="6" t="str">
        <f t="shared" si="45"/>
        <v/>
      </c>
      <c r="C1377"/>
      <c r="D1377"/>
      <c r="E1377"/>
      <c r="F1377"/>
      <c r="G1377"/>
      <c r="H1377"/>
      <c r="I1377"/>
      <c r="J1377"/>
      <c r="K1377"/>
      <c r="L1377"/>
      <c r="M1377"/>
      <c r="N1377"/>
      <c r="O1377"/>
      <c r="P1377"/>
      <c r="Q1377"/>
      <c r="R1377"/>
      <c r="S1377"/>
      <c r="T1377"/>
      <c r="U1377"/>
      <c r="V1377"/>
      <c r="W1377"/>
      <c r="X1377"/>
      <c r="Y1377"/>
      <c r="Z1377"/>
      <c r="AA1377"/>
      <c r="AB1377"/>
      <c r="AC1377"/>
      <c r="AD1377"/>
      <c r="AE1377"/>
      <c r="AF1377"/>
    </row>
    <row r="1378" spans="1:32">
      <c r="A1378" s="6" t="str">
        <f t="shared" si="44"/>
        <v/>
      </c>
      <c r="B1378" s="6" t="str">
        <f t="shared" si="45"/>
        <v/>
      </c>
      <c r="C1378"/>
      <c r="D1378"/>
      <c r="E1378"/>
      <c r="F1378"/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  <c r="Z1378"/>
      <c r="AA1378"/>
      <c r="AB1378"/>
      <c r="AC1378"/>
      <c r="AD1378"/>
      <c r="AE1378"/>
      <c r="AF1378"/>
    </row>
    <row r="1379" spans="1:32">
      <c r="A1379" s="6" t="str">
        <f t="shared" si="44"/>
        <v/>
      </c>
      <c r="B1379" s="6" t="str">
        <f t="shared" si="45"/>
        <v/>
      </c>
      <c r="C1379"/>
      <c r="D1379"/>
      <c r="E1379"/>
      <c r="F1379"/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  <c r="Z1379"/>
      <c r="AA1379"/>
      <c r="AB1379"/>
      <c r="AC1379"/>
      <c r="AD1379"/>
      <c r="AE1379"/>
      <c r="AF1379"/>
    </row>
    <row r="1380" spans="1:32">
      <c r="A1380" s="6" t="str">
        <f t="shared" si="44"/>
        <v/>
      </c>
      <c r="B1380" s="6" t="str">
        <f t="shared" si="45"/>
        <v/>
      </c>
      <c r="C1380"/>
      <c r="D1380"/>
      <c r="E1380"/>
      <c r="F1380"/>
      <c r="G1380"/>
      <c r="H1380"/>
      <c r="I1380"/>
      <c r="J1380"/>
      <c r="K1380"/>
      <c r="L1380"/>
      <c r="M1380"/>
      <c r="N1380"/>
      <c r="O1380"/>
      <c r="P1380"/>
      <c r="Q1380"/>
      <c r="R1380"/>
      <c r="S1380"/>
      <c r="T1380"/>
      <c r="U1380"/>
      <c r="V1380"/>
      <c r="W1380"/>
      <c r="X1380"/>
      <c r="Y1380"/>
      <c r="Z1380"/>
      <c r="AA1380"/>
      <c r="AB1380"/>
      <c r="AC1380"/>
      <c r="AD1380"/>
      <c r="AE1380"/>
      <c r="AF1380"/>
    </row>
    <row r="1381" spans="1:32">
      <c r="A1381" s="6" t="str">
        <f t="shared" si="44"/>
        <v/>
      </c>
      <c r="B1381" s="6" t="str">
        <f t="shared" si="45"/>
        <v/>
      </c>
      <c r="C1381"/>
      <c r="D1381"/>
      <c r="E1381"/>
      <c r="F1381"/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  <c r="Z1381"/>
      <c r="AA1381"/>
      <c r="AB1381"/>
      <c r="AC1381"/>
      <c r="AD1381"/>
      <c r="AE1381"/>
      <c r="AF1381"/>
    </row>
    <row r="1382" spans="1:32">
      <c r="A1382" s="6" t="str">
        <f t="shared" si="44"/>
        <v/>
      </c>
      <c r="B1382" s="6" t="str">
        <f t="shared" si="45"/>
        <v/>
      </c>
      <c r="C1382"/>
      <c r="D1382"/>
      <c r="E1382"/>
      <c r="F1382"/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  <c r="Z1382"/>
      <c r="AA1382"/>
      <c r="AB1382"/>
      <c r="AC1382"/>
      <c r="AD1382"/>
      <c r="AE1382"/>
      <c r="AF1382"/>
    </row>
    <row r="1383" spans="1:32">
      <c r="A1383" s="6" t="str">
        <f t="shared" si="44"/>
        <v/>
      </c>
      <c r="B1383" s="6" t="str">
        <f t="shared" si="45"/>
        <v/>
      </c>
      <c r="C1383"/>
      <c r="D1383"/>
      <c r="E1383"/>
      <c r="F1383"/>
      <c r="G1383"/>
      <c r="H1383"/>
      <c r="I1383"/>
      <c r="J1383"/>
      <c r="K1383"/>
      <c r="L1383"/>
      <c r="M1383"/>
      <c r="N1383"/>
      <c r="O1383"/>
      <c r="P1383"/>
      <c r="Q1383"/>
      <c r="R1383"/>
      <c r="S1383"/>
      <c r="T1383"/>
      <c r="U1383"/>
      <c r="V1383"/>
      <c r="W1383"/>
      <c r="X1383"/>
      <c r="Y1383"/>
      <c r="Z1383"/>
      <c r="AA1383"/>
      <c r="AB1383"/>
      <c r="AC1383"/>
      <c r="AD1383"/>
      <c r="AE1383"/>
      <c r="AF1383"/>
    </row>
    <row r="1384" spans="1:32">
      <c r="A1384" s="6" t="str">
        <f t="shared" si="44"/>
        <v/>
      </c>
      <c r="B1384" s="6" t="str">
        <f t="shared" si="45"/>
        <v/>
      </c>
      <c r="C1384"/>
      <c r="D1384"/>
      <c r="E1384"/>
      <c r="F1384"/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  <c r="Z1384"/>
      <c r="AA1384"/>
      <c r="AB1384"/>
      <c r="AC1384"/>
      <c r="AD1384"/>
      <c r="AE1384"/>
      <c r="AF1384"/>
    </row>
    <row r="1385" spans="1:32">
      <c r="A1385" s="6" t="str">
        <f t="shared" si="44"/>
        <v/>
      </c>
      <c r="B1385" s="6" t="str">
        <f t="shared" si="45"/>
        <v/>
      </c>
      <c r="C1385"/>
      <c r="D1385"/>
      <c r="E1385"/>
      <c r="F1385"/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  <c r="Z1385"/>
      <c r="AA1385"/>
      <c r="AB1385"/>
      <c r="AC1385"/>
      <c r="AD1385"/>
      <c r="AE1385"/>
      <c r="AF1385"/>
    </row>
    <row r="1386" spans="1:32">
      <c r="A1386" s="6" t="str">
        <f t="shared" si="44"/>
        <v/>
      </c>
      <c r="B1386" s="6" t="str">
        <f t="shared" si="45"/>
        <v/>
      </c>
      <c r="C1386"/>
      <c r="D1386"/>
      <c r="E1386"/>
      <c r="F1386"/>
      <c r="G1386"/>
      <c r="H1386"/>
      <c r="I1386"/>
      <c r="J1386"/>
      <c r="K1386"/>
      <c r="L1386"/>
      <c r="M1386"/>
      <c r="N1386"/>
      <c r="O1386"/>
      <c r="P1386"/>
      <c r="Q1386"/>
      <c r="R1386"/>
      <c r="S1386"/>
      <c r="T1386"/>
      <c r="U1386"/>
      <c r="V1386"/>
      <c r="W1386"/>
      <c r="X1386"/>
      <c r="Y1386"/>
      <c r="Z1386"/>
      <c r="AA1386"/>
      <c r="AB1386"/>
      <c r="AC1386"/>
      <c r="AD1386"/>
      <c r="AE1386"/>
      <c r="AF1386"/>
    </row>
    <row r="1387" spans="1:32">
      <c r="A1387" s="6" t="str">
        <f t="shared" si="44"/>
        <v/>
      </c>
      <c r="B1387" s="6" t="str">
        <f t="shared" si="45"/>
        <v/>
      </c>
      <c r="C1387"/>
      <c r="D1387"/>
      <c r="E1387"/>
      <c r="F1387"/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  <c r="Z1387"/>
      <c r="AA1387"/>
      <c r="AB1387"/>
      <c r="AC1387"/>
      <c r="AD1387"/>
      <c r="AE1387"/>
      <c r="AF1387"/>
    </row>
    <row r="1388" spans="1:32">
      <c r="A1388" s="6" t="str">
        <f t="shared" si="44"/>
        <v/>
      </c>
      <c r="B1388" s="6" t="str">
        <f t="shared" si="45"/>
        <v/>
      </c>
      <c r="C1388"/>
      <c r="D1388"/>
      <c r="E1388"/>
      <c r="F1388"/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  <c r="Z1388"/>
      <c r="AA1388"/>
      <c r="AB1388"/>
      <c r="AC1388"/>
      <c r="AD1388"/>
      <c r="AE1388"/>
      <c r="AF1388"/>
    </row>
    <row r="1389" spans="1:32">
      <c r="A1389" s="6" t="str">
        <f t="shared" si="44"/>
        <v/>
      </c>
      <c r="B1389" s="6" t="str">
        <f t="shared" si="45"/>
        <v/>
      </c>
      <c r="C1389"/>
      <c r="D1389"/>
      <c r="E1389"/>
      <c r="F1389"/>
      <c r="G1389"/>
      <c r="H1389"/>
      <c r="I1389"/>
      <c r="J1389"/>
      <c r="K1389"/>
      <c r="L1389"/>
      <c r="M1389"/>
      <c r="N1389"/>
      <c r="O1389"/>
      <c r="P1389"/>
      <c r="Q1389"/>
      <c r="R1389"/>
      <c r="S1389"/>
      <c r="T1389"/>
      <c r="U1389"/>
      <c r="V1389"/>
      <c r="W1389"/>
      <c r="X1389"/>
      <c r="Y1389"/>
      <c r="Z1389"/>
      <c r="AA1389"/>
      <c r="AB1389"/>
      <c r="AC1389"/>
      <c r="AD1389"/>
      <c r="AE1389"/>
      <c r="AF1389"/>
    </row>
    <row r="1390" spans="1:32">
      <c r="A1390" s="6" t="str">
        <f t="shared" si="44"/>
        <v/>
      </c>
      <c r="B1390" s="6" t="str">
        <f t="shared" si="45"/>
        <v/>
      </c>
      <c r="C1390"/>
      <c r="D1390"/>
      <c r="E1390"/>
      <c r="F1390"/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  <c r="Z1390"/>
      <c r="AA1390"/>
      <c r="AB1390"/>
      <c r="AC1390"/>
      <c r="AD1390"/>
      <c r="AE1390"/>
      <c r="AF1390"/>
    </row>
    <row r="1391" spans="1:32">
      <c r="A1391" s="6" t="str">
        <f t="shared" si="44"/>
        <v/>
      </c>
      <c r="B1391" s="6" t="str">
        <f t="shared" si="45"/>
        <v/>
      </c>
      <c r="C1391"/>
      <c r="D1391"/>
      <c r="E1391"/>
      <c r="F1391"/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  <c r="Z1391"/>
      <c r="AA1391"/>
      <c r="AB1391"/>
      <c r="AC1391"/>
      <c r="AD1391"/>
      <c r="AE1391"/>
      <c r="AF1391"/>
    </row>
    <row r="1392" spans="1:32">
      <c r="A1392" s="6" t="str">
        <f t="shared" si="44"/>
        <v/>
      </c>
      <c r="B1392" s="6" t="str">
        <f t="shared" si="45"/>
        <v/>
      </c>
      <c r="C1392"/>
      <c r="D1392"/>
      <c r="E1392"/>
      <c r="F1392"/>
      <c r="G1392"/>
      <c r="H1392"/>
      <c r="I1392"/>
      <c r="J1392"/>
      <c r="K1392"/>
      <c r="L1392"/>
      <c r="M1392"/>
      <c r="N1392"/>
      <c r="O1392"/>
      <c r="P1392"/>
      <c r="Q1392"/>
      <c r="R1392"/>
      <c r="S1392"/>
      <c r="T1392"/>
      <c r="U1392"/>
      <c r="V1392"/>
      <c r="W1392"/>
      <c r="X1392"/>
      <c r="Y1392"/>
      <c r="Z1392"/>
      <c r="AA1392"/>
      <c r="AB1392"/>
      <c r="AC1392"/>
      <c r="AD1392"/>
      <c r="AE1392"/>
      <c r="AF1392"/>
    </row>
    <row r="1393" spans="1:32">
      <c r="A1393" s="6" t="str">
        <f t="shared" si="44"/>
        <v/>
      </c>
      <c r="B1393" s="6" t="str">
        <f t="shared" si="45"/>
        <v/>
      </c>
      <c r="C1393"/>
      <c r="D1393"/>
      <c r="E1393"/>
      <c r="F1393"/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  <c r="Z1393"/>
      <c r="AA1393"/>
      <c r="AB1393"/>
      <c r="AC1393"/>
      <c r="AD1393"/>
      <c r="AE1393"/>
      <c r="AF1393"/>
    </row>
    <row r="1394" spans="1:32">
      <c r="A1394" s="6" t="str">
        <f t="shared" si="44"/>
        <v/>
      </c>
      <c r="B1394" s="6" t="str">
        <f t="shared" si="45"/>
        <v/>
      </c>
      <c r="C1394"/>
      <c r="D1394"/>
      <c r="E1394"/>
      <c r="F1394"/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  <c r="Z1394"/>
      <c r="AA1394"/>
      <c r="AB1394"/>
      <c r="AC1394"/>
      <c r="AD1394"/>
      <c r="AE1394"/>
      <c r="AF1394"/>
    </row>
    <row r="1395" spans="1:32">
      <c r="A1395" s="6" t="str">
        <f t="shared" si="44"/>
        <v/>
      </c>
      <c r="B1395" s="6" t="str">
        <f t="shared" si="45"/>
        <v/>
      </c>
      <c r="C1395"/>
      <c r="D1395"/>
      <c r="E1395"/>
      <c r="F1395"/>
      <c r="G1395"/>
      <c r="H1395"/>
      <c r="I1395"/>
      <c r="J1395"/>
      <c r="K1395"/>
      <c r="L1395"/>
      <c r="M1395"/>
      <c r="N1395"/>
      <c r="O1395"/>
      <c r="P1395"/>
      <c r="Q1395"/>
      <c r="R1395"/>
      <c r="S1395"/>
      <c r="T1395"/>
      <c r="U1395"/>
      <c r="V1395"/>
      <c r="W1395"/>
      <c r="X1395"/>
      <c r="Y1395"/>
      <c r="Z1395"/>
      <c r="AA1395"/>
      <c r="AB1395"/>
      <c r="AC1395"/>
      <c r="AD1395"/>
      <c r="AE1395"/>
      <c r="AF1395"/>
    </row>
    <row r="1396" spans="1:32">
      <c r="A1396" s="6" t="str">
        <f t="shared" si="44"/>
        <v/>
      </c>
      <c r="B1396" s="6" t="str">
        <f t="shared" si="45"/>
        <v/>
      </c>
      <c r="C1396"/>
      <c r="D1396"/>
      <c r="E1396"/>
      <c r="F1396"/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  <c r="Z1396"/>
      <c r="AA1396"/>
      <c r="AB1396"/>
      <c r="AC1396"/>
      <c r="AD1396"/>
      <c r="AE1396"/>
      <c r="AF1396"/>
    </row>
    <row r="1397" spans="1:32">
      <c r="A1397" s="6" t="str">
        <f t="shared" si="44"/>
        <v/>
      </c>
      <c r="B1397" s="6" t="str">
        <f t="shared" si="45"/>
        <v/>
      </c>
      <c r="C1397"/>
      <c r="D1397"/>
      <c r="E1397"/>
      <c r="F1397"/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  <c r="Z1397"/>
      <c r="AA1397"/>
      <c r="AB1397"/>
      <c r="AC1397"/>
      <c r="AD1397"/>
      <c r="AE1397"/>
      <c r="AF1397"/>
    </row>
    <row r="1398" spans="1:32">
      <c r="A1398" s="6" t="str">
        <f t="shared" si="44"/>
        <v/>
      </c>
      <c r="B1398" s="6" t="str">
        <f t="shared" si="45"/>
        <v/>
      </c>
      <c r="C1398"/>
      <c r="D1398"/>
      <c r="E1398"/>
      <c r="F1398"/>
      <c r="G1398"/>
      <c r="H1398"/>
      <c r="I1398"/>
      <c r="J1398"/>
      <c r="K1398"/>
      <c r="L1398"/>
      <c r="M1398"/>
      <c r="N1398"/>
      <c r="O1398"/>
      <c r="P1398"/>
      <c r="Q1398"/>
      <c r="R1398"/>
      <c r="S1398"/>
      <c r="T1398"/>
      <c r="U1398"/>
      <c r="V1398"/>
      <c r="W1398"/>
      <c r="X1398"/>
      <c r="Y1398"/>
      <c r="Z1398"/>
      <c r="AA1398"/>
      <c r="AB1398"/>
      <c r="AC1398"/>
      <c r="AD1398"/>
      <c r="AE1398"/>
      <c r="AF1398"/>
    </row>
    <row r="1399" spans="1:32">
      <c r="A1399" s="6" t="str">
        <f t="shared" si="44"/>
        <v/>
      </c>
      <c r="B1399" s="6" t="str">
        <f t="shared" si="45"/>
        <v/>
      </c>
      <c r="C1399"/>
      <c r="D1399"/>
      <c r="E1399"/>
      <c r="F1399"/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  <c r="Z1399"/>
      <c r="AA1399"/>
      <c r="AB1399"/>
      <c r="AC1399"/>
      <c r="AD1399"/>
      <c r="AE1399"/>
      <c r="AF1399"/>
    </row>
    <row r="1400" spans="1:32">
      <c r="A1400" s="6" t="str">
        <f t="shared" si="44"/>
        <v/>
      </c>
      <c r="B1400" s="6" t="str">
        <f t="shared" si="45"/>
        <v/>
      </c>
      <c r="C1400"/>
      <c r="D1400"/>
      <c r="E1400"/>
      <c r="F1400"/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  <c r="Z1400"/>
      <c r="AA1400"/>
      <c r="AB1400"/>
      <c r="AC1400"/>
      <c r="AD1400"/>
      <c r="AE1400"/>
      <c r="AF1400"/>
    </row>
    <row r="1401" spans="1:32">
      <c r="A1401" s="6" t="str">
        <f t="shared" si="44"/>
        <v/>
      </c>
      <c r="B1401" s="6" t="str">
        <f t="shared" si="45"/>
        <v/>
      </c>
      <c r="C1401"/>
      <c r="D1401"/>
      <c r="E1401"/>
      <c r="F1401"/>
      <c r="G1401"/>
      <c r="H1401"/>
      <c r="I1401"/>
      <c r="J1401"/>
      <c r="K1401"/>
      <c r="L1401"/>
      <c r="M1401"/>
      <c r="N1401"/>
      <c r="O1401"/>
      <c r="P1401"/>
      <c r="Q1401"/>
      <c r="R1401"/>
      <c r="S1401"/>
      <c r="T1401"/>
      <c r="U1401"/>
      <c r="V1401"/>
      <c r="W1401"/>
      <c r="X1401"/>
      <c r="Y1401"/>
      <c r="Z1401"/>
      <c r="AA1401"/>
      <c r="AB1401"/>
      <c r="AC1401"/>
      <c r="AD1401"/>
      <c r="AE1401"/>
      <c r="AF1401"/>
    </row>
    <row r="1402" spans="1:32">
      <c r="A1402" s="6" t="str">
        <f t="shared" si="44"/>
        <v/>
      </c>
      <c r="B1402" s="6" t="str">
        <f t="shared" si="45"/>
        <v/>
      </c>
      <c r="C1402"/>
      <c r="D1402"/>
      <c r="E1402"/>
      <c r="F1402"/>
      <c r="G1402"/>
      <c r="H1402"/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  <c r="Z1402"/>
      <c r="AA1402"/>
      <c r="AB1402"/>
      <c r="AC1402"/>
      <c r="AD1402"/>
      <c r="AE1402"/>
      <c r="AF1402"/>
    </row>
    <row r="1403" spans="1:32">
      <c r="A1403" s="6" t="str">
        <f t="shared" si="44"/>
        <v/>
      </c>
      <c r="B1403" s="6" t="str">
        <f t="shared" si="45"/>
        <v/>
      </c>
      <c r="C1403"/>
      <c r="D1403"/>
      <c r="E1403"/>
      <c r="F1403"/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  <c r="Z1403"/>
      <c r="AA1403"/>
      <c r="AB1403"/>
      <c r="AC1403"/>
      <c r="AD1403"/>
      <c r="AE1403"/>
      <c r="AF1403"/>
    </row>
    <row r="1404" spans="1:32">
      <c r="A1404" s="6" t="str">
        <f t="shared" si="44"/>
        <v/>
      </c>
      <c r="B1404" s="6" t="str">
        <f t="shared" si="45"/>
        <v/>
      </c>
      <c r="C1404"/>
      <c r="D1404"/>
      <c r="E1404"/>
      <c r="F1404"/>
      <c r="G1404"/>
      <c r="H1404"/>
      <c r="I1404"/>
      <c r="J1404"/>
      <c r="K1404"/>
      <c r="L1404"/>
      <c r="M1404"/>
      <c r="N1404"/>
      <c r="O1404"/>
      <c r="P1404"/>
      <c r="Q1404"/>
      <c r="R1404"/>
      <c r="S1404"/>
      <c r="T1404"/>
      <c r="U1404"/>
      <c r="V1404"/>
      <c r="W1404"/>
      <c r="X1404"/>
      <c r="Y1404"/>
      <c r="Z1404"/>
      <c r="AA1404"/>
      <c r="AB1404"/>
      <c r="AC1404"/>
      <c r="AD1404"/>
      <c r="AE1404"/>
      <c r="AF1404"/>
    </row>
    <row r="1405" spans="1:32">
      <c r="A1405" s="6" t="str">
        <f t="shared" si="44"/>
        <v/>
      </c>
      <c r="B1405" s="6" t="str">
        <f t="shared" si="45"/>
        <v/>
      </c>
      <c r="C1405"/>
      <c r="D1405"/>
      <c r="E1405"/>
      <c r="F1405"/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  <c r="Z1405"/>
      <c r="AA1405"/>
      <c r="AB1405"/>
      <c r="AC1405"/>
      <c r="AD1405"/>
      <c r="AE1405"/>
      <c r="AF1405"/>
    </row>
    <row r="1406" spans="1:32">
      <c r="A1406" s="6" t="str">
        <f t="shared" si="44"/>
        <v/>
      </c>
      <c r="B1406" s="6" t="str">
        <f t="shared" si="45"/>
        <v/>
      </c>
      <c r="C1406"/>
      <c r="D1406"/>
      <c r="E1406"/>
      <c r="F1406"/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  <c r="Z1406"/>
      <c r="AA1406"/>
      <c r="AB1406"/>
      <c r="AC1406"/>
      <c r="AD1406"/>
      <c r="AE1406"/>
      <c r="AF1406"/>
    </row>
    <row r="1407" spans="1:32">
      <c r="A1407" s="6" t="str">
        <f t="shared" si="44"/>
        <v/>
      </c>
      <c r="B1407" s="6" t="str">
        <f t="shared" si="45"/>
        <v/>
      </c>
      <c r="C1407"/>
      <c r="D1407"/>
      <c r="E1407"/>
      <c r="F1407"/>
      <c r="G1407"/>
      <c r="H1407"/>
      <c r="I1407"/>
      <c r="J1407"/>
      <c r="K1407"/>
      <c r="L1407"/>
      <c r="M1407"/>
      <c r="N1407"/>
      <c r="O1407"/>
      <c r="P1407"/>
      <c r="Q1407"/>
      <c r="R1407"/>
      <c r="S1407"/>
      <c r="T1407"/>
      <c r="U1407"/>
      <c r="V1407"/>
      <c r="W1407"/>
      <c r="X1407"/>
      <c r="Y1407"/>
      <c r="Z1407"/>
      <c r="AA1407"/>
      <c r="AB1407"/>
      <c r="AC1407"/>
      <c r="AD1407"/>
      <c r="AE1407"/>
      <c r="AF1407"/>
    </row>
    <row r="1408" spans="1:32">
      <c r="A1408" s="6" t="str">
        <f t="shared" si="44"/>
        <v/>
      </c>
      <c r="B1408" s="6" t="str">
        <f t="shared" si="45"/>
        <v/>
      </c>
      <c r="C1408"/>
      <c r="D1408"/>
      <c r="E1408"/>
      <c r="F1408"/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  <c r="Z1408"/>
      <c r="AA1408"/>
      <c r="AB1408"/>
      <c r="AC1408"/>
      <c r="AD1408"/>
      <c r="AE1408"/>
      <c r="AF1408"/>
    </row>
    <row r="1409" spans="1:32">
      <c r="A1409" s="6" t="str">
        <f t="shared" si="44"/>
        <v/>
      </c>
      <c r="B1409" s="6" t="str">
        <f t="shared" si="45"/>
        <v/>
      </c>
      <c r="C1409"/>
      <c r="D1409"/>
      <c r="E1409"/>
      <c r="F1409"/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  <c r="Z1409"/>
      <c r="AA1409"/>
      <c r="AB1409"/>
      <c r="AC1409"/>
      <c r="AD1409"/>
      <c r="AE1409"/>
      <c r="AF1409"/>
    </row>
    <row r="1410" spans="1:32">
      <c r="A1410" s="6" t="str">
        <f t="shared" si="44"/>
        <v/>
      </c>
      <c r="B1410" s="6" t="str">
        <f t="shared" si="45"/>
        <v/>
      </c>
      <c r="C1410"/>
      <c r="D1410"/>
      <c r="E1410"/>
      <c r="F1410"/>
      <c r="G1410"/>
      <c r="H1410"/>
      <c r="I1410"/>
      <c r="J1410"/>
      <c r="K1410"/>
      <c r="L1410"/>
      <c r="M1410"/>
      <c r="N1410"/>
      <c r="O1410"/>
      <c r="P1410"/>
      <c r="Q1410"/>
      <c r="R1410"/>
      <c r="S1410"/>
      <c r="T1410"/>
      <c r="U1410"/>
      <c r="V1410"/>
      <c r="W1410"/>
      <c r="X1410"/>
      <c r="Y1410"/>
      <c r="Z1410"/>
      <c r="AA1410"/>
      <c r="AB1410"/>
      <c r="AC1410"/>
      <c r="AD1410"/>
      <c r="AE1410"/>
      <c r="AF1410"/>
    </row>
    <row r="1411" spans="1:32">
      <c r="A1411" s="6" t="str">
        <f t="shared" si="44"/>
        <v/>
      </c>
      <c r="B1411" s="6" t="str">
        <f t="shared" si="45"/>
        <v/>
      </c>
      <c r="C1411"/>
      <c r="D1411"/>
      <c r="E1411"/>
      <c r="F1411"/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  <c r="Z1411"/>
      <c r="AA1411"/>
      <c r="AB1411"/>
      <c r="AC1411"/>
      <c r="AD1411"/>
      <c r="AE1411"/>
      <c r="AF1411"/>
    </row>
    <row r="1412" spans="1:32">
      <c r="A1412" s="6" t="str">
        <f t="shared" si="44"/>
        <v/>
      </c>
      <c r="B1412" s="6" t="str">
        <f t="shared" si="45"/>
        <v/>
      </c>
      <c r="C1412"/>
      <c r="D1412"/>
      <c r="E1412"/>
      <c r="F1412"/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  <c r="Z1412"/>
      <c r="AA1412"/>
      <c r="AB1412"/>
      <c r="AC1412"/>
      <c r="AD1412"/>
      <c r="AE1412"/>
      <c r="AF1412"/>
    </row>
    <row r="1413" spans="1:32">
      <c r="A1413" s="6" t="str">
        <f t="shared" si="44"/>
        <v/>
      </c>
      <c r="B1413" s="6" t="str">
        <f t="shared" si="45"/>
        <v/>
      </c>
      <c r="C1413"/>
      <c r="D1413"/>
      <c r="E1413"/>
      <c r="F1413"/>
      <c r="G1413"/>
      <c r="H1413"/>
      <c r="I1413"/>
      <c r="J1413"/>
      <c r="K1413"/>
      <c r="L1413"/>
      <c r="M1413"/>
      <c r="N1413"/>
      <c r="O1413"/>
      <c r="P1413"/>
      <c r="Q1413"/>
      <c r="R1413"/>
      <c r="S1413"/>
      <c r="T1413"/>
      <c r="U1413"/>
      <c r="V1413"/>
      <c r="W1413"/>
      <c r="X1413"/>
      <c r="Y1413"/>
      <c r="Z1413"/>
      <c r="AA1413"/>
      <c r="AB1413"/>
      <c r="AC1413"/>
      <c r="AD1413"/>
      <c r="AE1413"/>
      <c r="AF1413"/>
    </row>
    <row r="1414" spans="1:32">
      <c r="A1414" s="6" t="str">
        <f t="shared" si="44"/>
        <v/>
      </c>
      <c r="B1414" s="6" t="str">
        <f t="shared" si="45"/>
        <v/>
      </c>
      <c r="C1414"/>
      <c r="D1414"/>
      <c r="E1414"/>
      <c r="F1414"/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  <c r="Z1414"/>
      <c r="AA1414"/>
      <c r="AB1414"/>
      <c r="AC1414"/>
      <c r="AD1414"/>
      <c r="AE1414"/>
      <c r="AF1414"/>
    </row>
    <row r="1415" spans="1:32">
      <c r="A1415" s="6" t="str">
        <f t="shared" si="44"/>
        <v/>
      </c>
      <c r="B1415" s="6" t="str">
        <f t="shared" si="45"/>
        <v/>
      </c>
      <c r="C1415"/>
      <c r="D1415"/>
      <c r="E1415"/>
      <c r="F1415"/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  <c r="Z1415"/>
      <c r="AA1415"/>
      <c r="AB1415"/>
      <c r="AC1415"/>
      <c r="AD1415"/>
      <c r="AE1415"/>
      <c r="AF1415"/>
    </row>
    <row r="1416" spans="1:32">
      <c r="A1416" s="6" t="str">
        <f t="shared" si="44"/>
        <v/>
      </c>
      <c r="B1416" s="6" t="str">
        <f t="shared" si="45"/>
        <v/>
      </c>
      <c r="C1416"/>
      <c r="D1416"/>
      <c r="E1416"/>
      <c r="F1416"/>
      <c r="G1416"/>
      <c r="H1416"/>
      <c r="I1416"/>
      <c r="J1416"/>
      <c r="K1416"/>
      <c r="L1416"/>
      <c r="M1416"/>
      <c r="N1416"/>
      <c r="O1416"/>
      <c r="P1416"/>
      <c r="Q1416"/>
      <c r="R1416"/>
      <c r="S1416"/>
      <c r="T1416"/>
      <c r="U1416"/>
      <c r="V1416"/>
      <c r="W1416"/>
      <c r="X1416"/>
      <c r="Y1416"/>
      <c r="Z1416"/>
      <c r="AA1416"/>
      <c r="AB1416"/>
      <c r="AC1416"/>
      <c r="AD1416"/>
      <c r="AE1416"/>
      <c r="AF1416"/>
    </row>
    <row r="1417" spans="1:32">
      <c r="A1417" s="6" t="str">
        <f t="shared" si="44"/>
        <v/>
      </c>
      <c r="B1417" s="6" t="str">
        <f t="shared" si="45"/>
        <v/>
      </c>
      <c r="C1417"/>
      <c r="D1417"/>
      <c r="E1417"/>
      <c r="F1417"/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  <c r="Z1417"/>
      <c r="AA1417"/>
      <c r="AB1417"/>
      <c r="AC1417"/>
      <c r="AD1417"/>
      <c r="AE1417"/>
      <c r="AF1417"/>
    </row>
    <row r="1418" spans="1:32">
      <c r="A1418" s="6" t="str">
        <f t="shared" ref="A1418:A1481" si="46">IFERROR(CONCATENATE(C1418,B1418),"")</f>
        <v/>
      </c>
      <c r="B1418" s="6" t="str">
        <f t="shared" ref="B1418:B1481" si="47">IFERROR(IF(C1418=C1417,B1417+1,IF(C1418="","",1)),"")</f>
        <v/>
      </c>
      <c r="C1418"/>
      <c r="D1418"/>
      <c r="E1418"/>
      <c r="F1418"/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  <c r="Z1418"/>
      <c r="AA1418"/>
      <c r="AB1418"/>
      <c r="AC1418"/>
      <c r="AD1418"/>
      <c r="AE1418"/>
      <c r="AF1418"/>
    </row>
    <row r="1419" spans="1:32">
      <c r="A1419" s="6" t="str">
        <f t="shared" si="46"/>
        <v/>
      </c>
      <c r="B1419" s="6" t="str">
        <f t="shared" si="47"/>
        <v/>
      </c>
      <c r="C1419"/>
      <c r="D1419"/>
      <c r="E1419"/>
      <c r="F1419"/>
      <c r="G1419"/>
      <c r="H1419"/>
      <c r="I1419"/>
      <c r="J1419"/>
      <c r="K1419"/>
      <c r="L1419"/>
      <c r="M1419"/>
      <c r="N1419"/>
      <c r="O1419"/>
      <c r="P1419"/>
      <c r="Q1419"/>
      <c r="R1419"/>
      <c r="S1419"/>
      <c r="T1419"/>
      <c r="U1419"/>
      <c r="V1419"/>
      <c r="W1419"/>
      <c r="X1419"/>
      <c r="Y1419"/>
      <c r="Z1419"/>
      <c r="AA1419"/>
      <c r="AB1419"/>
      <c r="AC1419"/>
      <c r="AD1419"/>
      <c r="AE1419"/>
      <c r="AF1419"/>
    </row>
    <row r="1420" spans="1:32">
      <c r="A1420" s="6" t="str">
        <f t="shared" si="46"/>
        <v/>
      </c>
      <c r="B1420" s="6" t="str">
        <f t="shared" si="47"/>
        <v/>
      </c>
      <c r="C1420"/>
      <c r="D1420"/>
      <c r="E1420"/>
      <c r="F1420"/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  <c r="Z1420"/>
      <c r="AA1420"/>
      <c r="AB1420"/>
      <c r="AC1420"/>
      <c r="AD1420"/>
      <c r="AE1420"/>
      <c r="AF1420"/>
    </row>
    <row r="1421" spans="1:32">
      <c r="A1421" s="6" t="str">
        <f t="shared" si="46"/>
        <v/>
      </c>
      <c r="B1421" s="6" t="str">
        <f t="shared" si="47"/>
        <v/>
      </c>
      <c r="C1421"/>
      <c r="D1421"/>
      <c r="E1421"/>
      <c r="F1421"/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  <c r="Z1421"/>
      <c r="AA1421"/>
      <c r="AB1421"/>
      <c r="AC1421"/>
      <c r="AD1421"/>
      <c r="AE1421"/>
      <c r="AF1421"/>
    </row>
    <row r="1422" spans="1:32">
      <c r="A1422" s="6" t="str">
        <f t="shared" si="46"/>
        <v/>
      </c>
      <c r="B1422" s="6" t="str">
        <f t="shared" si="47"/>
        <v/>
      </c>
      <c r="C1422"/>
      <c r="D1422"/>
      <c r="E1422"/>
      <c r="F1422"/>
      <c r="G1422"/>
      <c r="H1422"/>
      <c r="I1422"/>
      <c r="J1422"/>
      <c r="K1422"/>
      <c r="L1422"/>
      <c r="M1422"/>
      <c r="N1422"/>
      <c r="O1422"/>
      <c r="P1422"/>
      <c r="Q1422"/>
      <c r="R1422"/>
      <c r="S1422"/>
      <c r="T1422"/>
      <c r="U1422"/>
      <c r="V1422"/>
      <c r="W1422"/>
      <c r="X1422"/>
      <c r="Y1422"/>
      <c r="Z1422"/>
      <c r="AA1422"/>
      <c r="AB1422"/>
      <c r="AC1422"/>
      <c r="AD1422"/>
      <c r="AE1422"/>
      <c r="AF1422"/>
    </row>
    <row r="1423" spans="1:32">
      <c r="A1423" s="6" t="str">
        <f t="shared" si="46"/>
        <v/>
      </c>
      <c r="B1423" s="6" t="str">
        <f t="shared" si="47"/>
        <v/>
      </c>
      <c r="C1423"/>
      <c r="D1423"/>
      <c r="E1423"/>
      <c r="F1423"/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  <c r="Z1423"/>
      <c r="AA1423"/>
      <c r="AB1423"/>
      <c r="AC1423"/>
      <c r="AD1423"/>
      <c r="AE1423"/>
      <c r="AF1423"/>
    </row>
    <row r="1424" spans="1:32">
      <c r="A1424" s="6" t="str">
        <f t="shared" si="46"/>
        <v/>
      </c>
      <c r="B1424" s="6" t="str">
        <f t="shared" si="47"/>
        <v/>
      </c>
      <c r="C1424"/>
      <c r="D1424"/>
      <c r="E1424"/>
      <c r="F1424"/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  <c r="Z1424"/>
      <c r="AA1424"/>
      <c r="AB1424"/>
      <c r="AC1424"/>
      <c r="AD1424"/>
      <c r="AE1424"/>
      <c r="AF1424"/>
    </row>
    <row r="1425" spans="1:32">
      <c r="A1425" s="6" t="str">
        <f t="shared" si="46"/>
        <v/>
      </c>
      <c r="B1425" s="6" t="str">
        <f t="shared" si="47"/>
        <v/>
      </c>
      <c r="C1425"/>
      <c r="D1425"/>
      <c r="E1425"/>
      <c r="F1425"/>
      <c r="G1425"/>
      <c r="H1425"/>
      <c r="I1425"/>
      <c r="J1425"/>
      <c r="K1425"/>
      <c r="L1425"/>
      <c r="M1425"/>
      <c r="N1425"/>
      <c r="O1425"/>
      <c r="P1425"/>
      <c r="Q1425"/>
      <c r="R1425"/>
      <c r="S1425"/>
      <c r="T1425"/>
      <c r="U1425"/>
      <c r="V1425"/>
      <c r="W1425"/>
      <c r="X1425"/>
      <c r="Y1425"/>
      <c r="Z1425"/>
      <c r="AA1425"/>
      <c r="AB1425"/>
      <c r="AC1425"/>
      <c r="AD1425"/>
      <c r="AE1425"/>
      <c r="AF1425"/>
    </row>
    <row r="1426" spans="1:32">
      <c r="A1426" s="6" t="str">
        <f t="shared" si="46"/>
        <v/>
      </c>
      <c r="B1426" s="6" t="str">
        <f t="shared" si="47"/>
        <v/>
      </c>
      <c r="C1426"/>
      <c r="D1426"/>
      <c r="E1426"/>
      <c r="F1426"/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  <c r="Z1426"/>
      <c r="AA1426"/>
      <c r="AB1426"/>
      <c r="AC1426"/>
      <c r="AD1426"/>
      <c r="AE1426"/>
      <c r="AF1426"/>
    </row>
    <row r="1427" spans="1:32">
      <c r="A1427" s="6" t="str">
        <f t="shared" si="46"/>
        <v/>
      </c>
      <c r="B1427" s="6" t="str">
        <f t="shared" si="47"/>
        <v/>
      </c>
      <c r="C1427"/>
      <c r="D1427"/>
      <c r="E1427"/>
      <c r="F1427"/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  <c r="Z1427"/>
      <c r="AA1427"/>
      <c r="AB1427"/>
      <c r="AC1427"/>
      <c r="AD1427"/>
      <c r="AE1427"/>
      <c r="AF1427"/>
    </row>
    <row r="1428" spans="1:32">
      <c r="A1428" s="6" t="str">
        <f t="shared" si="46"/>
        <v/>
      </c>
      <c r="B1428" s="6" t="str">
        <f t="shared" si="47"/>
        <v/>
      </c>
      <c r="C1428"/>
      <c r="D1428"/>
      <c r="E1428"/>
      <c r="F1428"/>
      <c r="G1428"/>
      <c r="H1428"/>
      <c r="I1428"/>
      <c r="J1428"/>
      <c r="K1428"/>
      <c r="L1428"/>
      <c r="M1428"/>
      <c r="N1428"/>
      <c r="O1428"/>
      <c r="P1428"/>
      <c r="Q1428"/>
      <c r="R1428"/>
      <c r="S1428"/>
      <c r="T1428"/>
      <c r="U1428"/>
      <c r="V1428"/>
      <c r="W1428"/>
      <c r="X1428"/>
      <c r="Y1428"/>
      <c r="Z1428"/>
      <c r="AA1428"/>
      <c r="AB1428"/>
      <c r="AC1428"/>
      <c r="AD1428"/>
      <c r="AE1428"/>
      <c r="AF1428"/>
    </row>
    <row r="1429" spans="1:32">
      <c r="A1429" s="6" t="str">
        <f t="shared" si="46"/>
        <v/>
      </c>
      <c r="B1429" s="6" t="str">
        <f t="shared" si="47"/>
        <v/>
      </c>
      <c r="C1429"/>
      <c r="D1429"/>
      <c r="E1429"/>
      <c r="F1429"/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  <c r="Z1429"/>
      <c r="AA1429"/>
      <c r="AB1429"/>
      <c r="AC1429"/>
      <c r="AD1429"/>
      <c r="AE1429"/>
      <c r="AF1429"/>
    </row>
    <row r="1430" spans="1:32">
      <c r="A1430" s="6" t="str">
        <f t="shared" si="46"/>
        <v/>
      </c>
      <c r="B1430" s="6" t="str">
        <f t="shared" si="47"/>
        <v/>
      </c>
      <c r="C1430"/>
      <c r="D1430"/>
      <c r="E1430"/>
      <c r="F1430"/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  <c r="Z1430"/>
      <c r="AA1430"/>
      <c r="AB1430"/>
      <c r="AC1430"/>
      <c r="AD1430"/>
      <c r="AE1430"/>
      <c r="AF1430"/>
    </row>
    <row r="1431" spans="1:32">
      <c r="A1431" s="6" t="str">
        <f t="shared" si="46"/>
        <v/>
      </c>
      <c r="B1431" s="6" t="str">
        <f t="shared" si="47"/>
        <v/>
      </c>
      <c r="C1431"/>
      <c r="D1431"/>
      <c r="E1431"/>
      <c r="F1431"/>
      <c r="G1431"/>
      <c r="H1431"/>
      <c r="I1431"/>
      <c r="J1431"/>
      <c r="K1431"/>
      <c r="L1431"/>
      <c r="M1431"/>
      <c r="N1431"/>
      <c r="O1431"/>
      <c r="P1431"/>
      <c r="Q1431"/>
      <c r="R1431"/>
      <c r="S1431"/>
      <c r="T1431"/>
      <c r="U1431"/>
      <c r="V1431"/>
      <c r="W1431"/>
      <c r="X1431"/>
      <c r="Y1431"/>
      <c r="Z1431"/>
      <c r="AA1431"/>
      <c r="AB1431"/>
      <c r="AC1431"/>
      <c r="AD1431"/>
      <c r="AE1431"/>
      <c r="AF1431"/>
    </row>
    <row r="1432" spans="1:32">
      <c r="A1432" s="6" t="str">
        <f t="shared" si="46"/>
        <v/>
      </c>
      <c r="B1432" s="6" t="str">
        <f t="shared" si="47"/>
        <v/>
      </c>
      <c r="C1432"/>
      <c r="D1432"/>
      <c r="E1432"/>
      <c r="F1432"/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  <c r="Z1432"/>
      <c r="AA1432"/>
      <c r="AB1432"/>
      <c r="AC1432"/>
      <c r="AD1432"/>
      <c r="AE1432"/>
      <c r="AF1432"/>
    </row>
    <row r="1433" spans="1:32">
      <c r="A1433" s="6" t="str">
        <f t="shared" si="46"/>
        <v/>
      </c>
      <c r="B1433" s="6" t="str">
        <f t="shared" si="47"/>
        <v/>
      </c>
      <c r="C1433"/>
      <c r="D1433"/>
      <c r="E1433"/>
      <c r="F1433"/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  <c r="Z1433"/>
      <c r="AA1433"/>
      <c r="AB1433"/>
      <c r="AC1433"/>
      <c r="AD1433"/>
      <c r="AE1433"/>
      <c r="AF1433"/>
    </row>
    <row r="1434" spans="1:32">
      <c r="A1434" s="6" t="str">
        <f t="shared" si="46"/>
        <v/>
      </c>
      <c r="B1434" s="6" t="str">
        <f t="shared" si="47"/>
        <v/>
      </c>
      <c r="C1434"/>
      <c r="D1434"/>
      <c r="E1434"/>
      <c r="F1434"/>
      <c r="G1434"/>
      <c r="H1434"/>
      <c r="I1434"/>
      <c r="J1434"/>
      <c r="K1434"/>
      <c r="L1434"/>
      <c r="M1434"/>
      <c r="N1434"/>
      <c r="O1434"/>
      <c r="P1434"/>
      <c r="Q1434"/>
      <c r="R1434"/>
      <c r="S1434"/>
      <c r="T1434"/>
      <c r="U1434"/>
      <c r="V1434"/>
      <c r="W1434"/>
      <c r="X1434"/>
      <c r="Y1434"/>
      <c r="Z1434"/>
      <c r="AA1434"/>
      <c r="AB1434"/>
      <c r="AC1434"/>
      <c r="AD1434"/>
      <c r="AE1434"/>
      <c r="AF1434"/>
    </row>
    <row r="1435" spans="1:32">
      <c r="A1435" s="6" t="str">
        <f t="shared" si="46"/>
        <v/>
      </c>
      <c r="B1435" s="6" t="str">
        <f t="shared" si="47"/>
        <v/>
      </c>
      <c r="C1435"/>
      <c r="D1435"/>
      <c r="E1435"/>
      <c r="F1435"/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  <c r="Z1435"/>
      <c r="AA1435"/>
      <c r="AB1435"/>
      <c r="AC1435"/>
      <c r="AD1435"/>
      <c r="AE1435"/>
      <c r="AF1435"/>
    </row>
    <row r="1436" spans="1:32">
      <c r="A1436" s="6" t="str">
        <f t="shared" si="46"/>
        <v/>
      </c>
      <c r="B1436" s="6" t="str">
        <f t="shared" si="47"/>
        <v/>
      </c>
      <c r="C1436"/>
      <c r="D1436"/>
      <c r="E1436"/>
      <c r="F1436"/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  <c r="Z1436"/>
      <c r="AA1436"/>
      <c r="AB1436"/>
      <c r="AC1436"/>
      <c r="AD1436"/>
      <c r="AE1436"/>
      <c r="AF1436"/>
    </row>
    <row r="1437" spans="1:32">
      <c r="A1437" s="6" t="str">
        <f t="shared" si="46"/>
        <v/>
      </c>
      <c r="B1437" s="6" t="str">
        <f t="shared" si="47"/>
        <v/>
      </c>
      <c r="C1437"/>
      <c r="D1437"/>
      <c r="E1437"/>
      <c r="F1437"/>
      <c r="G1437"/>
      <c r="H1437"/>
      <c r="I1437"/>
      <c r="J1437"/>
      <c r="K1437"/>
      <c r="L1437"/>
      <c r="M1437"/>
      <c r="N1437"/>
      <c r="O1437"/>
      <c r="P1437"/>
      <c r="Q1437"/>
      <c r="R1437"/>
      <c r="S1437"/>
      <c r="T1437"/>
      <c r="U1437"/>
      <c r="V1437"/>
      <c r="W1437"/>
      <c r="X1437"/>
      <c r="Y1437"/>
      <c r="Z1437"/>
      <c r="AA1437"/>
      <c r="AB1437"/>
      <c r="AC1437"/>
      <c r="AD1437"/>
      <c r="AE1437"/>
      <c r="AF1437"/>
    </row>
    <row r="1438" spans="1:32">
      <c r="A1438" s="6" t="str">
        <f t="shared" si="46"/>
        <v/>
      </c>
      <c r="B1438" s="6" t="str">
        <f t="shared" si="47"/>
        <v/>
      </c>
      <c r="C1438"/>
      <c r="D1438"/>
      <c r="E1438"/>
      <c r="F1438"/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  <c r="Z1438"/>
      <c r="AA1438"/>
      <c r="AB1438"/>
      <c r="AC1438"/>
      <c r="AD1438"/>
      <c r="AE1438"/>
      <c r="AF1438"/>
    </row>
    <row r="1439" spans="1:32">
      <c r="A1439" s="6" t="str">
        <f t="shared" si="46"/>
        <v/>
      </c>
      <c r="B1439" s="6" t="str">
        <f t="shared" si="47"/>
        <v/>
      </c>
      <c r="C1439"/>
      <c r="D1439"/>
      <c r="E1439"/>
      <c r="F1439"/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  <c r="Z1439"/>
      <c r="AA1439"/>
      <c r="AB1439"/>
      <c r="AC1439"/>
      <c r="AD1439"/>
      <c r="AE1439"/>
      <c r="AF1439"/>
    </row>
    <row r="1440" spans="1:32">
      <c r="A1440" s="6" t="str">
        <f t="shared" si="46"/>
        <v/>
      </c>
      <c r="B1440" s="6" t="str">
        <f t="shared" si="47"/>
        <v/>
      </c>
      <c r="C1440"/>
      <c r="D1440"/>
      <c r="E1440"/>
      <c r="F1440"/>
      <c r="G1440"/>
      <c r="H1440"/>
      <c r="I1440"/>
      <c r="J1440"/>
      <c r="K1440"/>
      <c r="L1440"/>
      <c r="M1440"/>
      <c r="N1440"/>
      <c r="O1440"/>
      <c r="P1440"/>
      <c r="Q1440"/>
      <c r="R1440"/>
      <c r="S1440"/>
      <c r="T1440"/>
      <c r="U1440"/>
      <c r="V1440"/>
      <c r="W1440"/>
      <c r="X1440"/>
      <c r="Y1440"/>
      <c r="Z1440"/>
      <c r="AA1440"/>
      <c r="AB1440"/>
      <c r="AC1440"/>
      <c r="AD1440"/>
      <c r="AE1440"/>
      <c r="AF1440"/>
    </row>
    <row r="1441" spans="1:32">
      <c r="A1441" s="6" t="str">
        <f t="shared" si="46"/>
        <v/>
      </c>
      <c r="B1441" s="6" t="str">
        <f t="shared" si="47"/>
        <v/>
      </c>
      <c r="C1441"/>
      <c r="D1441"/>
      <c r="E1441"/>
      <c r="F1441"/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  <c r="Z1441"/>
      <c r="AA1441"/>
      <c r="AB1441"/>
      <c r="AC1441"/>
      <c r="AD1441"/>
      <c r="AE1441"/>
      <c r="AF1441"/>
    </row>
    <row r="1442" spans="1:32">
      <c r="A1442" s="6" t="str">
        <f t="shared" si="46"/>
        <v/>
      </c>
      <c r="B1442" s="6" t="str">
        <f t="shared" si="47"/>
        <v/>
      </c>
      <c r="C1442"/>
      <c r="D1442"/>
      <c r="E1442"/>
      <c r="F1442"/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  <c r="Z1442"/>
      <c r="AA1442"/>
      <c r="AB1442"/>
      <c r="AC1442"/>
      <c r="AD1442"/>
      <c r="AE1442"/>
      <c r="AF1442"/>
    </row>
    <row r="1443" spans="1:32">
      <c r="A1443" s="6" t="str">
        <f t="shared" si="46"/>
        <v/>
      </c>
      <c r="B1443" s="6" t="str">
        <f t="shared" si="47"/>
        <v/>
      </c>
      <c r="C1443"/>
      <c r="D1443"/>
      <c r="E1443"/>
      <c r="F1443"/>
      <c r="G1443"/>
      <c r="H1443"/>
      <c r="I1443"/>
      <c r="J1443"/>
      <c r="K1443"/>
      <c r="L1443"/>
      <c r="M1443"/>
      <c r="N1443"/>
      <c r="O1443"/>
      <c r="P1443"/>
      <c r="Q1443"/>
      <c r="R1443"/>
      <c r="S1443"/>
      <c r="T1443"/>
      <c r="U1443"/>
      <c r="V1443"/>
      <c r="W1443"/>
      <c r="X1443"/>
      <c r="Y1443"/>
      <c r="Z1443"/>
      <c r="AA1443"/>
      <c r="AB1443"/>
      <c r="AC1443"/>
      <c r="AD1443"/>
      <c r="AE1443"/>
      <c r="AF1443"/>
    </row>
    <row r="1444" spans="1:32">
      <c r="A1444" s="6" t="str">
        <f t="shared" si="46"/>
        <v/>
      </c>
      <c r="B1444" s="6" t="str">
        <f t="shared" si="47"/>
        <v/>
      </c>
      <c r="C1444"/>
      <c r="D1444"/>
      <c r="E1444"/>
      <c r="F1444"/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  <c r="Z1444"/>
      <c r="AA1444"/>
      <c r="AB1444"/>
      <c r="AC1444"/>
      <c r="AD1444"/>
      <c r="AE1444"/>
      <c r="AF1444"/>
    </row>
    <row r="1445" spans="1:32">
      <c r="A1445" s="6" t="str">
        <f t="shared" si="46"/>
        <v/>
      </c>
      <c r="B1445" s="6" t="str">
        <f t="shared" si="47"/>
        <v/>
      </c>
      <c r="C1445"/>
      <c r="D1445"/>
      <c r="E1445"/>
      <c r="F1445"/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  <c r="Z1445"/>
      <c r="AA1445"/>
      <c r="AB1445"/>
      <c r="AC1445"/>
      <c r="AD1445"/>
      <c r="AE1445"/>
      <c r="AF1445"/>
    </row>
    <row r="1446" spans="1:32">
      <c r="A1446" s="6" t="str">
        <f t="shared" si="46"/>
        <v/>
      </c>
      <c r="B1446" s="6" t="str">
        <f t="shared" si="47"/>
        <v/>
      </c>
      <c r="C1446"/>
      <c r="D1446"/>
      <c r="E1446"/>
      <c r="F1446"/>
      <c r="G1446"/>
      <c r="H1446"/>
      <c r="I1446"/>
      <c r="J1446"/>
      <c r="K1446"/>
      <c r="L1446"/>
      <c r="M1446"/>
      <c r="N1446"/>
      <c r="O1446"/>
      <c r="P1446"/>
      <c r="Q1446"/>
      <c r="R1446"/>
      <c r="S1446"/>
      <c r="T1446"/>
      <c r="U1446"/>
      <c r="V1446"/>
      <c r="W1446"/>
      <c r="X1446"/>
      <c r="Y1446"/>
      <c r="Z1446"/>
      <c r="AA1446"/>
      <c r="AB1446"/>
      <c r="AC1446"/>
      <c r="AD1446"/>
      <c r="AE1446"/>
      <c r="AF1446"/>
    </row>
    <row r="1447" spans="1:32">
      <c r="A1447" s="6" t="str">
        <f t="shared" si="46"/>
        <v/>
      </c>
      <c r="B1447" s="6" t="str">
        <f t="shared" si="47"/>
        <v/>
      </c>
      <c r="C1447"/>
      <c r="D1447"/>
      <c r="E1447"/>
      <c r="F1447"/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  <c r="Z1447"/>
      <c r="AA1447"/>
      <c r="AB1447"/>
      <c r="AC1447"/>
      <c r="AD1447"/>
      <c r="AE1447"/>
      <c r="AF1447"/>
    </row>
    <row r="1448" spans="1:32">
      <c r="A1448" s="6" t="str">
        <f t="shared" si="46"/>
        <v/>
      </c>
      <c r="B1448" s="6" t="str">
        <f t="shared" si="47"/>
        <v/>
      </c>
      <c r="C1448"/>
      <c r="D1448"/>
      <c r="E1448"/>
      <c r="F1448"/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  <c r="Z1448"/>
      <c r="AA1448"/>
      <c r="AB1448"/>
      <c r="AC1448"/>
      <c r="AD1448"/>
      <c r="AE1448"/>
      <c r="AF1448"/>
    </row>
    <row r="1449" spans="1:32">
      <c r="A1449" s="6" t="str">
        <f t="shared" si="46"/>
        <v/>
      </c>
      <c r="B1449" s="6" t="str">
        <f t="shared" si="47"/>
        <v/>
      </c>
      <c r="C1449"/>
      <c r="D1449"/>
      <c r="E1449"/>
      <c r="F1449"/>
      <c r="G1449"/>
      <c r="H1449"/>
      <c r="I1449"/>
      <c r="J1449"/>
      <c r="K1449"/>
      <c r="L1449"/>
      <c r="M1449"/>
      <c r="N1449"/>
      <c r="O1449"/>
      <c r="P1449"/>
      <c r="Q1449"/>
      <c r="R1449"/>
      <c r="S1449"/>
      <c r="T1449"/>
      <c r="U1449"/>
      <c r="V1449"/>
      <c r="W1449"/>
      <c r="X1449"/>
      <c r="Y1449"/>
      <c r="Z1449"/>
      <c r="AA1449"/>
      <c r="AB1449"/>
      <c r="AC1449"/>
      <c r="AD1449"/>
      <c r="AE1449"/>
      <c r="AF1449"/>
    </row>
    <row r="1450" spans="1:32">
      <c r="A1450" s="6" t="str">
        <f t="shared" si="46"/>
        <v/>
      </c>
      <c r="B1450" s="6" t="str">
        <f t="shared" si="47"/>
        <v/>
      </c>
      <c r="C1450"/>
      <c r="D1450"/>
      <c r="E1450"/>
      <c r="F1450"/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  <c r="Z1450"/>
      <c r="AA1450"/>
      <c r="AB1450"/>
      <c r="AC1450"/>
      <c r="AD1450"/>
      <c r="AE1450"/>
      <c r="AF1450"/>
    </row>
    <row r="1451" spans="1:32">
      <c r="A1451" s="6" t="str">
        <f t="shared" si="46"/>
        <v/>
      </c>
      <c r="B1451" s="6" t="str">
        <f t="shared" si="47"/>
        <v/>
      </c>
      <c r="C1451"/>
      <c r="D1451"/>
      <c r="E1451"/>
      <c r="F1451"/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  <c r="Z1451"/>
      <c r="AA1451"/>
      <c r="AB1451"/>
      <c r="AC1451"/>
      <c r="AD1451"/>
      <c r="AE1451"/>
      <c r="AF1451"/>
    </row>
    <row r="1452" spans="1:32">
      <c r="A1452" s="6" t="str">
        <f t="shared" si="46"/>
        <v/>
      </c>
      <c r="B1452" s="6" t="str">
        <f t="shared" si="47"/>
        <v/>
      </c>
      <c r="C1452"/>
      <c r="D1452"/>
      <c r="E1452"/>
      <c r="F1452"/>
      <c r="G1452"/>
      <c r="H1452"/>
      <c r="I1452"/>
      <c r="J1452"/>
      <c r="K1452"/>
      <c r="L1452"/>
      <c r="M1452"/>
      <c r="N1452"/>
      <c r="O1452"/>
      <c r="P1452"/>
      <c r="Q1452"/>
      <c r="R1452"/>
      <c r="S1452"/>
      <c r="T1452"/>
      <c r="U1452"/>
      <c r="V1452"/>
      <c r="W1452"/>
      <c r="X1452"/>
      <c r="Y1452"/>
      <c r="Z1452"/>
      <c r="AA1452"/>
      <c r="AB1452"/>
      <c r="AC1452"/>
      <c r="AD1452"/>
      <c r="AE1452"/>
      <c r="AF1452"/>
    </row>
    <row r="1453" spans="1:32">
      <c r="A1453" s="6" t="str">
        <f t="shared" si="46"/>
        <v/>
      </c>
      <c r="B1453" s="6" t="str">
        <f t="shared" si="47"/>
        <v/>
      </c>
      <c r="C1453"/>
      <c r="D1453"/>
      <c r="E1453"/>
      <c r="F1453"/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  <c r="Z1453"/>
      <c r="AA1453"/>
      <c r="AB1453"/>
      <c r="AC1453"/>
      <c r="AD1453"/>
      <c r="AE1453"/>
      <c r="AF1453"/>
    </row>
    <row r="1454" spans="1:32">
      <c r="A1454" s="6" t="str">
        <f t="shared" si="46"/>
        <v/>
      </c>
      <c r="B1454" s="6" t="str">
        <f t="shared" si="47"/>
        <v/>
      </c>
      <c r="C1454"/>
      <c r="D1454"/>
      <c r="E1454"/>
      <c r="F1454"/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  <c r="Z1454"/>
      <c r="AA1454"/>
      <c r="AB1454"/>
      <c r="AC1454"/>
      <c r="AD1454"/>
      <c r="AE1454"/>
      <c r="AF1454"/>
    </row>
    <row r="1455" spans="1:32">
      <c r="A1455" s="6" t="str">
        <f t="shared" si="46"/>
        <v/>
      </c>
      <c r="B1455" s="6" t="str">
        <f t="shared" si="47"/>
        <v/>
      </c>
      <c r="C1455"/>
      <c r="D1455"/>
      <c r="E1455"/>
      <c r="F1455"/>
      <c r="G1455"/>
      <c r="H1455"/>
      <c r="I1455"/>
      <c r="J1455"/>
      <c r="K1455"/>
      <c r="L1455"/>
      <c r="M1455"/>
      <c r="N1455"/>
      <c r="O1455"/>
      <c r="P1455"/>
      <c r="Q1455"/>
      <c r="R1455"/>
      <c r="S1455"/>
      <c r="T1455"/>
      <c r="U1455"/>
      <c r="V1455"/>
      <c r="W1455"/>
      <c r="X1455"/>
      <c r="Y1455"/>
      <c r="Z1455"/>
      <c r="AA1455"/>
      <c r="AB1455"/>
      <c r="AC1455"/>
      <c r="AD1455"/>
      <c r="AE1455"/>
      <c r="AF1455"/>
    </row>
    <row r="1456" spans="1:32">
      <c r="A1456" s="6" t="str">
        <f t="shared" si="46"/>
        <v/>
      </c>
      <c r="B1456" s="6" t="str">
        <f t="shared" si="47"/>
        <v/>
      </c>
      <c r="C1456"/>
      <c r="D1456"/>
      <c r="E1456"/>
      <c r="F1456"/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  <c r="Z1456"/>
      <c r="AA1456"/>
      <c r="AB1456"/>
      <c r="AC1456"/>
      <c r="AD1456"/>
      <c r="AE1456"/>
      <c r="AF1456"/>
    </row>
    <row r="1457" spans="1:32">
      <c r="A1457" s="6" t="str">
        <f t="shared" si="46"/>
        <v/>
      </c>
      <c r="B1457" s="6" t="str">
        <f t="shared" si="47"/>
        <v/>
      </c>
      <c r="C1457"/>
      <c r="D1457"/>
      <c r="E1457"/>
      <c r="F1457"/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  <c r="Z1457"/>
      <c r="AA1457"/>
      <c r="AB1457"/>
      <c r="AC1457"/>
      <c r="AD1457"/>
      <c r="AE1457"/>
      <c r="AF1457"/>
    </row>
    <row r="1458" spans="1:32">
      <c r="A1458" s="6" t="str">
        <f t="shared" si="46"/>
        <v/>
      </c>
      <c r="B1458" s="6" t="str">
        <f t="shared" si="47"/>
        <v/>
      </c>
      <c r="C1458"/>
      <c r="D1458"/>
      <c r="E1458"/>
      <c r="F1458"/>
      <c r="G1458"/>
      <c r="H1458"/>
      <c r="I1458"/>
      <c r="J1458"/>
      <c r="K1458"/>
      <c r="L1458"/>
      <c r="M1458"/>
      <c r="N1458"/>
      <c r="O1458"/>
      <c r="P1458"/>
      <c r="Q1458"/>
      <c r="R1458"/>
      <c r="S1458"/>
      <c r="T1458"/>
      <c r="U1458"/>
      <c r="V1458"/>
      <c r="W1458"/>
      <c r="X1458"/>
      <c r="Y1458"/>
      <c r="Z1458"/>
      <c r="AA1458"/>
      <c r="AB1458"/>
      <c r="AC1458"/>
      <c r="AD1458"/>
      <c r="AE1458"/>
      <c r="AF1458"/>
    </row>
    <row r="1459" spans="1:32">
      <c r="A1459" s="6" t="str">
        <f t="shared" si="46"/>
        <v/>
      </c>
      <c r="B1459" s="6" t="str">
        <f t="shared" si="47"/>
        <v/>
      </c>
      <c r="C1459"/>
      <c r="D1459"/>
      <c r="E1459"/>
      <c r="F1459"/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  <c r="Z1459"/>
      <c r="AA1459"/>
      <c r="AB1459"/>
      <c r="AC1459"/>
      <c r="AD1459"/>
      <c r="AE1459"/>
      <c r="AF1459"/>
    </row>
    <row r="1460" spans="1:32">
      <c r="A1460" s="6" t="str">
        <f t="shared" si="46"/>
        <v/>
      </c>
      <c r="B1460" s="6" t="str">
        <f t="shared" si="47"/>
        <v/>
      </c>
      <c r="C1460"/>
      <c r="D1460"/>
      <c r="E1460"/>
      <c r="F1460"/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  <c r="Z1460"/>
      <c r="AA1460"/>
      <c r="AB1460"/>
      <c r="AC1460"/>
      <c r="AD1460"/>
      <c r="AE1460"/>
      <c r="AF1460"/>
    </row>
    <row r="1461" spans="1:32">
      <c r="A1461" s="6" t="str">
        <f t="shared" si="46"/>
        <v/>
      </c>
      <c r="B1461" s="6" t="str">
        <f t="shared" si="47"/>
        <v/>
      </c>
      <c r="C1461"/>
      <c r="D1461"/>
      <c r="E1461"/>
      <c r="F1461"/>
      <c r="G1461"/>
      <c r="H1461"/>
      <c r="I1461"/>
      <c r="J1461"/>
      <c r="K1461"/>
      <c r="L1461"/>
      <c r="M1461"/>
      <c r="N1461"/>
      <c r="O1461"/>
      <c r="P1461"/>
      <c r="Q1461"/>
      <c r="R1461"/>
      <c r="S1461"/>
      <c r="T1461"/>
      <c r="U1461"/>
      <c r="V1461"/>
      <c r="W1461"/>
      <c r="X1461"/>
      <c r="Y1461"/>
      <c r="Z1461"/>
      <c r="AA1461"/>
      <c r="AB1461"/>
      <c r="AC1461"/>
      <c r="AD1461"/>
      <c r="AE1461"/>
      <c r="AF1461"/>
    </row>
    <row r="1462" spans="1:32">
      <c r="A1462" s="6" t="str">
        <f t="shared" si="46"/>
        <v/>
      </c>
      <c r="B1462" s="6" t="str">
        <f t="shared" si="47"/>
        <v/>
      </c>
      <c r="C1462"/>
      <c r="D1462"/>
      <c r="E1462"/>
      <c r="F1462"/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  <c r="Z1462"/>
      <c r="AA1462"/>
      <c r="AB1462"/>
      <c r="AC1462"/>
      <c r="AD1462"/>
      <c r="AE1462"/>
      <c r="AF1462"/>
    </row>
    <row r="1463" spans="1:32">
      <c r="A1463" s="6" t="str">
        <f t="shared" si="46"/>
        <v/>
      </c>
      <c r="B1463" s="6" t="str">
        <f t="shared" si="47"/>
        <v/>
      </c>
      <c r="C1463"/>
      <c r="D1463"/>
      <c r="E1463"/>
      <c r="F1463"/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  <c r="Z1463"/>
      <c r="AA1463"/>
      <c r="AB1463"/>
      <c r="AC1463"/>
      <c r="AD1463"/>
      <c r="AE1463"/>
      <c r="AF1463"/>
    </row>
    <row r="1464" spans="1:32">
      <c r="A1464" s="6" t="str">
        <f t="shared" si="46"/>
        <v/>
      </c>
      <c r="B1464" s="6" t="str">
        <f t="shared" si="47"/>
        <v/>
      </c>
      <c r="C1464"/>
      <c r="D1464"/>
      <c r="E1464"/>
      <c r="F1464"/>
      <c r="G1464"/>
      <c r="H1464"/>
      <c r="I1464"/>
      <c r="J1464"/>
      <c r="K1464"/>
      <c r="L1464"/>
      <c r="M1464"/>
      <c r="N1464"/>
      <c r="O1464"/>
      <c r="P1464"/>
      <c r="Q1464"/>
      <c r="R1464"/>
      <c r="S1464"/>
      <c r="T1464"/>
      <c r="U1464"/>
      <c r="V1464"/>
      <c r="W1464"/>
      <c r="X1464"/>
      <c r="Y1464"/>
      <c r="Z1464"/>
      <c r="AA1464"/>
      <c r="AB1464"/>
      <c r="AC1464"/>
      <c r="AD1464"/>
      <c r="AE1464"/>
      <c r="AF1464"/>
    </row>
    <row r="1465" spans="1:32">
      <c r="A1465" s="6" t="str">
        <f t="shared" si="46"/>
        <v/>
      </c>
      <c r="B1465" s="6" t="str">
        <f t="shared" si="47"/>
        <v/>
      </c>
      <c r="C1465"/>
      <c r="D1465"/>
      <c r="E1465"/>
      <c r="F1465"/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  <c r="Z1465"/>
      <c r="AA1465"/>
      <c r="AB1465"/>
      <c r="AC1465"/>
      <c r="AD1465"/>
      <c r="AE1465"/>
      <c r="AF1465"/>
    </row>
    <row r="1466" spans="1:32">
      <c r="A1466" s="6" t="str">
        <f t="shared" si="46"/>
        <v/>
      </c>
      <c r="B1466" s="6" t="str">
        <f t="shared" si="47"/>
        <v/>
      </c>
      <c r="C1466"/>
      <c r="D1466"/>
      <c r="E1466"/>
      <c r="F1466"/>
      <c r="G1466"/>
      <c r="H1466"/>
      <c r="I1466"/>
      <c r="J1466"/>
      <c r="K1466"/>
      <c r="L1466"/>
      <c r="M1466"/>
      <c r="N1466"/>
      <c r="O1466"/>
      <c r="P1466"/>
      <c r="Q1466"/>
      <c r="R1466"/>
      <c r="S1466"/>
      <c r="T1466"/>
      <c r="U1466"/>
      <c r="V1466"/>
      <c r="W1466"/>
      <c r="X1466"/>
      <c r="Y1466"/>
      <c r="Z1466"/>
      <c r="AA1466"/>
      <c r="AB1466"/>
      <c r="AC1466"/>
      <c r="AD1466"/>
      <c r="AE1466"/>
      <c r="AF1466"/>
    </row>
    <row r="1467" spans="1:32">
      <c r="A1467" s="6" t="str">
        <f t="shared" si="46"/>
        <v/>
      </c>
      <c r="B1467" s="6" t="str">
        <f t="shared" si="47"/>
        <v/>
      </c>
      <c r="C1467"/>
      <c r="D1467"/>
      <c r="E1467"/>
      <c r="F1467"/>
      <c r="G1467"/>
      <c r="H1467"/>
      <c r="I1467"/>
      <c r="J1467"/>
      <c r="K1467"/>
      <c r="L1467"/>
      <c r="M1467"/>
      <c r="N1467"/>
      <c r="O1467"/>
      <c r="P1467"/>
      <c r="Q1467"/>
      <c r="R1467"/>
      <c r="S1467"/>
      <c r="T1467"/>
      <c r="U1467"/>
      <c r="V1467"/>
      <c r="W1467"/>
      <c r="X1467"/>
      <c r="Y1467"/>
      <c r="Z1467"/>
      <c r="AA1467"/>
      <c r="AB1467"/>
      <c r="AC1467"/>
      <c r="AD1467"/>
      <c r="AE1467"/>
      <c r="AF1467"/>
    </row>
    <row r="1468" spans="1:32">
      <c r="A1468" s="6" t="str">
        <f t="shared" si="46"/>
        <v/>
      </c>
      <c r="B1468" s="6" t="str">
        <f t="shared" si="47"/>
        <v/>
      </c>
      <c r="C1468"/>
      <c r="D1468"/>
      <c r="E1468"/>
      <c r="F1468"/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  <c r="Z1468"/>
      <c r="AA1468"/>
      <c r="AB1468"/>
      <c r="AC1468"/>
      <c r="AD1468"/>
      <c r="AE1468"/>
      <c r="AF1468"/>
    </row>
    <row r="1469" spans="1:32">
      <c r="A1469" s="6" t="str">
        <f t="shared" si="46"/>
        <v/>
      </c>
      <c r="B1469" s="6" t="str">
        <f t="shared" si="47"/>
        <v/>
      </c>
      <c r="C1469"/>
      <c r="D1469"/>
      <c r="E1469"/>
      <c r="F1469"/>
      <c r="G1469"/>
      <c r="H1469"/>
      <c r="I1469"/>
      <c r="J1469"/>
      <c r="K1469"/>
      <c r="L1469"/>
      <c r="M1469"/>
      <c r="N1469"/>
      <c r="O1469"/>
      <c r="P1469"/>
      <c r="Q1469"/>
      <c r="R1469"/>
      <c r="S1469"/>
      <c r="T1469"/>
      <c r="U1469"/>
      <c r="V1469"/>
      <c r="W1469"/>
      <c r="X1469"/>
      <c r="Y1469"/>
      <c r="Z1469"/>
      <c r="AA1469"/>
      <c r="AB1469"/>
      <c r="AC1469"/>
      <c r="AD1469"/>
      <c r="AE1469"/>
      <c r="AF1469"/>
    </row>
    <row r="1470" spans="1:32">
      <c r="A1470" s="6" t="str">
        <f t="shared" si="46"/>
        <v/>
      </c>
      <c r="B1470" s="6" t="str">
        <f t="shared" si="47"/>
        <v/>
      </c>
      <c r="C1470"/>
      <c r="D1470"/>
      <c r="E1470"/>
      <c r="F1470"/>
      <c r="G1470"/>
      <c r="H1470"/>
      <c r="I1470"/>
      <c r="J1470"/>
      <c r="K1470"/>
      <c r="L1470"/>
      <c r="M1470"/>
      <c r="N1470"/>
      <c r="O1470"/>
      <c r="P1470"/>
      <c r="Q1470"/>
      <c r="R1470"/>
      <c r="S1470"/>
      <c r="T1470"/>
      <c r="U1470"/>
      <c r="V1470"/>
      <c r="W1470"/>
      <c r="X1470"/>
      <c r="Y1470"/>
      <c r="Z1470"/>
      <c r="AA1470"/>
      <c r="AB1470"/>
      <c r="AC1470"/>
      <c r="AD1470"/>
      <c r="AE1470"/>
      <c r="AF1470"/>
    </row>
    <row r="1471" spans="1:32">
      <c r="A1471" s="6" t="str">
        <f t="shared" si="46"/>
        <v/>
      </c>
      <c r="B1471" s="6" t="str">
        <f t="shared" si="47"/>
        <v/>
      </c>
      <c r="C1471"/>
      <c r="D1471"/>
      <c r="E1471"/>
      <c r="F1471"/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  <c r="Z1471"/>
      <c r="AA1471"/>
      <c r="AB1471"/>
      <c r="AC1471"/>
      <c r="AD1471"/>
      <c r="AE1471"/>
      <c r="AF1471"/>
    </row>
    <row r="1472" spans="1:32">
      <c r="A1472" s="6" t="str">
        <f t="shared" si="46"/>
        <v/>
      </c>
      <c r="B1472" s="6" t="str">
        <f t="shared" si="47"/>
        <v/>
      </c>
      <c r="C1472"/>
      <c r="D1472"/>
      <c r="E1472"/>
      <c r="F1472"/>
      <c r="G1472"/>
      <c r="H1472"/>
      <c r="I1472"/>
      <c r="J1472"/>
      <c r="K1472"/>
      <c r="L1472"/>
      <c r="M1472"/>
      <c r="N1472"/>
      <c r="O1472"/>
      <c r="P1472"/>
      <c r="Q1472"/>
      <c r="R1472"/>
      <c r="S1472"/>
      <c r="T1472"/>
      <c r="U1472"/>
      <c r="V1472"/>
      <c r="W1472"/>
      <c r="X1472"/>
      <c r="Y1472"/>
      <c r="Z1472"/>
      <c r="AA1472"/>
      <c r="AB1472"/>
      <c r="AC1472"/>
      <c r="AD1472"/>
      <c r="AE1472"/>
      <c r="AF1472"/>
    </row>
    <row r="1473" spans="1:32">
      <c r="A1473" s="6" t="str">
        <f t="shared" si="46"/>
        <v/>
      </c>
      <c r="B1473" s="6" t="str">
        <f t="shared" si="47"/>
        <v/>
      </c>
      <c r="C1473"/>
      <c r="D1473"/>
      <c r="E1473"/>
      <c r="F1473"/>
      <c r="G1473"/>
      <c r="H1473"/>
      <c r="I1473"/>
      <c r="J1473"/>
      <c r="K1473"/>
      <c r="L1473"/>
      <c r="M1473"/>
      <c r="N1473"/>
      <c r="O1473"/>
      <c r="P1473"/>
      <c r="Q1473"/>
      <c r="R1473"/>
      <c r="S1473"/>
      <c r="T1473"/>
      <c r="U1473"/>
      <c r="V1473"/>
      <c r="W1473"/>
      <c r="X1473"/>
      <c r="Y1473"/>
      <c r="Z1473"/>
      <c r="AA1473"/>
      <c r="AB1473"/>
      <c r="AC1473"/>
      <c r="AD1473"/>
      <c r="AE1473"/>
      <c r="AF1473"/>
    </row>
    <row r="1474" spans="1:32">
      <c r="A1474" s="6" t="str">
        <f t="shared" si="46"/>
        <v/>
      </c>
      <c r="B1474" s="6" t="str">
        <f t="shared" si="47"/>
        <v/>
      </c>
      <c r="C1474"/>
      <c r="D1474"/>
      <c r="E1474"/>
      <c r="F1474"/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  <c r="Z1474"/>
      <c r="AA1474"/>
      <c r="AB1474"/>
      <c r="AC1474"/>
      <c r="AD1474"/>
      <c r="AE1474"/>
      <c r="AF1474"/>
    </row>
    <row r="1475" spans="1:32">
      <c r="A1475" s="6" t="str">
        <f t="shared" si="46"/>
        <v/>
      </c>
      <c r="B1475" s="6" t="str">
        <f t="shared" si="47"/>
        <v/>
      </c>
      <c r="C1475"/>
      <c r="D1475"/>
      <c r="E1475"/>
      <c r="F1475"/>
      <c r="G1475"/>
      <c r="H1475"/>
      <c r="I1475"/>
      <c r="J1475"/>
      <c r="K1475"/>
      <c r="L1475"/>
      <c r="M1475"/>
      <c r="N1475"/>
      <c r="O1475"/>
      <c r="P1475"/>
      <c r="Q1475"/>
      <c r="R1475"/>
      <c r="S1475"/>
      <c r="T1475"/>
      <c r="U1475"/>
      <c r="V1475"/>
      <c r="W1475"/>
      <c r="X1475"/>
      <c r="Y1475"/>
      <c r="Z1475"/>
      <c r="AA1475"/>
      <c r="AB1475"/>
      <c r="AC1475"/>
      <c r="AD1475"/>
      <c r="AE1475"/>
      <c r="AF1475"/>
    </row>
    <row r="1476" spans="1:32">
      <c r="A1476" s="6" t="str">
        <f t="shared" si="46"/>
        <v/>
      </c>
      <c r="B1476" s="6" t="str">
        <f t="shared" si="47"/>
        <v/>
      </c>
      <c r="C1476"/>
      <c r="D1476"/>
      <c r="E1476"/>
      <c r="F1476"/>
      <c r="G1476"/>
      <c r="H1476"/>
      <c r="I1476"/>
      <c r="J1476"/>
      <c r="K1476"/>
      <c r="L1476"/>
      <c r="M1476"/>
      <c r="N1476"/>
      <c r="O1476"/>
      <c r="P1476"/>
      <c r="Q1476"/>
      <c r="R1476"/>
      <c r="S1476"/>
      <c r="T1476"/>
      <c r="U1476"/>
      <c r="V1476"/>
      <c r="W1476"/>
      <c r="X1476"/>
      <c r="Y1476"/>
      <c r="Z1476"/>
      <c r="AA1476"/>
      <c r="AB1476"/>
      <c r="AC1476"/>
      <c r="AD1476"/>
      <c r="AE1476"/>
      <c r="AF1476"/>
    </row>
    <row r="1477" spans="1:32">
      <c r="A1477" s="6" t="str">
        <f t="shared" si="46"/>
        <v/>
      </c>
      <c r="B1477" s="6" t="str">
        <f t="shared" si="47"/>
        <v/>
      </c>
      <c r="C1477"/>
      <c r="D1477"/>
      <c r="E1477"/>
      <c r="F1477"/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  <c r="Z1477"/>
      <c r="AA1477"/>
      <c r="AB1477"/>
      <c r="AC1477"/>
      <c r="AD1477"/>
      <c r="AE1477"/>
      <c r="AF1477"/>
    </row>
    <row r="1478" spans="1:32">
      <c r="A1478" s="6" t="str">
        <f t="shared" si="46"/>
        <v/>
      </c>
      <c r="B1478" s="6" t="str">
        <f t="shared" si="47"/>
        <v/>
      </c>
      <c r="C1478"/>
      <c r="D1478"/>
      <c r="E1478"/>
      <c r="F1478"/>
      <c r="G1478"/>
      <c r="H1478"/>
      <c r="I1478"/>
      <c r="J1478"/>
      <c r="K1478"/>
      <c r="L1478"/>
      <c r="M1478"/>
      <c r="N1478"/>
      <c r="O1478"/>
      <c r="P1478"/>
      <c r="Q1478"/>
      <c r="R1478"/>
      <c r="S1478"/>
      <c r="T1478"/>
      <c r="U1478"/>
      <c r="V1478"/>
      <c r="W1478"/>
      <c r="X1478"/>
      <c r="Y1478"/>
      <c r="Z1478"/>
      <c r="AA1478"/>
      <c r="AB1478"/>
      <c r="AC1478"/>
      <c r="AD1478"/>
      <c r="AE1478"/>
      <c r="AF1478"/>
    </row>
    <row r="1479" spans="1:32">
      <c r="A1479" s="6" t="str">
        <f t="shared" si="46"/>
        <v/>
      </c>
      <c r="B1479" s="6" t="str">
        <f t="shared" si="47"/>
        <v/>
      </c>
      <c r="C1479"/>
      <c r="D1479"/>
      <c r="E1479"/>
      <c r="F1479"/>
      <c r="G1479"/>
      <c r="H1479"/>
      <c r="I1479"/>
      <c r="J1479"/>
      <c r="K1479"/>
      <c r="L1479"/>
      <c r="M1479"/>
      <c r="N1479"/>
      <c r="O1479"/>
      <c r="P1479"/>
      <c r="Q1479"/>
      <c r="R1479"/>
      <c r="S1479"/>
      <c r="T1479"/>
      <c r="U1479"/>
      <c r="V1479"/>
      <c r="W1479"/>
      <c r="X1479"/>
      <c r="Y1479"/>
      <c r="Z1479"/>
      <c r="AA1479"/>
      <c r="AB1479"/>
      <c r="AC1479"/>
      <c r="AD1479"/>
      <c r="AE1479"/>
      <c r="AF1479"/>
    </row>
    <row r="1480" spans="1:32">
      <c r="A1480" s="6" t="str">
        <f t="shared" si="46"/>
        <v/>
      </c>
      <c r="B1480" s="6" t="str">
        <f t="shared" si="47"/>
        <v/>
      </c>
      <c r="C1480"/>
      <c r="D1480"/>
      <c r="E1480"/>
      <c r="F1480"/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  <c r="Z1480"/>
      <c r="AA1480"/>
      <c r="AB1480"/>
      <c r="AC1480"/>
      <c r="AD1480"/>
      <c r="AE1480"/>
      <c r="AF1480"/>
    </row>
    <row r="1481" spans="1:32">
      <c r="A1481" s="6" t="str">
        <f t="shared" si="46"/>
        <v/>
      </c>
      <c r="B1481" s="6" t="str">
        <f t="shared" si="47"/>
        <v/>
      </c>
      <c r="C1481"/>
      <c r="D1481"/>
      <c r="E1481"/>
      <c r="F1481"/>
      <c r="G1481"/>
      <c r="H1481"/>
      <c r="I1481"/>
      <c r="J1481"/>
      <c r="K1481"/>
      <c r="L1481"/>
      <c r="M1481"/>
      <c r="N1481"/>
      <c r="O1481"/>
      <c r="P1481"/>
      <c r="Q1481"/>
      <c r="R1481"/>
      <c r="S1481"/>
      <c r="T1481"/>
      <c r="U1481"/>
      <c r="V1481"/>
      <c r="W1481"/>
      <c r="X1481"/>
      <c r="Y1481"/>
      <c r="Z1481"/>
      <c r="AA1481"/>
      <c r="AB1481"/>
      <c r="AC1481"/>
      <c r="AD1481"/>
      <c r="AE1481"/>
      <c r="AF1481"/>
    </row>
    <row r="1482" spans="1:32">
      <c r="A1482" s="6" t="str">
        <f t="shared" ref="A1482:A1545" si="48">IFERROR(CONCATENATE(C1482,B1482),"")</f>
        <v/>
      </c>
      <c r="B1482" s="6" t="str">
        <f t="shared" ref="B1482:B1545" si="49">IFERROR(IF(C1482=C1481,B1481+1,IF(C1482="","",1)),"")</f>
        <v/>
      </c>
      <c r="C1482"/>
      <c r="D1482"/>
      <c r="E1482"/>
      <c r="F1482"/>
      <c r="G1482"/>
      <c r="H1482"/>
      <c r="I1482"/>
      <c r="J1482"/>
      <c r="K1482"/>
      <c r="L1482"/>
      <c r="M1482"/>
      <c r="N1482"/>
      <c r="O1482"/>
      <c r="P1482"/>
      <c r="Q1482"/>
      <c r="R1482"/>
      <c r="S1482"/>
      <c r="T1482"/>
      <c r="U1482"/>
      <c r="V1482"/>
      <c r="W1482"/>
      <c r="X1482"/>
      <c r="Y1482"/>
      <c r="Z1482"/>
      <c r="AA1482"/>
      <c r="AB1482"/>
      <c r="AC1482"/>
      <c r="AD1482"/>
      <c r="AE1482"/>
      <c r="AF1482"/>
    </row>
    <row r="1483" spans="1:32">
      <c r="A1483" s="6" t="str">
        <f t="shared" si="48"/>
        <v/>
      </c>
      <c r="B1483" s="6" t="str">
        <f t="shared" si="49"/>
        <v/>
      </c>
      <c r="C1483"/>
      <c r="D1483"/>
      <c r="E1483"/>
      <c r="F1483"/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  <c r="Z1483"/>
      <c r="AA1483"/>
      <c r="AB1483"/>
      <c r="AC1483"/>
      <c r="AD1483"/>
      <c r="AE1483"/>
      <c r="AF1483"/>
    </row>
    <row r="1484" spans="1:32">
      <c r="A1484" s="6" t="str">
        <f t="shared" si="48"/>
        <v/>
      </c>
      <c r="B1484" s="6" t="str">
        <f t="shared" si="49"/>
        <v/>
      </c>
      <c r="C1484"/>
      <c r="D1484"/>
      <c r="E1484"/>
      <c r="F1484"/>
      <c r="G1484"/>
      <c r="H1484"/>
      <c r="I1484"/>
      <c r="J1484"/>
      <c r="K1484"/>
      <c r="L1484"/>
      <c r="M1484"/>
      <c r="N1484"/>
      <c r="O1484"/>
      <c r="P1484"/>
      <c r="Q1484"/>
      <c r="R1484"/>
      <c r="S1484"/>
      <c r="T1484"/>
      <c r="U1484"/>
      <c r="V1484"/>
      <c r="W1484"/>
      <c r="X1484"/>
      <c r="Y1484"/>
      <c r="Z1484"/>
      <c r="AA1484"/>
      <c r="AB1484"/>
      <c r="AC1484"/>
      <c r="AD1484"/>
      <c r="AE1484"/>
      <c r="AF1484"/>
    </row>
    <row r="1485" spans="1:32">
      <c r="A1485" s="6" t="str">
        <f t="shared" si="48"/>
        <v/>
      </c>
      <c r="B1485" s="6" t="str">
        <f t="shared" si="49"/>
        <v/>
      </c>
      <c r="C1485"/>
      <c r="D1485"/>
      <c r="E1485"/>
      <c r="F1485"/>
      <c r="G1485"/>
      <c r="H1485"/>
      <c r="I1485"/>
      <c r="J1485"/>
      <c r="K1485"/>
      <c r="L1485"/>
      <c r="M1485"/>
      <c r="N1485"/>
      <c r="O1485"/>
      <c r="P1485"/>
      <c r="Q1485"/>
      <c r="R1485"/>
      <c r="S1485"/>
      <c r="T1485"/>
      <c r="U1485"/>
      <c r="V1485"/>
      <c r="W1485"/>
      <c r="X1485"/>
      <c r="Y1485"/>
      <c r="Z1485"/>
      <c r="AA1485"/>
      <c r="AB1485"/>
      <c r="AC1485"/>
      <c r="AD1485"/>
      <c r="AE1485"/>
      <c r="AF1485"/>
    </row>
    <row r="1486" spans="1:32">
      <c r="A1486" s="6" t="str">
        <f t="shared" si="48"/>
        <v/>
      </c>
      <c r="B1486" s="6" t="str">
        <f t="shared" si="49"/>
        <v/>
      </c>
      <c r="C1486"/>
      <c r="D1486"/>
      <c r="E1486"/>
      <c r="F1486"/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  <c r="Z1486"/>
      <c r="AA1486"/>
      <c r="AB1486"/>
      <c r="AC1486"/>
      <c r="AD1486"/>
      <c r="AE1486"/>
      <c r="AF1486"/>
    </row>
    <row r="1487" spans="1:32">
      <c r="A1487" s="6" t="str">
        <f t="shared" si="48"/>
        <v/>
      </c>
      <c r="B1487" s="6" t="str">
        <f t="shared" si="49"/>
        <v/>
      </c>
      <c r="C1487"/>
      <c r="D1487"/>
      <c r="E1487"/>
      <c r="F1487"/>
      <c r="G1487"/>
      <c r="H1487"/>
      <c r="I1487"/>
      <c r="J1487"/>
      <c r="K1487"/>
      <c r="L1487"/>
      <c r="M1487"/>
      <c r="N1487"/>
      <c r="O1487"/>
      <c r="P1487"/>
      <c r="Q1487"/>
      <c r="R1487"/>
      <c r="S1487"/>
      <c r="T1487"/>
      <c r="U1487"/>
      <c r="V1487"/>
      <c r="W1487"/>
      <c r="X1487"/>
      <c r="Y1487"/>
      <c r="Z1487"/>
      <c r="AA1487"/>
      <c r="AB1487"/>
      <c r="AC1487"/>
      <c r="AD1487"/>
      <c r="AE1487"/>
      <c r="AF1487"/>
    </row>
    <row r="1488" spans="1:32">
      <c r="A1488" s="6" t="str">
        <f t="shared" si="48"/>
        <v/>
      </c>
      <c r="B1488" s="6" t="str">
        <f t="shared" si="49"/>
        <v/>
      </c>
      <c r="C1488"/>
      <c r="D1488"/>
      <c r="E1488"/>
      <c r="F1488"/>
      <c r="G1488"/>
      <c r="H1488"/>
      <c r="I1488"/>
      <c r="J1488"/>
      <c r="K1488"/>
      <c r="L1488"/>
      <c r="M1488"/>
      <c r="N1488"/>
      <c r="O1488"/>
      <c r="P1488"/>
      <c r="Q1488"/>
      <c r="R1488"/>
      <c r="S1488"/>
      <c r="T1488"/>
      <c r="U1488"/>
      <c r="V1488"/>
      <c r="W1488"/>
      <c r="X1488"/>
      <c r="Y1488"/>
      <c r="Z1488"/>
      <c r="AA1488"/>
      <c r="AB1488"/>
      <c r="AC1488"/>
      <c r="AD1488"/>
      <c r="AE1488"/>
      <c r="AF1488"/>
    </row>
    <row r="1489" spans="1:32">
      <c r="A1489" s="6" t="str">
        <f t="shared" si="48"/>
        <v/>
      </c>
      <c r="B1489" s="6" t="str">
        <f t="shared" si="49"/>
        <v/>
      </c>
      <c r="C1489"/>
      <c r="D1489"/>
      <c r="E1489"/>
      <c r="F1489"/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  <c r="Z1489"/>
      <c r="AA1489"/>
      <c r="AB1489"/>
      <c r="AC1489"/>
      <c r="AD1489"/>
      <c r="AE1489"/>
      <c r="AF1489"/>
    </row>
    <row r="1490" spans="1:32">
      <c r="A1490" s="6" t="str">
        <f t="shared" si="48"/>
        <v/>
      </c>
      <c r="B1490" s="6" t="str">
        <f t="shared" si="49"/>
        <v/>
      </c>
      <c r="C1490"/>
      <c r="D1490"/>
      <c r="E1490"/>
      <c r="F1490"/>
      <c r="G1490"/>
      <c r="H1490"/>
      <c r="I1490"/>
      <c r="J1490"/>
      <c r="K1490"/>
      <c r="L1490"/>
      <c r="M1490"/>
      <c r="N1490"/>
      <c r="O1490"/>
      <c r="P1490"/>
      <c r="Q1490"/>
      <c r="R1490"/>
      <c r="S1490"/>
      <c r="T1490"/>
      <c r="U1490"/>
      <c r="V1490"/>
      <c r="W1490"/>
      <c r="X1490"/>
      <c r="Y1490"/>
      <c r="Z1490"/>
      <c r="AA1490"/>
      <c r="AB1490"/>
      <c r="AC1490"/>
      <c r="AD1490"/>
      <c r="AE1490"/>
      <c r="AF1490"/>
    </row>
    <row r="1491" spans="1:32">
      <c r="A1491" s="6" t="str">
        <f t="shared" si="48"/>
        <v/>
      </c>
      <c r="B1491" s="6" t="str">
        <f t="shared" si="49"/>
        <v/>
      </c>
      <c r="C1491"/>
      <c r="D1491"/>
      <c r="E1491"/>
      <c r="F1491"/>
      <c r="G1491"/>
      <c r="H1491"/>
      <c r="I1491"/>
      <c r="J1491"/>
      <c r="K1491"/>
      <c r="L1491"/>
      <c r="M1491"/>
      <c r="N1491"/>
      <c r="O1491"/>
      <c r="P1491"/>
      <c r="Q1491"/>
      <c r="R1491"/>
      <c r="S1491"/>
      <c r="T1491"/>
      <c r="U1491"/>
      <c r="V1491"/>
      <c r="W1491"/>
      <c r="X1491"/>
      <c r="Y1491"/>
      <c r="Z1491"/>
      <c r="AA1491"/>
      <c r="AB1491"/>
      <c r="AC1491"/>
      <c r="AD1491"/>
      <c r="AE1491"/>
      <c r="AF1491"/>
    </row>
    <row r="1492" spans="1:32">
      <c r="A1492" s="6" t="str">
        <f t="shared" si="48"/>
        <v/>
      </c>
      <c r="B1492" s="6" t="str">
        <f t="shared" si="49"/>
        <v/>
      </c>
      <c r="C1492"/>
      <c r="D1492"/>
      <c r="E1492"/>
      <c r="F1492"/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  <c r="Z1492"/>
      <c r="AA1492"/>
      <c r="AB1492"/>
      <c r="AC1492"/>
      <c r="AD1492"/>
      <c r="AE1492"/>
      <c r="AF1492"/>
    </row>
    <row r="1493" spans="1:32">
      <c r="A1493" s="6" t="str">
        <f t="shared" si="48"/>
        <v/>
      </c>
      <c r="B1493" s="6" t="str">
        <f t="shared" si="49"/>
        <v/>
      </c>
      <c r="C1493"/>
      <c r="D1493"/>
      <c r="E1493"/>
      <c r="F1493"/>
      <c r="G1493"/>
      <c r="H1493"/>
      <c r="I1493"/>
      <c r="J1493"/>
      <c r="K1493"/>
      <c r="L1493"/>
      <c r="M1493"/>
      <c r="N1493"/>
      <c r="O1493"/>
      <c r="P1493"/>
      <c r="Q1493"/>
      <c r="R1493"/>
      <c r="S1493"/>
      <c r="T1493"/>
      <c r="U1493"/>
      <c r="V1493"/>
      <c r="W1493"/>
      <c r="X1493"/>
      <c r="Y1493"/>
      <c r="Z1493"/>
      <c r="AA1493"/>
      <c r="AB1493"/>
      <c r="AC1493"/>
      <c r="AD1493"/>
      <c r="AE1493"/>
      <c r="AF1493"/>
    </row>
    <row r="1494" spans="1:32">
      <c r="A1494" s="6" t="str">
        <f t="shared" si="48"/>
        <v/>
      </c>
      <c r="B1494" s="6" t="str">
        <f t="shared" si="49"/>
        <v/>
      </c>
      <c r="C1494"/>
      <c r="D1494"/>
      <c r="E1494"/>
      <c r="F1494"/>
      <c r="G1494"/>
      <c r="H1494"/>
      <c r="I1494"/>
      <c r="J1494"/>
      <c r="K1494"/>
      <c r="L1494"/>
      <c r="M1494"/>
      <c r="N1494"/>
      <c r="O1494"/>
      <c r="P1494"/>
      <c r="Q1494"/>
      <c r="R1494"/>
      <c r="S1494"/>
      <c r="T1494"/>
      <c r="U1494"/>
      <c r="V1494"/>
      <c r="W1494"/>
      <c r="X1494"/>
      <c r="Y1494"/>
      <c r="Z1494"/>
      <c r="AA1494"/>
      <c r="AB1494"/>
      <c r="AC1494"/>
      <c r="AD1494"/>
      <c r="AE1494"/>
      <c r="AF1494"/>
    </row>
    <row r="1495" spans="1:32">
      <c r="A1495" s="6" t="str">
        <f t="shared" si="48"/>
        <v/>
      </c>
      <c r="B1495" s="6" t="str">
        <f t="shared" si="49"/>
        <v/>
      </c>
      <c r="C1495"/>
      <c r="D1495"/>
      <c r="E1495"/>
      <c r="F1495"/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  <c r="Z1495"/>
      <c r="AA1495"/>
      <c r="AB1495"/>
      <c r="AC1495"/>
      <c r="AD1495"/>
      <c r="AE1495"/>
      <c r="AF1495"/>
    </row>
    <row r="1496" spans="1:32">
      <c r="A1496" s="6" t="str">
        <f t="shared" si="48"/>
        <v/>
      </c>
      <c r="B1496" s="6" t="str">
        <f t="shared" si="49"/>
        <v/>
      </c>
      <c r="C1496"/>
      <c r="D1496"/>
      <c r="E1496"/>
      <c r="F1496"/>
      <c r="G1496"/>
      <c r="H1496"/>
      <c r="I1496"/>
      <c r="J1496"/>
      <c r="K1496"/>
      <c r="L1496"/>
      <c r="M1496"/>
      <c r="N1496"/>
      <c r="O1496"/>
      <c r="P1496"/>
      <c r="Q1496"/>
      <c r="R1496"/>
      <c r="S1496"/>
      <c r="T1496"/>
      <c r="U1496"/>
      <c r="V1496"/>
      <c r="W1496"/>
      <c r="X1496"/>
      <c r="Y1496"/>
      <c r="Z1496"/>
      <c r="AA1496"/>
      <c r="AB1496"/>
      <c r="AC1496"/>
      <c r="AD1496"/>
      <c r="AE1496"/>
      <c r="AF1496"/>
    </row>
    <row r="1497" spans="1:32">
      <c r="A1497" s="6" t="str">
        <f t="shared" si="48"/>
        <v/>
      </c>
      <c r="B1497" s="6" t="str">
        <f t="shared" si="49"/>
        <v/>
      </c>
      <c r="C1497"/>
      <c r="D1497"/>
      <c r="E1497"/>
      <c r="F1497"/>
      <c r="G1497"/>
      <c r="H1497"/>
      <c r="I1497"/>
      <c r="J1497"/>
      <c r="K1497"/>
      <c r="L1497"/>
      <c r="M1497"/>
      <c r="N1497"/>
      <c r="O1497"/>
      <c r="P1497"/>
      <c r="Q1497"/>
      <c r="R1497"/>
      <c r="S1497"/>
      <c r="T1497"/>
      <c r="U1497"/>
      <c r="V1497"/>
      <c r="W1497"/>
      <c r="X1497"/>
      <c r="Y1497"/>
      <c r="Z1497"/>
      <c r="AA1497"/>
      <c r="AB1497"/>
      <c r="AC1497"/>
      <c r="AD1497"/>
      <c r="AE1497"/>
      <c r="AF1497"/>
    </row>
    <row r="1498" spans="1:32">
      <c r="A1498" s="6" t="str">
        <f t="shared" si="48"/>
        <v/>
      </c>
      <c r="B1498" s="6" t="str">
        <f t="shared" si="49"/>
        <v/>
      </c>
      <c r="C1498"/>
      <c r="D1498"/>
      <c r="E1498"/>
      <c r="F1498"/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  <c r="Z1498"/>
      <c r="AA1498"/>
      <c r="AB1498"/>
      <c r="AC1498"/>
      <c r="AD1498"/>
      <c r="AE1498"/>
      <c r="AF1498"/>
    </row>
    <row r="1499" spans="1:32">
      <c r="A1499" s="6" t="str">
        <f t="shared" si="48"/>
        <v/>
      </c>
      <c r="B1499" s="6" t="str">
        <f t="shared" si="49"/>
        <v/>
      </c>
      <c r="C1499"/>
      <c r="D1499"/>
      <c r="E1499"/>
      <c r="F1499"/>
      <c r="G1499"/>
      <c r="H1499"/>
      <c r="I1499"/>
      <c r="J1499"/>
      <c r="K1499"/>
      <c r="L1499"/>
      <c r="M1499"/>
      <c r="N1499"/>
      <c r="O1499"/>
      <c r="P1499"/>
      <c r="Q1499"/>
      <c r="R1499"/>
      <c r="S1499"/>
      <c r="T1499"/>
      <c r="U1499"/>
      <c r="V1499"/>
      <c r="W1499"/>
      <c r="X1499"/>
      <c r="Y1499"/>
      <c r="Z1499"/>
      <c r="AA1499"/>
      <c r="AB1499"/>
      <c r="AC1499"/>
      <c r="AD1499"/>
      <c r="AE1499"/>
      <c r="AF1499"/>
    </row>
    <row r="1500" spans="1:32">
      <c r="A1500" s="6" t="str">
        <f t="shared" si="48"/>
        <v/>
      </c>
      <c r="B1500" s="6" t="str">
        <f t="shared" si="49"/>
        <v/>
      </c>
      <c r="C1500"/>
      <c r="D1500"/>
      <c r="E1500"/>
      <c r="F1500"/>
      <c r="G1500"/>
      <c r="H1500"/>
      <c r="I1500"/>
      <c r="J1500"/>
      <c r="K1500"/>
      <c r="L1500"/>
      <c r="M1500"/>
      <c r="N1500"/>
      <c r="O1500"/>
      <c r="P1500"/>
      <c r="Q1500"/>
      <c r="R1500"/>
      <c r="S1500"/>
      <c r="T1500"/>
      <c r="U1500"/>
      <c r="V1500"/>
      <c r="W1500"/>
      <c r="X1500"/>
      <c r="Y1500"/>
      <c r="Z1500"/>
      <c r="AA1500"/>
      <c r="AB1500"/>
      <c r="AC1500"/>
      <c r="AD1500"/>
      <c r="AE1500"/>
      <c r="AF1500"/>
    </row>
    <row r="1501" spans="1:32">
      <c r="A1501" s="6" t="str">
        <f t="shared" si="48"/>
        <v/>
      </c>
      <c r="B1501" s="6" t="str">
        <f t="shared" si="49"/>
        <v/>
      </c>
      <c r="C1501"/>
      <c r="D1501"/>
      <c r="E1501"/>
      <c r="F1501"/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  <c r="Z1501"/>
      <c r="AA1501"/>
      <c r="AB1501"/>
      <c r="AC1501"/>
      <c r="AD1501"/>
      <c r="AE1501"/>
      <c r="AF1501"/>
    </row>
    <row r="1502" spans="1:32">
      <c r="A1502" s="6" t="str">
        <f t="shared" si="48"/>
        <v/>
      </c>
      <c r="B1502" s="6" t="str">
        <f t="shared" si="49"/>
        <v/>
      </c>
      <c r="C1502"/>
      <c r="D1502"/>
      <c r="E1502"/>
      <c r="F1502"/>
      <c r="G1502"/>
      <c r="H1502"/>
      <c r="I1502"/>
      <c r="J1502"/>
      <c r="K1502"/>
      <c r="L1502"/>
      <c r="M1502"/>
      <c r="N1502"/>
      <c r="O1502"/>
      <c r="P1502"/>
      <c r="Q1502"/>
      <c r="R1502"/>
      <c r="S1502"/>
      <c r="T1502"/>
      <c r="U1502"/>
      <c r="V1502"/>
      <c r="W1502"/>
      <c r="X1502"/>
      <c r="Y1502"/>
      <c r="Z1502"/>
      <c r="AA1502"/>
      <c r="AB1502"/>
      <c r="AC1502"/>
      <c r="AD1502"/>
      <c r="AE1502"/>
      <c r="AF1502"/>
    </row>
    <row r="1503" spans="1:32">
      <c r="A1503" s="6" t="str">
        <f t="shared" si="48"/>
        <v/>
      </c>
      <c r="B1503" s="6" t="str">
        <f t="shared" si="49"/>
        <v/>
      </c>
      <c r="C1503"/>
      <c r="D1503"/>
      <c r="E1503"/>
      <c r="F1503"/>
      <c r="G1503"/>
      <c r="H1503"/>
      <c r="I1503"/>
      <c r="J1503"/>
      <c r="K1503"/>
      <c r="L1503"/>
      <c r="M1503"/>
      <c r="N1503"/>
      <c r="O1503"/>
      <c r="P1503"/>
      <c r="Q1503"/>
      <c r="R1503"/>
      <c r="S1503"/>
      <c r="T1503"/>
      <c r="U1503"/>
      <c r="V1503"/>
      <c r="W1503"/>
      <c r="X1503"/>
      <c r="Y1503"/>
      <c r="Z1503"/>
      <c r="AA1503"/>
      <c r="AB1503"/>
      <c r="AC1503"/>
      <c r="AD1503"/>
      <c r="AE1503"/>
      <c r="AF1503"/>
    </row>
    <row r="1504" spans="1:32">
      <c r="A1504" s="6" t="str">
        <f t="shared" si="48"/>
        <v/>
      </c>
      <c r="B1504" s="6" t="str">
        <f t="shared" si="49"/>
        <v/>
      </c>
      <c r="C1504"/>
      <c r="D1504"/>
      <c r="E1504"/>
      <c r="F1504"/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  <c r="Z1504"/>
      <c r="AA1504"/>
      <c r="AB1504"/>
      <c r="AC1504"/>
      <c r="AD1504"/>
      <c r="AE1504"/>
      <c r="AF1504"/>
    </row>
    <row r="1505" spans="1:32">
      <c r="A1505" s="6" t="str">
        <f t="shared" si="48"/>
        <v/>
      </c>
      <c r="B1505" s="6" t="str">
        <f t="shared" si="49"/>
        <v/>
      </c>
      <c r="C1505"/>
      <c r="D1505"/>
      <c r="E1505"/>
      <c r="F1505"/>
      <c r="G1505"/>
      <c r="H1505"/>
      <c r="I1505"/>
      <c r="J1505"/>
      <c r="K1505"/>
      <c r="L1505"/>
      <c r="M1505"/>
      <c r="N1505"/>
      <c r="O1505"/>
      <c r="P1505"/>
      <c r="Q1505"/>
      <c r="R1505"/>
      <c r="S1505"/>
      <c r="T1505"/>
      <c r="U1505"/>
      <c r="V1505"/>
      <c r="W1505"/>
      <c r="X1505"/>
      <c r="Y1505"/>
      <c r="Z1505"/>
      <c r="AA1505"/>
      <c r="AB1505"/>
      <c r="AC1505"/>
      <c r="AD1505"/>
      <c r="AE1505"/>
      <c r="AF1505"/>
    </row>
    <row r="1506" spans="1:32">
      <c r="A1506" s="6" t="str">
        <f t="shared" si="48"/>
        <v/>
      </c>
      <c r="B1506" s="6" t="str">
        <f t="shared" si="49"/>
        <v/>
      </c>
      <c r="C1506"/>
      <c r="D1506"/>
      <c r="E1506"/>
      <c r="F1506"/>
      <c r="G1506"/>
      <c r="H1506"/>
      <c r="I1506"/>
      <c r="J1506"/>
      <c r="K1506"/>
      <c r="L1506"/>
      <c r="M1506"/>
      <c r="N1506"/>
      <c r="O1506"/>
      <c r="P1506"/>
      <c r="Q1506"/>
      <c r="R1506"/>
      <c r="S1506"/>
      <c r="T1506"/>
      <c r="U1506"/>
      <c r="V1506"/>
      <c r="W1506"/>
      <c r="X1506"/>
      <c r="Y1506"/>
      <c r="Z1506"/>
      <c r="AA1506"/>
      <c r="AB1506"/>
      <c r="AC1506"/>
      <c r="AD1506"/>
      <c r="AE1506"/>
      <c r="AF1506"/>
    </row>
    <row r="1507" spans="1:32">
      <c r="A1507" s="6" t="str">
        <f t="shared" si="48"/>
        <v/>
      </c>
      <c r="B1507" s="6" t="str">
        <f t="shared" si="49"/>
        <v/>
      </c>
      <c r="C1507"/>
      <c r="D1507"/>
      <c r="E1507"/>
      <c r="F1507"/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  <c r="Z1507"/>
      <c r="AA1507"/>
      <c r="AB1507"/>
      <c r="AC1507"/>
      <c r="AD1507"/>
      <c r="AE1507"/>
      <c r="AF1507"/>
    </row>
    <row r="1508" spans="1:32">
      <c r="A1508" s="6" t="str">
        <f t="shared" si="48"/>
        <v/>
      </c>
      <c r="B1508" s="6" t="str">
        <f t="shared" si="49"/>
        <v/>
      </c>
      <c r="C1508"/>
      <c r="D1508"/>
      <c r="E1508"/>
      <c r="F1508"/>
      <c r="G1508"/>
      <c r="H1508"/>
      <c r="I1508"/>
      <c r="J1508"/>
      <c r="K1508"/>
      <c r="L1508"/>
      <c r="M1508"/>
      <c r="N1508"/>
      <c r="O1508"/>
      <c r="P1508"/>
      <c r="Q1508"/>
      <c r="R1508"/>
      <c r="S1508"/>
      <c r="T1508"/>
      <c r="U1508"/>
      <c r="V1508"/>
      <c r="W1508"/>
      <c r="X1508"/>
      <c r="Y1508"/>
      <c r="Z1508"/>
      <c r="AA1508"/>
      <c r="AB1508"/>
      <c r="AC1508"/>
      <c r="AD1508"/>
      <c r="AE1508"/>
      <c r="AF1508"/>
    </row>
    <row r="1509" spans="1:32">
      <c r="A1509" s="6" t="str">
        <f t="shared" si="48"/>
        <v/>
      </c>
      <c r="B1509" s="6" t="str">
        <f t="shared" si="49"/>
        <v/>
      </c>
      <c r="C1509"/>
      <c r="D1509"/>
      <c r="E1509"/>
      <c r="F1509"/>
      <c r="G1509"/>
      <c r="H1509"/>
      <c r="I1509"/>
      <c r="J1509"/>
      <c r="K1509"/>
      <c r="L1509"/>
      <c r="M1509"/>
      <c r="N1509"/>
      <c r="O1509"/>
      <c r="P1509"/>
      <c r="Q1509"/>
      <c r="R1509"/>
      <c r="S1509"/>
      <c r="T1509"/>
      <c r="U1509"/>
      <c r="V1509"/>
      <c r="W1509"/>
      <c r="X1509"/>
      <c r="Y1509"/>
      <c r="Z1509"/>
      <c r="AA1509"/>
      <c r="AB1509"/>
      <c r="AC1509"/>
      <c r="AD1509"/>
      <c r="AE1509"/>
      <c r="AF1509"/>
    </row>
    <row r="1510" spans="1:32">
      <c r="A1510" s="6" t="str">
        <f t="shared" si="48"/>
        <v/>
      </c>
      <c r="B1510" s="6" t="str">
        <f t="shared" si="49"/>
        <v/>
      </c>
      <c r="C1510"/>
      <c r="D1510"/>
      <c r="E1510"/>
      <c r="F1510"/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  <c r="Z1510"/>
      <c r="AA1510"/>
      <c r="AB1510"/>
      <c r="AC1510"/>
      <c r="AD1510"/>
      <c r="AE1510"/>
      <c r="AF1510"/>
    </row>
    <row r="1511" spans="1:32">
      <c r="A1511" s="6" t="str">
        <f t="shared" si="48"/>
        <v/>
      </c>
      <c r="B1511" s="6" t="str">
        <f t="shared" si="49"/>
        <v/>
      </c>
      <c r="C1511"/>
      <c r="D1511"/>
      <c r="E1511"/>
      <c r="F1511"/>
      <c r="G1511"/>
      <c r="H1511"/>
      <c r="I1511"/>
      <c r="J1511"/>
      <c r="K1511"/>
      <c r="L1511"/>
      <c r="M1511"/>
      <c r="N1511"/>
      <c r="O1511"/>
      <c r="P1511"/>
      <c r="Q1511"/>
      <c r="R1511"/>
      <c r="S1511"/>
      <c r="T1511"/>
      <c r="U1511"/>
      <c r="V1511"/>
      <c r="W1511"/>
      <c r="X1511"/>
      <c r="Y1511"/>
      <c r="Z1511"/>
      <c r="AA1511"/>
      <c r="AB1511"/>
      <c r="AC1511"/>
      <c r="AD1511"/>
      <c r="AE1511"/>
      <c r="AF1511"/>
    </row>
    <row r="1512" spans="1:32">
      <c r="A1512" s="6" t="str">
        <f t="shared" si="48"/>
        <v/>
      </c>
      <c r="B1512" s="6" t="str">
        <f t="shared" si="49"/>
        <v/>
      </c>
      <c r="C1512"/>
      <c r="D1512"/>
      <c r="E1512"/>
      <c r="F1512"/>
      <c r="G1512"/>
      <c r="H1512"/>
      <c r="I1512"/>
      <c r="J1512"/>
      <c r="K1512"/>
      <c r="L1512"/>
      <c r="M1512"/>
      <c r="N1512"/>
      <c r="O1512"/>
      <c r="P1512"/>
      <c r="Q1512"/>
      <c r="R1512"/>
      <c r="S1512"/>
      <c r="T1512"/>
      <c r="U1512"/>
      <c r="V1512"/>
      <c r="W1512"/>
      <c r="X1512"/>
      <c r="Y1512"/>
      <c r="Z1512"/>
      <c r="AA1512"/>
      <c r="AB1512"/>
      <c r="AC1512"/>
      <c r="AD1512"/>
      <c r="AE1512"/>
      <c r="AF1512"/>
    </row>
    <row r="1513" spans="1:32">
      <c r="A1513" s="6" t="str">
        <f t="shared" si="48"/>
        <v/>
      </c>
      <c r="B1513" s="6" t="str">
        <f t="shared" si="49"/>
        <v/>
      </c>
      <c r="C1513"/>
      <c r="D1513"/>
      <c r="E1513"/>
      <c r="F1513"/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  <c r="Z1513"/>
      <c r="AA1513"/>
      <c r="AB1513"/>
      <c r="AC1513"/>
      <c r="AD1513"/>
      <c r="AE1513"/>
      <c r="AF1513"/>
    </row>
    <row r="1514" spans="1:32">
      <c r="A1514" s="6" t="str">
        <f t="shared" si="48"/>
        <v/>
      </c>
      <c r="B1514" s="6" t="str">
        <f t="shared" si="49"/>
        <v/>
      </c>
      <c r="C1514"/>
      <c r="D1514"/>
      <c r="E1514"/>
      <c r="F1514"/>
      <c r="G1514"/>
      <c r="H1514"/>
      <c r="I1514"/>
      <c r="J1514"/>
      <c r="K1514"/>
      <c r="L1514"/>
      <c r="M1514"/>
      <c r="N1514"/>
      <c r="O1514"/>
      <c r="P1514"/>
      <c r="Q1514"/>
      <c r="R1514"/>
      <c r="S1514"/>
      <c r="T1514"/>
      <c r="U1514"/>
      <c r="V1514"/>
      <c r="W1514"/>
      <c r="X1514"/>
      <c r="Y1514"/>
      <c r="Z1514"/>
      <c r="AA1514"/>
      <c r="AB1514"/>
      <c r="AC1514"/>
      <c r="AD1514"/>
      <c r="AE1514"/>
      <c r="AF1514"/>
    </row>
    <row r="1515" spans="1:32">
      <c r="A1515" s="6" t="str">
        <f t="shared" si="48"/>
        <v/>
      </c>
      <c r="B1515" s="6" t="str">
        <f t="shared" si="49"/>
        <v/>
      </c>
      <c r="C1515"/>
      <c r="D1515"/>
      <c r="E1515"/>
      <c r="F1515"/>
      <c r="G1515"/>
      <c r="H1515"/>
      <c r="I1515"/>
      <c r="J1515"/>
      <c r="K1515"/>
      <c r="L1515"/>
      <c r="M1515"/>
      <c r="N1515"/>
      <c r="O1515"/>
      <c r="P1515"/>
      <c r="Q1515"/>
      <c r="R1515"/>
      <c r="S1515"/>
      <c r="T1515"/>
      <c r="U1515"/>
      <c r="V1515"/>
      <c r="W1515"/>
      <c r="X1515"/>
      <c r="Y1515"/>
      <c r="Z1515"/>
      <c r="AA1515"/>
      <c r="AB1515"/>
      <c r="AC1515"/>
      <c r="AD1515"/>
      <c r="AE1515"/>
      <c r="AF1515"/>
    </row>
    <row r="1516" spans="1:32">
      <c r="A1516" s="6" t="str">
        <f t="shared" si="48"/>
        <v/>
      </c>
      <c r="B1516" s="6" t="str">
        <f t="shared" si="49"/>
        <v/>
      </c>
      <c r="C1516"/>
      <c r="D1516"/>
      <c r="E1516"/>
      <c r="F1516"/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  <c r="Z1516"/>
      <c r="AA1516"/>
      <c r="AB1516"/>
      <c r="AC1516"/>
      <c r="AD1516"/>
      <c r="AE1516"/>
      <c r="AF1516"/>
    </row>
    <row r="1517" spans="1:32">
      <c r="A1517" s="6" t="str">
        <f t="shared" si="48"/>
        <v/>
      </c>
      <c r="B1517" s="6" t="str">
        <f t="shared" si="49"/>
        <v/>
      </c>
      <c r="C1517"/>
      <c r="D1517"/>
      <c r="E1517"/>
      <c r="F1517"/>
      <c r="G1517"/>
      <c r="H1517"/>
      <c r="I1517"/>
      <c r="J1517"/>
      <c r="K1517"/>
      <c r="L1517"/>
      <c r="M1517"/>
      <c r="N1517"/>
      <c r="O1517"/>
      <c r="P1517"/>
      <c r="Q1517"/>
      <c r="R1517"/>
      <c r="S1517"/>
      <c r="T1517"/>
      <c r="U1517"/>
      <c r="V1517"/>
      <c r="W1517"/>
      <c r="X1517"/>
      <c r="Y1517"/>
      <c r="Z1517"/>
      <c r="AA1517"/>
      <c r="AB1517"/>
      <c r="AC1517"/>
      <c r="AD1517"/>
      <c r="AE1517"/>
      <c r="AF1517"/>
    </row>
    <row r="1518" spans="1:32">
      <c r="A1518" s="6" t="str">
        <f t="shared" si="48"/>
        <v/>
      </c>
      <c r="B1518" s="6" t="str">
        <f t="shared" si="49"/>
        <v/>
      </c>
      <c r="C1518"/>
      <c r="D1518"/>
      <c r="E1518"/>
      <c r="F1518"/>
      <c r="G1518"/>
      <c r="H1518"/>
      <c r="I1518"/>
      <c r="J1518"/>
      <c r="K1518"/>
      <c r="L1518"/>
      <c r="M1518"/>
      <c r="N1518"/>
      <c r="O1518"/>
      <c r="P1518"/>
      <c r="Q1518"/>
      <c r="R1518"/>
      <c r="S1518"/>
      <c r="T1518"/>
      <c r="U1518"/>
      <c r="V1518"/>
      <c r="W1518"/>
      <c r="X1518"/>
      <c r="Y1518"/>
      <c r="Z1518"/>
      <c r="AA1518"/>
      <c r="AB1518"/>
      <c r="AC1518"/>
      <c r="AD1518"/>
      <c r="AE1518"/>
      <c r="AF1518"/>
    </row>
    <row r="1519" spans="1:32">
      <c r="A1519" s="6" t="str">
        <f t="shared" si="48"/>
        <v/>
      </c>
      <c r="B1519" s="6" t="str">
        <f t="shared" si="49"/>
        <v/>
      </c>
      <c r="C1519"/>
      <c r="D1519"/>
      <c r="E1519"/>
      <c r="F1519"/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  <c r="Z1519"/>
      <c r="AA1519"/>
      <c r="AB1519"/>
      <c r="AC1519"/>
      <c r="AD1519"/>
      <c r="AE1519"/>
      <c r="AF1519"/>
    </row>
    <row r="1520" spans="1:32">
      <c r="A1520" s="6" t="str">
        <f t="shared" si="48"/>
        <v/>
      </c>
      <c r="B1520" s="6" t="str">
        <f t="shared" si="49"/>
        <v/>
      </c>
      <c r="C1520"/>
      <c r="D1520"/>
      <c r="E1520"/>
      <c r="F1520"/>
      <c r="G1520"/>
      <c r="H1520"/>
      <c r="I1520"/>
      <c r="J1520"/>
      <c r="K1520"/>
      <c r="L1520"/>
      <c r="M1520"/>
      <c r="N1520"/>
      <c r="O1520"/>
      <c r="P1520"/>
      <c r="Q1520"/>
      <c r="R1520"/>
      <c r="S1520"/>
      <c r="T1520"/>
      <c r="U1520"/>
      <c r="V1520"/>
      <c r="W1520"/>
      <c r="X1520"/>
      <c r="Y1520"/>
      <c r="Z1520"/>
      <c r="AA1520"/>
      <c r="AB1520"/>
      <c r="AC1520"/>
      <c r="AD1520"/>
      <c r="AE1520"/>
      <c r="AF1520"/>
    </row>
    <row r="1521" spans="1:32">
      <c r="A1521" s="6" t="str">
        <f t="shared" si="48"/>
        <v/>
      </c>
      <c r="B1521" s="6" t="str">
        <f t="shared" si="49"/>
        <v/>
      </c>
      <c r="C1521"/>
      <c r="D1521"/>
      <c r="E1521"/>
      <c r="F1521"/>
      <c r="G1521"/>
      <c r="H1521"/>
      <c r="I1521"/>
      <c r="J1521"/>
      <c r="K1521"/>
      <c r="L1521"/>
      <c r="M1521"/>
      <c r="N1521"/>
      <c r="O1521"/>
      <c r="P1521"/>
      <c r="Q1521"/>
      <c r="R1521"/>
      <c r="S1521"/>
      <c r="T1521"/>
      <c r="U1521"/>
      <c r="V1521"/>
      <c r="W1521"/>
      <c r="X1521"/>
      <c r="Y1521"/>
      <c r="Z1521"/>
      <c r="AA1521"/>
      <c r="AB1521"/>
      <c r="AC1521"/>
      <c r="AD1521"/>
      <c r="AE1521"/>
      <c r="AF1521"/>
    </row>
    <row r="1522" spans="1:32">
      <c r="A1522" s="6" t="str">
        <f t="shared" si="48"/>
        <v/>
      </c>
      <c r="B1522" s="6" t="str">
        <f t="shared" si="49"/>
        <v/>
      </c>
      <c r="C1522"/>
      <c r="D1522"/>
      <c r="E1522"/>
      <c r="F1522"/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  <c r="Z1522"/>
      <c r="AA1522"/>
      <c r="AB1522"/>
      <c r="AC1522"/>
      <c r="AD1522"/>
      <c r="AE1522"/>
      <c r="AF1522"/>
    </row>
    <row r="1523" spans="1:32">
      <c r="A1523" s="6" t="str">
        <f t="shared" si="48"/>
        <v/>
      </c>
      <c r="B1523" s="6" t="str">
        <f t="shared" si="49"/>
        <v/>
      </c>
      <c r="C1523"/>
      <c r="D1523"/>
      <c r="E1523"/>
      <c r="F1523"/>
      <c r="G1523"/>
      <c r="H1523"/>
      <c r="I1523"/>
      <c r="J1523"/>
      <c r="K1523"/>
      <c r="L1523"/>
      <c r="M1523"/>
      <c r="N1523"/>
      <c r="O1523"/>
      <c r="P1523"/>
      <c r="Q1523"/>
      <c r="R1523"/>
      <c r="S1523"/>
      <c r="T1523"/>
      <c r="U1523"/>
      <c r="V1523"/>
      <c r="W1523"/>
      <c r="X1523"/>
      <c r="Y1523"/>
      <c r="Z1523"/>
      <c r="AA1523"/>
      <c r="AB1523"/>
      <c r="AC1523"/>
      <c r="AD1523"/>
      <c r="AE1523"/>
      <c r="AF1523"/>
    </row>
    <row r="1524" spans="1:32">
      <c r="A1524" s="6" t="str">
        <f t="shared" si="48"/>
        <v/>
      </c>
      <c r="B1524" s="6" t="str">
        <f t="shared" si="49"/>
        <v/>
      </c>
      <c r="C1524"/>
      <c r="D1524"/>
      <c r="E1524"/>
      <c r="F1524"/>
      <c r="G1524"/>
      <c r="H1524"/>
      <c r="I1524"/>
      <c r="J1524"/>
      <c r="K1524"/>
      <c r="L1524"/>
      <c r="M1524"/>
      <c r="N1524"/>
      <c r="O1524"/>
      <c r="P1524"/>
      <c r="Q1524"/>
      <c r="R1524"/>
      <c r="S1524"/>
      <c r="T1524"/>
      <c r="U1524"/>
      <c r="V1524"/>
      <c r="W1524"/>
      <c r="X1524"/>
      <c r="Y1524"/>
      <c r="Z1524"/>
      <c r="AA1524"/>
      <c r="AB1524"/>
      <c r="AC1524"/>
      <c r="AD1524"/>
      <c r="AE1524"/>
      <c r="AF1524"/>
    </row>
    <row r="1525" spans="1:32">
      <c r="A1525" s="6" t="str">
        <f t="shared" si="48"/>
        <v/>
      </c>
      <c r="B1525" s="6" t="str">
        <f t="shared" si="49"/>
        <v/>
      </c>
      <c r="C1525"/>
      <c r="D1525"/>
      <c r="E1525"/>
      <c r="F1525"/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  <c r="Z1525"/>
      <c r="AA1525"/>
      <c r="AB1525"/>
      <c r="AC1525"/>
      <c r="AD1525"/>
      <c r="AE1525"/>
      <c r="AF1525"/>
    </row>
    <row r="1526" spans="1:32">
      <c r="A1526" s="6" t="str">
        <f t="shared" si="48"/>
        <v/>
      </c>
      <c r="B1526" s="6" t="str">
        <f t="shared" si="49"/>
        <v/>
      </c>
      <c r="C1526"/>
      <c r="D1526"/>
      <c r="E1526"/>
      <c r="F1526"/>
      <c r="G1526"/>
      <c r="H1526"/>
      <c r="I1526"/>
      <c r="J1526"/>
      <c r="K1526"/>
      <c r="L1526"/>
      <c r="M1526"/>
      <c r="N1526"/>
      <c r="O1526"/>
      <c r="P1526"/>
      <c r="Q1526"/>
      <c r="R1526"/>
      <c r="S1526"/>
      <c r="T1526"/>
      <c r="U1526"/>
      <c r="V1526"/>
      <c r="W1526"/>
      <c r="X1526"/>
      <c r="Y1526"/>
      <c r="Z1526"/>
      <c r="AA1526"/>
      <c r="AB1526"/>
      <c r="AC1526"/>
      <c r="AD1526"/>
      <c r="AE1526"/>
      <c r="AF1526"/>
    </row>
    <row r="1527" spans="1:32">
      <c r="A1527" s="6" t="str">
        <f t="shared" si="48"/>
        <v/>
      </c>
      <c r="B1527" s="6" t="str">
        <f t="shared" si="49"/>
        <v/>
      </c>
      <c r="C1527"/>
      <c r="D1527"/>
      <c r="E1527"/>
      <c r="F1527"/>
      <c r="G1527"/>
      <c r="H1527"/>
      <c r="I1527"/>
      <c r="J1527"/>
      <c r="K1527"/>
      <c r="L1527"/>
      <c r="M1527"/>
      <c r="N1527"/>
      <c r="O1527"/>
      <c r="P1527"/>
      <c r="Q1527"/>
      <c r="R1527"/>
      <c r="S1527"/>
      <c r="T1527"/>
      <c r="U1527"/>
      <c r="V1527"/>
      <c r="W1527"/>
      <c r="X1527"/>
      <c r="Y1527"/>
      <c r="Z1527"/>
      <c r="AA1527"/>
      <c r="AB1527"/>
      <c r="AC1527"/>
      <c r="AD1527"/>
      <c r="AE1527"/>
      <c r="AF1527"/>
    </row>
    <row r="1528" spans="1:32">
      <c r="A1528" s="6" t="str">
        <f t="shared" si="48"/>
        <v/>
      </c>
      <c r="B1528" s="6" t="str">
        <f t="shared" si="49"/>
        <v/>
      </c>
      <c r="C1528"/>
      <c r="D1528"/>
      <c r="E1528"/>
      <c r="F1528"/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  <c r="Z1528"/>
      <c r="AA1528"/>
      <c r="AB1528"/>
      <c r="AC1528"/>
      <c r="AD1528"/>
      <c r="AE1528"/>
      <c r="AF1528"/>
    </row>
    <row r="1529" spans="1:32">
      <c r="A1529" s="6" t="str">
        <f t="shared" si="48"/>
        <v/>
      </c>
      <c r="B1529" s="6" t="str">
        <f t="shared" si="49"/>
        <v/>
      </c>
      <c r="C1529"/>
      <c r="D1529"/>
      <c r="E1529"/>
      <c r="F1529"/>
      <c r="G1529"/>
      <c r="H1529"/>
      <c r="I1529"/>
      <c r="J1529"/>
      <c r="K1529"/>
      <c r="L1529"/>
      <c r="M1529"/>
      <c r="N1529"/>
      <c r="O1529"/>
      <c r="P1529"/>
      <c r="Q1529"/>
      <c r="R1529"/>
      <c r="S1529"/>
      <c r="T1529"/>
      <c r="U1529"/>
      <c r="V1529"/>
      <c r="W1529"/>
      <c r="X1529"/>
      <c r="Y1529"/>
      <c r="Z1529"/>
      <c r="AA1529"/>
      <c r="AB1529"/>
      <c r="AC1529"/>
      <c r="AD1529"/>
      <c r="AE1529"/>
      <c r="AF1529"/>
    </row>
    <row r="1530" spans="1:32">
      <c r="A1530" s="6" t="str">
        <f t="shared" si="48"/>
        <v/>
      </c>
      <c r="B1530" s="6" t="str">
        <f t="shared" si="49"/>
        <v/>
      </c>
      <c r="C1530"/>
      <c r="D1530"/>
      <c r="E1530"/>
      <c r="F1530"/>
      <c r="G1530"/>
      <c r="H1530"/>
      <c r="I1530"/>
      <c r="J1530"/>
      <c r="K1530"/>
      <c r="L1530"/>
      <c r="M1530"/>
      <c r="N1530"/>
      <c r="O1530"/>
      <c r="P1530"/>
      <c r="Q1530"/>
      <c r="R1530"/>
      <c r="S1530"/>
      <c r="T1530"/>
      <c r="U1530"/>
      <c r="V1530"/>
      <c r="W1530"/>
      <c r="X1530"/>
      <c r="Y1530"/>
      <c r="Z1530"/>
      <c r="AA1530"/>
      <c r="AB1530"/>
      <c r="AC1530"/>
      <c r="AD1530"/>
      <c r="AE1530"/>
      <c r="AF1530"/>
    </row>
    <row r="1531" spans="1:32">
      <c r="A1531" s="6" t="str">
        <f t="shared" si="48"/>
        <v/>
      </c>
      <c r="B1531" s="6" t="str">
        <f t="shared" si="49"/>
        <v/>
      </c>
      <c r="C1531"/>
      <c r="D1531"/>
      <c r="E1531"/>
      <c r="F1531"/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  <c r="Z1531"/>
      <c r="AA1531"/>
      <c r="AB1531"/>
      <c r="AC1531"/>
      <c r="AD1531"/>
      <c r="AE1531"/>
      <c r="AF1531"/>
    </row>
    <row r="1532" spans="1:32">
      <c r="A1532" s="6" t="str">
        <f t="shared" si="48"/>
        <v/>
      </c>
      <c r="B1532" s="6" t="str">
        <f t="shared" si="49"/>
        <v/>
      </c>
      <c r="C1532"/>
      <c r="D1532"/>
      <c r="E1532"/>
      <c r="F1532"/>
      <c r="G1532"/>
      <c r="H1532"/>
      <c r="I1532"/>
      <c r="J1532"/>
      <c r="K1532"/>
      <c r="L1532"/>
      <c r="M1532"/>
      <c r="N1532"/>
      <c r="O1532"/>
      <c r="P1532"/>
      <c r="Q1532"/>
      <c r="R1532"/>
      <c r="S1532"/>
      <c r="T1532"/>
      <c r="U1532"/>
      <c r="V1532"/>
      <c r="W1532"/>
      <c r="X1532"/>
      <c r="Y1532"/>
      <c r="Z1532"/>
      <c r="AA1532"/>
      <c r="AB1532"/>
      <c r="AC1532"/>
      <c r="AD1532"/>
      <c r="AE1532"/>
      <c r="AF1532"/>
    </row>
    <row r="1533" spans="1:32">
      <c r="A1533" s="6" t="str">
        <f t="shared" si="48"/>
        <v/>
      </c>
      <c r="B1533" s="6" t="str">
        <f t="shared" si="49"/>
        <v/>
      </c>
      <c r="C1533"/>
      <c r="D1533"/>
      <c r="E1533"/>
      <c r="F1533"/>
      <c r="G1533"/>
      <c r="H1533"/>
      <c r="I1533"/>
      <c r="J1533"/>
      <c r="K1533"/>
      <c r="L1533"/>
      <c r="M1533"/>
      <c r="N1533"/>
      <c r="O1533"/>
      <c r="P1533"/>
      <c r="Q1533"/>
      <c r="R1533"/>
      <c r="S1533"/>
      <c r="T1533"/>
      <c r="U1533"/>
      <c r="V1533"/>
      <c r="W1533"/>
      <c r="X1533"/>
      <c r="Y1533"/>
      <c r="Z1533"/>
      <c r="AA1533"/>
      <c r="AB1533"/>
      <c r="AC1533"/>
      <c r="AD1533"/>
      <c r="AE1533"/>
      <c r="AF1533"/>
    </row>
    <row r="1534" spans="1:32">
      <c r="A1534" s="6" t="str">
        <f t="shared" si="48"/>
        <v/>
      </c>
      <c r="B1534" s="6" t="str">
        <f t="shared" si="49"/>
        <v/>
      </c>
      <c r="C1534"/>
      <c r="D1534"/>
      <c r="E1534"/>
      <c r="F1534"/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  <c r="Z1534"/>
      <c r="AA1534"/>
      <c r="AB1534"/>
      <c r="AC1534"/>
      <c r="AD1534"/>
      <c r="AE1534"/>
      <c r="AF1534"/>
    </row>
    <row r="1535" spans="1:32">
      <c r="A1535" s="6" t="str">
        <f t="shared" si="48"/>
        <v/>
      </c>
      <c r="B1535" s="6" t="str">
        <f t="shared" si="49"/>
        <v/>
      </c>
      <c r="C1535"/>
      <c r="D1535"/>
      <c r="E1535"/>
      <c r="F1535"/>
      <c r="G1535"/>
      <c r="H1535"/>
      <c r="I1535"/>
      <c r="J1535"/>
      <c r="K1535"/>
      <c r="L1535"/>
      <c r="M1535"/>
      <c r="N1535"/>
      <c r="O1535"/>
      <c r="P1535"/>
      <c r="Q1535"/>
      <c r="R1535"/>
      <c r="S1535"/>
      <c r="T1535"/>
      <c r="U1535"/>
      <c r="V1535"/>
      <c r="W1535"/>
      <c r="X1535"/>
      <c r="Y1535"/>
      <c r="Z1535"/>
      <c r="AA1535"/>
      <c r="AB1535"/>
      <c r="AC1535"/>
      <c r="AD1535"/>
      <c r="AE1535"/>
      <c r="AF1535"/>
    </row>
    <row r="1536" spans="1:32">
      <c r="A1536" s="6" t="str">
        <f t="shared" si="48"/>
        <v/>
      </c>
      <c r="B1536" s="6" t="str">
        <f t="shared" si="49"/>
        <v/>
      </c>
      <c r="C1536"/>
      <c r="D1536"/>
      <c r="E1536"/>
      <c r="F1536"/>
      <c r="G1536"/>
      <c r="H1536"/>
      <c r="I1536"/>
      <c r="J1536"/>
      <c r="K1536"/>
      <c r="L1536"/>
      <c r="M1536"/>
      <c r="N1536"/>
      <c r="O1536"/>
      <c r="P1536"/>
      <c r="Q1536"/>
      <c r="R1536"/>
      <c r="S1536"/>
      <c r="T1536"/>
      <c r="U1536"/>
      <c r="V1536"/>
      <c r="W1536"/>
      <c r="X1536"/>
      <c r="Y1536"/>
      <c r="Z1536"/>
      <c r="AA1536"/>
      <c r="AB1536"/>
      <c r="AC1536"/>
      <c r="AD1536"/>
      <c r="AE1536"/>
      <c r="AF1536"/>
    </row>
    <row r="1537" spans="1:32">
      <c r="A1537" s="6" t="str">
        <f t="shared" si="48"/>
        <v/>
      </c>
      <c r="B1537" s="6" t="str">
        <f t="shared" si="49"/>
        <v/>
      </c>
      <c r="C1537"/>
      <c r="D1537"/>
      <c r="E1537"/>
      <c r="F1537"/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  <c r="Z1537"/>
      <c r="AA1537"/>
      <c r="AB1537"/>
      <c r="AC1537"/>
      <c r="AD1537"/>
      <c r="AE1537"/>
      <c r="AF1537"/>
    </row>
    <row r="1538" spans="1:32">
      <c r="A1538" s="6" t="str">
        <f t="shared" si="48"/>
        <v/>
      </c>
      <c r="B1538" s="6" t="str">
        <f t="shared" si="49"/>
        <v/>
      </c>
      <c r="C1538"/>
      <c r="D1538"/>
      <c r="E1538"/>
      <c r="F1538"/>
      <c r="G1538"/>
      <c r="H1538"/>
      <c r="I1538"/>
      <c r="J1538"/>
      <c r="K1538"/>
      <c r="L1538"/>
      <c r="M1538"/>
      <c r="N1538"/>
      <c r="O1538"/>
      <c r="P1538"/>
      <c r="Q1538"/>
      <c r="R1538"/>
      <c r="S1538"/>
      <c r="T1538"/>
      <c r="U1538"/>
      <c r="V1538"/>
      <c r="W1538"/>
      <c r="X1538"/>
      <c r="Y1538"/>
      <c r="Z1538"/>
      <c r="AA1538"/>
      <c r="AB1538"/>
      <c r="AC1538"/>
      <c r="AD1538"/>
      <c r="AE1538"/>
      <c r="AF1538"/>
    </row>
    <row r="1539" spans="1:32">
      <c r="A1539" s="6" t="str">
        <f t="shared" si="48"/>
        <v/>
      </c>
      <c r="B1539" s="6" t="str">
        <f t="shared" si="49"/>
        <v/>
      </c>
      <c r="C1539"/>
      <c r="D1539"/>
      <c r="E1539"/>
      <c r="F1539"/>
      <c r="G1539"/>
      <c r="H1539"/>
      <c r="I1539"/>
      <c r="J1539"/>
      <c r="K1539"/>
      <c r="L1539"/>
      <c r="M1539"/>
      <c r="N1539"/>
      <c r="O1539"/>
      <c r="P1539"/>
      <c r="Q1539"/>
      <c r="R1539"/>
      <c r="S1539"/>
      <c r="T1539"/>
      <c r="U1539"/>
      <c r="V1539"/>
      <c r="W1539"/>
      <c r="X1539"/>
      <c r="Y1539"/>
      <c r="Z1539"/>
      <c r="AA1539"/>
      <c r="AB1539"/>
      <c r="AC1539"/>
      <c r="AD1539"/>
      <c r="AE1539"/>
      <c r="AF1539"/>
    </row>
    <row r="1540" spans="1:32">
      <c r="A1540" s="6" t="str">
        <f t="shared" si="48"/>
        <v/>
      </c>
      <c r="B1540" s="6" t="str">
        <f t="shared" si="49"/>
        <v/>
      </c>
      <c r="C1540"/>
      <c r="D1540"/>
      <c r="E1540"/>
      <c r="F1540"/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  <c r="Z1540"/>
      <c r="AA1540"/>
      <c r="AB1540"/>
      <c r="AC1540"/>
      <c r="AD1540"/>
      <c r="AE1540"/>
      <c r="AF1540"/>
    </row>
    <row r="1541" spans="1:32">
      <c r="A1541" s="6" t="str">
        <f t="shared" si="48"/>
        <v/>
      </c>
      <c r="B1541" s="6" t="str">
        <f t="shared" si="49"/>
        <v/>
      </c>
      <c r="C1541"/>
      <c r="D1541"/>
      <c r="E1541"/>
      <c r="F1541"/>
      <c r="G1541"/>
      <c r="H1541"/>
      <c r="I1541"/>
      <c r="J1541"/>
      <c r="K1541"/>
      <c r="L1541"/>
      <c r="M1541"/>
      <c r="N1541"/>
      <c r="O1541"/>
      <c r="P1541"/>
      <c r="Q1541"/>
      <c r="R1541"/>
      <c r="S1541"/>
      <c r="T1541"/>
      <c r="U1541"/>
      <c r="V1541"/>
      <c r="W1541"/>
      <c r="X1541"/>
      <c r="Y1541"/>
      <c r="Z1541"/>
      <c r="AA1541"/>
      <c r="AB1541"/>
      <c r="AC1541"/>
      <c r="AD1541"/>
      <c r="AE1541"/>
      <c r="AF1541"/>
    </row>
    <row r="1542" spans="1:32">
      <c r="A1542" s="6" t="str">
        <f t="shared" si="48"/>
        <v/>
      </c>
      <c r="B1542" s="6" t="str">
        <f t="shared" si="49"/>
        <v/>
      </c>
      <c r="C1542"/>
      <c r="D1542"/>
      <c r="E1542"/>
      <c r="F1542"/>
      <c r="G1542"/>
      <c r="H1542"/>
      <c r="I1542"/>
      <c r="J1542"/>
      <c r="K1542"/>
      <c r="L1542"/>
      <c r="M1542"/>
      <c r="N1542"/>
      <c r="O1542"/>
      <c r="P1542"/>
      <c r="Q1542"/>
      <c r="R1542"/>
      <c r="S1542"/>
      <c r="T1542"/>
      <c r="U1542"/>
      <c r="V1542"/>
      <c r="W1542"/>
      <c r="X1542"/>
      <c r="Y1542"/>
      <c r="Z1542"/>
      <c r="AA1542"/>
      <c r="AB1542"/>
      <c r="AC1542"/>
      <c r="AD1542"/>
      <c r="AE1542"/>
      <c r="AF1542"/>
    </row>
    <row r="1543" spans="1:32">
      <c r="A1543" s="6" t="str">
        <f t="shared" si="48"/>
        <v/>
      </c>
      <c r="B1543" s="6" t="str">
        <f t="shared" si="49"/>
        <v/>
      </c>
      <c r="C1543"/>
      <c r="D1543"/>
      <c r="E1543"/>
      <c r="F1543"/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  <c r="Z1543"/>
      <c r="AA1543"/>
      <c r="AB1543"/>
      <c r="AC1543"/>
      <c r="AD1543"/>
      <c r="AE1543"/>
      <c r="AF1543"/>
    </row>
    <row r="1544" spans="1:32">
      <c r="A1544" s="6" t="str">
        <f t="shared" si="48"/>
        <v/>
      </c>
      <c r="B1544" s="6" t="str">
        <f t="shared" si="49"/>
        <v/>
      </c>
      <c r="C1544"/>
      <c r="D1544"/>
      <c r="E1544"/>
      <c r="F1544"/>
      <c r="G1544"/>
      <c r="H1544"/>
      <c r="I1544"/>
      <c r="J1544"/>
      <c r="K1544"/>
      <c r="L1544"/>
      <c r="M1544"/>
      <c r="N1544"/>
      <c r="O1544"/>
      <c r="P1544"/>
      <c r="Q1544"/>
      <c r="R1544"/>
      <c r="S1544"/>
      <c r="T1544"/>
      <c r="U1544"/>
      <c r="V1544"/>
      <c r="W1544"/>
      <c r="X1544"/>
      <c r="Y1544"/>
      <c r="Z1544"/>
      <c r="AA1544"/>
      <c r="AB1544"/>
      <c r="AC1544"/>
      <c r="AD1544"/>
      <c r="AE1544"/>
      <c r="AF1544"/>
    </row>
    <row r="1545" spans="1:32">
      <c r="A1545" s="6" t="str">
        <f t="shared" si="48"/>
        <v/>
      </c>
      <c r="B1545" s="6" t="str">
        <f t="shared" si="49"/>
        <v/>
      </c>
      <c r="C1545"/>
      <c r="D1545"/>
      <c r="E1545"/>
      <c r="F1545"/>
      <c r="G1545"/>
      <c r="H1545"/>
      <c r="I1545"/>
      <c r="J1545"/>
      <c r="K1545"/>
      <c r="L1545"/>
      <c r="M1545"/>
      <c r="N1545"/>
      <c r="O1545"/>
      <c r="P1545"/>
      <c r="Q1545"/>
      <c r="R1545"/>
      <c r="S1545"/>
      <c r="T1545"/>
      <c r="U1545"/>
      <c r="V1545"/>
      <c r="W1545"/>
      <c r="X1545"/>
      <c r="Y1545"/>
      <c r="Z1545"/>
      <c r="AA1545"/>
      <c r="AB1545"/>
      <c r="AC1545"/>
      <c r="AD1545"/>
      <c r="AE1545"/>
      <c r="AF1545"/>
    </row>
    <row r="1546" spans="1:32">
      <c r="A1546" s="6" t="str">
        <f t="shared" ref="A1546:A1609" si="50">IFERROR(CONCATENATE(C1546,B1546),"")</f>
        <v/>
      </c>
      <c r="B1546" s="6" t="str">
        <f t="shared" ref="B1546:B1609" si="51">IFERROR(IF(C1546=C1545,B1545+1,IF(C1546="","",1)),"")</f>
        <v/>
      </c>
      <c r="C1546"/>
      <c r="D1546"/>
      <c r="E1546"/>
      <c r="F1546"/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  <c r="Z1546"/>
      <c r="AA1546"/>
      <c r="AB1546"/>
      <c r="AC1546"/>
      <c r="AD1546"/>
      <c r="AE1546"/>
      <c r="AF1546"/>
    </row>
    <row r="1547" spans="1:32">
      <c r="A1547" s="6" t="str">
        <f t="shared" si="50"/>
        <v/>
      </c>
      <c r="B1547" s="6" t="str">
        <f t="shared" si="51"/>
        <v/>
      </c>
      <c r="C1547"/>
      <c r="D1547"/>
      <c r="E1547"/>
      <c r="F1547"/>
      <c r="G1547"/>
      <c r="H1547"/>
      <c r="I1547"/>
      <c r="J1547"/>
      <c r="K1547"/>
      <c r="L1547"/>
      <c r="M1547"/>
      <c r="N1547"/>
      <c r="O1547"/>
      <c r="P1547"/>
      <c r="Q1547"/>
      <c r="R1547"/>
      <c r="S1547"/>
      <c r="T1547"/>
      <c r="U1547"/>
      <c r="V1547"/>
      <c r="W1547"/>
      <c r="X1547"/>
      <c r="Y1547"/>
      <c r="Z1547"/>
      <c r="AA1547"/>
      <c r="AB1547"/>
      <c r="AC1547"/>
      <c r="AD1547"/>
      <c r="AE1547"/>
      <c r="AF1547"/>
    </row>
    <row r="1548" spans="1:32">
      <c r="A1548" s="6" t="str">
        <f t="shared" si="50"/>
        <v/>
      </c>
      <c r="B1548" s="6" t="str">
        <f t="shared" si="51"/>
        <v/>
      </c>
      <c r="C1548"/>
      <c r="D1548"/>
      <c r="E1548"/>
      <c r="F1548"/>
      <c r="G1548"/>
      <c r="H1548"/>
      <c r="I1548"/>
      <c r="J1548"/>
      <c r="K1548"/>
      <c r="L1548"/>
      <c r="M1548"/>
      <c r="N1548"/>
      <c r="O1548"/>
      <c r="P1548"/>
      <c r="Q1548"/>
      <c r="R1548"/>
      <c r="S1548"/>
      <c r="T1548"/>
      <c r="U1548"/>
      <c r="V1548"/>
      <c r="W1548"/>
      <c r="X1548"/>
      <c r="Y1548"/>
      <c r="Z1548"/>
      <c r="AA1548"/>
      <c r="AB1548"/>
      <c r="AC1548"/>
      <c r="AD1548"/>
      <c r="AE1548"/>
      <c r="AF1548"/>
    </row>
    <row r="1549" spans="1:32">
      <c r="A1549" s="6" t="str">
        <f t="shared" si="50"/>
        <v/>
      </c>
      <c r="B1549" s="6" t="str">
        <f t="shared" si="51"/>
        <v/>
      </c>
      <c r="C1549"/>
      <c r="D1549"/>
      <c r="E1549"/>
      <c r="F1549"/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  <c r="Z1549"/>
      <c r="AA1549"/>
      <c r="AB1549"/>
      <c r="AC1549"/>
      <c r="AD1549"/>
      <c r="AE1549"/>
      <c r="AF1549"/>
    </row>
    <row r="1550" spans="1:32">
      <c r="A1550" s="6" t="str">
        <f t="shared" si="50"/>
        <v/>
      </c>
      <c r="B1550" s="6" t="str">
        <f t="shared" si="51"/>
        <v/>
      </c>
      <c r="C1550"/>
      <c r="D1550"/>
      <c r="E1550"/>
      <c r="F1550"/>
      <c r="G1550"/>
      <c r="H1550"/>
      <c r="I1550"/>
      <c r="J1550"/>
      <c r="K1550"/>
      <c r="L1550"/>
      <c r="M1550"/>
      <c r="N1550"/>
      <c r="O1550"/>
      <c r="P1550"/>
      <c r="Q1550"/>
      <c r="R1550"/>
      <c r="S1550"/>
      <c r="T1550"/>
      <c r="U1550"/>
      <c r="V1550"/>
      <c r="W1550"/>
      <c r="X1550"/>
      <c r="Y1550"/>
      <c r="Z1550"/>
      <c r="AA1550"/>
      <c r="AB1550"/>
      <c r="AC1550"/>
      <c r="AD1550"/>
      <c r="AE1550"/>
      <c r="AF1550"/>
    </row>
    <row r="1551" spans="1:32">
      <c r="A1551" s="6" t="str">
        <f t="shared" si="50"/>
        <v/>
      </c>
      <c r="B1551" s="6" t="str">
        <f t="shared" si="51"/>
        <v/>
      </c>
      <c r="C1551"/>
      <c r="D1551"/>
      <c r="E1551"/>
      <c r="F1551"/>
      <c r="G1551"/>
      <c r="H1551"/>
      <c r="I1551"/>
      <c r="J1551"/>
      <c r="K1551"/>
      <c r="L1551"/>
      <c r="M1551"/>
      <c r="N1551"/>
      <c r="O1551"/>
      <c r="P1551"/>
      <c r="Q1551"/>
      <c r="R1551"/>
      <c r="S1551"/>
      <c r="T1551"/>
      <c r="U1551"/>
      <c r="V1551"/>
      <c r="W1551"/>
      <c r="X1551"/>
      <c r="Y1551"/>
      <c r="Z1551"/>
      <c r="AA1551"/>
      <c r="AB1551"/>
      <c r="AC1551"/>
      <c r="AD1551"/>
      <c r="AE1551"/>
      <c r="AF1551"/>
    </row>
    <row r="1552" spans="1:32">
      <c r="A1552" s="6" t="str">
        <f t="shared" si="50"/>
        <v/>
      </c>
      <c r="B1552" s="6" t="str">
        <f t="shared" si="51"/>
        <v/>
      </c>
      <c r="C1552"/>
      <c r="D1552"/>
      <c r="E1552"/>
      <c r="F1552"/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  <c r="Z1552"/>
      <c r="AA1552"/>
      <c r="AB1552"/>
      <c r="AC1552"/>
      <c r="AD1552"/>
      <c r="AE1552"/>
      <c r="AF1552"/>
    </row>
    <row r="1553" spans="1:32">
      <c r="A1553" s="6" t="str">
        <f t="shared" si="50"/>
        <v/>
      </c>
      <c r="B1553" s="6" t="str">
        <f t="shared" si="51"/>
        <v/>
      </c>
      <c r="C1553"/>
      <c r="D1553"/>
      <c r="E1553"/>
      <c r="F1553"/>
      <c r="G1553"/>
      <c r="H1553"/>
      <c r="I1553"/>
      <c r="J1553"/>
      <c r="K1553"/>
      <c r="L1553"/>
      <c r="M1553"/>
      <c r="N1553"/>
      <c r="O1553"/>
      <c r="P1553"/>
      <c r="Q1553"/>
      <c r="R1553"/>
      <c r="S1553"/>
      <c r="T1553"/>
      <c r="U1553"/>
      <c r="V1553"/>
      <c r="W1553"/>
      <c r="X1553"/>
      <c r="Y1553"/>
      <c r="Z1553"/>
      <c r="AA1553"/>
      <c r="AB1553"/>
      <c r="AC1553"/>
      <c r="AD1553"/>
      <c r="AE1553"/>
      <c r="AF1553"/>
    </row>
    <row r="1554" spans="1:32">
      <c r="A1554" s="6" t="str">
        <f t="shared" si="50"/>
        <v/>
      </c>
      <c r="B1554" s="6" t="str">
        <f t="shared" si="51"/>
        <v/>
      </c>
      <c r="C1554"/>
      <c r="D1554"/>
      <c r="E1554"/>
      <c r="F1554"/>
      <c r="G1554"/>
      <c r="H1554"/>
      <c r="I1554"/>
      <c r="J1554"/>
      <c r="K1554"/>
      <c r="L1554"/>
      <c r="M1554"/>
      <c r="N1554"/>
      <c r="O1554"/>
      <c r="P1554"/>
      <c r="Q1554"/>
      <c r="R1554"/>
      <c r="S1554"/>
      <c r="T1554"/>
      <c r="U1554"/>
      <c r="V1554"/>
      <c r="W1554"/>
      <c r="X1554"/>
      <c r="Y1554"/>
      <c r="Z1554"/>
      <c r="AA1554"/>
      <c r="AB1554"/>
      <c r="AC1554"/>
      <c r="AD1554"/>
      <c r="AE1554"/>
      <c r="AF1554"/>
    </row>
    <row r="1555" spans="1:32">
      <c r="A1555" s="6" t="str">
        <f t="shared" si="50"/>
        <v/>
      </c>
      <c r="B1555" s="6" t="str">
        <f t="shared" si="51"/>
        <v/>
      </c>
      <c r="C1555"/>
      <c r="D1555"/>
      <c r="E1555"/>
      <c r="F1555"/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  <c r="Z1555"/>
      <c r="AA1555"/>
      <c r="AB1555"/>
      <c r="AC1555"/>
      <c r="AD1555"/>
      <c r="AE1555"/>
      <c r="AF1555"/>
    </row>
    <row r="1556" spans="1:32">
      <c r="A1556" s="6" t="str">
        <f t="shared" si="50"/>
        <v/>
      </c>
      <c r="B1556" s="6" t="str">
        <f t="shared" si="51"/>
        <v/>
      </c>
      <c r="C1556"/>
      <c r="D1556"/>
      <c r="E1556"/>
      <c r="F1556"/>
      <c r="G1556"/>
      <c r="H1556"/>
      <c r="I1556"/>
      <c r="J1556"/>
      <c r="K1556"/>
      <c r="L1556"/>
      <c r="M1556"/>
      <c r="N1556"/>
      <c r="O1556"/>
      <c r="P1556"/>
      <c r="Q1556"/>
      <c r="R1556"/>
      <c r="S1556"/>
      <c r="T1556"/>
      <c r="U1556"/>
      <c r="V1556"/>
      <c r="W1556"/>
      <c r="X1556"/>
      <c r="Y1556"/>
      <c r="Z1556"/>
      <c r="AA1556"/>
      <c r="AB1556"/>
      <c r="AC1556"/>
      <c r="AD1556"/>
      <c r="AE1556"/>
      <c r="AF1556"/>
    </row>
    <row r="1557" spans="1:32">
      <c r="A1557" s="6" t="str">
        <f t="shared" si="50"/>
        <v/>
      </c>
      <c r="B1557" s="6" t="str">
        <f t="shared" si="51"/>
        <v/>
      </c>
      <c r="C1557"/>
      <c r="D1557"/>
      <c r="E1557"/>
      <c r="F1557"/>
      <c r="G1557"/>
      <c r="H1557"/>
      <c r="I1557"/>
      <c r="J1557"/>
      <c r="K1557"/>
      <c r="L1557"/>
      <c r="M1557"/>
      <c r="N1557"/>
      <c r="O1557"/>
      <c r="P1557"/>
      <c r="Q1557"/>
      <c r="R1557"/>
      <c r="S1557"/>
      <c r="T1557"/>
      <c r="U1557"/>
      <c r="V1557"/>
      <c r="W1557"/>
      <c r="X1557"/>
      <c r="Y1557"/>
      <c r="Z1557"/>
      <c r="AA1557"/>
      <c r="AB1557"/>
      <c r="AC1557"/>
      <c r="AD1557"/>
      <c r="AE1557"/>
      <c r="AF1557"/>
    </row>
    <row r="1558" spans="1:32">
      <c r="A1558" s="6" t="str">
        <f t="shared" si="50"/>
        <v/>
      </c>
      <c r="B1558" s="6" t="str">
        <f t="shared" si="51"/>
        <v/>
      </c>
      <c r="C1558"/>
      <c r="D1558"/>
      <c r="E1558"/>
      <c r="F1558"/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  <c r="Z1558"/>
      <c r="AA1558"/>
      <c r="AB1558"/>
      <c r="AC1558"/>
      <c r="AD1558"/>
      <c r="AE1558"/>
      <c r="AF1558"/>
    </row>
    <row r="1559" spans="1:32">
      <c r="A1559" s="6" t="str">
        <f t="shared" si="50"/>
        <v/>
      </c>
      <c r="B1559" s="6" t="str">
        <f t="shared" si="51"/>
        <v/>
      </c>
      <c r="C1559"/>
      <c r="D1559"/>
      <c r="E1559"/>
      <c r="F1559"/>
      <c r="G1559"/>
      <c r="H1559"/>
      <c r="I1559"/>
      <c r="J1559"/>
      <c r="K1559"/>
      <c r="L1559"/>
      <c r="M1559"/>
      <c r="N1559"/>
      <c r="O1559"/>
      <c r="P1559"/>
      <c r="Q1559"/>
      <c r="R1559"/>
      <c r="S1559"/>
      <c r="T1559"/>
      <c r="U1559"/>
      <c r="V1559"/>
      <c r="W1559"/>
      <c r="X1559"/>
      <c r="Y1559"/>
      <c r="Z1559"/>
      <c r="AA1559"/>
      <c r="AB1559"/>
      <c r="AC1559"/>
      <c r="AD1559"/>
      <c r="AE1559"/>
      <c r="AF1559"/>
    </row>
    <row r="1560" spans="1:32">
      <c r="A1560" s="6" t="str">
        <f t="shared" si="50"/>
        <v/>
      </c>
      <c r="B1560" s="6" t="str">
        <f t="shared" si="51"/>
        <v/>
      </c>
      <c r="C1560"/>
      <c r="D1560"/>
      <c r="E1560"/>
      <c r="F1560"/>
      <c r="G1560"/>
      <c r="H1560"/>
      <c r="I1560"/>
      <c r="J1560"/>
      <c r="K1560"/>
      <c r="L1560"/>
      <c r="M1560"/>
      <c r="N1560"/>
      <c r="O1560"/>
      <c r="P1560"/>
      <c r="Q1560"/>
      <c r="R1560"/>
      <c r="S1560"/>
      <c r="T1560"/>
      <c r="U1560"/>
      <c r="V1560"/>
      <c r="W1560"/>
      <c r="X1560"/>
      <c r="Y1560"/>
      <c r="Z1560"/>
      <c r="AA1560"/>
      <c r="AB1560"/>
      <c r="AC1560"/>
      <c r="AD1560"/>
      <c r="AE1560"/>
      <c r="AF1560"/>
    </row>
    <row r="1561" spans="1:32">
      <c r="A1561" s="6" t="str">
        <f t="shared" si="50"/>
        <v/>
      </c>
      <c r="B1561" s="6" t="str">
        <f t="shared" si="51"/>
        <v/>
      </c>
      <c r="C1561"/>
      <c r="D1561"/>
      <c r="E1561"/>
      <c r="F1561"/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  <c r="Z1561"/>
      <c r="AA1561"/>
      <c r="AB1561"/>
      <c r="AC1561"/>
      <c r="AD1561"/>
      <c r="AE1561"/>
      <c r="AF1561"/>
    </row>
    <row r="1562" spans="1:32">
      <c r="A1562" s="6" t="str">
        <f t="shared" si="50"/>
        <v/>
      </c>
      <c r="B1562" s="6" t="str">
        <f t="shared" si="51"/>
        <v/>
      </c>
      <c r="C1562"/>
      <c r="D1562"/>
      <c r="E1562"/>
      <c r="F1562"/>
      <c r="G1562"/>
      <c r="H1562"/>
      <c r="I1562"/>
      <c r="J1562"/>
      <c r="K1562"/>
      <c r="L1562"/>
      <c r="M1562"/>
      <c r="N1562"/>
      <c r="O1562"/>
      <c r="P1562"/>
      <c r="Q1562"/>
      <c r="R1562"/>
      <c r="S1562"/>
      <c r="T1562"/>
      <c r="U1562"/>
      <c r="V1562"/>
      <c r="W1562"/>
      <c r="X1562"/>
      <c r="Y1562"/>
      <c r="Z1562"/>
      <c r="AA1562"/>
      <c r="AB1562"/>
      <c r="AC1562"/>
      <c r="AD1562"/>
      <c r="AE1562"/>
      <c r="AF1562"/>
    </row>
    <row r="1563" spans="1:32">
      <c r="A1563" s="6" t="str">
        <f t="shared" si="50"/>
        <v/>
      </c>
      <c r="B1563" s="6" t="str">
        <f t="shared" si="51"/>
        <v/>
      </c>
      <c r="C1563"/>
      <c r="D1563"/>
      <c r="E1563"/>
      <c r="F1563"/>
      <c r="G1563"/>
      <c r="H1563"/>
      <c r="I1563"/>
      <c r="J1563"/>
      <c r="K1563"/>
      <c r="L1563"/>
      <c r="M1563"/>
      <c r="N1563"/>
      <c r="O1563"/>
      <c r="P1563"/>
      <c r="Q1563"/>
      <c r="R1563"/>
      <c r="S1563"/>
      <c r="T1563"/>
      <c r="U1563"/>
      <c r="V1563"/>
      <c r="W1563"/>
      <c r="X1563"/>
      <c r="Y1563"/>
      <c r="Z1563"/>
      <c r="AA1563"/>
      <c r="AB1563"/>
      <c r="AC1563"/>
      <c r="AD1563"/>
      <c r="AE1563"/>
      <c r="AF1563"/>
    </row>
    <row r="1564" spans="1:32">
      <c r="A1564" s="6" t="str">
        <f t="shared" si="50"/>
        <v/>
      </c>
      <c r="B1564" s="6" t="str">
        <f t="shared" si="51"/>
        <v/>
      </c>
      <c r="C1564"/>
      <c r="D1564"/>
      <c r="E1564"/>
      <c r="F1564"/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  <c r="Z1564"/>
      <c r="AA1564"/>
      <c r="AB1564"/>
      <c r="AC1564"/>
      <c r="AD1564"/>
      <c r="AE1564"/>
      <c r="AF1564"/>
    </row>
    <row r="1565" spans="1:32">
      <c r="A1565" s="6" t="str">
        <f t="shared" si="50"/>
        <v/>
      </c>
      <c r="B1565" s="6" t="str">
        <f t="shared" si="51"/>
        <v/>
      </c>
      <c r="C1565"/>
      <c r="D1565"/>
      <c r="E1565"/>
      <c r="F1565"/>
      <c r="G1565"/>
      <c r="H1565"/>
      <c r="I1565"/>
      <c r="J1565"/>
      <c r="K1565"/>
      <c r="L1565"/>
      <c r="M1565"/>
      <c r="N1565"/>
      <c r="O1565"/>
      <c r="P1565"/>
      <c r="Q1565"/>
      <c r="R1565"/>
      <c r="S1565"/>
      <c r="T1565"/>
      <c r="U1565"/>
      <c r="V1565"/>
      <c r="W1565"/>
      <c r="X1565"/>
      <c r="Y1565"/>
      <c r="Z1565"/>
      <c r="AA1565"/>
      <c r="AB1565"/>
      <c r="AC1565"/>
      <c r="AD1565"/>
      <c r="AE1565"/>
      <c r="AF1565"/>
    </row>
    <row r="1566" spans="1:32">
      <c r="A1566" s="6" t="str">
        <f t="shared" si="50"/>
        <v/>
      </c>
      <c r="B1566" s="6" t="str">
        <f t="shared" si="51"/>
        <v/>
      </c>
      <c r="C1566"/>
      <c r="D1566"/>
      <c r="E1566"/>
      <c r="F1566"/>
      <c r="G1566"/>
      <c r="H1566"/>
      <c r="I1566"/>
      <c r="J1566"/>
      <c r="K1566"/>
      <c r="L1566"/>
      <c r="M1566"/>
      <c r="N1566"/>
      <c r="O1566"/>
      <c r="P1566"/>
      <c r="Q1566"/>
      <c r="R1566"/>
      <c r="S1566"/>
      <c r="T1566"/>
      <c r="U1566"/>
      <c r="V1566"/>
      <c r="W1566"/>
      <c r="X1566"/>
      <c r="Y1566"/>
      <c r="Z1566"/>
      <c r="AA1566"/>
      <c r="AB1566"/>
      <c r="AC1566"/>
      <c r="AD1566"/>
      <c r="AE1566"/>
      <c r="AF1566"/>
    </row>
    <row r="1567" spans="1:32">
      <c r="A1567" s="6" t="str">
        <f t="shared" si="50"/>
        <v/>
      </c>
      <c r="B1567" s="6" t="str">
        <f t="shared" si="51"/>
        <v/>
      </c>
      <c r="C1567"/>
      <c r="D1567"/>
      <c r="E1567"/>
      <c r="F1567"/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  <c r="Z1567"/>
      <c r="AA1567"/>
      <c r="AB1567"/>
      <c r="AC1567"/>
      <c r="AD1567"/>
      <c r="AE1567"/>
      <c r="AF1567"/>
    </row>
    <row r="1568" spans="1:32">
      <c r="A1568" s="6" t="str">
        <f t="shared" si="50"/>
        <v/>
      </c>
      <c r="B1568" s="6" t="str">
        <f t="shared" si="51"/>
        <v/>
      </c>
      <c r="C1568"/>
      <c r="D1568"/>
      <c r="E1568"/>
      <c r="F1568"/>
      <c r="G1568"/>
      <c r="H1568"/>
      <c r="I1568"/>
      <c r="J1568"/>
      <c r="K1568"/>
      <c r="L1568"/>
      <c r="M1568"/>
      <c r="N1568"/>
      <c r="O1568"/>
      <c r="P1568"/>
      <c r="Q1568"/>
      <c r="R1568"/>
      <c r="S1568"/>
      <c r="T1568"/>
      <c r="U1568"/>
      <c r="V1568"/>
      <c r="W1568"/>
      <c r="X1568"/>
      <c r="Y1568"/>
      <c r="Z1568"/>
      <c r="AA1568"/>
      <c r="AB1568"/>
      <c r="AC1568"/>
      <c r="AD1568"/>
      <c r="AE1568"/>
      <c r="AF1568"/>
    </row>
    <row r="1569" spans="1:32">
      <c r="A1569" s="6" t="str">
        <f t="shared" si="50"/>
        <v/>
      </c>
      <c r="B1569" s="6" t="str">
        <f t="shared" si="51"/>
        <v/>
      </c>
      <c r="C1569"/>
      <c r="D1569"/>
      <c r="E1569"/>
      <c r="F1569"/>
      <c r="G1569"/>
      <c r="H1569"/>
      <c r="I1569"/>
      <c r="J1569"/>
      <c r="K1569"/>
      <c r="L1569"/>
      <c r="M1569"/>
      <c r="N1569"/>
      <c r="O1569"/>
      <c r="P1569"/>
      <c r="Q1569"/>
      <c r="R1569"/>
      <c r="S1569"/>
      <c r="T1569"/>
      <c r="U1569"/>
      <c r="V1569"/>
      <c r="W1569"/>
      <c r="X1569"/>
      <c r="Y1569"/>
      <c r="Z1569"/>
      <c r="AA1569"/>
      <c r="AB1569"/>
      <c r="AC1569"/>
      <c r="AD1569"/>
      <c r="AE1569"/>
      <c r="AF1569"/>
    </row>
    <row r="1570" spans="1:32">
      <c r="A1570" s="6" t="str">
        <f t="shared" si="50"/>
        <v/>
      </c>
      <c r="B1570" s="6" t="str">
        <f t="shared" si="51"/>
        <v/>
      </c>
      <c r="C1570"/>
      <c r="D1570"/>
      <c r="E1570"/>
      <c r="F1570"/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  <c r="Z1570"/>
      <c r="AA1570"/>
      <c r="AB1570"/>
      <c r="AC1570"/>
      <c r="AD1570"/>
      <c r="AE1570"/>
      <c r="AF1570"/>
    </row>
    <row r="1571" spans="1:32">
      <c r="A1571" s="6" t="str">
        <f t="shared" si="50"/>
        <v/>
      </c>
      <c r="B1571" s="6" t="str">
        <f t="shared" si="51"/>
        <v/>
      </c>
      <c r="C1571"/>
      <c r="D1571"/>
      <c r="E1571"/>
      <c r="F1571"/>
      <c r="G1571"/>
      <c r="H1571"/>
      <c r="I1571"/>
      <c r="J1571"/>
      <c r="K1571"/>
      <c r="L1571"/>
      <c r="M1571"/>
      <c r="N1571"/>
      <c r="O1571"/>
      <c r="P1571"/>
      <c r="Q1571"/>
      <c r="R1571"/>
      <c r="S1571"/>
      <c r="T1571"/>
      <c r="U1571"/>
      <c r="V1571"/>
      <c r="W1571"/>
      <c r="X1571"/>
      <c r="Y1571"/>
      <c r="Z1571"/>
      <c r="AA1571"/>
      <c r="AB1571"/>
      <c r="AC1571"/>
      <c r="AD1571"/>
      <c r="AE1571"/>
      <c r="AF1571"/>
    </row>
    <row r="1572" spans="1:32">
      <c r="A1572" s="6" t="str">
        <f t="shared" si="50"/>
        <v/>
      </c>
      <c r="B1572" s="6" t="str">
        <f t="shared" si="51"/>
        <v/>
      </c>
      <c r="C1572"/>
      <c r="D1572"/>
      <c r="E1572"/>
      <c r="F1572"/>
      <c r="G1572"/>
      <c r="H1572"/>
      <c r="I1572"/>
      <c r="J1572"/>
      <c r="K1572"/>
      <c r="L1572"/>
      <c r="M1572"/>
      <c r="N1572"/>
      <c r="O1572"/>
      <c r="P1572"/>
      <c r="Q1572"/>
      <c r="R1572"/>
      <c r="S1572"/>
      <c r="T1572"/>
      <c r="U1572"/>
      <c r="V1572"/>
      <c r="W1572"/>
      <c r="X1572"/>
      <c r="Y1572"/>
      <c r="Z1572"/>
      <c r="AA1572"/>
      <c r="AB1572"/>
      <c r="AC1572"/>
      <c r="AD1572"/>
      <c r="AE1572"/>
      <c r="AF1572"/>
    </row>
    <row r="1573" spans="1:32">
      <c r="A1573" s="6" t="str">
        <f t="shared" si="50"/>
        <v/>
      </c>
      <c r="B1573" s="6" t="str">
        <f t="shared" si="51"/>
        <v/>
      </c>
      <c r="C1573"/>
      <c r="D1573"/>
      <c r="E1573"/>
      <c r="F1573"/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  <c r="Z1573"/>
      <c r="AA1573"/>
      <c r="AB1573"/>
      <c r="AC1573"/>
      <c r="AD1573"/>
      <c r="AE1573"/>
      <c r="AF1573"/>
    </row>
    <row r="1574" spans="1:32">
      <c r="A1574" s="6" t="str">
        <f t="shared" si="50"/>
        <v/>
      </c>
      <c r="B1574" s="6" t="str">
        <f t="shared" si="51"/>
        <v/>
      </c>
      <c r="C1574"/>
      <c r="D1574"/>
      <c r="E1574"/>
      <c r="F1574"/>
      <c r="G1574"/>
      <c r="H1574"/>
      <c r="I1574"/>
      <c r="J1574"/>
      <c r="K1574"/>
      <c r="L1574"/>
      <c r="M1574"/>
      <c r="N1574"/>
      <c r="O1574"/>
      <c r="P1574"/>
      <c r="Q1574"/>
      <c r="R1574"/>
      <c r="S1574"/>
      <c r="T1574"/>
      <c r="U1574"/>
      <c r="V1574"/>
      <c r="W1574"/>
      <c r="X1574"/>
      <c r="Y1574"/>
      <c r="Z1574"/>
      <c r="AA1574"/>
      <c r="AB1574"/>
      <c r="AC1574"/>
      <c r="AD1574"/>
      <c r="AE1574"/>
      <c r="AF1574"/>
    </row>
    <row r="1575" spans="1:32">
      <c r="A1575" s="6" t="str">
        <f t="shared" si="50"/>
        <v/>
      </c>
      <c r="B1575" s="6" t="str">
        <f t="shared" si="51"/>
        <v/>
      </c>
      <c r="C1575"/>
      <c r="D1575"/>
      <c r="E1575"/>
      <c r="F1575"/>
      <c r="G1575"/>
      <c r="H1575"/>
      <c r="I1575"/>
      <c r="J1575"/>
      <c r="K1575"/>
      <c r="L1575"/>
      <c r="M1575"/>
      <c r="N1575"/>
      <c r="O1575"/>
      <c r="P1575"/>
      <c r="Q1575"/>
      <c r="R1575"/>
      <c r="S1575"/>
      <c r="T1575"/>
      <c r="U1575"/>
      <c r="V1575"/>
      <c r="W1575"/>
      <c r="X1575"/>
      <c r="Y1575"/>
      <c r="Z1575"/>
      <c r="AA1575"/>
      <c r="AB1575"/>
      <c r="AC1575"/>
      <c r="AD1575"/>
      <c r="AE1575"/>
      <c r="AF1575"/>
    </row>
    <row r="1576" spans="1:32">
      <c r="A1576" s="6" t="str">
        <f t="shared" si="50"/>
        <v/>
      </c>
      <c r="B1576" s="6" t="str">
        <f t="shared" si="51"/>
        <v/>
      </c>
      <c r="C1576"/>
      <c r="D1576"/>
      <c r="E1576"/>
      <c r="F1576"/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  <c r="Z1576"/>
      <c r="AA1576"/>
      <c r="AB1576"/>
      <c r="AC1576"/>
      <c r="AD1576"/>
      <c r="AE1576"/>
      <c r="AF1576"/>
    </row>
    <row r="1577" spans="1:32">
      <c r="A1577" s="6" t="str">
        <f t="shared" si="50"/>
        <v/>
      </c>
      <c r="B1577" s="6" t="str">
        <f t="shared" si="51"/>
        <v/>
      </c>
      <c r="C1577"/>
      <c r="D1577"/>
      <c r="E1577"/>
      <c r="F1577"/>
      <c r="G1577"/>
      <c r="H1577"/>
      <c r="I1577"/>
      <c r="J1577"/>
      <c r="K1577"/>
      <c r="L1577"/>
      <c r="M1577"/>
      <c r="N1577"/>
      <c r="O1577"/>
      <c r="P1577"/>
      <c r="Q1577"/>
      <c r="R1577"/>
      <c r="S1577"/>
      <c r="T1577"/>
      <c r="U1577"/>
      <c r="V1577"/>
      <c r="W1577"/>
      <c r="X1577"/>
      <c r="Y1577"/>
      <c r="Z1577"/>
      <c r="AA1577"/>
      <c r="AB1577"/>
      <c r="AC1577"/>
      <c r="AD1577"/>
      <c r="AE1577"/>
      <c r="AF1577"/>
    </row>
    <row r="1578" spans="1:32">
      <c r="A1578" s="6" t="str">
        <f t="shared" si="50"/>
        <v/>
      </c>
      <c r="B1578" s="6" t="str">
        <f t="shared" si="51"/>
        <v/>
      </c>
      <c r="C1578"/>
      <c r="D1578"/>
      <c r="E1578"/>
      <c r="F1578"/>
      <c r="G1578"/>
      <c r="H1578"/>
      <c r="I1578"/>
      <c r="J1578"/>
      <c r="K1578"/>
      <c r="L1578"/>
      <c r="M1578"/>
      <c r="N1578"/>
      <c r="O1578"/>
      <c r="P1578"/>
      <c r="Q1578"/>
      <c r="R1578"/>
      <c r="S1578"/>
      <c r="T1578"/>
      <c r="U1578"/>
      <c r="V1578"/>
      <c r="W1578"/>
      <c r="X1578"/>
      <c r="Y1578"/>
      <c r="Z1578"/>
      <c r="AA1578"/>
      <c r="AB1578"/>
      <c r="AC1578"/>
      <c r="AD1578"/>
      <c r="AE1578"/>
      <c r="AF1578"/>
    </row>
    <row r="1579" spans="1:32">
      <c r="A1579" s="6" t="str">
        <f t="shared" si="50"/>
        <v/>
      </c>
      <c r="B1579" s="6" t="str">
        <f t="shared" si="51"/>
        <v/>
      </c>
      <c r="C1579"/>
      <c r="D1579"/>
      <c r="E1579"/>
      <c r="F1579"/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  <c r="Z1579"/>
      <c r="AA1579"/>
      <c r="AB1579"/>
      <c r="AC1579"/>
      <c r="AD1579"/>
      <c r="AE1579"/>
      <c r="AF1579"/>
    </row>
    <row r="1580" spans="1:32">
      <c r="A1580" s="6" t="str">
        <f t="shared" si="50"/>
        <v/>
      </c>
      <c r="B1580" s="6" t="str">
        <f t="shared" si="51"/>
        <v/>
      </c>
      <c r="C1580"/>
      <c r="D1580"/>
      <c r="E1580"/>
      <c r="F1580"/>
      <c r="G1580"/>
      <c r="H1580"/>
      <c r="I1580"/>
      <c r="J1580"/>
      <c r="K1580"/>
      <c r="L1580"/>
      <c r="M1580"/>
      <c r="N1580"/>
      <c r="O1580"/>
      <c r="P1580"/>
      <c r="Q1580"/>
      <c r="R1580"/>
      <c r="S1580"/>
      <c r="T1580"/>
      <c r="U1580"/>
      <c r="V1580"/>
      <c r="W1580"/>
      <c r="X1580"/>
      <c r="Y1580"/>
      <c r="Z1580"/>
      <c r="AA1580"/>
      <c r="AB1580"/>
      <c r="AC1580"/>
      <c r="AD1580"/>
      <c r="AE1580"/>
      <c r="AF1580"/>
    </row>
    <row r="1581" spans="1:32">
      <c r="A1581" s="6" t="str">
        <f t="shared" si="50"/>
        <v/>
      </c>
      <c r="B1581" s="6" t="str">
        <f t="shared" si="51"/>
        <v/>
      </c>
      <c r="C1581"/>
      <c r="D1581"/>
      <c r="E1581"/>
      <c r="F1581"/>
      <c r="G1581"/>
      <c r="H1581"/>
      <c r="I1581"/>
      <c r="J1581"/>
      <c r="K1581"/>
      <c r="L1581"/>
      <c r="M1581"/>
      <c r="N1581"/>
      <c r="O1581"/>
      <c r="P1581"/>
      <c r="Q1581"/>
      <c r="R1581"/>
      <c r="S1581"/>
      <c r="T1581"/>
      <c r="U1581"/>
      <c r="V1581"/>
      <c r="W1581"/>
      <c r="X1581"/>
      <c r="Y1581"/>
      <c r="Z1581"/>
      <c r="AA1581"/>
      <c r="AB1581"/>
      <c r="AC1581"/>
      <c r="AD1581"/>
      <c r="AE1581"/>
      <c r="AF1581"/>
    </row>
    <row r="1582" spans="1:32">
      <c r="A1582" s="6" t="str">
        <f t="shared" si="50"/>
        <v/>
      </c>
      <c r="B1582" s="6" t="str">
        <f t="shared" si="51"/>
        <v/>
      </c>
      <c r="C1582"/>
      <c r="D1582"/>
      <c r="E1582"/>
      <c r="F1582"/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  <c r="Z1582"/>
      <c r="AA1582"/>
      <c r="AB1582"/>
      <c r="AC1582"/>
      <c r="AD1582"/>
      <c r="AE1582"/>
      <c r="AF1582"/>
    </row>
    <row r="1583" spans="1:32">
      <c r="A1583" s="6" t="str">
        <f t="shared" si="50"/>
        <v/>
      </c>
      <c r="B1583" s="6" t="str">
        <f t="shared" si="51"/>
        <v/>
      </c>
      <c r="C1583"/>
      <c r="D1583"/>
      <c r="E1583"/>
      <c r="F1583"/>
      <c r="G1583"/>
      <c r="H1583"/>
      <c r="I1583"/>
      <c r="J1583"/>
      <c r="K1583"/>
      <c r="L1583"/>
      <c r="M1583"/>
      <c r="N1583"/>
      <c r="O1583"/>
      <c r="P1583"/>
      <c r="Q1583"/>
      <c r="R1583"/>
      <c r="S1583"/>
      <c r="T1583"/>
      <c r="U1583"/>
      <c r="V1583"/>
      <c r="W1583"/>
      <c r="X1583"/>
      <c r="Y1583"/>
      <c r="Z1583"/>
      <c r="AA1583"/>
      <c r="AB1583"/>
      <c r="AC1583"/>
      <c r="AD1583"/>
      <c r="AE1583"/>
      <c r="AF1583"/>
    </row>
    <row r="1584" spans="1:32">
      <c r="A1584" s="6" t="str">
        <f t="shared" si="50"/>
        <v/>
      </c>
      <c r="B1584" s="6" t="str">
        <f t="shared" si="51"/>
        <v/>
      </c>
      <c r="C1584"/>
      <c r="D1584"/>
      <c r="E1584"/>
      <c r="F1584"/>
      <c r="G1584"/>
      <c r="H1584"/>
      <c r="I1584"/>
      <c r="J1584"/>
      <c r="K1584"/>
      <c r="L1584"/>
      <c r="M1584"/>
      <c r="N1584"/>
      <c r="O1584"/>
      <c r="P1584"/>
      <c r="Q1584"/>
      <c r="R1584"/>
      <c r="S1584"/>
      <c r="T1584"/>
      <c r="U1584"/>
      <c r="V1584"/>
      <c r="W1584"/>
      <c r="X1584"/>
      <c r="Y1584"/>
      <c r="Z1584"/>
      <c r="AA1584"/>
      <c r="AB1584"/>
      <c r="AC1584"/>
      <c r="AD1584"/>
      <c r="AE1584"/>
      <c r="AF1584"/>
    </row>
    <row r="1585" spans="1:32">
      <c r="A1585" s="6" t="str">
        <f t="shared" si="50"/>
        <v/>
      </c>
      <c r="B1585" s="6" t="str">
        <f t="shared" si="51"/>
        <v/>
      </c>
      <c r="C1585"/>
      <c r="D1585"/>
      <c r="E1585"/>
      <c r="F1585"/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  <c r="Z1585"/>
      <c r="AA1585"/>
      <c r="AB1585"/>
      <c r="AC1585"/>
      <c r="AD1585"/>
      <c r="AE1585"/>
      <c r="AF1585"/>
    </row>
    <row r="1586" spans="1:32">
      <c r="A1586" s="6" t="str">
        <f t="shared" si="50"/>
        <v/>
      </c>
      <c r="B1586" s="6" t="str">
        <f t="shared" si="51"/>
        <v/>
      </c>
      <c r="C1586"/>
      <c r="D1586"/>
      <c r="E1586"/>
      <c r="F1586"/>
      <c r="G1586"/>
      <c r="H1586"/>
      <c r="I1586"/>
      <c r="J1586"/>
      <c r="K1586"/>
      <c r="L1586"/>
      <c r="M1586"/>
      <c r="N1586"/>
      <c r="O1586"/>
      <c r="P1586"/>
      <c r="Q1586"/>
      <c r="R1586"/>
      <c r="S1586"/>
      <c r="T1586"/>
      <c r="U1586"/>
      <c r="V1586"/>
      <c r="W1586"/>
      <c r="X1586"/>
      <c r="Y1586"/>
      <c r="Z1586"/>
      <c r="AA1586"/>
      <c r="AB1586"/>
      <c r="AC1586"/>
      <c r="AD1586"/>
      <c r="AE1586"/>
      <c r="AF1586"/>
    </row>
    <row r="1587" spans="1:32">
      <c r="A1587" s="6" t="str">
        <f t="shared" si="50"/>
        <v/>
      </c>
      <c r="B1587" s="6" t="str">
        <f t="shared" si="51"/>
        <v/>
      </c>
      <c r="C1587"/>
      <c r="D1587"/>
      <c r="E1587"/>
      <c r="F1587"/>
      <c r="G1587"/>
      <c r="H1587"/>
      <c r="I1587"/>
      <c r="J1587"/>
      <c r="K1587"/>
      <c r="L1587"/>
      <c r="M1587"/>
      <c r="N1587"/>
      <c r="O1587"/>
      <c r="P1587"/>
      <c r="Q1587"/>
      <c r="R1587"/>
      <c r="S1587"/>
      <c r="T1587"/>
      <c r="U1587"/>
      <c r="V1587"/>
      <c r="W1587"/>
      <c r="X1587"/>
      <c r="Y1587"/>
      <c r="Z1587"/>
      <c r="AA1587"/>
      <c r="AB1587"/>
      <c r="AC1587"/>
      <c r="AD1587"/>
      <c r="AE1587"/>
      <c r="AF1587"/>
    </row>
    <row r="1588" spans="1:32">
      <c r="A1588" s="6" t="str">
        <f t="shared" si="50"/>
        <v/>
      </c>
      <c r="B1588" s="6" t="str">
        <f t="shared" si="51"/>
        <v/>
      </c>
      <c r="C1588"/>
      <c r="D1588"/>
      <c r="E1588"/>
      <c r="F1588"/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  <c r="Z1588"/>
      <c r="AA1588"/>
      <c r="AB1588"/>
      <c r="AC1588"/>
      <c r="AD1588"/>
      <c r="AE1588"/>
      <c r="AF1588"/>
    </row>
    <row r="1589" spans="1:32">
      <c r="A1589" s="6" t="str">
        <f t="shared" si="50"/>
        <v/>
      </c>
      <c r="B1589" s="6" t="str">
        <f t="shared" si="51"/>
        <v/>
      </c>
      <c r="C1589"/>
      <c r="D1589"/>
      <c r="E1589"/>
      <c r="F1589"/>
      <c r="G1589"/>
      <c r="H1589"/>
      <c r="I1589"/>
      <c r="J1589"/>
      <c r="K1589"/>
      <c r="L1589"/>
      <c r="M1589"/>
      <c r="N1589"/>
      <c r="O1589"/>
      <c r="P1589"/>
      <c r="Q1589"/>
      <c r="R1589"/>
      <c r="S1589"/>
      <c r="T1589"/>
      <c r="U1589"/>
      <c r="V1589"/>
      <c r="W1589"/>
      <c r="X1589"/>
      <c r="Y1589"/>
      <c r="Z1589"/>
      <c r="AA1589"/>
      <c r="AB1589"/>
      <c r="AC1589"/>
      <c r="AD1589"/>
      <c r="AE1589"/>
      <c r="AF1589"/>
    </row>
    <row r="1590" spans="1:32">
      <c r="A1590" s="6" t="str">
        <f t="shared" si="50"/>
        <v/>
      </c>
      <c r="B1590" s="6" t="str">
        <f t="shared" si="51"/>
        <v/>
      </c>
      <c r="C1590"/>
      <c r="D1590"/>
      <c r="E1590"/>
      <c r="F1590"/>
      <c r="G1590"/>
      <c r="H1590"/>
      <c r="I1590"/>
      <c r="J1590"/>
      <c r="K1590"/>
      <c r="L1590"/>
      <c r="M1590"/>
      <c r="N1590"/>
      <c r="O1590"/>
      <c r="P1590"/>
      <c r="Q1590"/>
      <c r="R1590"/>
      <c r="S1590"/>
      <c r="T1590"/>
      <c r="U1590"/>
      <c r="V1590"/>
      <c r="W1590"/>
      <c r="X1590"/>
      <c r="Y1590"/>
      <c r="Z1590"/>
      <c r="AA1590"/>
      <c r="AB1590"/>
      <c r="AC1590"/>
      <c r="AD1590"/>
      <c r="AE1590"/>
      <c r="AF1590"/>
    </row>
    <row r="1591" spans="1:32">
      <c r="A1591" s="6" t="str">
        <f t="shared" si="50"/>
        <v/>
      </c>
      <c r="B1591" s="6" t="str">
        <f t="shared" si="51"/>
        <v/>
      </c>
      <c r="C1591"/>
      <c r="D1591"/>
      <c r="E1591"/>
      <c r="F1591"/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  <c r="Z1591"/>
      <c r="AA1591"/>
      <c r="AB1591"/>
      <c r="AC1591"/>
      <c r="AD1591"/>
      <c r="AE1591"/>
      <c r="AF1591"/>
    </row>
    <row r="1592" spans="1:32">
      <c r="A1592" s="6" t="str">
        <f t="shared" si="50"/>
        <v/>
      </c>
      <c r="B1592" s="6" t="str">
        <f t="shared" si="51"/>
        <v/>
      </c>
      <c r="C1592"/>
      <c r="D1592"/>
      <c r="E1592"/>
      <c r="F1592"/>
      <c r="G1592"/>
      <c r="H1592"/>
      <c r="I1592"/>
      <c r="J1592"/>
      <c r="K1592"/>
      <c r="L1592"/>
      <c r="M1592"/>
      <c r="N1592"/>
      <c r="O1592"/>
      <c r="P1592"/>
      <c r="Q1592"/>
      <c r="R1592"/>
      <c r="S1592"/>
      <c r="T1592"/>
      <c r="U1592"/>
      <c r="V1592"/>
      <c r="W1592"/>
      <c r="X1592"/>
      <c r="Y1592"/>
      <c r="Z1592"/>
      <c r="AA1592"/>
      <c r="AB1592"/>
      <c r="AC1592"/>
      <c r="AD1592"/>
      <c r="AE1592"/>
      <c r="AF1592"/>
    </row>
    <row r="1593" spans="1:32">
      <c r="A1593" s="6" t="str">
        <f t="shared" si="50"/>
        <v/>
      </c>
      <c r="B1593" s="6" t="str">
        <f t="shared" si="51"/>
        <v/>
      </c>
      <c r="C1593"/>
      <c r="D1593"/>
      <c r="E1593"/>
      <c r="F1593"/>
      <c r="G1593"/>
      <c r="H1593"/>
      <c r="I1593"/>
      <c r="J1593"/>
      <c r="K1593"/>
      <c r="L1593"/>
      <c r="M1593"/>
      <c r="N1593"/>
      <c r="O1593"/>
      <c r="P1593"/>
      <c r="Q1593"/>
      <c r="R1593"/>
      <c r="S1593"/>
      <c r="T1593"/>
      <c r="U1593"/>
      <c r="V1593"/>
      <c r="W1593"/>
      <c r="X1593"/>
      <c r="Y1593"/>
      <c r="Z1593"/>
      <c r="AA1593"/>
      <c r="AB1593"/>
      <c r="AC1593"/>
      <c r="AD1593"/>
      <c r="AE1593"/>
      <c r="AF1593"/>
    </row>
    <row r="1594" spans="1:32">
      <c r="A1594" s="6" t="str">
        <f t="shared" si="50"/>
        <v/>
      </c>
      <c r="B1594" s="6" t="str">
        <f t="shared" si="51"/>
        <v/>
      </c>
      <c r="C1594"/>
      <c r="D1594"/>
      <c r="E1594"/>
      <c r="F1594"/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  <c r="Z1594"/>
      <c r="AA1594"/>
      <c r="AB1594"/>
      <c r="AC1594"/>
      <c r="AD1594"/>
      <c r="AE1594"/>
      <c r="AF1594"/>
    </row>
    <row r="1595" spans="1:32">
      <c r="A1595" s="6" t="str">
        <f t="shared" si="50"/>
        <v/>
      </c>
      <c r="B1595" s="6" t="str">
        <f t="shared" si="51"/>
        <v/>
      </c>
      <c r="C1595"/>
      <c r="D1595"/>
      <c r="E1595"/>
      <c r="F1595"/>
      <c r="G1595"/>
      <c r="H1595"/>
      <c r="I1595"/>
      <c r="J1595"/>
      <c r="K1595"/>
      <c r="L1595"/>
      <c r="M1595"/>
      <c r="N1595"/>
      <c r="O1595"/>
      <c r="P1595"/>
      <c r="Q1595"/>
      <c r="R1595"/>
      <c r="S1595"/>
      <c r="T1595"/>
      <c r="U1595"/>
      <c r="V1595"/>
      <c r="W1595"/>
      <c r="X1595"/>
      <c r="Y1595"/>
      <c r="Z1595"/>
      <c r="AA1595"/>
      <c r="AB1595"/>
      <c r="AC1595"/>
      <c r="AD1595"/>
      <c r="AE1595"/>
      <c r="AF1595"/>
    </row>
    <row r="1596" spans="1:32">
      <c r="A1596" s="6" t="str">
        <f t="shared" si="50"/>
        <v/>
      </c>
      <c r="B1596" s="6" t="str">
        <f t="shared" si="51"/>
        <v/>
      </c>
      <c r="C1596"/>
      <c r="D1596"/>
      <c r="E1596"/>
      <c r="F1596"/>
      <c r="G1596"/>
      <c r="H1596"/>
      <c r="I1596"/>
      <c r="J1596"/>
      <c r="K1596"/>
      <c r="L1596"/>
      <c r="M1596"/>
      <c r="N1596"/>
      <c r="O1596"/>
      <c r="P1596"/>
      <c r="Q1596"/>
      <c r="R1596"/>
      <c r="S1596"/>
      <c r="T1596"/>
      <c r="U1596"/>
      <c r="V1596"/>
      <c r="W1596"/>
      <c r="X1596"/>
      <c r="Y1596"/>
      <c r="Z1596"/>
      <c r="AA1596"/>
      <c r="AB1596"/>
      <c r="AC1596"/>
      <c r="AD1596"/>
      <c r="AE1596"/>
      <c r="AF1596"/>
    </row>
    <row r="1597" spans="1:32">
      <c r="A1597" s="6" t="str">
        <f t="shared" si="50"/>
        <v/>
      </c>
      <c r="B1597" s="6" t="str">
        <f t="shared" si="51"/>
        <v/>
      </c>
      <c r="C1597"/>
      <c r="D1597"/>
      <c r="E1597"/>
      <c r="F1597"/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  <c r="Z1597"/>
      <c r="AA1597"/>
      <c r="AB1597"/>
      <c r="AC1597"/>
      <c r="AD1597"/>
      <c r="AE1597"/>
      <c r="AF1597"/>
    </row>
    <row r="1598" spans="1:32">
      <c r="A1598" s="6" t="str">
        <f t="shared" si="50"/>
        <v/>
      </c>
      <c r="B1598" s="6" t="str">
        <f t="shared" si="51"/>
        <v/>
      </c>
      <c r="C1598"/>
      <c r="D1598"/>
      <c r="E1598"/>
      <c r="F1598"/>
      <c r="G1598"/>
      <c r="H1598"/>
      <c r="I1598"/>
      <c r="J1598"/>
      <c r="K1598"/>
      <c r="L1598"/>
      <c r="M1598"/>
      <c r="N1598"/>
      <c r="O1598"/>
      <c r="P1598"/>
      <c r="Q1598"/>
      <c r="R1598"/>
      <c r="S1598"/>
      <c r="T1598"/>
      <c r="U1598"/>
      <c r="V1598"/>
      <c r="W1598"/>
      <c r="X1598"/>
      <c r="Y1598"/>
      <c r="Z1598"/>
      <c r="AA1598"/>
      <c r="AB1598"/>
      <c r="AC1598"/>
      <c r="AD1598"/>
      <c r="AE1598"/>
      <c r="AF1598"/>
    </row>
    <row r="1599" spans="1:32">
      <c r="A1599" s="6" t="str">
        <f t="shared" si="50"/>
        <v/>
      </c>
      <c r="B1599" s="6" t="str">
        <f t="shared" si="51"/>
        <v/>
      </c>
      <c r="C1599"/>
      <c r="D1599"/>
      <c r="E1599"/>
      <c r="F1599"/>
      <c r="G1599"/>
      <c r="H1599"/>
      <c r="I1599"/>
      <c r="J1599"/>
      <c r="K1599"/>
      <c r="L1599"/>
      <c r="M1599"/>
      <c r="N1599"/>
      <c r="O1599"/>
      <c r="P1599"/>
      <c r="Q1599"/>
      <c r="R1599"/>
      <c r="S1599"/>
      <c r="T1599"/>
      <c r="U1599"/>
      <c r="V1599"/>
      <c r="W1599"/>
      <c r="X1599"/>
      <c r="Y1599"/>
      <c r="Z1599"/>
      <c r="AA1599"/>
      <c r="AB1599"/>
      <c r="AC1599"/>
      <c r="AD1599"/>
      <c r="AE1599"/>
      <c r="AF1599"/>
    </row>
    <row r="1600" spans="1:32">
      <c r="A1600" s="6" t="str">
        <f t="shared" si="50"/>
        <v/>
      </c>
      <c r="B1600" s="6" t="str">
        <f t="shared" si="51"/>
        <v/>
      </c>
      <c r="C1600"/>
      <c r="D1600"/>
      <c r="E1600"/>
      <c r="F1600"/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  <c r="Z1600"/>
      <c r="AA1600"/>
      <c r="AB1600"/>
      <c r="AC1600"/>
      <c r="AD1600"/>
      <c r="AE1600"/>
      <c r="AF1600"/>
    </row>
    <row r="1601" spans="1:32">
      <c r="A1601" s="6" t="str">
        <f t="shared" si="50"/>
        <v/>
      </c>
      <c r="B1601" s="6" t="str">
        <f t="shared" si="51"/>
        <v/>
      </c>
      <c r="C1601"/>
      <c r="D1601"/>
      <c r="E1601"/>
      <c r="F1601"/>
      <c r="G1601"/>
      <c r="H1601"/>
      <c r="I1601"/>
      <c r="J1601"/>
      <c r="K1601"/>
      <c r="L1601"/>
      <c r="M1601"/>
      <c r="N1601"/>
      <c r="O1601"/>
      <c r="P1601"/>
      <c r="Q1601"/>
      <c r="R1601"/>
      <c r="S1601"/>
      <c r="T1601"/>
      <c r="U1601"/>
      <c r="V1601"/>
      <c r="W1601"/>
      <c r="X1601"/>
      <c r="Y1601"/>
      <c r="Z1601"/>
      <c r="AA1601"/>
      <c r="AB1601"/>
      <c r="AC1601"/>
      <c r="AD1601"/>
      <c r="AE1601"/>
      <c r="AF1601"/>
    </row>
    <row r="1602" spans="1:32">
      <c r="A1602" s="6" t="str">
        <f t="shared" si="50"/>
        <v/>
      </c>
      <c r="B1602" s="6" t="str">
        <f t="shared" si="51"/>
        <v/>
      </c>
      <c r="C1602"/>
      <c r="D1602"/>
      <c r="E1602"/>
      <c r="F1602"/>
      <c r="G1602"/>
      <c r="H1602"/>
      <c r="I1602"/>
      <c r="J1602"/>
      <c r="K1602"/>
      <c r="L1602"/>
      <c r="M1602"/>
      <c r="N1602"/>
      <c r="O1602"/>
      <c r="P1602"/>
      <c r="Q1602"/>
      <c r="R1602"/>
      <c r="S1602"/>
      <c r="T1602"/>
      <c r="U1602"/>
      <c r="V1602"/>
      <c r="W1602"/>
      <c r="X1602"/>
      <c r="Y1602"/>
      <c r="Z1602"/>
      <c r="AA1602"/>
      <c r="AB1602"/>
      <c r="AC1602"/>
      <c r="AD1602"/>
      <c r="AE1602"/>
      <c r="AF1602"/>
    </row>
    <row r="1603" spans="1:32">
      <c r="A1603" s="6" t="str">
        <f t="shared" si="50"/>
        <v/>
      </c>
      <c r="B1603" s="6" t="str">
        <f t="shared" si="51"/>
        <v/>
      </c>
      <c r="C1603"/>
      <c r="D1603"/>
      <c r="E1603"/>
      <c r="F1603"/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  <c r="Z1603"/>
      <c r="AA1603"/>
      <c r="AB1603"/>
      <c r="AC1603"/>
      <c r="AD1603"/>
      <c r="AE1603"/>
      <c r="AF1603"/>
    </row>
    <row r="1604" spans="1:32">
      <c r="A1604" s="6" t="str">
        <f t="shared" si="50"/>
        <v/>
      </c>
      <c r="B1604" s="6" t="str">
        <f t="shared" si="51"/>
        <v/>
      </c>
      <c r="C1604"/>
      <c r="D1604"/>
      <c r="E1604"/>
      <c r="F1604"/>
      <c r="G1604"/>
      <c r="H1604"/>
      <c r="I1604"/>
      <c r="J1604"/>
      <c r="K1604"/>
      <c r="L1604"/>
      <c r="M1604"/>
      <c r="N1604"/>
      <c r="O1604"/>
      <c r="P1604"/>
      <c r="Q1604"/>
      <c r="R1604"/>
      <c r="S1604"/>
      <c r="T1604"/>
      <c r="U1604"/>
      <c r="V1604"/>
      <c r="W1604"/>
      <c r="X1604"/>
      <c r="Y1604"/>
      <c r="Z1604"/>
      <c r="AA1604"/>
      <c r="AB1604"/>
      <c r="AC1604"/>
      <c r="AD1604"/>
      <c r="AE1604"/>
      <c r="AF1604"/>
    </row>
    <row r="1605" spans="1:32">
      <c r="A1605" s="6" t="str">
        <f t="shared" si="50"/>
        <v/>
      </c>
      <c r="B1605" s="6" t="str">
        <f t="shared" si="51"/>
        <v/>
      </c>
      <c r="C1605"/>
      <c r="D1605"/>
      <c r="E1605"/>
      <c r="F1605"/>
      <c r="G1605"/>
      <c r="H1605"/>
      <c r="I1605"/>
      <c r="J1605"/>
      <c r="K1605"/>
      <c r="L1605"/>
      <c r="M1605"/>
      <c r="N1605"/>
      <c r="O1605"/>
      <c r="P1605"/>
      <c r="Q1605"/>
      <c r="R1605"/>
      <c r="S1605"/>
      <c r="T1605"/>
      <c r="U1605"/>
      <c r="V1605"/>
      <c r="W1605"/>
      <c r="X1605"/>
      <c r="Y1605"/>
      <c r="Z1605"/>
      <c r="AA1605"/>
      <c r="AB1605"/>
      <c r="AC1605"/>
      <c r="AD1605"/>
      <c r="AE1605"/>
      <c r="AF1605"/>
    </row>
    <row r="1606" spans="1:32">
      <c r="A1606" s="6" t="str">
        <f t="shared" si="50"/>
        <v/>
      </c>
      <c r="B1606" s="6" t="str">
        <f t="shared" si="51"/>
        <v/>
      </c>
      <c r="C1606"/>
      <c r="D1606"/>
      <c r="E1606"/>
      <c r="F1606"/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  <c r="Z1606"/>
      <c r="AA1606"/>
      <c r="AB1606"/>
      <c r="AC1606"/>
      <c r="AD1606"/>
      <c r="AE1606"/>
      <c r="AF1606"/>
    </row>
    <row r="1607" spans="1:32">
      <c r="A1607" s="6" t="str">
        <f t="shared" si="50"/>
        <v/>
      </c>
      <c r="B1607" s="6" t="str">
        <f t="shared" si="51"/>
        <v/>
      </c>
      <c r="C1607"/>
      <c r="D1607"/>
      <c r="E1607"/>
      <c r="F1607"/>
      <c r="G1607"/>
      <c r="H1607"/>
      <c r="I1607"/>
      <c r="J1607"/>
      <c r="K1607"/>
      <c r="L1607"/>
      <c r="M1607"/>
      <c r="N1607"/>
      <c r="O1607"/>
      <c r="P1607"/>
      <c r="Q1607"/>
      <c r="R1607"/>
      <c r="S1607"/>
      <c r="T1607"/>
      <c r="U1607"/>
      <c r="V1607"/>
      <c r="W1607"/>
      <c r="X1607"/>
      <c r="Y1607"/>
      <c r="Z1607"/>
      <c r="AA1607"/>
      <c r="AB1607"/>
      <c r="AC1607"/>
      <c r="AD1607"/>
      <c r="AE1607"/>
      <c r="AF1607"/>
    </row>
    <row r="1608" spans="1:32">
      <c r="A1608" s="6" t="str">
        <f t="shared" si="50"/>
        <v/>
      </c>
      <c r="B1608" s="6" t="str">
        <f t="shared" si="51"/>
        <v/>
      </c>
      <c r="C1608"/>
      <c r="D1608"/>
      <c r="E1608"/>
      <c r="F1608"/>
      <c r="G1608"/>
      <c r="H1608"/>
      <c r="I1608"/>
      <c r="J1608"/>
      <c r="K1608"/>
      <c r="L1608"/>
      <c r="M1608"/>
      <c r="N1608"/>
      <c r="O1608"/>
      <c r="P1608"/>
      <c r="Q1608"/>
      <c r="R1608"/>
      <c r="S1608"/>
      <c r="T1608"/>
      <c r="U1608"/>
      <c r="V1608"/>
      <c r="W1608"/>
      <c r="X1608"/>
      <c r="Y1608"/>
      <c r="Z1608"/>
      <c r="AA1608"/>
      <c r="AB1608"/>
      <c r="AC1608"/>
      <c r="AD1608"/>
      <c r="AE1608"/>
      <c r="AF1608"/>
    </row>
    <row r="1609" spans="1:32">
      <c r="A1609" s="6" t="str">
        <f t="shared" si="50"/>
        <v/>
      </c>
      <c r="B1609" s="6" t="str">
        <f t="shared" si="51"/>
        <v/>
      </c>
      <c r="C1609"/>
      <c r="D1609"/>
      <c r="E1609"/>
      <c r="F1609"/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  <c r="Z1609"/>
      <c r="AA1609"/>
      <c r="AB1609"/>
      <c r="AC1609"/>
      <c r="AD1609"/>
      <c r="AE1609"/>
      <c r="AF1609"/>
    </row>
    <row r="1610" spans="1:32">
      <c r="A1610" s="6" t="str">
        <f t="shared" ref="A1610:A1673" si="52">IFERROR(CONCATENATE(C1610,B1610),"")</f>
        <v/>
      </c>
      <c r="B1610" s="6" t="str">
        <f t="shared" ref="B1610:B1673" si="53">IFERROR(IF(C1610=C1609,B1609+1,IF(C1610="","",1)),"")</f>
        <v/>
      </c>
      <c r="C1610"/>
      <c r="D1610"/>
      <c r="E1610"/>
      <c r="F1610"/>
      <c r="G1610"/>
      <c r="H1610"/>
      <c r="I1610"/>
      <c r="J1610"/>
      <c r="K1610"/>
      <c r="L1610"/>
      <c r="M1610"/>
      <c r="N1610"/>
      <c r="O1610"/>
      <c r="P1610"/>
      <c r="Q1610"/>
      <c r="R1610"/>
      <c r="S1610"/>
      <c r="T1610"/>
      <c r="U1610"/>
      <c r="V1610"/>
      <c r="W1610"/>
      <c r="X1610"/>
      <c r="Y1610"/>
      <c r="Z1610"/>
      <c r="AA1610"/>
      <c r="AB1610"/>
      <c r="AC1610"/>
      <c r="AD1610"/>
      <c r="AE1610"/>
      <c r="AF1610"/>
    </row>
    <row r="1611" spans="1:32">
      <c r="A1611" s="6" t="str">
        <f t="shared" si="52"/>
        <v/>
      </c>
      <c r="B1611" s="6" t="str">
        <f t="shared" si="53"/>
        <v/>
      </c>
      <c r="C1611"/>
      <c r="D1611"/>
      <c r="E1611"/>
      <c r="F1611"/>
      <c r="G1611"/>
      <c r="H1611"/>
      <c r="I1611"/>
      <c r="J1611"/>
      <c r="K1611"/>
      <c r="L1611"/>
      <c r="M1611"/>
      <c r="N1611"/>
      <c r="O1611"/>
      <c r="P1611"/>
      <c r="Q1611"/>
      <c r="R1611"/>
      <c r="S1611"/>
      <c r="T1611"/>
      <c r="U1611"/>
      <c r="V1611"/>
      <c r="W1611"/>
      <c r="X1611"/>
      <c r="Y1611"/>
      <c r="Z1611"/>
      <c r="AA1611"/>
      <c r="AB1611"/>
      <c r="AC1611"/>
      <c r="AD1611"/>
      <c r="AE1611"/>
      <c r="AF1611"/>
    </row>
    <row r="1612" spans="1:32">
      <c r="A1612" s="6" t="str">
        <f t="shared" si="52"/>
        <v/>
      </c>
      <c r="B1612" s="6" t="str">
        <f t="shared" si="53"/>
        <v/>
      </c>
      <c r="C1612"/>
      <c r="D1612"/>
      <c r="E1612"/>
      <c r="F1612"/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  <c r="Z1612"/>
      <c r="AA1612"/>
      <c r="AB1612"/>
      <c r="AC1612"/>
      <c r="AD1612"/>
      <c r="AE1612"/>
      <c r="AF1612"/>
    </row>
    <row r="1613" spans="1:32">
      <c r="A1613" s="6" t="str">
        <f t="shared" si="52"/>
        <v/>
      </c>
      <c r="B1613" s="6" t="str">
        <f t="shared" si="53"/>
        <v/>
      </c>
      <c r="C1613"/>
      <c r="D1613"/>
      <c r="E1613"/>
      <c r="F1613"/>
      <c r="G1613"/>
      <c r="H1613"/>
      <c r="I1613"/>
      <c r="J1613"/>
      <c r="K1613"/>
      <c r="L1613"/>
      <c r="M1613"/>
      <c r="N1613"/>
      <c r="O1613"/>
      <c r="P1613"/>
      <c r="Q1613"/>
      <c r="R1613"/>
      <c r="S1613"/>
      <c r="T1613"/>
      <c r="U1613"/>
      <c r="V1613"/>
      <c r="W1613"/>
      <c r="X1613"/>
      <c r="Y1613"/>
      <c r="Z1613"/>
      <c r="AA1613"/>
      <c r="AB1613"/>
      <c r="AC1613"/>
      <c r="AD1613"/>
      <c r="AE1613"/>
      <c r="AF1613"/>
    </row>
    <row r="1614" spans="1:32">
      <c r="A1614" s="6" t="str">
        <f t="shared" si="52"/>
        <v/>
      </c>
      <c r="B1614" s="6" t="str">
        <f t="shared" si="53"/>
        <v/>
      </c>
      <c r="C1614"/>
      <c r="D1614"/>
      <c r="E1614"/>
      <c r="F1614"/>
      <c r="G1614"/>
      <c r="H1614"/>
      <c r="I1614"/>
      <c r="J1614"/>
      <c r="K1614"/>
      <c r="L1614"/>
      <c r="M1614"/>
      <c r="N1614"/>
      <c r="O1614"/>
      <c r="P1614"/>
      <c r="Q1614"/>
      <c r="R1614"/>
      <c r="S1614"/>
      <c r="T1614"/>
      <c r="U1614"/>
      <c r="V1614"/>
      <c r="W1614"/>
      <c r="X1614"/>
      <c r="Y1614"/>
      <c r="Z1614"/>
      <c r="AA1614"/>
      <c r="AB1614"/>
      <c r="AC1614"/>
      <c r="AD1614"/>
      <c r="AE1614"/>
      <c r="AF1614"/>
    </row>
    <row r="1615" spans="1:32">
      <c r="A1615" s="6" t="str">
        <f t="shared" si="52"/>
        <v/>
      </c>
      <c r="B1615" s="6" t="str">
        <f t="shared" si="53"/>
        <v/>
      </c>
      <c r="C1615"/>
      <c r="D1615"/>
      <c r="E1615"/>
      <c r="F1615"/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  <c r="Z1615"/>
      <c r="AA1615"/>
      <c r="AB1615"/>
      <c r="AC1615"/>
      <c r="AD1615"/>
      <c r="AE1615"/>
      <c r="AF1615"/>
    </row>
    <row r="1616" spans="1:32">
      <c r="A1616" s="6" t="str">
        <f t="shared" si="52"/>
        <v/>
      </c>
      <c r="B1616" s="6" t="str">
        <f t="shared" si="53"/>
        <v/>
      </c>
      <c r="C1616"/>
      <c r="D1616"/>
      <c r="E1616"/>
      <c r="F1616"/>
      <c r="G1616"/>
      <c r="H1616"/>
      <c r="I1616"/>
      <c r="J1616"/>
      <c r="K1616"/>
      <c r="L1616"/>
      <c r="M1616"/>
      <c r="N1616"/>
      <c r="O1616"/>
      <c r="P1616"/>
      <c r="Q1616"/>
      <c r="R1616"/>
      <c r="S1616"/>
      <c r="T1616"/>
      <c r="U1616"/>
      <c r="V1616"/>
      <c r="W1616"/>
      <c r="X1616"/>
      <c r="Y1616"/>
      <c r="Z1616"/>
      <c r="AA1616"/>
      <c r="AB1616"/>
      <c r="AC1616"/>
      <c r="AD1616"/>
      <c r="AE1616"/>
      <c r="AF1616"/>
    </row>
    <row r="1617" spans="1:32">
      <c r="A1617" s="6" t="str">
        <f t="shared" si="52"/>
        <v/>
      </c>
      <c r="B1617" s="6" t="str">
        <f t="shared" si="53"/>
        <v/>
      </c>
      <c r="C1617"/>
      <c r="D1617"/>
      <c r="E1617"/>
      <c r="F1617"/>
      <c r="G1617"/>
      <c r="H1617"/>
      <c r="I1617"/>
      <c r="J1617"/>
      <c r="K1617"/>
      <c r="L1617"/>
      <c r="M1617"/>
      <c r="N1617"/>
      <c r="O1617"/>
      <c r="P1617"/>
      <c r="Q1617"/>
      <c r="R1617"/>
      <c r="S1617"/>
      <c r="T1617"/>
      <c r="U1617"/>
      <c r="V1617"/>
      <c r="W1617"/>
      <c r="X1617"/>
      <c r="Y1617"/>
      <c r="Z1617"/>
      <c r="AA1617"/>
      <c r="AB1617"/>
      <c r="AC1617"/>
      <c r="AD1617"/>
      <c r="AE1617"/>
      <c r="AF1617"/>
    </row>
    <row r="1618" spans="1:32">
      <c r="A1618" s="6" t="str">
        <f t="shared" si="52"/>
        <v/>
      </c>
      <c r="B1618" s="6" t="str">
        <f t="shared" si="53"/>
        <v/>
      </c>
      <c r="C1618"/>
      <c r="D1618"/>
      <c r="E1618"/>
      <c r="F1618"/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  <c r="Z1618"/>
      <c r="AA1618"/>
      <c r="AB1618"/>
      <c r="AC1618"/>
      <c r="AD1618"/>
      <c r="AE1618"/>
      <c r="AF1618"/>
    </row>
    <row r="1619" spans="1:32">
      <c r="A1619" s="6" t="str">
        <f t="shared" si="52"/>
        <v/>
      </c>
      <c r="B1619" s="6" t="str">
        <f t="shared" si="53"/>
        <v/>
      </c>
      <c r="C1619"/>
      <c r="D1619"/>
      <c r="E1619"/>
      <c r="F1619"/>
      <c r="G1619"/>
      <c r="H1619"/>
      <c r="I1619"/>
      <c r="J1619"/>
      <c r="K1619"/>
      <c r="L1619"/>
      <c r="M1619"/>
      <c r="N1619"/>
      <c r="O1619"/>
      <c r="P1619"/>
      <c r="Q1619"/>
      <c r="R1619"/>
      <c r="S1619"/>
      <c r="T1619"/>
      <c r="U1619"/>
      <c r="V1619"/>
      <c r="W1619"/>
      <c r="X1619"/>
      <c r="Y1619"/>
      <c r="Z1619"/>
      <c r="AA1619"/>
      <c r="AB1619"/>
      <c r="AC1619"/>
      <c r="AD1619"/>
      <c r="AE1619"/>
      <c r="AF1619"/>
    </row>
    <row r="1620" spans="1:32">
      <c r="A1620" s="6" t="str">
        <f t="shared" si="52"/>
        <v/>
      </c>
      <c r="B1620" s="6" t="str">
        <f t="shared" si="53"/>
        <v/>
      </c>
      <c r="C1620"/>
      <c r="D1620"/>
      <c r="E1620"/>
      <c r="F1620"/>
      <c r="G1620"/>
      <c r="H1620"/>
      <c r="I1620"/>
      <c r="J1620"/>
      <c r="K1620"/>
      <c r="L1620"/>
      <c r="M1620"/>
      <c r="N1620"/>
      <c r="O1620"/>
      <c r="P1620"/>
      <c r="Q1620"/>
      <c r="R1620"/>
      <c r="S1620"/>
      <c r="T1620"/>
      <c r="U1620"/>
      <c r="V1620"/>
      <c r="W1620"/>
      <c r="X1620"/>
      <c r="Y1620"/>
      <c r="Z1620"/>
      <c r="AA1620"/>
      <c r="AB1620"/>
      <c r="AC1620"/>
      <c r="AD1620"/>
      <c r="AE1620"/>
      <c r="AF1620"/>
    </row>
    <row r="1621" spans="1:32">
      <c r="A1621" s="6" t="str">
        <f t="shared" si="52"/>
        <v/>
      </c>
      <c r="B1621" s="6" t="str">
        <f t="shared" si="53"/>
        <v/>
      </c>
      <c r="C1621"/>
      <c r="D1621"/>
      <c r="E1621"/>
      <c r="F1621"/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  <c r="Z1621"/>
      <c r="AA1621"/>
      <c r="AB1621"/>
      <c r="AC1621"/>
      <c r="AD1621"/>
      <c r="AE1621"/>
      <c r="AF1621"/>
    </row>
    <row r="1622" spans="1:32">
      <c r="A1622" s="6" t="str">
        <f t="shared" si="52"/>
        <v/>
      </c>
      <c r="B1622" s="6" t="str">
        <f t="shared" si="53"/>
        <v/>
      </c>
      <c r="C1622"/>
      <c r="D1622"/>
      <c r="E1622"/>
      <c r="F1622"/>
      <c r="G1622"/>
      <c r="H1622"/>
      <c r="I1622"/>
      <c r="J1622"/>
      <c r="K1622"/>
      <c r="L1622"/>
      <c r="M1622"/>
      <c r="N1622"/>
      <c r="O1622"/>
      <c r="P1622"/>
      <c r="Q1622"/>
      <c r="R1622"/>
      <c r="S1622"/>
      <c r="T1622"/>
      <c r="U1622"/>
      <c r="V1622"/>
      <c r="W1622"/>
      <c r="X1622"/>
      <c r="Y1622"/>
      <c r="Z1622"/>
      <c r="AA1622"/>
      <c r="AB1622"/>
      <c r="AC1622"/>
      <c r="AD1622"/>
      <c r="AE1622"/>
      <c r="AF1622"/>
    </row>
    <row r="1623" spans="1:32">
      <c r="A1623" s="6" t="str">
        <f t="shared" si="52"/>
        <v/>
      </c>
      <c r="B1623" s="6" t="str">
        <f t="shared" si="53"/>
        <v/>
      </c>
      <c r="C1623"/>
      <c r="D1623"/>
      <c r="E1623"/>
      <c r="F1623"/>
      <c r="G1623"/>
      <c r="H1623"/>
      <c r="I1623"/>
      <c r="J1623"/>
      <c r="K1623"/>
      <c r="L1623"/>
      <c r="M1623"/>
      <c r="N1623"/>
      <c r="O1623"/>
      <c r="P1623"/>
      <c r="Q1623"/>
      <c r="R1623"/>
      <c r="S1623"/>
      <c r="T1623"/>
      <c r="U1623"/>
      <c r="V1623"/>
      <c r="W1623"/>
      <c r="X1623"/>
      <c r="Y1623"/>
      <c r="Z1623"/>
      <c r="AA1623"/>
      <c r="AB1623"/>
      <c r="AC1623"/>
      <c r="AD1623"/>
      <c r="AE1623"/>
      <c r="AF1623"/>
    </row>
    <row r="1624" spans="1:32">
      <c r="A1624" s="6" t="str">
        <f t="shared" si="52"/>
        <v/>
      </c>
      <c r="B1624" s="6" t="str">
        <f t="shared" si="53"/>
        <v/>
      </c>
      <c r="C1624"/>
      <c r="D1624"/>
      <c r="E1624"/>
      <c r="F1624"/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  <c r="Z1624"/>
      <c r="AA1624"/>
      <c r="AB1624"/>
      <c r="AC1624"/>
      <c r="AD1624"/>
      <c r="AE1624"/>
      <c r="AF1624"/>
    </row>
    <row r="1625" spans="1:32">
      <c r="A1625" s="6" t="str">
        <f t="shared" si="52"/>
        <v/>
      </c>
      <c r="B1625" s="6" t="str">
        <f t="shared" si="53"/>
        <v/>
      </c>
      <c r="C1625"/>
      <c r="D1625"/>
      <c r="E1625"/>
      <c r="F1625"/>
      <c r="G1625"/>
      <c r="H1625"/>
      <c r="I1625"/>
      <c r="J1625"/>
      <c r="K1625"/>
      <c r="L1625"/>
      <c r="M1625"/>
      <c r="N1625"/>
      <c r="O1625"/>
      <c r="P1625"/>
      <c r="Q1625"/>
      <c r="R1625"/>
      <c r="S1625"/>
      <c r="T1625"/>
      <c r="U1625"/>
      <c r="V1625"/>
      <c r="W1625"/>
      <c r="X1625"/>
      <c r="Y1625"/>
      <c r="Z1625"/>
      <c r="AA1625"/>
      <c r="AB1625"/>
      <c r="AC1625"/>
      <c r="AD1625"/>
      <c r="AE1625"/>
      <c r="AF1625"/>
    </row>
    <row r="1626" spans="1:32">
      <c r="A1626" s="6" t="str">
        <f t="shared" si="52"/>
        <v/>
      </c>
      <c r="B1626" s="6" t="str">
        <f t="shared" si="53"/>
        <v/>
      </c>
      <c r="C1626"/>
      <c r="D1626"/>
      <c r="E1626"/>
      <c r="F1626"/>
      <c r="G1626"/>
      <c r="H1626"/>
      <c r="I1626"/>
      <c r="J1626"/>
      <c r="K1626"/>
      <c r="L1626"/>
      <c r="M1626"/>
      <c r="N1626"/>
      <c r="O1626"/>
      <c r="P1626"/>
      <c r="Q1626"/>
      <c r="R1626"/>
      <c r="S1626"/>
      <c r="T1626"/>
      <c r="U1626"/>
      <c r="V1626"/>
      <c r="W1626"/>
      <c r="X1626"/>
      <c r="Y1626"/>
      <c r="Z1626"/>
      <c r="AA1626"/>
      <c r="AB1626"/>
      <c r="AC1626"/>
      <c r="AD1626"/>
      <c r="AE1626"/>
      <c r="AF1626"/>
    </row>
    <row r="1627" spans="1:32">
      <c r="A1627" s="6" t="str">
        <f t="shared" si="52"/>
        <v/>
      </c>
      <c r="B1627" s="6" t="str">
        <f t="shared" si="53"/>
        <v/>
      </c>
      <c r="C1627"/>
      <c r="D1627"/>
      <c r="E1627"/>
      <c r="F1627"/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  <c r="Z1627"/>
      <c r="AA1627"/>
      <c r="AB1627"/>
      <c r="AC1627"/>
      <c r="AD1627"/>
      <c r="AE1627"/>
      <c r="AF1627"/>
    </row>
    <row r="1628" spans="1:32">
      <c r="A1628" s="6" t="str">
        <f t="shared" si="52"/>
        <v/>
      </c>
      <c r="B1628" s="6" t="str">
        <f t="shared" si="53"/>
        <v/>
      </c>
      <c r="C1628"/>
      <c r="D1628"/>
      <c r="E1628"/>
      <c r="F1628"/>
      <c r="G1628"/>
      <c r="H1628"/>
      <c r="I1628"/>
      <c r="J1628"/>
      <c r="K1628"/>
      <c r="L1628"/>
      <c r="M1628"/>
      <c r="N1628"/>
      <c r="O1628"/>
      <c r="P1628"/>
      <c r="Q1628"/>
      <c r="R1628"/>
      <c r="S1628"/>
      <c r="T1628"/>
      <c r="U1628"/>
      <c r="V1628"/>
      <c r="W1628"/>
      <c r="X1628"/>
      <c r="Y1628"/>
      <c r="Z1628"/>
      <c r="AA1628"/>
      <c r="AB1628"/>
      <c r="AC1628"/>
      <c r="AD1628"/>
      <c r="AE1628"/>
      <c r="AF1628"/>
    </row>
    <row r="1629" spans="1:32">
      <c r="A1629" s="6" t="str">
        <f t="shared" si="52"/>
        <v/>
      </c>
      <c r="B1629" s="6" t="str">
        <f t="shared" si="53"/>
        <v/>
      </c>
      <c r="C1629"/>
      <c r="D1629"/>
      <c r="E1629"/>
      <c r="F1629"/>
      <c r="G1629"/>
      <c r="H1629"/>
      <c r="I1629"/>
      <c r="J1629"/>
      <c r="K1629"/>
      <c r="L1629"/>
      <c r="M1629"/>
      <c r="N1629"/>
      <c r="O1629"/>
      <c r="P1629"/>
      <c r="Q1629"/>
      <c r="R1629"/>
      <c r="S1629"/>
      <c r="T1629"/>
      <c r="U1629"/>
      <c r="V1629"/>
      <c r="W1629"/>
      <c r="X1629"/>
      <c r="Y1629"/>
      <c r="Z1629"/>
      <c r="AA1629"/>
      <c r="AB1629"/>
      <c r="AC1629"/>
      <c r="AD1629"/>
      <c r="AE1629"/>
      <c r="AF1629"/>
    </row>
    <row r="1630" spans="1:32">
      <c r="A1630" s="6" t="str">
        <f t="shared" si="52"/>
        <v/>
      </c>
      <c r="B1630" s="6" t="str">
        <f t="shared" si="53"/>
        <v/>
      </c>
      <c r="C1630"/>
      <c r="D1630"/>
      <c r="E1630"/>
      <c r="F1630"/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  <c r="Z1630"/>
      <c r="AA1630"/>
      <c r="AB1630"/>
      <c r="AC1630"/>
      <c r="AD1630"/>
      <c r="AE1630"/>
      <c r="AF1630"/>
    </row>
    <row r="1631" spans="1:32">
      <c r="A1631" s="6" t="str">
        <f t="shared" si="52"/>
        <v/>
      </c>
      <c r="B1631" s="6" t="str">
        <f t="shared" si="53"/>
        <v/>
      </c>
      <c r="C1631"/>
      <c r="D1631"/>
      <c r="E1631"/>
      <c r="F1631"/>
      <c r="G1631"/>
      <c r="H1631"/>
      <c r="I1631"/>
      <c r="J1631"/>
      <c r="K1631"/>
      <c r="L1631"/>
      <c r="M1631"/>
      <c r="N1631"/>
      <c r="O1631"/>
      <c r="P1631"/>
      <c r="Q1631"/>
      <c r="R1631"/>
      <c r="S1631"/>
      <c r="T1631"/>
      <c r="U1631"/>
      <c r="V1631"/>
      <c r="W1631"/>
      <c r="X1631"/>
      <c r="Y1631"/>
      <c r="Z1631"/>
      <c r="AA1631"/>
      <c r="AB1631"/>
      <c r="AC1631"/>
      <c r="AD1631"/>
      <c r="AE1631"/>
      <c r="AF1631"/>
    </row>
    <row r="1632" spans="1:32">
      <c r="A1632" s="6" t="str">
        <f t="shared" si="52"/>
        <v/>
      </c>
      <c r="B1632" s="6" t="str">
        <f t="shared" si="53"/>
        <v/>
      </c>
      <c r="C1632"/>
      <c r="D1632"/>
      <c r="E1632"/>
      <c r="F1632"/>
      <c r="G1632"/>
      <c r="H1632"/>
      <c r="I1632"/>
      <c r="J1632"/>
      <c r="K1632"/>
      <c r="L1632"/>
      <c r="M1632"/>
      <c r="N1632"/>
      <c r="O1632"/>
      <c r="P1632"/>
      <c r="Q1632"/>
      <c r="R1632"/>
      <c r="S1632"/>
      <c r="T1632"/>
      <c r="U1632"/>
      <c r="V1632"/>
      <c r="W1632"/>
      <c r="X1632"/>
      <c r="Y1632"/>
      <c r="Z1632"/>
      <c r="AA1632"/>
      <c r="AB1632"/>
      <c r="AC1632"/>
      <c r="AD1632"/>
      <c r="AE1632"/>
      <c r="AF1632"/>
    </row>
    <row r="1633" spans="1:32">
      <c r="A1633" s="6" t="str">
        <f t="shared" si="52"/>
        <v/>
      </c>
      <c r="B1633" s="6" t="str">
        <f t="shared" si="53"/>
        <v/>
      </c>
      <c r="C1633"/>
      <c r="D1633"/>
      <c r="E1633"/>
      <c r="F1633"/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  <c r="Z1633"/>
      <c r="AA1633"/>
      <c r="AB1633"/>
      <c r="AC1633"/>
      <c r="AD1633"/>
      <c r="AE1633"/>
      <c r="AF1633"/>
    </row>
    <row r="1634" spans="1:32">
      <c r="A1634" s="6" t="str">
        <f t="shared" si="52"/>
        <v/>
      </c>
      <c r="B1634" s="6" t="str">
        <f t="shared" si="53"/>
        <v/>
      </c>
      <c r="C1634"/>
      <c r="D1634"/>
      <c r="E1634"/>
      <c r="F1634"/>
      <c r="G1634"/>
      <c r="H1634"/>
      <c r="I1634"/>
      <c r="J1634"/>
      <c r="K1634"/>
      <c r="L1634"/>
      <c r="M1634"/>
      <c r="N1634"/>
      <c r="O1634"/>
      <c r="P1634"/>
      <c r="Q1634"/>
      <c r="R1634"/>
      <c r="S1634"/>
      <c r="T1634"/>
      <c r="U1634"/>
      <c r="V1634"/>
      <c r="W1634"/>
      <c r="X1634"/>
      <c r="Y1634"/>
      <c r="Z1634"/>
      <c r="AA1634"/>
      <c r="AB1634"/>
      <c r="AC1634"/>
      <c r="AD1634"/>
      <c r="AE1634"/>
      <c r="AF1634"/>
    </row>
    <row r="1635" spans="1:32">
      <c r="A1635" s="6" t="str">
        <f t="shared" si="52"/>
        <v/>
      </c>
      <c r="B1635" s="6" t="str">
        <f t="shared" si="53"/>
        <v/>
      </c>
      <c r="C1635"/>
      <c r="D1635"/>
      <c r="E1635"/>
      <c r="F1635"/>
      <c r="G1635"/>
      <c r="H1635"/>
      <c r="I1635"/>
      <c r="J1635"/>
      <c r="K1635"/>
      <c r="L1635"/>
      <c r="M1635"/>
      <c r="N1635"/>
      <c r="O1635"/>
      <c r="P1635"/>
      <c r="Q1635"/>
      <c r="R1635"/>
      <c r="S1635"/>
      <c r="T1635"/>
      <c r="U1635"/>
      <c r="V1635"/>
      <c r="W1635"/>
      <c r="X1635"/>
      <c r="Y1635"/>
      <c r="Z1635"/>
      <c r="AA1635"/>
      <c r="AB1635"/>
      <c r="AC1635"/>
      <c r="AD1635"/>
      <c r="AE1635"/>
      <c r="AF1635"/>
    </row>
    <row r="1636" spans="1:32">
      <c r="A1636" s="6" t="str">
        <f t="shared" si="52"/>
        <v/>
      </c>
      <c r="B1636" s="6" t="str">
        <f t="shared" si="53"/>
        <v/>
      </c>
      <c r="C1636"/>
      <c r="D1636"/>
      <c r="E1636"/>
      <c r="F1636"/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  <c r="Z1636"/>
      <c r="AA1636"/>
      <c r="AB1636"/>
      <c r="AC1636"/>
      <c r="AD1636"/>
      <c r="AE1636"/>
      <c r="AF1636"/>
    </row>
    <row r="1637" spans="1:32">
      <c r="A1637" s="6" t="str">
        <f t="shared" si="52"/>
        <v/>
      </c>
      <c r="B1637" s="6" t="str">
        <f t="shared" si="53"/>
        <v/>
      </c>
      <c r="C1637"/>
      <c r="D1637"/>
      <c r="E1637"/>
      <c r="F1637"/>
      <c r="G1637"/>
      <c r="H1637"/>
      <c r="I1637"/>
      <c r="J1637"/>
      <c r="K1637"/>
      <c r="L1637"/>
      <c r="M1637"/>
      <c r="N1637"/>
      <c r="O1637"/>
      <c r="P1637"/>
      <c r="Q1637"/>
      <c r="R1637"/>
      <c r="S1637"/>
      <c r="T1637"/>
      <c r="U1637"/>
      <c r="V1637"/>
      <c r="W1637"/>
      <c r="X1637"/>
      <c r="Y1637"/>
      <c r="Z1637"/>
      <c r="AA1637"/>
      <c r="AB1637"/>
      <c r="AC1637"/>
      <c r="AD1637"/>
      <c r="AE1637"/>
      <c r="AF1637"/>
    </row>
    <row r="1638" spans="1:32">
      <c r="A1638" s="6" t="str">
        <f t="shared" si="52"/>
        <v/>
      </c>
      <c r="B1638" s="6" t="str">
        <f t="shared" si="53"/>
        <v/>
      </c>
      <c r="C1638"/>
      <c r="D1638"/>
      <c r="E1638"/>
      <c r="F1638"/>
      <c r="G1638"/>
      <c r="H1638"/>
      <c r="I1638"/>
      <c r="J1638"/>
      <c r="K1638"/>
      <c r="L1638"/>
      <c r="M1638"/>
      <c r="N1638"/>
      <c r="O1638"/>
      <c r="P1638"/>
      <c r="Q1638"/>
      <c r="R1638"/>
      <c r="S1638"/>
      <c r="T1638"/>
      <c r="U1638"/>
      <c r="V1638"/>
      <c r="W1638"/>
      <c r="X1638"/>
      <c r="Y1638"/>
      <c r="Z1638"/>
      <c r="AA1638"/>
      <c r="AB1638"/>
      <c r="AC1638"/>
      <c r="AD1638"/>
      <c r="AE1638"/>
      <c r="AF1638"/>
    </row>
    <row r="1639" spans="1:32">
      <c r="A1639" s="6" t="str">
        <f t="shared" si="52"/>
        <v/>
      </c>
      <c r="B1639" s="6" t="str">
        <f t="shared" si="53"/>
        <v/>
      </c>
      <c r="C1639"/>
      <c r="D1639"/>
      <c r="E1639"/>
      <c r="F1639"/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  <c r="Z1639"/>
      <c r="AA1639"/>
      <c r="AB1639"/>
      <c r="AC1639"/>
      <c r="AD1639"/>
      <c r="AE1639"/>
      <c r="AF1639"/>
    </row>
    <row r="1640" spans="1:32">
      <c r="A1640" s="6" t="str">
        <f t="shared" si="52"/>
        <v/>
      </c>
      <c r="B1640" s="6" t="str">
        <f t="shared" si="53"/>
        <v/>
      </c>
      <c r="C1640"/>
      <c r="D1640"/>
      <c r="E1640"/>
      <c r="F1640"/>
      <c r="G1640"/>
      <c r="H1640"/>
      <c r="I1640"/>
      <c r="J1640"/>
      <c r="K1640"/>
      <c r="L1640"/>
      <c r="M1640"/>
      <c r="N1640"/>
      <c r="O1640"/>
      <c r="P1640"/>
      <c r="Q1640"/>
      <c r="R1640"/>
      <c r="S1640"/>
      <c r="T1640"/>
      <c r="U1640"/>
      <c r="V1640"/>
      <c r="W1640"/>
      <c r="X1640"/>
      <c r="Y1640"/>
      <c r="Z1640"/>
      <c r="AA1640"/>
      <c r="AB1640"/>
      <c r="AC1640"/>
      <c r="AD1640"/>
      <c r="AE1640"/>
      <c r="AF1640"/>
    </row>
    <row r="1641" spans="1:32">
      <c r="A1641" s="6" t="str">
        <f t="shared" si="52"/>
        <v/>
      </c>
      <c r="B1641" s="6" t="str">
        <f t="shared" si="53"/>
        <v/>
      </c>
      <c r="C1641"/>
      <c r="D1641"/>
      <c r="E1641"/>
      <c r="F1641"/>
      <c r="G1641"/>
      <c r="H1641"/>
      <c r="I1641"/>
      <c r="J1641"/>
      <c r="K1641"/>
      <c r="L1641"/>
      <c r="M1641"/>
      <c r="N1641"/>
      <c r="O1641"/>
      <c r="P1641"/>
      <c r="Q1641"/>
      <c r="R1641"/>
      <c r="S1641"/>
      <c r="T1641"/>
      <c r="U1641"/>
      <c r="V1641"/>
      <c r="W1641"/>
      <c r="X1641"/>
      <c r="Y1641"/>
      <c r="Z1641"/>
      <c r="AA1641"/>
      <c r="AB1641"/>
      <c r="AC1641"/>
      <c r="AD1641"/>
      <c r="AE1641"/>
      <c r="AF1641"/>
    </row>
    <row r="1642" spans="1:32">
      <c r="A1642" s="6" t="str">
        <f t="shared" si="52"/>
        <v/>
      </c>
      <c r="B1642" s="6" t="str">
        <f t="shared" si="53"/>
        <v/>
      </c>
      <c r="C1642"/>
      <c r="D1642"/>
      <c r="E1642"/>
      <c r="F1642"/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  <c r="Z1642"/>
      <c r="AA1642"/>
      <c r="AB1642"/>
      <c r="AC1642"/>
      <c r="AD1642"/>
      <c r="AE1642"/>
      <c r="AF1642"/>
    </row>
    <row r="1643" spans="1:32">
      <c r="A1643" s="6" t="str">
        <f t="shared" si="52"/>
        <v/>
      </c>
      <c r="B1643" s="6" t="str">
        <f t="shared" si="53"/>
        <v/>
      </c>
      <c r="C1643"/>
      <c r="D1643"/>
      <c r="E1643"/>
      <c r="F1643"/>
      <c r="G1643"/>
      <c r="H1643"/>
      <c r="I1643"/>
      <c r="J1643"/>
      <c r="K1643"/>
      <c r="L1643"/>
      <c r="M1643"/>
      <c r="N1643"/>
      <c r="O1643"/>
      <c r="P1643"/>
      <c r="Q1643"/>
      <c r="R1643"/>
      <c r="S1643"/>
      <c r="T1643"/>
      <c r="U1643"/>
      <c r="V1643"/>
      <c r="W1643"/>
      <c r="X1643"/>
      <c r="Y1643"/>
      <c r="Z1643"/>
      <c r="AA1643"/>
      <c r="AB1643"/>
      <c r="AC1643"/>
      <c r="AD1643"/>
      <c r="AE1643"/>
      <c r="AF1643"/>
    </row>
    <row r="1644" spans="1:32">
      <c r="A1644" s="6" t="str">
        <f t="shared" si="52"/>
        <v/>
      </c>
      <c r="B1644" s="6" t="str">
        <f t="shared" si="53"/>
        <v/>
      </c>
      <c r="C1644"/>
      <c r="D1644"/>
      <c r="E1644"/>
      <c r="F1644"/>
      <c r="G1644"/>
      <c r="H1644"/>
      <c r="I1644"/>
      <c r="J1644"/>
      <c r="K1644"/>
      <c r="L1644"/>
      <c r="M1644"/>
      <c r="N1644"/>
      <c r="O1644"/>
      <c r="P1644"/>
      <c r="Q1644"/>
      <c r="R1644"/>
      <c r="S1644"/>
      <c r="T1644"/>
      <c r="U1644"/>
      <c r="V1644"/>
      <c r="W1644"/>
      <c r="X1644"/>
      <c r="Y1644"/>
      <c r="Z1644"/>
      <c r="AA1644"/>
      <c r="AB1644"/>
      <c r="AC1644"/>
      <c r="AD1644"/>
      <c r="AE1644"/>
      <c r="AF1644"/>
    </row>
    <row r="1645" spans="1:32">
      <c r="A1645" s="6" t="str">
        <f t="shared" si="52"/>
        <v/>
      </c>
      <c r="B1645" s="6" t="str">
        <f t="shared" si="53"/>
        <v/>
      </c>
      <c r="C1645"/>
      <c r="D1645"/>
      <c r="E1645"/>
      <c r="F1645"/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  <c r="Z1645"/>
      <c r="AA1645"/>
      <c r="AB1645"/>
      <c r="AC1645"/>
      <c r="AD1645"/>
      <c r="AE1645"/>
      <c r="AF1645"/>
    </row>
    <row r="1646" spans="1:32">
      <c r="A1646" s="6" t="str">
        <f t="shared" si="52"/>
        <v/>
      </c>
      <c r="B1646" s="6" t="str">
        <f t="shared" si="53"/>
        <v/>
      </c>
      <c r="C1646"/>
      <c r="D1646"/>
      <c r="E1646"/>
      <c r="F1646"/>
      <c r="G1646"/>
      <c r="H1646"/>
      <c r="I1646"/>
      <c r="J1646"/>
      <c r="K1646"/>
      <c r="L1646"/>
      <c r="M1646"/>
      <c r="N1646"/>
      <c r="O1646"/>
      <c r="P1646"/>
      <c r="Q1646"/>
      <c r="R1646"/>
      <c r="S1646"/>
      <c r="T1646"/>
      <c r="U1646"/>
      <c r="V1646"/>
      <c r="W1646"/>
      <c r="X1646"/>
      <c r="Y1646"/>
      <c r="Z1646"/>
      <c r="AA1646"/>
      <c r="AB1646"/>
      <c r="AC1646"/>
      <c r="AD1646"/>
      <c r="AE1646"/>
      <c r="AF1646"/>
    </row>
    <row r="1647" spans="1:32">
      <c r="A1647" s="6" t="str">
        <f t="shared" si="52"/>
        <v/>
      </c>
      <c r="B1647" s="6" t="str">
        <f t="shared" si="53"/>
        <v/>
      </c>
      <c r="C1647"/>
      <c r="D1647"/>
      <c r="E1647"/>
      <c r="F1647"/>
      <c r="G1647"/>
      <c r="H1647"/>
      <c r="I1647"/>
      <c r="J1647"/>
      <c r="K1647"/>
      <c r="L1647"/>
      <c r="M1647"/>
      <c r="N1647"/>
      <c r="O1647"/>
      <c r="P1647"/>
      <c r="Q1647"/>
      <c r="R1647"/>
      <c r="S1647"/>
      <c r="T1647"/>
      <c r="U1647"/>
      <c r="V1647"/>
      <c r="W1647"/>
      <c r="X1647"/>
      <c r="Y1647"/>
      <c r="Z1647"/>
      <c r="AA1647"/>
      <c r="AB1647"/>
      <c r="AC1647"/>
      <c r="AD1647"/>
      <c r="AE1647"/>
      <c r="AF1647"/>
    </row>
    <row r="1648" spans="1:32">
      <c r="A1648" s="6" t="str">
        <f t="shared" si="52"/>
        <v/>
      </c>
      <c r="B1648" s="6" t="str">
        <f t="shared" si="53"/>
        <v/>
      </c>
      <c r="C1648"/>
      <c r="D1648"/>
      <c r="E1648"/>
      <c r="F1648"/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  <c r="Z1648"/>
      <c r="AA1648"/>
      <c r="AB1648"/>
      <c r="AC1648"/>
      <c r="AD1648"/>
      <c r="AE1648"/>
      <c r="AF1648"/>
    </row>
    <row r="1649" spans="1:32">
      <c r="A1649" s="6" t="str">
        <f t="shared" si="52"/>
        <v/>
      </c>
      <c r="B1649" s="6" t="str">
        <f t="shared" si="53"/>
        <v/>
      </c>
      <c r="C1649"/>
      <c r="D1649"/>
      <c r="E1649"/>
      <c r="F1649"/>
      <c r="G1649"/>
      <c r="H1649"/>
      <c r="I1649"/>
      <c r="J1649"/>
      <c r="K1649"/>
      <c r="L1649"/>
      <c r="M1649"/>
      <c r="N1649"/>
      <c r="O1649"/>
      <c r="P1649"/>
      <c r="Q1649"/>
      <c r="R1649"/>
      <c r="S1649"/>
      <c r="T1649"/>
      <c r="U1649"/>
      <c r="V1649"/>
      <c r="W1649"/>
      <c r="X1649"/>
      <c r="Y1649"/>
      <c r="Z1649"/>
      <c r="AA1649"/>
      <c r="AB1649"/>
      <c r="AC1649"/>
      <c r="AD1649"/>
      <c r="AE1649"/>
      <c r="AF1649"/>
    </row>
    <row r="1650" spans="1:32">
      <c r="A1650" s="6" t="str">
        <f t="shared" si="52"/>
        <v/>
      </c>
      <c r="B1650" s="6" t="str">
        <f t="shared" si="53"/>
        <v/>
      </c>
      <c r="C1650"/>
      <c r="D1650"/>
      <c r="E1650"/>
      <c r="F1650"/>
      <c r="G1650"/>
      <c r="H1650"/>
      <c r="I1650"/>
      <c r="J1650"/>
      <c r="K1650"/>
      <c r="L1650"/>
      <c r="M1650"/>
      <c r="N1650"/>
      <c r="O1650"/>
      <c r="P1650"/>
      <c r="Q1650"/>
      <c r="R1650"/>
      <c r="S1650"/>
      <c r="T1650"/>
      <c r="U1650"/>
      <c r="V1650"/>
      <c r="W1650"/>
      <c r="X1650"/>
      <c r="Y1650"/>
      <c r="Z1650"/>
      <c r="AA1650"/>
      <c r="AB1650"/>
      <c r="AC1650"/>
      <c r="AD1650"/>
      <c r="AE1650"/>
      <c r="AF1650"/>
    </row>
    <row r="1651" spans="1:32">
      <c r="A1651" s="6" t="str">
        <f t="shared" si="52"/>
        <v/>
      </c>
      <c r="B1651" s="6" t="str">
        <f t="shared" si="53"/>
        <v/>
      </c>
      <c r="C1651"/>
      <c r="D1651"/>
      <c r="E1651"/>
      <c r="F1651"/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  <c r="Z1651"/>
      <c r="AA1651"/>
      <c r="AB1651"/>
      <c r="AC1651"/>
      <c r="AD1651"/>
      <c r="AE1651"/>
      <c r="AF1651"/>
    </row>
    <row r="1652" spans="1:32">
      <c r="A1652" s="6" t="str">
        <f t="shared" si="52"/>
        <v/>
      </c>
      <c r="B1652" s="6" t="str">
        <f t="shared" si="53"/>
        <v/>
      </c>
      <c r="C1652"/>
      <c r="D1652"/>
      <c r="E1652"/>
      <c r="F1652"/>
      <c r="G1652"/>
      <c r="H1652"/>
      <c r="I1652"/>
      <c r="J1652"/>
      <c r="K1652"/>
      <c r="L1652"/>
      <c r="M1652"/>
      <c r="N1652"/>
      <c r="O1652"/>
      <c r="P1652"/>
      <c r="Q1652"/>
      <c r="R1652"/>
      <c r="S1652"/>
      <c r="T1652"/>
      <c r="U1652"/>
      <c r="V1652"/>
      <c r="W1652"/>
      <c r="X1652"/>
      <c r="Y1652"/>
      <c r="Z1652"/>
      <c r="AA1652"/>
      <c r="AB1652"/>
      <c r="AC1652"/>
      <c r="AD1652"/>
      <c r="AE1652"/>
      <c r="AF1652"/>
    </row>
    <row r="1653" spans="1:32">
      <c r="A1653" s="6" t="str">
        <f t="shared" si="52"/>
        <v/>
      </c>
      <c r="B1653" s="6" t="str">
        <f t="shared" si="53"/>
        <v/>
      </c>
      <c r="C1653"/>
      <c r="D1653"/>
      <c r="E1653"/>
      <c r="F1653"/>
      <c r="G1653"/>
      <c r="H1653"/>
      <c r="I1653"/>
      <c r="J1653"/>
      <c r="K1653"/>
      <c r="L1653"/>
      <c r="M1653"/>
      <c r="N1653"/>
      <c r="O1653"/>
      <c r="P1653"/>
      <c r="Q1653"/>
      <c r="R1653"/>
      <c r="S1653"/>
      <c r="T1653"/>
      <c r="U1653"/>
      <c r="V1653"/>
      <c r="W1653"/>
      <c r="X1653"/>
      <c r="Y1653"/>
      <c r="Z1653"/>
      <c r="AA1653"/>
      <c r="AB1653"/>
      <c r="AC1653"/>
      <c r="AD1653"/>
      <c r="AE1653"/>
      <c r="AF1653"/>
    </row>
    <row r="1654" spans="1:32">
      <c r="A1654" s="6" t="str">
        <f t="shared" si="52"/>
        <v/>
      </c>
      <c r="B1654" s="6" t="str">
        <f t="shared" si="53"/>
        <v/>
      </c>
      <c r="C1654"/>
      <c r="D1654"/>
      <c r="E1654"/>
      <c r="F1654"/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  <c r="Z1654"/>
      <c r="AA1654"/>
      <c r="AB1654"/>
      <c r="AC1654"/>
      <c r="AD1654"/>
      <c r="AE1654"/>
      <c r="AF1654"/>
    </row>
    <row r="1655" spans="1:32">
      <c r="A1655" s="6" t="str">
        <f t="shared" si="52"/>
        <v/>
      </c>
      <c r="B1655" s="6" t="str">
        <f t="shared" si="53"/>
        <v/>
      </c>
      <c r="C1655"/>
      <c r="D1655"/>
      <c r="E1655"/>
      <c r="F1655"/>
      <c r="G1655"/>
      <c r="H1655"/>
      <c r="I1655"/>
      <c r="J1655"/>
      <c r="K1655"/>
      <c r="L1655"/>
      <c r="M1655"/>
      <c r="N1655"/>
      <c r="O1655"/>
      <c r="P1655"/>
      <c r="Q1655"/>
      <c r="R1655"/>
      <c r="S1655"/>
      <c r="T1655"/>
      <c r="U1655"/>
      <c r="V1655"/>
      <c r="W1655"/>
      <c r="X1655"/>
      <c r="Y1655"/>
      <c r="Z1655"/>
      <c r="AA1655"/>
      <c r="AB1655"/>
      <c r="AC1655"/>
      <c r="AD1655"/>
      <c r="AE1655"/>
      <c r="AF1655"/>
    </row>
    <row r="1656" spans="1:32">
      <c r="A1656" s="6" t="str">
        <f t="shared" si="52"/>
        <v/>
      </c>
      <c r="B1656" s="6" t="str">
        <f t="shared" si="53"/>
        <v/>
      </c>
      <c r="C1656"/>
      <c r="D1656"/>
      <c r="E1656"/>
      <c r="F1656"/>
      <c r="G1656"/>
      <c r="H1656"/>
      <c r="I1656"/>
      <c r="J1656"/>
      <c r="K1656"/>
      <c r="L1656"/>
      <c r="M1656"/>
      <c r="N1656"/>
      <c r="O1656"/>
      <c r="P1656"/>
      <c r="Q1656"/>
      <c r="R1656"/>
      <c r="S1656"/>
      <c r="T1656"/>
      <c r="U1656"/>
      <c r="V1656"/>
      <c r="W1656"/>
      <c r="X1656"/>
      <c r="Y1656"/>
      <c r="Z1656"/>
      <c r="AA1656"/>
      <c r="AB1656"/>
      <c r="AC1656"/>
      <c r="AD1656"/>
      <c r="AE1656"/>
      <c r="AF1656"/>
    </row>
    <row r="1657" spans="1:32">
      <c r="A1657" s="6" t="str">
        <f t="shared" si="52"/>
        <v/>
      </c>
      <c r="B1657" s="6" t="str">
        <f t="shared" si="53"/>
        <v/>
      </c>
      <c r="C1657"/>
      <c r="D1657"/>
      <c r="E1657"/>
      <c r="F1657"/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  <c r="Z1657"/>
      <c r="AA1657"/>
      <c r="AB1657"/>
      <c r="AC1657"/>
      <c r="AD1657"/>
      <c r="AE1657"/>
      <c r="AF1657"/>
    </row>
    <row r="1658" spans="1:32">
      <c r="A1658" s="6" t="str">
        <f t="shared" si="52"/>
        <v/>
      </c>
      <c r="B1658" s="6" t="str">
        <f t="shared" si="53"/>
        <v/>
      </c>
      <c r="C1658"/>
      <c r="D1658"/>
      <c r="E1658"/>
      <c r="F1658"/>
      <c r="G1658"/>
      <c r="H1658"/>
      <c r="I1658"/>
      <c r="J1658"/>
      <c r="K1658"/>
      <c r="L1658"/>
      <c r="M1658"/>
      <c r="N1658"/>
      <c r="O1658"/>
      <c r="P1658"/>
      <c r="Q1658"/>
      <c r="R1658"/>
      <c r="S1658"/>
      <c r="T1658"/>
      <c r="U1658"/>
      <c r="V1658"/>
      <c r="W1658"/>
      <c r="X1658"/>
      <c r="Y1658"/>
      <c r="Z1658"/>
      <c r="AA1658"/>
      <c r="AB1658"/>
      <c r="AC1658"/>
      <c r="AD1658"/>
      <c r="AE1658"/>
      <c r="AF1658"/>
    </row>
    <row r="1659" spans="1:32">
      <c r="A1659" s="6" t="str">
        <f t="shared" si="52"/>
        <v/>
      </c>
      <c r="B1659" s="6" t="str">
        <f t="shared" si="53"/>
        <v/>
      </c>
      <c r="C1659"/>
      <c r="D1659"/>
      <c r="E1659"/>
      <c r="F1659"/>
      <c r="G1659"/>
      <c r="H1659"/>
      <c r="I1659"/>
      <c r="J1659"/>
      <c r="K1659"/>
      <c r="L1659"/>
      <c r="M1659"/>
      <c r="N1659"/>
      <c r="O1659"/>
      <c r="P1659"/>
      <c r="Q1659"/>
      <c r="R1659"/>
      <c r="S1659"/>
      <c r="T1659"/>
      <c r="U1659"/>
      <c r="V1659"/>
      <c r="W1659"/>
      <c r="X1659"/>
      <c r="Y1659"/>
      <c r="Z1659"/>
      <c r="AA1659"/>
      <c r="AB1659"/>
      <c r="AC1659"/>
      <c r="AD1659"/>
      <c r="AE1659"/>
      <c r="AF1659"/>
    </row>
    <row r="1660" spans="1:32">
      <c r="A1660" s="6" t="str">
        <f t="shared" si="52"/>
        <v/>
      </c>
      <c r="B1660" s="6" t="str">
        <f t="shared" si="53"/>
        <v/>
      </c>
      <c r="C1660"/>
      <c r="D1660"/>
      <c r="E1660"/>
      <c r="F1660"/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  <c r="Z1660"/>
      <c r="AA1660"/>
      <c r="AB1660"/>
      <c r="AC1660"/>
      <c r="AD1660"/>
      <c r="AE1660"/>
      <c r="AF1660"/>
    </row>
    <row r="1661" spans="1:32">
      <c r="A1661" s="6" t="str">
        <f t="shared" si="52"/>
        <v/>
      </c>
      <c r="B1661" s="6" t="str">
        <f t="shared" si="53"/>
        <v/>
      </c>
      <c r="C1661"/>
      <c r="D1661"/>
      <c r="E1661"/>
      <c r="F1661"/>
      <c r="G1661"/>
      <c r="H1661"/>
      <c r="I1661"/>
      <c r="J1661"/>
      <c r="K1661"/>
      <c r="L1661"/>
      <c r="M1661"/>
      <c r="N1661"/>
      <c r="O1661"/>
      <c r="P1661"/>
      <c r="Q1661"/>
      <c r="R1661"/>
      <c r="S1661"/>
      <c r="T1661"/>
      <c r="U1661"/>
      <c r="V1661"/>
      <c r="W1661"/>
      <c r="X1661"/>
      <c r="Y1661"/>
      <c r="Z1661"/>
      <c r="AA1661"/>
      <c r="AB1661"/>
      <c r="AC1661"/>
      <c r="AD1661"/>
      <c r="AE1661"/>
      <c r="AF1661"/>
    </row>
    <row r="1662" spans="1:32">
      <c r="A1662" s="6" t="str">
        <f t="shared" si="52"/>
        <v/>
      </c>
      <c r="B1662" s="6" t="str">
        <f t="shared" si="53"/>
        <v/>
      </c>
      <c r="C1662"/>
      <c r="D1662"/>
      <c r="E1662"/>
      <c r="F1662"/>
      <c r="G1662"/>
      <c r="H1662"/>
      <c r="I1662"/>
      <c r="J1662"/>
      <c r="K1662"/>
      <c r="L1662"/>
      <c r="M1662"/>
      <c r="N1662"/>
      <c r="O1662"/>
      <c r="P1662"/>
      <c r="Q1662"/>
      <c r="R1662"/>
      <c r="S1662"/>
      <c r="T1662"/>
      <c r="U1662"/>
      <c r="V1662"/>
      <c r="W1662"/>
      <c r="X1662"/>
      <c r="Y1662"/>
      <c r="Z1662"/>
      <c r="AA1662"/>
      <c r="AB1662"/>
      <c r="AC1662"/>
      <c r="AD1662"/>
      <c r="AE1662"/>
      <c r="AF1662"/>
    </row>
    <row r="1663" spans="1:32">
      <c r="A1663" s="6" t="str">
        <f t="shared" si="52"/>
        <v/>
      </c>
      <c r="B1663" s="6" t="str">
        <f t="shared" si="53"/>
        <v/>
      </c>
      <c r="C1663"/>
      <c r="D1663"/>
      <c r="E1663"/>
      <c r="F1663"/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  <c r="Z1663"/>
      <c r="AA1663"/>
      <c r="AB1663"/>
      <c r="AC1663"/>
      <c r="AD1663"/>
      <c r="AE1663"/>
      <c r="AF1663"/>
    </row>
    <row r="1664" spans="1:32">
      <c r="A1664" s="6" t="str">
        <f t="shared" si="52"/>
        <v/>
      </c>
      <c r="B1664" s="6" t="str">
        <f t="shared" si="53"/>
        <v/>
      </c>
      <c r="C1664"/>
      <c r="D1664"/>
      <c r="E1664"/>
      <c r="F1664"/>
      <c r="G1664"/>
      <c r="H1664"/>
      <c r="I1664"/>
      <c r="J1664"/>
      <c r="K1664"/>
      <c r="L1664"/>
      <c r="M1664"/>
      <c r="N1664"/>
      <c r="O1664"/>
      <c r="P1664"/>
      <c r="Q1664"/>
      <c r="R1664"/>
      <c r="S1664"/>
      <c r="T1664"/>
      <c r="U1664"/>
      <c r="V1664"/>
      <c r="W1664"/>
      <c r="X1664"/>
      <c r="Y1664"/>
      <c r="Z1664"/>
      <c r="AA1664"/>
      <c r="AB1664"/>
      <c r="AC1664"/>
      <c r="AD1664"/>
      <c r="AE1664"/>
      <c r="AF1664"/>
    </row>
    <row r="1665" spans="1:32">
      <c r="A1665" s="6" t="str">
        <f t="shared" si="52"/>
        <v/>
      </c>
      <c r="B1665" s="6" t="str">
        <f t="shared" si="53"/>
        <v/>
      </c>
      <c r="C1665"/>
      <c r="D1665"/>
      <c r="E1665"/>
      <c r="F1665"/>
      <c r="G1665"/>
      <c r="H1665"/>
      <c r="I1665"/>
      <c r="J1665"/>
      <c r="K1665"/>
      <c r="L1665"/>
      <c r="M1665"/>
      <c r="N1665"/>
      <c r="O1665"/>
      <c r="P1665"/>
      <c r="Q1665"/>
      <c r="R1665"/>
      <c r="S1665"/>
      <c r="T1665"/>
      <c r="U1665"/>
      <c r="V1665"/>
      <c r="W1665"/>
      <c r="X1665"/>
      <c r="Y1665"/>
      <c r="Z1665"/>
      <c r="AA1665"/>
      <c r="AB1665"/>
      <c r="AC1665"/>
      <c r="AD1665"/>
      <c r="AE1665"/>
      <c r="AF1665"/>
    </row>
    <row r="1666" spans="1:32">
      <c r="A1666" s="6" t="str">
        <f t="shared" si="52"/>
        <v/>
      </c>
      <c r="B1666" s="6" t="str">
        <f t="shared" si="53"/>
        <v/>
      </c>
      <c r="C1666"/>
      <c r="D1666"/>
      <c r="E1666"/>
      <c r="F1666"/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  <c r="Z1666"/>
      <c r="AA1666"/>
      <c r="AB1666"/>
      <c r="AC1666"/>
      <c r="AD1666"/>
      <c r="AE1666"/>
      <c r="AF1666"/>
    </row>
    <row r="1667" spans="1:32">
      <c r="A1667" s="6" t="str">
        <f t="shared" si="52"/>
        <v/>
      </c>
      <c r="B1667" s="6" t="str">
        <f t="shared" si="53"/>
        <v/>
      </c>
      <c r="C1667"/>
      <c r="D1667"/>
      <c r="E1667"/>
      <c r="F1667"/>
      <c r="G1667"/>
      <c r="H1667"/>
      <c r="I1667"/>
      <c r="J1667"/>
      <c r="K1667"/>
      <c r="L1667"/>
      <c r="M1667"/>
      <c r="N1667"/>
      <c r="O1667"/>
      <c r="P1667"/>
      <c r="Q1667"/>
      <c r="R1667"/>
      <c r="S1667"/>
      <c r="T1667"/>
      <c r="U1667"/>
      <c r="V1667"/>
      <c r="W1667"/>
      <c r="X1667"/>
      <c r="Y1667"/>
      <c r="Z1667"/>
      <c r="AA1667"/>
      <c r="AB1667"/>
      <c r="AC1667"/>
      <c r="AD1667"/>
      <c r="AE1667"/>
      <c r="AF1667"/>
    </row>
    <row r="1668" spans="1:32">
      <c r="A1668" s="6" t="str">
        <f t="shared" si="52"/>
        <v/>
      </c>
      <c r="B1668" s="6" t="str">
        <f t="shared" si="53"/>
        <v/>
      </c>
      <c r="C1668"/>
      <c r="D1668"/>
      <c r="E1668"/>
      <c r="F1668"/>
      <c r="G1668"/>
      <c r="H1668"/>
      <c r="I1668"/>
      <c r="J1668"/>
      <c r="K1668"/>
      <c r="L1668"/>
      <c r="M1668"/>
      <c r="N1668"/>
      <c r="O1668"/>
      <c r="P1668"/>
      <c r="Q1668"/>
      <c r="R1668"/>
      <c r="S1668"/>
      <c r="T1668"/>
      <c r="U1668"/>
      <c r="V1668"/>
      <c r="W1668"/>
      <c r="X1668"/>
      <c r="Y1668"/>
      <c r="Z1668"/>
      <c r="AA1668"/>
      <c r="AB1668"/>
      <c r="AC1668"/>
      <c r="AD1668"/>
      <c r="AE1668"/>
      <c r="AF1668"/>
    </row>
    <row r="1669" spans="1:32">
      <c r="A1669" s="6" t="str">
        <f t="shared" si="52"/>
        <v/>
      </c>
      <c r="B1669" s="6" t="str">
        <f t="shared" si="53"/>
        <v/>
      </c>
      <c r="C1669"/>
      <c r="D1669"/>
      <c r="E1669"/>
      <c r="F1669"/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  <c r="Z1669"/>
      <c r="AA1669"/>
      <c r="AB1669"/>
      <c r="AC1669"/>
      <c r="AD1669"/>
      <c r="AE1669"/>
      <c r="AF1669"/>
    </row>
    <row r="1670" spans="1:32">
      <c r="A1670" s="6" t="str">
        <f t="shared" si="52"/>
        <v/>
      </c>
      <c r="B1670" s="6" t="str">
        <f t="shared" si="53"/>
        <v/>
      </c>
      <c r="C1670"/>
      <c r="D1670"/>
      <c r="E1670"/>
      <c r="F1670"/>
      <c r="G1670"/>
      <c r="H1670"/>
      <c r="I1670"/>
      <c r="J1670"/>
      <c r="K1670"/>
      <c r="L1670"/>
      <c r="M1670"/>
      <c r="N1670"/>
      <c r="O1670"/>
      <c r="P1670"/>
      <c r="Q1670"/>
      <c r="R1670"/>
      <c r="S1670"/>
      <c r="T1670"/>
      <c r="U1670"/>
      <c r="V1670"/>
      <c r="W1670"/>
      <c r="X1670"/>
      <c r="Y1670"/>
      <c r="Z1670"/>
      <c r="AA1670"/>
      <c r="AB1670"/>
      <c r="AC1670"/>
      <c r="AD1670"/>
      <c r="AE1670"/>
      <c r="AF1670"/>
    </row>
    <row r="1671" spans="1:32">
      <c r="A1671" s="6" t="str">
        <f t="shared" si="52"/>
        <v/>
      </c>
      <c r="B1671" s="6" t="str">
        <f t="shared" si="53"/>
        <v/>
      </c>
      <c r="C1671"/>
      <c r="D1671"/>
      <c r="E1671"/>
      <c r="F1671"/>
      <c r="G1671"/>
      <c r="H1671"/>
      <c r="I1671"/>
      <c r="J1671"/>
      <c r="K1671"/>
      <c r="L1671"/>
      <c r="M1671"/>
      <c r="N1671"/>
      <c r="O1671"/>
      <c r="P1671"/>
      <c r="Q1671"/>
      <c r="R1671"/>
      <c r="S1671"/>
      <c r="T1671"/>
      <c r="U1671"/>
      <c r="V1671"/>
      <c r="W1671"/>
      <c r="X1671"/>
      <c r="Y1671"/>
      <c r="Z1671"/>
      <c r="AA1671"/>
      <c r="AB1671"/>
      <c r="AC1671"/>
      <c r="AD1671"/>
      <c r="AE1671"/>
      <c r="AF1671"/>
    </row>
    <row r="1672" spans="1:32">
      <c r="A1672" s="6" t="str">
        <f t="shared" si="52"/>
        <v/>
      </c>
      <c r="B1672" s="6" t="str">
        <f t="shared" si="53"/>
        <v/>
      </c>
      <c r="C1672"/>
      <c r="D1672"/>
      <c r="E1672"/>
      <c r="F1672"/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  <c r="Z1672"/>
      <c r="AA1672"/>
      <c r="AB1672"/>
      <c r="AC1672"/>
      <c r="AD1672"/>
      <c r="AE1672"/>
      <c r="AF1672"/>
    </row>
    <row r="1673" spans="1:32">
      <c r="A1673" s="6" t="str">
        <f t="shared" si="52"/>
        <v/>
      </c>
      <c r="B1673" s="6" t="str">
        <f t="shared" si="53"/>
        <v/>
      </c>
      <c r="C1673"/>
      <c r="D1673"/>
      <c r="E1673"/>
      <c r="F1673"/>
      <c r="G1673"/>
      <c r="H1673"/>
      <c r="I1673"/>
      <c r="J1673"/>
      <c r="K1673"/>
      <c r="L1673"/>
      <c r="M1673"/>
      <c r="N1673"/>
      <c r="O1673"/>
      <c r="P1673"/>
      <c r="Q1673"/>
      <c r="R1673"/>
      <c r="S1673"/>
      <c r="T1673"/>
      <c r="U1673"/>
      <c r="V1673"/>
      <c r="W1673"/>
      <c r="X1673"/>
      <c r="Y1673"/>
      <c r="Z1673"/>
      <c r="AA1673"/>
      <c r="AB1673"/>
      <c r="AC1673"/>
      <c r="AD1673"/>
      <c r="AE1673"/>
      <c r="AF1673"/>
    </row>
    <row r="1674" spans="1:32">
      <c r="A1674" s="6" t="str">
        <f t="shared" ref="A1674:A1737" si="54">IFERROR(CONCATENATE(C1674,B1674),"")</f>
        <v/>
      </c>
      <c r="B1674" s="6" t="str">
        <f t="shared" ref="B1674:B1737" si="55">IFERROR(IF(C1674=C1673,B1673+1,IF(C1674="","",1)),"")</f>
        <v/>
      </c>
      <c r="C1674"/>
      <c r="D1674"/>
      <c r="E1674"/>
      <c r="F1674"/>
      <c r="G1674"/>
      <c r="H1674"/>
      <c r="I1674"/>
      <c r="J1674"/>
      <c r="K1674"/>
      <c r="L1674"/>
      <c r="M1674"/>
      <c r="N1674"/>
      <c r="O1674"/>
      <c r="P1674"/>
      <c r="Q1674"/>
      <c r="R1674"/>
      <c r="S1674"/>
      <c r="T1674"/>
      <c r="U1674"/>
      <c r="V1674"/>
      <c r="W1674"/>
      <c r="X1674"/>
      <c r="Y1674"/>
      <c r="Z1674"/>
      <c r="AA1674"/>
      <c r="AB1674"/>
      <c r="AC1674"/>
      <c r="AD1674"/>
      <c r="AE1674"/>
      <c r="AF1674"/>
    </row>
    <row r="1675" spans="1:32">
      <c r="A1675" s="6" t="str">
        <f t="shared" si="54"/>
        <v/>
      </c>
      <c r="B1675" s="6" t="str">
        <f t="shared" si="55"/>
        <v/>
      </c>
      <c r="C1675"/>
      <c r="D1675"/>
      <c r="E1675"/>
      <c r="F1675"/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  <c r="Z1675"/>
      <c r="AA1675"/>
      <c r="AB1675"/>
      <c r="AC1675"/>
      <c r="AD1675"/>
      <c r="AE1675"/>
      <c r="AF1675"/>
    </row>
    <row r="1676" spans="1:32">
      <c r="A1676" s="6" t="str">
        <f t="shared" si="54"/>
        <v/>
      </c>
      <c r="B1676" s="6" t="str">
        <f t="shared" si="55"/>
        <v/>
      </c>
      <c r="C1676"/>
      <c r="D1676"/>
      <c r="E1676"/>
      <c r="F1676"/>
      <c r="G1676"/>
      <c r="H1676"/>
      <c r="I1676"/>
      <c r="J1676"/>
      <c r="K1676"/>
      <c r="L1676"/>
      <c r="M1676"/>
      <c r="N1676"/>
      <c r="O1676"/>
      <c r="P1676"/>
      <c r="Q1676"/>
      <c r="R1676"/>
      <c r="S1676"/>
      <c r="T1676"/>
      <c r="U1676"/>
      <c r="V1676"/>
      <c r="W1676"/>
      <c r="X1676"/>
      <c r="Y1676"/>
      <c r="Z1676"/>
      <c r="AA1676"/>
      <c r="AB1676"/>
      <c r="AC1676"/>
      <c r="AD1676"/>
      <c r="AE1676"/>
      <c r="AF1676"/>
    </row>
    <row r="1677" spans="1:32">
      <c r="A1677" s="6" t="str">
        <f t="shared" si="54"/>
        <v/>
      </c>
      <c r="B1677" s="6" t="str">
        <f t="shared" si="55"/>
        <v/>
      </c>
      <c r="C1677"/>
      <c r="D1677"/>
      <c r="E1677"/>
      <c r="F1677"/>
      <c r="G1677"/>
      <c r="H1677"/>
      <c r="I1677"/>
      <c r="J1677"/>
      <c r="K1677"/>
      <c r="L1677"/>
      <c r="M1677"/>
      <c r="N1677"/>
      <c r="O1677"/>
      <c r="P1677"/>
      <c r="Q1677"/>
      <c r="R1677"/>
      <c r="S1677"/>
      <c r="T1677"/>
      <c r="U1677"/>
      <c r="V1677"/>
      <c r="W1677"/>
      <c r="X1677"/>
      <c r="Y1677"/>
      <c r="Z1677"/>
      <c r="AA1677"/>
      <c r="AB1677"/>
      <c r="AC1677"/>
      <c r="AD1677"/>
      <c r="AE1677"/>
      <c r="AF1677"/>
    </row>
    <row r="1678" spans="1:32">
      <c r="A1678" s="6" t="str">
        <f t="shared" si="54"/>
        <v/>
      </c>
      <c r="B1678" s="6" t="str">
        <f t="shared" si="55"/>
        <v/>
      </c>
      <c r="C1678"/>
      <c r="D1678"/>
      <c r="E1678"/>
      <c r="F1678"/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  <c r="Z1678"/>
      <c r="AA1678"/>
      <c r="AB1678"/>
      <c r="AC1678"/>
      <c r="AD1678"/>
      <c r="AE1678"/>
      <c r="AF1678"/>
    </row>
    <row r="1679" spans="1:32">
      <c r="A1679" s="6" t="str">
        <f t="shared" si="54"/>
        <v/>
      </c>
      <c r="B1679" s="6" t="str">
        <f t="shared" si="55"/>
        <v/>
      </c>
      <c r="C1679"/>
      <c r="D1679"/>
      <c r="E1679"/>
      <c r="F1679"/>
      <c r="G1679"/>
      <c r="H1679"/>
      <c r="I1679"/>
      <c r="J1679"/>
      <c r="K1679"/>
      <c r="L1679"/>
      <c r="M1679"/>
      <c r="N1679"/>
      <c r="O1679"/>
      <c r="P1679"/>
      <c r="Q1679"/>
      <c r="R1679"/>
      <c r="S1679"/>
      <c r="T1679"/>
      <c r="U1679"/>
      <c r="V1679"/>
      <c r="W1679"/>
      <c r="X1679"/>
      <c r="Y1679"/>
      <c r="Z1679"/>
      <c r="AA1679"/>
      <c r="AB1679"/>
      <c r="AC1679"/>
      <c r="AD1679"/>
      <c r="AE1679"/>
      <c r="AF1679"/>
    </row>
    <row r="1680" spans="1:32">
      <c r="A1680" s="6" t="str">
        <f t="shared" si="54"/>
        <v/>
      </c>
      <c r="B1680" s="6" t="str">
        <f t="shared" si="55"/>
        <v/>
      </c>
      <c r="C1680"/>
      <c r="D1680"/>
      <c r="E1680"/>
      <c r="F1680"/>
      <c r="G1680"/>
      <c r="H1680"/>
      <c r="I1680"/>
      <c r="J1680"/>
      <c r="K1680"/>
      <c r="L1680"/>
      <c r="M1680"/>
      <c r="N1680"/>
      <c r="O1680"/>
      <c r="P1680"/>
      <c r="Q1680"/>
      <c r="R1680"/>
      <c r="S1680"/>
      <c r="T1680"/>
      <c r="U1680"/>
      <c r="V1680"/>
      <c r="W1680"/>
      <c r="X1680"/>
      <c r="Y1680"/>
      <c r="Z1680"/>
      <c r="AA1680"/>
      <c r="AB1680"/>
      <c r="AC1680"/>
      <c r="AD1680"/>
      <c r="AE1680"/>
      <c r="AF1680"/>
    </row>
    <row r="1681" spans="1:32">
      <c r="A1681" s="6" t="str">
        <f t="shared" si="54"/>
        <v/>
      </c>
      <c r="B1681" s="6" t="str">
        <f t="shared" si="55"/>
        <v/>
      </c>
      <c r="C1681"/>
      <c r="D1681"/>
      <c r="E1681"/>
      <c r="F1681"/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  <c r="Z1681"/>
      <c r="AA1681"/>
      <c r="AB1681"/>
      <c r="AC1681"/>
      <c r="AD1681"/>
      <c r="AE1681"/>
      <c r="AF1681"/>
    </row>
    <row r="1682" spans="1:32">
      <c r="A1682" s="6" t="str">
        <f t="shared" si="54"/>
        <v/>
      </c>
      <c r="B1682" s="6" t="str">
        <f t="shared" si="55"/>
        <v/>
      </c>
      <c r="C1682"/>
      <c r="D1682"/>
      <c r="E1682"/>
      <c r="F1682"/>
      <c r="G1682"/>
      <c r="H1682"/>
      <c r="I1682"/>
      <c r="J1682"/>
      <c r="K1682"/>
      <c r="L1682"/>
      <c r="M1682"/>
      <c r="N1682"/>
      <c r="O1682"/>
      <c r="P1682"/>
      <c r="Q1682"/>
      <c r="R1682"/>
      <c r="S1682"/>
      <c r="T1682"/>
      <c r="U1682"/>
      <c r="V1682"/>
      <c r="W1682"/>
      <c r="X1682"/>
      <c r="Y1682"/>
      <c r="Z1682"/>
      <c r="AA1682"/>
      <c r="AB1682"/>
      <c r="AC1682"/>
      <c r="AD1682"/>
      <c r="AE1682"/>
      <c r="AF1682"/>
    </row>
    <row r="1683" spans="1:32">
      <c r="A1683" s="6" t="str">
        <f t="shared" si="54"/>
        <v/>
      </c>
      <c r="B1683" s="6" t="str">
        <f t="shared" si="55"/>
        <v/>
      </c>
      <c r="C1683"/>
      <c r="D1683"/>
      <c r="E1683"/>
      <c r="F1683"/>
      <c r="G1683"/>
      <c r="H1683"/>
      <c r="I1683"/>
      <c r="J1683"/>
      <c r="K1683"/>
      <c r="L1683"/>
      <c r="M1683"/>
      <c r="N1683"/>
      <c r="O1683"/>
      <c r="P1683"/>
      <c r="Q1683"/>
      <c r="R1683"/>
      <c r="S1683"/>
      <c r="T1683"/>
      <c r="U1683"/>
      <c r="V1683"/>
      <c r="W1683"/>
      <c r="X1683"/>
      <c r="Y1683"/>
      <c r="Z1683"/>
      <c r="AA1683"/>
      <c r="AB1683"/>
      <c r="AC1683"/>
      <c r="AD1683"/>
      <c r="AE1683"/>
      <c r="AF1683"/>
    </row>
    <row r="1684" spans="1:32">
      <c r="A1684" s="6" t="str">
        <f t="shared" si="54"/>
        <v/>
      </c>
      <c r="B1684" s="6" t="str">
        <f t="shared" si="55"/>
        <v/>
      </c>
      <c r="C1684"/>
      <c r="D1684"/>
      <c r="E1684"/>
      <c r="F1684"/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  <c r="Z1684"/>
      <c r="AA1684"/>
      <c r="AB1684"/>
      <c r="AC1684"/>
      <c r="AD1684"/>
      <c r="AE1684"/>
      <c r="AF1684"/>
    </row>
    <row r="1685" spans="1:32">
      <c r="A1685" s="6" t="str">
        <f t="shared" si="54"/>
        <v/>
      </c>
      <c r="B1685" s="6" t="str">
        <f t="shared" si="55"/>
        <v/>
      </c>
      <c r="C1685"/>
      <c r="D1685"/>
      <c r="E1685"/>
      <c r="F1685"/>
      <c r="G1685"/>
      <c r="H1685"/>
      <c r="I1685"/>
      <c r="J1685"/>
      <c r="K1685"/>
      <c r="L1685"/>
      <c r="M1685"/>
      <c r="N1685"/>
      <c r="O1685"/>
      <c r="P1685"/>
      <c r="Q1685"/>
      <c r="R1685"/>
      <c r="S1685"/>
      <c r="T1685"/>
      <c r="U1685"/>
      <c r="V1685"/>
      <c r="W1685"/>
      <c r="X1685"/>
      <c r="Y1685"/>
      <c r="Z1685"/>
      <c r="AA1685"/>
      <c r="AB1685"/>
      <c r="AC1685"/>
      <c r="AD1685"/>
      <c r="AE1685"/>
      <c r="AF1685"/>
    </row>
    <row r="1686" spans="1:32">
      <c r="A1686" s="6" t="str">
        <f t="shared" si="54"/>
        <v/>
      </c>
      <c r="B1686" s="6" t="str">
        <f t="shared" si="55"/>
        <v/>
      </c>
      <c r="C1686"/>
      <c r="D1686"/>
      <c r="E1686"/>
      <c r="F1686"/>
      <c r="G1686"/>
      <c r="H1686"/>
      <c r="I1686"/>
      <c r="J1686"/>
      <c r="K1686"/>
      <c r="L1686"/>
      <c r="M1686"/>
      <c r="N1686"/>
      <c r="O1686"/>
      <c r="P1686"/>
      <c r="Q1686"/>
      <c r="R1686"/>
      <c r="S1686"/>
      <c r="T1686"/>
      <c r="U1686"/>
      <c r="V1686"/>
      <c r="W1686"/>
      <c r="X1686"/>
      <c r="Y1686"/>
      <c r="Z1686"/>
      <c r="AA1686"/>
      <c r="AB1686"/>
      <c r="AC1686"/>
      <c r="AD1686"/>
      <c r="AE1686"/>
      <c r="AF1686"/>
    </row>
    <row r="1687" spans="1:32">
      <c r="A1687" s="6" t="str">
        <f t="shared" si="54"/>
        <v/>
      </c>
      <c r="B1687" s="6" t="str">
        <f t="shared" si="55"/>
        <v/>
      </c>
      <c r="C1687"/>
      <c r="D1687"/>
      <c r="E1687"/>
      <c r="F1687"/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  <c r="Z1687"/>
      <c r="AA1687"/>
      <c r="AB1687"/>
      <c r="AC1687"/>
      <c r="AD1687"/>
      <c r="AE1687"/>
      <c r="AF1687"/>
    </row>
    <row r="1688" spans="1:32">
      <c r="A1688" s="6" t="str">
        <f t="shared" si="54"/>
        <v/>
      </c>
      <c r="B1688" s="6" t="str">
        <f t="shared" si="55"/>
        <v/>
      </c>
      <c r="C1688"/>
      <c r="D1688"/>
      <c r="E1688"/>
      <c r="F1688"/>
      <c r="G1688"/>
      <c r="H1688"/>
      <c r="I1688"/>
      <c r="J1688"/>
      <c r="K1688"/>
      <c r="L1688"/>
      <c r="M1688"/>
      <c r="N1688"/>
      <c r="O1688"/>
      <c r="P1688"/>
      <c r="Q1688"/>
      <c r="R1688"/>
      <c r="S1688"/>
      <c r="T1688"/>
      <c r="U1688"/>
      <c r="V1688"/>
      <c r="W1688"/>
      <c r="X1688"/>
      <c r="Y1688"/>
      <c r="Z1688"/>
      <c r="AA1688"/>
      <c r="AB1688"/>
      <c r="AC1688"/>
      <c r="AD1688"/>
      <c r="AE1688"/>
      <c r="AF1688"/>
    </row>
    <row r="1689" spans="1:32">
      <c r="A1689" s="6" t="str">
        <f t="shared" si="54"/>
        <v/>
      </c>
      <c r="B1689" s="6" t="str">
        <f t="shared" si="55"/>
        <v/>
      </c>
      <c r="C1689"/>
      <c r="D1689"/>
      <c r="E1689"/>
      <c r="F1689"/>
      <c r="G1689"/>
      <c r="H1689"/>
      <c r="I1689"/>
      <c r="J1689"/>
      <c r="K1689"/>
      <c r="L1689"/>
      <c r="M1689"/>
      <c r="N1689"/>
      <c r="O1689"/>
      <c r="P1689"/>
      <c r="Q1689"/>
      <c r="R1689"/>
      <c r="S1689"/>
      <c r="T1689"/>
      <c r="U1689"/>
      <c r="V1689"/>
      <c r="W1689"/>
      <c r="X1689"/>
      <c r="Y1689"/>
      <c r="Z1689"/>
      <c r="AA1689"/>
      <c r="AB1689"/>
      <c r="AC1689"/>
      <c r="AD1689"/>
      <c r="AE1689"/>
      <c r="AF1689"/>
    </row>
    <row r="1690" spans="1:32">
      <c r="A1690" s="6" t="str">
        <f t="shared" si="54"/>
        <v/>
      </c>
      <c r="B1690" s="6" t="str">
        <f t="shared" si="55"/>
        <v/>
      </c>
      <c r="C1690"/>
      <c r="D1690"/>
      <c r="E1690"/>
      <c r="F1690"/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  <c r="Z1690"/>
      <c r="AA1690"/>
      <c r="AB1690"/>
      <c r="AC1690"/>
      <c r="AD1690"/>
      <c r="AE1690"/>
      <c r="AF1690"/>
    </row>
    <row r="1691" spans="1:32">
      <c r="A1691" s="6" t="str">
        <f t="shared" si="54"/>
        <v/>
      </c>
      <c r="B1691" s="6" t="str">
        <f t="shared" si="55"/>
        <v/>
      </c>
      <c r="C1691"/>
      <c r="D1691"/>
      <c r="E1691"/>
      <c r="F1691"/>
      <c r="G1691"/>
      <c r="H1691"/>
      <c r="I1691"/>
      <c r="J1691"/>
      <c r="K1691"/>
      <c r="L1691"/>
      <c r="M1691"/>
      <c r="N1691"/>
      <c r="O1691"/>
      <c r="P1691"/>
      <c r="Q1691"/>
      <c r="R1691"/>
      <c r="S1691"/>
      <c r="T1691"/>
      <c r="U1691"/>
      <c r="V1691"/>
      <c r="W1691"/>
      <c r="X1691"/>
      <c r="Y1691"/>
      <c r="Z1691"/>
      <c r="AA1691"/>
      <c r="AB1691"/>
      <c r="AC1691"/>
      <c r="AD1691"/>
      <c r="AE1691"/>
      <c r="AF1691"/>
    </row>
    <row r="1692" spans="1:32">
      <c r="A1692" s="6" t="str">
        <f t="shared" si="54"/>
        <v/>
      </c>
      <c r="B1692" s="6" t="str">
        <f t="shared" si="55"/>
        <v/>
      </c>
      <c r="C1692"/>
      <c r="D1692"/>
      <c r="E1692"/>
      <c r="F1692"/>
      <c r="G1692"/>
      <c r="H1692"/>
      <c r="I1692"/>
      <c r="J1692"/>
      <c r="K1692"/>
      <c r="L1692"/>
      <c r="M1692"/>
      <c r="N1692"/>
      <c r="O1692"/>
      <c r="P1692"/>
      <c r="Q1692"/>
      <c r="R1692"/>
      <c r="S1692"/>
      <c r="T1692"/>
      <c r="U1692"/>
      <c r="V1692"/>
      <c r="W1692"/>
      <c r="X1692"/>
      <c r="Y1692"/>
      <c r="Z1692"/>
      <c r="AA1692"/>
      <c r="AB1692"/>
      <c r="AC1692"/>
      <c r="AD1692"/>
      <c r="AE1692"/>
      <c r="AF1692"/>
    </row>
    <row r="1693" spans="1:32">
      <c r="A1693" s="6" t="str">
        <f t="shared" si="54"/>
        <v/>
      </c>
      <c r="B1693" s="6" t="str">
        <f t="shared" si="55"/>
        <v/>
      </c>
      <c r="C1693"/>
      <c r="D1693"/>
      <c r="E1693"/>
      <c r="F1693"/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  <c r="Z1693"/>
      <c r="AA1693"/>
      <c r="AB1693"/>
      <c r="AC1693"/>
      <c r="AD1693"/>
      <c r="AE1693"/>
      <c r="AF1693"/>
    </row>
    <row r="1694" spans="1:32">
      <c r="A1694" s="6" t="str">
        <f t="shared" si="54"/>
        <v/>
      </c>
      <c r="B1694" s="6" t="str">
        <f t="shared" si="55"/>
        <v/>
      </c>
      <c r="C1694"/>
      <c r="D1694"/>
      <c r="E1694"/>
      <c r="F1694"/>
      <c r="G1694"/>
      <c r="H1694"/>
      <c r="I1694"/>
      <c r="J1694"/>
      <c r="K1694"/>
      <c r="L1694"/>
      <c r="M1694"/>
      <c r="N1694"/>
      <c r="O1694"/>
      <c r="P1694"/>
      <c r="Q1694"/>
      <c r="R1694"/>
      <c r="S1694"/>
      <c r="T1694"/>
      <c r="U1694"/>
      <c r="V1694"/>
      <c r="W1694"/>
      <c r="X1694"/>
      <c r="Y1694"/>
      <c r="Z1694"/>
      <c r="AA1694"/>
      <c r="AB1694"/>
      <c r="AC1694"/>
      <c r="AD1694"/>
      <c r="AE1694"/>
      <c r="AF1694"/>
    </row>
    <row r="1695" spans="1:32">
      <c r="A1695" s="6" t="str">
        <f t="shared" si="54"/>
        <v/>
      </c>
      <c r="B1695" s="6" t="str">
        <f t="shared" si="55"/>
        <v/>
      </c>
      <c r="C1695"/>
      <c r="D1695"/>
      <c r="E1695"/>
      <c r="F1695"/>
      <c r="G1695"/>
      <c r="H1695"/>
      <c r="I1695"/>
      <c r="J1695"/>
      <c r="K1695"/>
      <c r="L1695"/>
      <c r="M1695"/>
      <c r="N1695"/>
      <c r="O1695"/>
      <c r="P1695"/>
      <c r="Q1695"/>
      <c r="R1695"/>
      <c r="S1695"/>
      <c r="T1695"/>
      <c r="U1695"/>
      <c r="V1695"/>
      <c r="W1695"/>
      <c r="X1695"/>
      <c r="Y1695"/>
      <c r="Z1695"/>
      <c r="AA1695"/>
      <c r="AB1695"/>
      <c r="AC1695"/>
      <c r="AD1695"/>
      <c r="AE1695"/>
      <c r="AF1695"/>
    </row>
    <row r="1696" spans="1:32">
      <c r="A1696" s="6" t="str">
        <f t="shared" si="54"/>
        <v/>
      </c>
      <c r="B1696" s="6" t="str">
        <f t="shared" si="55"/>
        <v/>
      </c>
      <c r="C1696"/>
      <c r="D1696"/>
      <c r="E1696"/>
      <c r="F1696"/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  <c r="Z1696"/>
      <c r="AA1696"/>
      <c r="AB1696"/>
      <c r="AC1696"/>
      <c r="AD1696"/>
      <c r="AE1696"/>
      <c r="AF1696"/>
    </row>
    <row r="1697" spans="1:32">
      <c r="A1697" s="6" t="str">
        <f t="shared" si="54"/>
        <v/>
      </c>
      <c r="B1697" s="6" t="str">
        <f t="shared" si="55"/>
        <v/>
      </c>
      <c r="C1697"/>
      <c r="D1697"/>
      <c r="E1697"/>
      <c r="F1697"/>
      <c r="G1697"/>
      <c r="H1697"/>
      <c r="I1697"/>
      <c r="J1697"/>
      <c r="K1697"/>
      <c r="L1697"/>
      <c r="M1697"/>
      <c r="N1697"/>
      <c r="O1697"/>
      <c r="P1697"/>
      <c r="Q1697"/>
      <c r="R1697"/>
      <c r="S1697"/>
      <c r="T1697"/>
      <c r="U1697"/>
      <c r="V1697"/>
      <c r="W1697"/>
      <c r="X1697"/>
      <c r="Y1697"/>
      <c r="Z1697"/>
      <c r="AA1697"/>
      <c r="AB1697"/>
      <c r="AC1697"/>
      <c r="AD1697"/>
      <c r="AE1697"/>
      <c r="AF1697"/>
    </row>
    <row r="1698" spans="1:32">
      <c r="A1698" s="6" t="str">
        <f t="shared" si="54"/>
        <v/>
      </c>
      <c r="B1698" s="6" t="str">
        <f t="shared" si="55"/>
        <v/>
      </c>
      <c r="C1698"/>
      <c r="D1698"/>
      <c r="E1698"/>
      <c r="F1698"/>
      <c r="G1698"/>
      <c r="H1698"/>
      <c r="I1698"/>
      <c r="J1698"/>
      <c r="K1698"/>
      <c r="L1698"/>
      <c r="M1698"/>
      <c r="N1698"/>
      <c r="O1698"/>
      <c r="P1698"/>
      <c r="Q1698"/>
      <c r="R1698"/>
      <c r="S1698"/>
      <c r="T1698"/>
      <c r="U1698"/>
      <c r="V1698"/>
      <c r="W1698"/>
      <c r="X1698"/>
      <c r="Y1698"/>
      <c r="Z1698"/>
      <c r="AA1698"/>
      <c r="AB1698"/>
      <c r="AC1698"/>
      <c r="AD1698"/>
      <c r="AE1698"/>
      <c r="AF1698"/>
    </row>
    <row r="1699" spans="1:32">
      <c r="A1699" s="6" t="str">
        <f t="shared" si="54"/>
        <v/>
      </c>
      <c r="B1699" s="6" t="str">
        <f t="shared" si="55"/>
        <v/>
      </c>
      <c r="C1699"/>
      <c r="D1699"/>
      <c r="E1699"/>
      <c r="F1699"/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  <c r="Z1699"/>
      <c r="AA1699"/>
      <c r="AB1699"/>
      <c r="AC1699"/>
      <c r="AD1699"/>
      <c r="AE1699"/>
      <c r="AF1699"/>
    </row>
    <row r="1700" spans="1:32">
      <c r="A1700" s="6" t="str">
        <f t="shared" si="54"/>
        <v/>
      </c>
      <c r="B1700" s="6" t="str">
        <f t="shared" si="55"/>
        <v/>
      </c>
      <c r="C1700"/>
      <c r="D1700"/>
      <c r="E1700"/>
      <c r="F1700"/>
      <c r="G1700"/>
      <c r="H1700"/>
      <c r="I1700"/>
      <c r="J1700"/>
      <c r="K1700"/>
      <c r="L1700"/>
      <c r="M1700"/>
      <c r="N1700"/>
      <c r="O1700"/>
      <c r="P1700"/>
      <c r="Q1700"/>
      <c r="R1700"/>
      <c r="S1700"/>
      <c r="T1700"/>
      <c r="U1700"/>
      <c r="V1700"/>
      <c r="W1700"/>
      <c r="X1700"/>
      <c r="Y1700"/>
      <c r="Z1700"/>
      <c r="AA1700"/>
      <c r="AB1700"/>
      <c r="AC1700"/>
      <c r="AD1700"/>
      <c r="AE1700"/>
      <c r="AF1700"/>
    </row>
    <row r="1701" spans="1:32">
      <c r="A1701" s="6" t="str">
        <f t="shared" si="54"/>
        <v/>
      </c>
      <c r="B1701" s="6" t="str">
        <f t="shared" si="55"/>
        <v/>
      </c>
      <c r="C1701"/>
      <c r="D1701"/>
      <c r="E1701"/>
      <c r="F1701"/>
      <c r="G1701"/>
      <c r="H1701"/>
      <c r="I1701"/>
      <c r="J1701"/>
      <c r="K1701"/>
      <c r="L1701"/>
      <c r="M1701"/>
      <c r="N1701"/>
      <c r="O1701"/>
      <c r="P1701"/>
      <c r="Q1701"/>
      <c r="R1701"/>
      <c r="S1701"/>
      <c r="T1701"/>
      <c r="U1701"/>
      <c r="V1701"/>
      <c r="W1701"/>
      <c r="X1701"/>
      <c r="Y1701"/>
      <c r="Z1701"/>
      <c r="AA1701"/>
      <c r="AB1701"/>
      <c r="AC1701"/>
      <c r="AD1701"/>
      <c r="AE1701"/>
      <c r="AF1701"/>
    </row>
    <row r="1702" spans="1:32">
      <c r="A1702" s="6" t="str">
        <f t="shared" si="54"/>
        <v/>
      </c>
      <c r="B1702" s="6" t="str">
        <f t="shared" si="55"/>
        <v/>
      </c>
      <c r="C1702"/>
      <c r="D1702"/>
      <c r="E1702"/>
      <c r="F1702"/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  <c r="Z1702"/>
      <c r="AA1702"/>
      <c r="AB1702"/>
      <c r="AC1702"/>
      <c r="AD1702"/>
      <c r="AE1702"/>
      <c r="AF1702"/>
    </row>
    <row r="1703" spans="1:32">
      <c r="A1703" s="6" t="str">
        <f t="shared" si="54"/>
        <v/>
      </c>
      <c r="B1703" s="6" t="str">
        <f t="shared" si="55"/>
        <v/>
      </c>
      <c r="C1703"/>
      <c r="D1703"/>
      <c r="E1703"/>
      <c r="F1703"/>
      <c r="G1703"/>
      <c r="H1703"/>
      <c r="I1703"/>
      <c r="J1703"/>
      <c r="K1703"/>
      <c r="L1703"/>
      <c r="M1703"/>
      <c r="N1703"/>
      <c r="O1703"/>
      <c r="P1703"/>
      <c r="Q1703"/>
      <c r="R1703"/>
      <c r="S1703"/>
      <c r="T1703"/>
      <c r="U1703"/>
      <c r="V1703"/>
      <c r="W1703"/>
      <c r="X1703"/>
      <c r="Y1703"/>
      <c r="Z1703"/>
      <c r="AA1703"/>
      <c r="AB1703"/>
      <c r="AC1703"/>
      <c r="AD1703"/>
      <c r="AE1703"/>
      <c r="AF1703"/>
    </row>
    <row r="1704" spans="1:32">
      <c r="A1704" s="6" t="str">
        <f t="shared" si="54"/>
        <v/>
      </c>
      <c r="B1704" s="6" t="str">
        <f t="shared" si="55"/>
        <v/>
      </c>
      <c r="C1704"/>
      <c r="D1704"/>
      <c r="E1704"/>
      <c r="F1704"/>
      <c r="G1704"/>
      <c r="H1704"/>
      <c r="I1704"/>
      <c r="J1704"/>
      <c r="K1704"/>
      <c r="L1704"/>
      <c r="M1704"/>
      <c r="N1704"/>
      <c r="O1704"/>
      <c r="P1704"/>
      <c r="Q1704"/>
      <c r="R1704"/>
      <c r="S1704"/>
      <c r="T1704"/>
      <c r="U1704"/>
      <c r="V1704"/>
      <c r="W1704"/>
      <c r="X1704"/>
      <c r="Y1704"/>
      <c r="Z1704"/>
      <c r="AA1704"/>
      <c r="AB1704"/>
      <c r="AC1704"/>
      <c r="AD1704"/>
      <c r="AE1704"/>
      <c r="AF1704"/>
    </row>
    <row r="1705" spans="1:32">
      <c r="A1705" s="6" t="str">
        <f t="shared" si="54"/>
        <v/>
      </c>
      <c r="B1705" s="6" t="str">
        <f t="shared" si="55"/>
        <v/>
      </c>
      <c r="C1705"/>
      <c r="D1705"/>
      <c r="E1705"/>
      <c r="F1705"/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  <c r="Z1705"/>
      <c r="AA1705"/>
      <c r="AB1705"/>
      <c r="AC1705"/>
      <c r="AD1705"/>
      <c r="AE1705"/>
      <c r="AF1705"/>
    </row>
    <row r="1706" spans="1:32">
      <c r="A1706" s="6" t="str">
        <f t="shared" si="54"/>
        <v/>
      </c>
      <c r="B1706" s="6" t="str">
        <f t="shared" si="55"/>
        <v/>
      </c>
      <c r="C1706"/>
      <c r="D1706"/>
      <c r="E1706"/>
      <c r="F1706"/>
      <c r="G1706"/>
      <c r="H1706"/>
      <c r="I1706"/>
      <c r="J1706"/>
      <c r="K1706"/>
      <c r="L1706"/>
      <c r="M1706"/>
      <c r="N1706"/>
      <c r="O1706"/>
      <c r="P1706"/>
      <c r="Q1706"/>
      <c r="R1706"/>
      <c r="S1706"/>
      <c r="T1706"/>
      <c r="U1706"/>
      <c r="V1706"/>
      <c r="W1706"/>
      <c r="X1706"/>
      <c r="Y1706"/>
      <c r="Z1706"/>
      <c r="AA1706"/>
      <c r="AB1706"/>
      <c r="AC1706"/>
      <c r="AD1706"/>
      <c r="AE1706"/>
      <c r="AF1706"/>
    </row>
    <row r="1707" spans="1:32">
      <c r="A1707" s="6" t="str">
        <f t="shared" si="54"/>
        <v/>
      </c>
      <c r="B1707" s="6" t="str">
        <f t="shared" si="55"/>
        <v/>
      </c>
      <c r="C1707"/>
      <c r="D1707"/>
      <c r="E1707"/>
      <c r="F1707"/>
      <c r="G1707"/>
      <c r="H1707"/>
      <c r="I1707"/>
      <c r="J1707"/>
      <c r="K1707"/>
      <c r="L1707"/>
      <c r="M1707"/>
      <c r="N1707"/>
      <c r="O1707"/>
      <c r="P1707"/>
      <c r="Q1707"/>
      <c r="R1707"/>
      <c r="S1707"/>
      <c r="T1707"/>
      <c r="U1707"/>
      <c r="V1707"/>
      <c r="W1707"/>
      <c r="X1707"/>
      <c r="Y1707"/>
      <c r="Z1707"/>
      <c r="AA1707"/>
      <c r="AB1707"/>
      <c r="AC1707"/>
      <c r="AD1707"/>
      <c r="AE1707"/>
      <c r="AF1707"/>
    </row>
    <row r="1708" spans="1:32">
      <c r="A1708" s="6" t="str">
        <f t="shared" si="54"/>
        <v/>
      </c>
      <c r="B1708" s="6" t="str">
        <f t="shared" si="55"/>
        <v/>
      </c>
      <c r="C1708"/>
      <c r="D1708"/>
      <c r="E1708"/>
      <c r="F1708"/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  <c r="Z1708"/>
      <c r="AA1708"/>
      <c r="AB1708"/>
      <c r="AC1708"/>
      <c r="AD1708"/>
      <c r="AE1708"/>
      <c r="AF1708"/>
    </row>
    <row r="1709" spans="1:32">
      <c r="A1709" s="6" t="str">
        <f t="shared" si="54"/>
        <v/>
      </c>
      <c r="B1709" s="6" t="str">
        <f t="shared" si="55"/>
        <v/>
      </c>
      <c r="C1709"/>
      <c r="D1709"/>
      <c r="E1709"/>
      <c r="F1709"/>
      <c r="G1709"/>
      <c r="H1709"/>
      <c r="I1709"/>
      <c r="J1709"/>
      <c r="K1709"/>
      <c r="L1709"/>
      <c r="M1709"/>
      <c r="N1709"/>
      <c r="O1709"/>
      <c r="P1709"/>
      <c r="Q1709"/>
      <c r="R1709"/>
      <c r="S1709"/>
      <c r="T1709"/>
      <c r="U1709"/>
      <c r="V1709"/>
      <c r="W1709"/>
      <c r="X1709"/>
      <c r="Y1709"/>
      <c r="Z1709"/>
      <c r="AA1709"/>
      <c r="AB1709"/>
      <c r="AC1709"/>
      <c r="AD1709"/>
      <c r="AE1709"/>
      <c r="AF1709"/>
    </row>
    <row r="1710" spans="1:32">
      <c r="A1710" s="6" t="str">
        <f t="shared" si="54"/>
        <v/>
      </c>
      <c r="B1710" s="6" t="str">
        <f t="shared" si="55"/>
        <v/>
      </c>
      <c r="C1710"/>
      <c r="D1710"/>
      <c r="E1710"/>
      <c r="F1710"/>
      <c r="G1710"/>
      <c r="H1710"/>
      <c r="I1710"/>
      <c r="J1710"/>
      <c r="K1710"/>
      <c r="L1710"/>
      <c r="M1710"/>
      <c r="N1710"/>
      <c r="O1710"/>
      <c r="P1710"/>
      <c r="Q1710"/>
      <c r="R1710"/>
      <c r="S1710"/>
      <c r="T1710"/>
      <c r="U1710"/>
      <c r="V1710"/>
      <c r="W1710"/>
      <c r="X1710"/>
      <c r="Y1710"/>
      <c r="Z1710"/>
      <c r="AA1710"/>
      <c r="AB1710"/>
      <c r="AC1710"/>
      <c r="AD1710"/>
      <c r="AE1710"/>
      <c r="AF1710"/>
    </row>
    <row r="1711" spans="1:32">
      <c r="A1711" s="6" t="str">
        <f t="shared" si="54"/>
        <v/>
      </c>
      <c r="B1711" s="6" t="str">
        <f t="shared" si="55"/>
        <v/>
      </c>
      <c r="C1711"/>
      <c r="D1711"/>
      <c r="E1711"/>
      <c r="F1711"/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  <c r="Z1711"/>
      <c r="AA1711"/>
      <c r="AB1711"/>
      <c r="AC1711"/>
      <c r="AD1711"/>
      <c r="AE1711"/>
      <c r="AF1711"/>
    </row>
    <row r="1712" spans="1:32">
      <c r="A1712" s="6" t="str">
        <f t="shared" si="54"/>
        <v/>
      </c>
      <c r="B1712" s="6" t="str">
        <f t="shared" si="55"/>
        <v/>
      </c>
      <c r="C1712"/>
      <c r="D1712"/>
      <c r="E1712"/>
      <c r="F1712"/>
      <c r="G1712"/>
      <c r="H1712"/>
      <c r="I1712"/>
      <c r="J1712"/>
      <c r="K1712"/>
      <c r="L1712"/>
      <c r="M1712"/>
      <c r="N1712"/>
      <c r="O1712"/>
      <c r="P1712"/>
      <c r="Q1712"/>
      <c r="R1712"/>
      <c r="S1712"/>
      <c r="T1712"/>
      <c r="U1712"/>
      <c r="V1712"/>
      <c r="W1712"/>
      <c r="X1712"/>
      <c r="Y1712"/>
      <c r="Z1712"/>
      <c r="AA1712"/>
      <c r="AB1712"/>
      <c r="AC1712"/>
      <c r="AD1712"/>
      <c r="AE1712"/>
      <c r="AF1712"/>
    </row>
    <row r="1713" spans="1:32">
      <c r="A1713" s="6" t="str">
        <f t="shared" si="54"/>
        <v/>
      </c>
      <c r="B1713" s="6" t="str">
        <f t="shared" si="55"/>
        <v/>
      </c>
      <c r="C1713"/>
      <c r="D1713"/>
      <c r="E1713"/>
      <c r="F1713"/>
      <c r="G1713"/>
      <c r="H1713"/>
      <c r="I1713"/>
      <c r="J1713"/>
      <c r="K1713"/>
      <c r="L1713"/>
      <c r="M1713"/>
      <c r="N1713"/>
      <c r="O1713"/>
      <c r="P1713"/>
      <c r="Q1713"/>
      <c r="R1713"/>
      <c r="S1713"/>
      <c r="T1713"/>
      <c r="U1713"/>
      <c r="V1713"/>
      <c r="W1713"/>
      <c r="X1713"/>
      <c r="Y1713"/>
      <c r="Z1713"/>
      <c r="AA1713"/>
      <c r="AB1713"/>
      <c r="AC1713"/>
      <c r="AD1713"/>
      <c r="AE1713"/>
      <c r="AF1713"/>
    </row>
    <row r="1714" spans="1:32">
      <c r="A1714" s="6" t="str">
        <f t="shared" si="54"/>
        <v/>
      </c>
      <c r="B1714" s="6" t="str">
        <f t="shared" si="55"/>
        <v/>
      </c>
      <c r="C1714"/>
      <c r="D1714"/>
      <c r="E1714"/>
      <c r="F1714"/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  <c r="Z1714"/>
      <c r="AA1714"/>
      <c r="AB1714"/>
      <c r="AC1714"/>
      <c r="AD1714"/>
      <c r="AE1714"/>
      <c r="AF1714"/>
    </row>
    <row r="1715" spans="1:32">
      <c r="A1715" s="6" t="str">
        <f t="shared" si="54"/>
        <v/>
      </c>
      <c r="B1715" s="6" t="str">
        <f t="shared" si="55"/>
        <v/>
      </c>
      <c r="C1715"/>
      <c r="D1715"/>
      <c r="E1715"/>
      <c r="F1715"/>
      <c r="G1715"/>
      <c r="H1715"/>
      <c r="I1715"/>
      <c r="J1715"/>
      <c r="K1715"/>
      <c r="L1715"/>
      <c r="M1715"/>
      <c r="N1715"/>
      <c r="O1715"/>
      <c r="P1715"/>
      <c r="Q1715"/>
      <c r="R1715"/>
      <c r="S1715"/>
      <c r="T1715"/>
      <c r="U1715"/>
      <c r="V1715"/>
      <c r="W1715"/>
      <c r="X1715"/>
      <c r="Y1715"/>
      <c r="Z1715"/>
      <c r="AA1715"/>
      <c r="AB1715"/>
      <c r="AC1715"/>
      <c r="AD1715"/>
      <c r="AE1715"/>
      <c r="AF1715"/>
    </row>
    <row r="1716" spans="1:32">
      <c r="A1716" s="6" t="str">
        <f t="shared" si="54"/>
        <v/>
      </c>
      <c r="B1716" s="6" t="str">
        <f t="shared" si="55"/>
        <v/>
      </c>
      <c r="C1716"/>
      <c r="D1716"/>
      <c r="E1716"/>
      <c r="F1716"/>
      <c r="G1716"/>
      <c r="H1716"/>
      <c r="I1716"/>
      <c r="J1716"/>
      <c r="K1716"/>
      <c r="L1716"/>
      <c r="M1716"/>
      <c r="N1716"/>
      <c r="O1716"/>
      <c r="P1716"/>
      <c r="Q1716"/>
      <c r="R1716"/>
      <c r="S1716"/>
      <c r="T1716"/>
      <c r="U1716"/>
      <c r="V1716"/>
      <c r="W1716"/>
      <c r="X1716"/>
      <c r="Y1716"/>
      <c r="Z1716"/>
      <c r="AA1716"/>
      <c r="AB1716"/>
      <c r="AC1716"/>
      <c r="AD1716"/>
      <c r="AE1716"/>
      <c r="AF1716"/>
    </row>
    <row r="1717" spans="1:32">
      <c r="A1717" s="6" t="str">
        <f t="shared" si="54"/>
        <v/>
      </c>
      <c r="B1717" s="6" t="str">
        <f t="shared" si="55"/>
        <v/>
      </c>
      <c r="C1717"/>
      <c r="D1717"/>
      <c r="E1717"/>
      <c r="F1717"/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  <c r="Z1717"/>
      <c r="AA1717"/>
      <c r="AB1717"/>
      <c r="AC1717"/>
      <c r="AD1717"/>
      <c r="AE1717"/>
      <c r="AF1717"/>
    </row>
    <row r="1718" spans="1:32">
      <c r="A1718" s="6" t="str">
        <f t="shared" si="54"/>
        <v/>
      </c>
      <c r="B1718" s="6" t="str">
        <f t="shared" si="55"/>
        <v/>
      </c>
      <c r="C1718"/>
      <c r="D1718"/>
      <c r="E1718"/>
      <c r="F1718"/>
      <c r="G1718"/>
      <c r="H1718"/>
      <c r="I1718"/>
      <c r="J1718"/>
      <c r="K1718"/>
      <c r="L1718"/>
      <c r="M1718"/>
      <c r="N1718"/>
      <c r="O1718"/>
      <c r="P1718"/>
      <c r="Q1718"/>
      <c r="R1718"/>
      <c r="S1718"/>
      <c r="T1718"/>
      <c r="U1718"/>
      <c r="V1718"/>
      <c r="W1718"/>
      <c r="X1718"/>
      <c r="Y1718"/>
      <c r="Z1718"/>
      <c r="AA1718"/>
      <c r="AB1718"/>
      <c r="AC1718"/>
      <c r="AD1718"/>
      <c r="AE1718"/>
      <c r="AF1718"/>
    </row>
    <row r="1719" spans="1:32">
      <c r="A1719" s="6" t="str">
        <f t="shared" si="54"/>
        <v/>
      </c>
      <c r="B1719" s="6" t="str">
        <f t="shared" si="55"/>
        <v/>
      </c>
      <c r="C1719"/>
      <c r="D1719"/>
      <c r="E1719"/>
      <c r="F1719"/>
      <c r="G1719"/>
      <c r="H1719"/>
      <c r="I1719"/>
      <c r="J1719"/>
      <c r="K1719"/>
      <c r="L1719"/>
      <c r="M1719"/>
      <c r="N1719"/>
      <c r="O1719"/>
      <c r="P1719"/>
      <c r="Q1719"/>
      <c r="R1719"/>
      <c r="S1719"/>
      <c r="T1719"/>
      <c r="U1719"/>
      <c r="V1719"/>
      <c r="W1719"/>
      <c r="X1719"/>
      <c r="Y1719"/>
      <c r="Z1719"/>
      <c r="AA1719"/>
      <c r="AB1719"/>
      <c r="AC1719"/>
      <c r="AD1719"/>
      <c r="AE1719"/>
      <c r="AF1719"/>
    </row>
    <row r="1720" spans="1:32">
      <c r="A1720" s="6" t="str">
        <f t="shared" si="54"/>
        <v/>
      </c>
      <c r="B1720" s="6" t="str">
        <f t="shared" si="55"/>
        <v/>
      </c>
      <c r="C1720"/>
      <c r="D1720"/>
      <c r="E1720"/>
      <c r="F1720"/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  <c r="Z1720"/>
      <c r="AA1720"/>
      <c r="AB1720"/>
      <c r="AC1720"/>
      <c r="AD1720"/>
      <c r="AE1720"/>
      <c r="AF1720"/>
    </row>
    <row r="1721" spans="1:32">
      <c r="A1721" s="6" t="str">
        <f t="shared" si="54"/>
        <v/>
      </c>
      <c r="B1721" s="6" t="str">
        <f t="shared" si="55"/>
        <v/>
      </c>
      <c r="C1721"/>
      <c r="D1721"/>
      <c r="E1721"/>
      <c r="F1721"/>
      <c r="G1721"/>
      <c r="H1721"/>
      <c r="I1721"/>
      <c r="J1721"/>
      <c r="K1721"/>
      <c r="L1721"/>
      <c r="M1721"/>
      <c r="N1721"/>
      <c r="O1721"/>
      <c r="P1721"/>
      <c r="Q1721"/>
      <c r="R1721"/>
      <c r="S1721"/>
      <c r="T1721"/>
      <c r="U1721"/>
      <c r="V1721"/>
      <c r="W1721"/>
      <c r="X1721"/>
      <c r="Y1721"/>
      <c r="Z1721"/>
      <c r="AA1721"/>
      <c r="AB1721"/>
      <c r="AC1721"/>
      <c r="AD1721"/>
      <c r="AE1721"/>
      <c r="AF1721"/>
    </row>
    <row r="1722" spans="1:32">
      <c r="A1722" s="6" t="str">
        <f t="shared" si="54"/>
        <v/>
      </c>
      <c r="B1722" s="6" t="str">
        <f t="shared" si="55"/>
        <v/>
      </c>
      <c r="C1722"/>
      <c r="D1722"/>
      <c r="E1722"/>
      <c r="F1722"/>
      <c r="G1722"/>
      <c r="H1722"/>
      <c r="I1722"/>
      <c r="J1722"/>
      <c r="K1722"/>
      <c r="L1722"/>
      <c r="M1722"/>
      <c r="N1722"/>
      <c r="O1722"/>
      <c r="P1722"/>
      <c r="Q1722"/>
      <c r="R1722"/>
      <c r="S1722"/>
      <c r="T1722"/>
      <c r="U1722"/>
      <c r="V1722"/>
      <c r="W1722"/>
      <c r="X1722"/>
      <c r="Y1722"/>
      <c r="Z1722"/>
      <c r="AA1722"/>
      <c r="AB1722"/>
      <c r="AC1722"/>
      <c r="AD1722"/>
      <c r="AE1722"/>
      <c r="AF1722"/>
    </row>
    <row r="1723" spans="1:32">
      <c r="A1723" s="6" t="str">
        <f t="shared" si="54"/>
        <v/>
      </c>
      <c r="B1723" s="6" t="str">
        <f t="shared" si="55"/>
        <v/>
      </c>
      <c r="C1723"/>
      <c r="D1723"/>
      <c r="E1723"/>
      <c r="F1723"/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  <c r="Z1723"/>
      <c r="AA1723"/>
      <c r="AB1723"/>
      <c r="AC1723"/>
      <c r="AD1723"/>
      <c r="AE1723"/>
      <c r="AF1723"/>
    </row>
    <row r="1724" spans="1:32">
      <c r="A1724" s="6" t="str">
        <f t="shared" si="54"/>
        <v/>
      </c>
      <c r="B1724" s="6" t="str">
        <f t="shared" si="55"/>
        <v/>
      </c>
      <c r="C1724"/>
      <c r="D1724"/>
      <c r="E1724"/>
      <c r="F1724"/>
      <c r="G1724"/>
      <c r="H1724"/>
      <c r="I1724"/>
      <c r="J1724"/>
      <c r="K1724"/>
      <c r="L1724"/>
      <c r="M1724"/>
      <c r="N1724"/>
      <c r="O1724"/>
      <c r="P1724"/>
      <c r="Q1724"/>
      <c r="R1724"/>
      <c r="S1724"/>
      <c r="T1724"/>
      <c r="U1724"/>
      <c r="V1724"/>
      <c r="W1724"/>
      <c r="X1724"/>
      <c r="Y1724"/>
      <c r="Z1724"/>
      <c r="AA1724"/>
      <c r="AB1724"/>
      <c r="AC1724"/>
      <c r="AD1724"/>
      <c r="AE1724"/>
      <c r="AF1724"/>
    </row>
    <row r="1725" spans="1:32">
      <c r="A1725" s="6" t="str">
        <f t="shared" si="54"/>
        <v/>
      </c>
      <c r="B1725" s="6" t="str">
        <f t="shared" si="55"/>
        <v/>
      </c>
      <c r="C1725"/>
      <c r="D1725"/>
      <c r="E1725"/>
      <c r="F1725"/>
      <c r="G1725"/>
      <c r="H1725"/>
      <c r="I1725"/>
      <c r="J1725"/>
      <c r="K1725"/>
      <c r="L1725"/>
      <c r="M1725"/>
      <c r="N1725"/>
      <c r="O1725"/>
      <c r="P1725"/>
      <c r="Q1725"/>
      <c r="R1725"/>
      <c r="S1725"/>
      <c r="T1725"/>
      <c r="U1725"/>
      <c r="V1725"/>
      <c r="W1725"/>
      <c r="X1725"/>
      <c r="Y1725"/>
      <c r="Z1725"/>
      <c r="AA1725"/>
      <c r="AB1725"/>
      <c r="AC1725"/>
      <c r="AD1725"/>
      <c r="AE1725"/>
      <c r="AF1725"/>
    </row>
    <row r="1726" spans="1:32">
      <c r="A1726" s="6" t="str">
        <f t="shared" si="54"/>
        <v/>
      </c>
      <c r="B1726" s="6" t="str">
        <f t="shared" si="55"/>
        <v/>
      </c>
      <c r="C1726"/>
      <c r="D1726"/>
      <c r="E1726"/>
      <c r="F1726"/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  <c r="Z1726"/>
      <c r="AA1726"/>
      <c r="AB1726"/>
      <c r="AC1726"/>
      <c r="AD1726"/>
      <c r="AE1726"/>
      <c r="AF1726"/>
    </row>
    <row r="1727" spans="1:32">
      <c r="A1727" s="6" t="str">
        <f t="shared" si="54"/>
        <v/>
      </c>
      <c r="B1727" s="6" t="str">
        <f t="shared" si="55"/>
        <v/>
      </c>
      <c r="C1727"/>
      <c r="D1727"/>
      <c r="E1727"/>
      <c r="F1727"/>
      <c r="G1727"/>
      <c r="H1727"/>
      <c r="I1727"/>
      <c r="J1727"/>
      <c r="K1727"/>
      <c r="L1727"/>
      <c r="M1727"/>
      <c r="N1727"/>
      <c r="O1727"/>
      <c r="P1727"/>
      <c r="Q1727"/>
      <c r="R1727"/>
      <c r="S1727"/>
      <c r="T1727"/>
      <c r="U1727"/>
      <c r="V1727"/>
      <c r="W1727"/>
      <c r="X1727"/>
      <c r="Y1727"/>
      <c r="Z1727"/>
      <c r="AA1727"/>
      <c r="AB1727"/>
      <c r="AC1727"/>
      <c r="AD1727"/>
      <c r="AE1727"/>
      <c r="AF1727"/>
    </row>
    <row r="1728" spans="1:32">
      <c r="A1728" s="6" t="str">
        <f t="shared" si="54"/>
        <v/>
      </c>
      <c r="B1728" s="6" t="str">
        <f t="shared" si="55"/>
        <v/>
      </c>
      <c r="C1728"/>
      <c r="D1728"/>
      <c r="E1728"/>
      <c r="F1728"/>
      <c r="G1728"/>
      <c r="H1728"/>
      <c r="I1728"/>
      <c r="J1728"/>
      <c r="K1728"/>
      <c r="L1728"/>
      <c r="M1728"/>
      <c r="N1728"/>
      <c r="O1728"/>
      <c r="P1728"/>
      <c r="Q1728"/>
      <c r="R1728"/>
      <c r="S1728"/>
      <c r="T1728"/>
      <c r="U1728"/>
      <c r="V1728"/>
      <c r="W1728"/>
      <c r="X1728"/>
      <c r="Y1728"/>
      <c r="Z1728"/>
      <c r="AA1728"/>
      <c r="AB1728"/>
      <c r="AC1728"/>
      <c r="AD1728"/>
      <c r="AE1728"/>
      <c r="AF1728"/>
    </row>
    <row r="1729" spans="1:32">
      <c r="A1729" s="6" t="str">
        <f t="shared" si="54"/>
        <v/>
      </c>
      <c r="B1729" s="6" t="str">
        <f t="shared" si="55"/>
        <v/>
      </c>
      <c r="C1729"/>
      <c r="D1729"/>
      <c r="E1729"/>
      <c r="F1729"/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  <c r="Z1729"/>
      <c r="AA1729"/>
      <c r="AB1729"/>
      <c r="AC1729"/>
      <c r="AD1729"/>
      <c r="AE1729"/>
      <c r="AF1729"/>
    </row>
    <row r="1730" spans="1:32">
      <c r="A1730" s="6" t="str">
        <f t="shared" si="54"/>
        <v/>
      </c>
      <c r="B1730" s="6" t="str">
        <f t="shared" si="55"/>
        <v/>
      </c>
      <c r="C1730"/>
      <c r="D1730"/>
      <c r="E1730"/>
      <c r="F1730"/>
      <c r="G1730"/>
      <c r="H1730"/>
      <c r="I1730"/>
      <c r="J1730"/>
      <c r="K1730"/>
      <c r="L1730"/>
      <c r="M1730"/>
      <c r="N1730"/>
      <c r="O1730"/>
      <c r="P1730"/>
      <c r="Q1730"/>
      <c r="R1730"/>
      <c r="S1730"/>
      <c r="T1730"/>
      <c r="U1730"/>
      <c r="V1730"/>
      <c r="W1730"/>
      <c r="X1730"/>
      <c r="Y1730"/>
      <c r="Z1730"/>
      <c r="AA1730"/>
      <c r="AB1730"/>
      <c r="AC1730"/>
      <c r="AD1730"/>
      <c r="AE1730"/>
      <c r="AF1730"/>
    </row>
    <row r="1731" spans="1:32">
      <c r="A1731" s="6" t="str">
        <f t="shared" si="54"/>
        <v/>
      </c>
      <c r="B1731" s="6" t="str">
        <f t="shared" si="55"/>
        <v/>
      </c>
      <c r="C1731"/>
      <c r="D1731"/>
      <c r="E1731"/>
      <c r="F1731"/>
      <c r="G1731"/>
      <c r="H1731"/>
      <c r="I1731"/>
      <c r="J1731"/>
      <c r="K1731"/>
      <c r="L1731"/>
      <c r="M1731"/>
      <c r="N1731"/>
      <c r="O1731"/>
      <c r="P1731"/>
      <c r="Q1731"/>
      <c r="R1731"/>
      <c r="S1731"/>
      <c r="T1731"/>
      <c r="U1731"/>
      <c r="V1731"/>
      <c r="W1731"/>
      <c r="X1731"/>
      <c r="Y1731"/>
      <c r="Z1731"/>
      <c r="AA1731"/>
      <c r="AB1731"/>
      <c r="AC1731"/>
      <c r="AD1731"/>
      <c r="AE1731"/>
      <c r="AF1731"/>
    </row>
    <row r="1732" spans="1:32">
      <c r="A1732" s="6" t="str">
        <f t="shared" si="54"/>
        <v/>
      </c>
      <c r="B1732" s="6" t="str">
        <f t="shared" si="55"/>
        <v/>
      </c>
      <c r="C1732"/>
      <c r="D1732"/>
      <c r="E1732"/>
      <c r="F1732"/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  <c r="Z1732"/>
      <c r="AA1732"/>
      <c r="AB1732"/>
      <c r="AC1732"/>
      <c r="AD1732"/>
      <c r="AE1732"/>
      <c r="AF1732"/>
    </row>
    <row r="1733" spans="1:32">
      <c r="A1733" s="6" t="str">
        <f t="shared" si="54"/>
        <v/>
      </c>
      <c r="B1733" s="6" t="str">
        <f t="shared" si="55"/>
        <v/>
      </c>
      <c r="C1733"/>
      <c r="D1733"/>
      <c r="E1733"/>
      <c r="F1733"/>
      <c r="G1733"/>
      <c r="H1733"/>
      <c r="I1733"/>
      <c r="J1733"/>
      <c r="K1733"/>
      <c r="L1733"/>
      <c r="M1733"/>
      <c r="N1733"/>
      <c r="O1733"/>
      <c r="P1733"/>
      <c r="Q1733"/>
      <c r="R1733"/>
      <c r="S1733"/>
      <c r="T1733"/>
      <c r="U1733"/>
      <c r="V1733"/>
      <c r="W1733"/>
      <c r="X1733"/>
      <c r="Y1733"/>
      <c r="Z1733"/>
      <c r="AA1733"/>
      <c r="AB1733"/>
      <c r="AC1733"/>
      <c r="AD1733"/>
      <c r="AE1733"/>
      <c r="AF1733"/>
    </row>
    <row r="1734" spans="1:32">
      <c r="A1734" s="6" t="str">
        <f t="shared" si="54"/>
        <v/>
      </c>
      <c r="B1734" s="6" t="str">
        <f t="shared" si="55"/>
        <v/>
      </c>
      <c r="C1734"/>
      <c r="D1734"/>
      <c r="E1734"/>
      <c r="F1734"/>
      <c r="G1734"/>
      <c r="H1734"/>
      <c r="I1734"/>
      <c r="J1734"/>
      <c r="K1734"/>
      <c r="L1734"/>
      <c r="M1734"/>
      <c r="N1734"/>
      <c r="O1734"/>
      <c r="P1734"/>
      <c r="Q1734"/>
      <c r="R1734"/>
      <c r="S1734"/>
      <c r="T1734"/>
      <c r="U1734"/>
      <c r="V1734"/>
      <c r="W1734"/>
      <c r="X1734"/>
      <c r="Y1734"/>
      <c r="Z1734"/>
      <c r="AA1734"/>
      <c r="AB1734"/>
      <c r="AC1734"/>
      <c r="AD1734"/>
      <c r="AE1734"/>
      <c r="AF1734"/>
    </row>
    <row r="1735" spans="1:32">
      <c r="A1735" s="6" t="str">
        <f t="shared" si="54"/>
        <v/>
      </c>
      <c r="B1735" s="6" t="str">
        <f t="shared" si="55"/>
        <v/>
      </c>
      <c r="C1735"/>
      <c r="D1735"/>
      <c r="E1735"/>
      <c r="F1735"/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  <c r="Z1735"/>
      <c r="AA1735"/>
      <c r="AB1735"/>
      <c r="AC1735"/>
      <c r="AD1735"/>
      <c r="AE1735"/>
      <c r="AF1735"/>
    </row>
    <row r="1736" spans="1:32">
      <c r="A1736" s="6" t="str">
        <f t="shared" si="54"/>
        <v/>
      </c>
      <c r="B1736" s="6" t="str">
        <f t="shared" si="55"/>
        <v/>
      </c>
      <c r="C1736"/>
      <c r="D1736"/>
      <c r="E1736"/>
      <c r="F1736"/>
      <c r="G1736"/>
      <c r="H1736"/>
      <c r="I1736"/>
      <c r="J1736"/>
      <c r="K1736"/>
      <c r="L1736"/>
      <c r="M1736"/>
      <c r="N1736"/>
      <c r="O1736"/>
      <c r="P1736"/>
      <c r="Q1736"/>
      <c r="R1736"/>
      <c r="S1736"/>
      <c r="T1736"/>
      <c r="U1736"/>
      <c r="V1736"/>
      <c r="W1736"/>
      <c r="X1736"/>
      <c r="Y1736"/>
      <c r="Z1736"/>
      <c r="AA1736"/>
      <c r="AB1736"/>
      <c r="AC1736"/>
      <c r="AD1736"/>
      <c r="AE1736"/>
      <c r="AF1736"/>
    </row>
    <row r="1737" spans="1:32">
      <c r="A1737" s="6" t="str">
        <f t="shared" si="54"/>
        <v/>
      </c>
      <c r="B1737" s="6" t="str">
        <f t="shared" si="55"/>
        <v/>
      </c>
      <c r="C1737"/>
      <c r="D1737"/>
      <c r="E1737"/>
      <c r="F1737"/>
      <c r="G1737"/>
      <c r="H1737"/>
      <c r="I1737"/>
      <c r="J1737"/>
      <c r="K1737"/>
      <c r="L1737"/>
      <c r="M1737"/>
      <c r="N1737"/>
      <c r="O1737"/>
      <c r="P1737"/>
      <c r="Q1737"/>
      <c r="R1737"/>
      <c r="S1737"/>
      <c r="T1737"/>
      <c r="U1737"/>
      <c r="V1737"/>
      <c r="W1737"/>
      <c r="X1737"/>
      <c r="Y1737"/>
      <c r="Z1737"/>
      <c r="AA1737"/>
      <c r="AB1737"/>
      <c r="AC1737"/>
      <c r="AD1737"/>
      <c r="AE1737"/>
      <c r="AF1737"/>
    </row>
    <row r="1738" spans="1:32">
      <c r="A1738" s="6" t="str">
        <f t="shared" ref="A1738:A1801" si="56">IFERROR(CONCATENATE(C1738,B1738),"")</f>
        <v/>
      </c>
      <c r="B1738" s="6" t="str">
        <f t="shared" ref="B1738:B1801" si="57">IFERROR(IF(C1738=C1737,B1737+1,IF(C1738="","",1)),"")</f>
        <v/>
      </c>
      <c r="C1738"/>
      <c r="D1738"/>
      <c r="E1738"/>
      <c r="F1738"/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  <c r="Z1738"/>
      <c r="AA1738"/>
      <c r="AB1738"/>
      <c r="AC1738"/>
      <c r="AD1738"/>
      <c r="AE1738"/>
      <c r="AF1738"/>
    </row>
    <row r="1739" spans="1:32">
      <c r="A1739" s="6" t="str">
        <f t="shared" si="56"/>
        <v/>
      </c>
      <c r="B1739" s="6" t="str">
        <f t="shared" si="57"/>
        <v/>
      </c>
      <c r="C1739"/>
      <c r="D1739"/>
      <c r="E1739"/>
      <c r="F1739"/>
      <c r="G1739"/>
      <c r="H1739"/>
      <c r="I1739"/>
      <c r="J1739"/>
      <c r="K1739"/>
      <c r="L1739"/>
      <c r="M1739"/>
      <c r="N1739"/>
      <c r="O1739"/>
      <c r="P1739"/>
      <c r="Q1739"/>
      <c r="R1739"/>
      <c r="S1739"/>
      <c r="T1739"/>
      <c r="U1739"/>
      <c r="V1739"/>
      <c r="W1739"/>
      <c r="X1739"/>
      <c r="Y1739"/>
      <c r="Z1739"/>
      <c r="AA1739"/>
      <c r="AB1739"/>
      <c r="AC1739"/>
      <c r="AD1739"/>
      <c r="AE1739"/>
      <c r="AF1739"/>
    </row>
    <row r="1740" spans="1:32">
      <c r="A1740" s="6" t="str">
        <f t="shared" si="56"/>
        <v/>
      </c>
      <c r="B1740" s="6" t="str">
        <f t="shared" si="57"/>
        <v/>
      </c>
      <c r="C1740"/>
      <c r="D1740"/>
      <c r="E1740"/>
      <c r="F1740"/>
      <c r="G1740"/>
      <c r="H1740"/>
      <c r="I1740"/>
      <c r="J1740"/>
      <c r="K1740"/>
      <c r="L1740"/>
      <c r="M1740"/>
      <c r="N1740"/>
      <c r="O1740"/>
      <c r="P1740"/>
      <c r="Q1740"/>
      <c r="R1740"/>
      <c r="S1740"/>
      <c r="T1740"/>
      <c r="U1740"/>
      <c r="V1740"/>
      <c r="W1740"/>
      <c r="X1740"/>
      <c r="Y1740"/>
      <c r="Z1740"/>
      <c r="AA1740"/>
      <c r="AB1740"/>
      <c r="AC1740"/>
      <c r="AD1740"/>
      <c r="AE1740"/>
      <c r="AF1740"/>
    </row>
    <row r="1741" spans="1:32">
      <c r="A1741" s="6" t="str">
        <f t="shared" si="56"/>
        <v/>
      </c>
      <c r="B1741" s="6" t="str">
        <f t="shared" si="57"/>
        <v/>
      </c>
      <c r="C1741"/>
      <c r="D1741"/>
      <c r="E1741"/>
      <c r="F1741"/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  <c r="Z1741"/>
      <c r="AA1741"/>
      <c r="AB1741"/>
      <c r="AC1741"/>
      <c r="AD1741"/>
      <c r="AE1741"/>
      <c r="AF1741"/>
    </row>
    <row r="1742" spans="1:32">
      <c r="A1742" s="6" t="str">
        <f t="shared" si="56"/>
        <v/>
      </c>
      <c r="B1742" s="6" t="str">
        <f t="shared" si="57"/>
        <v/>
      </c>
      <c r="C1742"/>
      <c r="D1742"/>
      <c r="E1742"/>
      <c r="F1742"/>
      <c r="G1742"/>
      <c r="H1742"/>
      <c r="I1742"/>
      <c r="J1742"/>
      <c r="K1742"/>
      <c r="L1742"/>
      <c r="M1742"/>
      <c r="N1742"/>
      <c r="O1742"/>
      <c r="P1742"/>
      <c r="Q1742"/>
      <c r="R1742"/>
      <c r="S1742"/>
      <c r="T1742"/>
      <c r="U1742"/>
      <c r="V1742"/>
      <c r="W1742"/>
      <c r="X1742"/>
      <c r="Y1742"/>
      <c r="Z1742"/>
      <c r="AA1742"/>
      <c r="AB1742"/>
      <c r="AC1742"/>
      <c r="AD1742"/>
      <c r="AE1742"/>
      <c r="AF1742"/>
    </row>
    <row r="1743" spans="1:32">
      <c r="A1743" s="6" t="str">
        <f t="shared" si="56"/>
        <v/>
      </c>
      <c r="B1743" s="6" t="str">
        <f t="shared" si="57"/>
        <v/>
      </c>
      <c r="C1743"/>
      <c r="D1743"/>
      <c r="E1743"/>
      <c r="F1743"/>
      <c r="G1743"/>
      <c r="H1743"/>
      <c r="I1743"/>
      <c r="J1743"/>
      <c r="K1743"/>
      <c r="L1743"/>
      <c r="M1743"/>
      <c r="N1743"/>
      <c r="O1743"/>
      <c r="P1743"/>
      <c r="Q1743"/>
      <c r="R1743"/>
      <c r="S1743"/>
      <c r="T1743"/>
      <c r="U1743"/>
      <c r="V1743"/>
      <c r="W1743"/>
      <c r="X1743"/>
      <c r="Y1743"/>
      <c r="Z1743"/>
      <c r="AA1743"/>
      <c r="AB1743"/>
      <c r="AC1743"/>
      <c r="AD1743"/>
      <c r="AE1743"/>
      <c r="AF1743"/>
    </row>
    <row r="1744" spans="1:32">
      <c r="A1744" s="6" t="str">
        <f t="shared" si="56"/>
        <v/>
      </c>
      <c r="B1744" s="6" t="str">
        <f t="shared" si="57"/>
        <v/>
      </c>
      <c r="C1744"/>
      <c r="D1744"/>
      <c r="E1744"/>
      <c r="F1744"/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  <c r="Z1744"/>
      <c r="AA1744"/>
      <c r="AB1744"/>
      <c r="AC1744"/>
      <c r="AD1744"/>
      <c r="AE1744"/>
      <c r="AF1744"/>
    </row>
    <row r="1745" spans="1:32">
      <c r="A1745" s="6" t="str">
        <f t="shared" si="56"/>
        <v/>
      </c>
      <c r="B1745" s="6" t="str">
        <f t="shared" si="57"/>
        <v/>
      </c>
      <c r="C1745"/>
      <c r="D1745"/>
      <c r="E1745"/>
      <c r="F1745"/>
      <c r="G1745"/>
      <c r="H1745"/>
      <c r="I1745"/>
      <c r="J1745"/>
      <c r="K1745"/>
      <c r="L1745"/>
      <c r="M1745"/>
      <c r="N1745"/>
      <c r="O1745"/>
      <c r="P1745"/>
      <c r="Q1745"/>
      <c r="R1745"/>
      <c r="S1745"/>
      <c r="T1745"/>
      <c r="U1745"/>
      <c r="V1745"/>
      <c r="W1745"/>
      <c r="X1745"/>
      <c r="Y1745"/>
      <c r="Z1745"/>
      <c r="AA1745"/>
      <c r="AB1745"/>
      <c r="AC1745"/>
      <c r="AD1745"/>
      <c r="AE1745"/>
      <c r="AF1745"/>
    </row>
    <row r="1746" spans="1:32">
      <c r="A1746" s="6" t="str">
        <f t="shared" si="56"/>
        <v/>
      </c>
      <c r="B1746" s="6" t="str">
        <f t="shared" si="57"/>
        <v/>
      </c>
      <c r="C1746"/>
      <c r="D1746"/>
      <c r="E1746"/>
      <c r="F1746"/>
      <c r="G1746"/>
      <c r="H1746"/>
      <c r="I1746"/>
      <c r="J1746"/>
      <c r="K1746"/>
      <c r="L1746"/>
      <c r="M1746"/>
      <c r="N1746"/>
      <c r="O1746"/>
      <c r="P1746"/>
      <c r="Q1746"/>
      <c r="R1746"/>
      <c r="S1746"/>
      <c r="T1746"/>
      <c r="U1746"/>
      <c r="V1746"/>
      <c r="W1746"/>
      <c r="X1746"/>
      <c r="Y1746"/>
      <c r="Z1746"/>
      <c r="AA1746"/>
      <c r="AB1746"/>
      <c r="AC1746"/>
      <c r="AD1746"/>
      <c r="AE1746"/>
      <c r="AF1746"/>
    </row>
    <row r="1747" spans="1:32">
      <c r="A1747" s="6" t="str">
        <f t="shared" si="56"/>
        <v/>
      </c>
      <c r="B1747" s="6" t="str">
        <f t="shared" si="57"/>
        <v/>
      </c>
      <c r="C1747"/>
      <c r="D1747"/>
      <c r="E1747"/>
      <c r="F1747"/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  <c r="Z1747"/>
      <c r="AA1747"/>
      <c r="AB1747"/>
      <c r="AC1747"/>
      <c r="AD1747"/>
      <c r="AE1747"/>
      <c r="AF1747"/>
    </row>
    <row r="1748" spans="1:32">
      <c r="A1748" s="6" t="str">
        <f t="shared" si="56"/>
        <v/>
      </c>
      <c r="B1748" s="6" t="str">
        <f t="shared" si="57"/>
        <v/>
      </c>
      <c r="C1748"/>
      <c r="D1748"/>
      <c r="E1748"/>
      <c r="F1748"/>
      <c r="G1748"/>
      <c r="H1748"/>
      <c r="I1748"/>
      <c r="J1748"/>
      <c r="K1748"/>
      <c r="L1748"/>
      <c r="M1748"/>
      <c r="N1748"/>
      <c r="O1748"/>
      <c r="P1748"/>
      <c r="Q1748"/>
      <c r="R1748"/>
      <c r="S1748"/>
      <c r="T1748"/>
      <c r="U1748"/>
      <c r="V1748"/>
      <c r="W1748"/>
      <c r="X1748"/>
      <c r="Y1748"/>
      <c r="Z1748"/>
      <c r="AA1748"/>
      <c r="AB1748"/>
      <c r="AC1748"/>
      <c r="AD1748"/>
      <c r="AE1748"/>
      <c r="AF1748"/>
    </row>
    <row r="1749" spans="1:32">
      <c r="A1749" s="6" t="str">
        <f t="shared" si="56"/>
        <v/>
      </c>
      <c r="B1749" s="6" t="str">
        <f t="shared" si="57"/>
        <v/>
      </c>
      <c r="C1749"/>
      <c r="D1749"/>
      <c r="E1749"/>
      <c r="F1749"/>
      <c r="G1749"/>
      <c r="H1749"/>
      <c r="I1749"/>
      <c r="J1749"/>
      <c r="K1749"/>
      <c r="L1749"/>
      <c r="M1749"/>
      <c r="N1749"/>
      <c r="O1749"/>
      <c r="P1749"/>
      <c r="Q1749"/>
      <c r="R1749"/>
      <c r="S1749"/>
      <c r="T1749"/>
      <c r="U1749"/>
      <c r="V1749"/>
      <c r="W1749"/>
      <c r="X1749"/>
      <c r="Y1749"/>
      <c r="Z1749"/>
      <c r="AA1749"/>
      <c r="AB1749"/>
      <c r="AC1749"/>
      <c r="AD1749"/>
      <c r="AE1749"/>
      <c r="AF1749"/>
    </row>
    <row r="1750" spans="1:32">
      <c r="A1750" s="6" t="str">
        <f t="shared" si="56"/>
        <v/>
      </c>
      <c r="B1750" s="6" t="str">
        <f t="shared" si="57"/>
        <v/>
      </c>
      <c r="C1750"/>
      <c r="D1750"/>
      <c r="E1750"/>
      <c r="F1750"/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  <c r="Z1750"/>
      <c r="AA1750"/>
      <c r="AB1750"/>
      <c r="AC1750"/>
      <c r="AD1750"/>
      <c r="AE1750"/>
      <c r="AF1750"/>
    </row>
    <row r="1751" spans="1:32">
      <c r="A1751" s="6" t="str">
        <f t="shared" si="56"/>
        <v/>
      </c>
      <c r="B1751" s="6" t="str">
        <f t="shared" si="57"/>
        <v/>
      </c>
      <c r="C1751"/>
      <c r="D1751"/>
      <c r="E1751"/>
      <c r="F1751"/>
      <c r="G1751"/>
      <c r="H1751"/>
      <c r="I1751"/>
      <c r="J1751"/>
      <c r="K1751"/>
      <c r="L1751"/>
      <c r="M1751"/>
      <c r="N1751"/>
      <c r="O1751"/>
      <c r="P1751"/>
      <c r="Q1751"/>
      <c r="R1751"/>
      <c r="S1751"/>
      <c r="T1751"/>
      <c r="U1751"/>
      <c r="V1751"/>
      <c r="W1751"/>
      <c r="X1751"/>
      <c r="Y1751"/>
      <c r="Z1751"/>
      <c r="AA1751"/>
      <c r="AB1751"/>
      <c r="AC1751"/>
      <c r="AD1751"/>
      <c r="AE1751"/>
      <c r="AF1751"/>
    </row>
    <row r="1752" spans="1:32">
      <c r="A1752" s="6" t="str">
        <f t="shared" si="56"/>
        <v/>
      </c>
      <c r="B1752" s="6" t="str">
        <f t="shared" si="57"/>
        <v/>
      </c>
      <c r="C1752"/>
      <c r="D1752"/>
      <c r="E1752"/>
      <c r="F1752"/>
      <c r="G1752"/>
      <c r="H1752"/>
      <c r="I1752"/>
      <c r="J1752"/>
      <c r="K1752"/>
      <c r="L1752"/>
      <c r="M1752"/>
      <c r="N1752"/>
      <c r="O1752"/>
      <c r="P1752"/>
      <c r="Q1752"/>
      <c r="R1752"/>
      <c r="S1752"/>
      <c r="T1752"/>
      <c r="U1752"/>
      <c r="V1752"/>
      <c r="W1752"/>
      <c r="X1752"/>
      <c r="Y1752"/>
      <c r="Z1752"/>
      <c r="AA1752"/>
      <c r="AB1752"/>
      <c r="AC1752"/>
      <c r="AD1752"/>
      <c r="AE1752"/>
      <c r="AF1752"/>
    </row>
    <row r="1753" spans="1:32">
      <c r="A1753" s="6" t="str">
        <f t="shared" si="56"/>
        <v/>
      </c>
      <c r="B1753" s="6" t="str">
        <f t="shared" si="57"/>
        <v/>
      </c>
      <c r="C1753"/>
      <c r="D1753"/>
      <c r="E1753"/>
      <c r="F1753"/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  <c r="Z1753"/>
      <c r="AA1753"/>
      <c r="AB1753"/>
      <c r="AC1753"/>
      <c r="AD1753"/>
      <c r="AE1753"/>
      <c r="AF1753"/>
    </row>
    <row r="1754" spans="1:32">
      <c r="A1754" s="6" t="str">
        <f t="shared" si="56"/>
        <v/>
      </c>
      <c r="B1754" s="6" t="str">
        <f t="shared" si="57"/>
        <v/>
      </c>
      <c r="C1754"/>
      <c r="D1754"/>
      <c r="E1754"/>
      <c r="F1754"/>
      <c r="G1754"/>
      <c r="H1754"/>
      <c r="I1754"/>
      <c r="J1754"/>
      <c r="K1754"/>
      <c r="L1754"/>
      <c r="M1754"/>
      <c r="N1754"/>
      <c r="O1754"/>
      <c r="P1754"/>
      <c r="Q1754"/>
      <c r="R1754"/>
      <c r="S1754"/>
      <c r="T1754"/>
      <c r="U1754"/>
      <c r="V1754"/>
      <c r="W1754"/>
      <c r="X1754"/>
      <c r="Y1754"/>
      <c r="Z1754"/>
      <c r="AA1754"/>
      <c r="AB1754"/>
      <c r="AC1754"/>
      <c r="AD1754"/>
      <c r="AE1754"/>
      <c r="AF1754"/>
    </row>
    <row r="1755" spans="1:32">
      <c r="A1755" s="6" t="str">
        <f t="shared" si="56"/>
        <v/>
      </c>
      <c r="B1755" s="6" t="str">
        <f t="shared" si="57"/>
        <v/>
      </c>
      <c r="C1755"/>
      <c r="D1755"/>
      <c r="E1755"/>
      <c r="F1755"/>
      <c r="G1755"/>
      <c r="H1755"/>
      <c r="I1755"/>
      <c r="J1755"/>
      <c r="K1755"/>
      <c r="L1755"/>
      <c r="M1755"/>
      <c r="N1755"/>
      <c r="O1755"/>
      <c r="P1755"/>
      <c r="Q1755"/>
      <c r="R1755"/>
      <c r="S1755"/>
      <c r="T1755"/>
      <c r="U1755"/>
      <c r="V1755"/>
      <c r="W1755"/>
      <c r="X1755"/>
      <c r="Y1755"/>
      <c r="Z1755"/>
      <c r="AA1755"/>
      <c r="AB1755"/>
      <c r="AC1755"/>
      <c r="AD1755"/>
      <c r="AE1755"/>
      <c r="AF1755"/>
    </row>
    <row r="1756" spans="1:32">
      <c r="A1756" s="6" t="str">
        <f t="shared" si="56"/>
        <v/>
      </c>
      <c r="B1756" s="6" t="str">
        <f t="shared" si="57"/>
        <v/>
      </c>
      <c r="C1756"/>
      <c r="D1756"/>
      <c r="E1756"/>
      <c r="F1756"/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  <c r="Z1756"/>
      <c r="AA1756"/>
      <c r="AB1756"/>
      <c r="AC1756"/>
      <c r="AD1756"/>
      <c r="AE1756"/>
      <c r="AF1756"/>
    </row>
    <row r="1757" spans="1:32">
      <c r="A1757" s="6" t="str">
        <f t="shared" si="56"/>
        <v/>
      </c>
      <c r="B1757" s="6" t="str">
        <f t="shared" si="57"/>
        <v/>
      </c>
      <c r="C1757"/>
      <c r="D1757"/>
      <c r="E1757"/>
      <c r="F1757"/>
      <c r="G1757"/>
      <c r="H1757"/>
      <c r="I1757"/>
      <c r="J1757"/>
      <c r="K1757"/>
      <c r="L1757"/>
      <c r="M1757"/>
      <c r="N1757"/>
      <c r="O1757"/>
      <c r="P1757"/>
      <c r="Q1757"/>
      <c r="R1757"/>
      <c r="S1757"/>
      <c r="T1757"/>
      <c r="U1757"/>
      <c r="V1757"/>
      <c r="W1757"/>
      <c r="X1757"/>
      <c r="Y1757"/>
      <c r="Z1757"/>
      <c r="AA1757"/>
      <c r="AB1757"/>
      <c r="AC1757"/>
      <c r="AD1757"/>
      <c r="AE1757"/>
      <c r="AF1757"/>
    </row>
    <row r="1758" spans="1:32">
      <c r="A1758" s="6" t="str">
        <f t="shared" si="56"/>
        <v/>
      </c>
      <c r="B1758" s="6" t="str">
        <f t="shared" si="57"/>
        <v/>
      </c>
      <c r="C1758"/>
      <c r="D1758"/>
      <c r="E1758"/>
      <c r="F1758"/>
      <c r="G1758"/>
      <c r="H1758"/>
      <c r="I1758"/>
      <c r="J1758"/>
      <c r="K1758"/>
      <c r="L1758"/>
      <c r="M1758"/>
      <c r="N1758"/>
      <c r="O1758"/>
      <c r="P1758"/>
      <c r="Q1758"/>
      <c r="R1758"/>
      <c r="S1758"/>
      <c r="T1758"/>
      <c r="U1758"/>
      <c r="V1758"/>
      <c r="W1758"/>
      <c r="X1758"/>
      <c r="Y1758"/>
      <c r="Z1758"/>
      <c r="AA1758"/>
      <c r="AB1758"/>
      <c r="AC1758"/>
      <c r="AD1758"/>
      <c r="AE1758"/>
      <c r="AF1758"/>
    </row>
    <row r="1759" spans="1:32">
      <c r="A1759" s="6" t="str">
        <f t="shared" si="56"/>
        <v/>
      </c>
      <c r="B1759" s="6" t="str">
        <f t="shared" si="57"/>
        <v/>
      </c>
      <c r="C1759"/>
      <c r="D1759"/>
      <c r="E1759"/>
      <c r="F1759"/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  <c r="Z1759"/>
      <c r="AA1759"/>
      <c r="AB1759"/>
      <c r="AC1759"/>
      <c r="AD1759"/>
      <c r="AE1759"/>
      <c r="AF1759"/>
    </row>
    <row r="1760" spans="1:32">
      <c r="A1760" s="6" t="str">
        <f t="shared" si="56"/>
        <v/>
      </c>
      <c r="B1760" s="6" t="str">
        <f t="shared" si="57"/>
        <v/>
      </c>
      <c r="C1760"/>
      <c r="D1760"/>
      <c r="E1760"/>
      <c r="F1760"/>
      <c r="G1760"/>
      <c r="H1760"/>
      <c r="I1760"/>
      <c r="J1760"/>
      <c r="K1760"/>
      <c r="L1760"/>
      <c r="M1760"/>
      <c r="N1760"/>
      <c r="O1760"/>
      <c r="P1760"/>
      <c r="Q1760"/>
      <c r="R1760"/>
      <c r="S1760"/>
      <c r="T1760"/>
      <c r="U1760"/>
      <c r="V1760"/>
      <c r="W1760"/>
      <c r="X1760"/>
      <c r="Y1760"/>
      <c r="Z1760"/>
      <c r="AA1760"/>
      <c r="AB1760"/>
      <c r="AC1760"/>
      <c r="AD1760"/>
      <c r="AE1760"/>
      <c r="AF1760"/>
    </row>
    <row r="1761" spans="1:32">
      <c r="A1761" s="6" t="str">
        <f t="shared" si="56"/>
        <v/>
      </c>
      <c r="B1761" s="6" t="str">
        <f t="shared" si="57"/>
        <v/>
      </c>
      <c r="C1761"/>
      <c r="D1761"/>
      <c r="E1761"/>
      <c r="F1761"/>
      <c r="G1761"/>
      <c r="H1761"/>
      <c r="I1761"/>
      <c r="J1761"/>
      <c r="K1761"/>
      <c r="L1761"/>
      <c r="M1761"/>
      <c r="N1761"/>
      <c r="O1761"/>
      <c r="P1761"/>
      <c r="Q1761"/>
      <c r="R1761"/>
      <c r="S1761"/>
      <c r="T1761"/>
      <c r="U1761"/>
      <c r="V1761"/>
      <c r="W1761"/>
      <c r="X1761"/>
      <c r="Y1761"/>
      <c r="Z1761"/>
      <c r="AA1761"/>
      <c r="AB1761"/>
      <c r="AC1761"/>
      <c r="AD1761"/>
      <c r="AE1761"/>
      <c r="AF1761"/>
    </row>
    <row r="1762" spans="1:32">
      <c r="A1762" s="6" t="str">
        <f t="shared" si="56"/>
        <v/>
      </c>
      <c r="B1762" s="6" t="str">
        <f t="shared" si="57"/>
        <v/>
      </c>
      <c r="C1762"/>
      <c r="D1762"/>
      <c r="E1762"/>
      <c r="F1762"/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  <c r="Z1762"/>
      <c r="AA1762"/>
      <c r="AB1762"/>
      <c r="AC1762"/>
      <c r="AD1762"/>
      <c r="AE1762"/>
      <c r="AF1762"/>
    </row>
    <row r="1763" spans="1:32">
      <c r="A1763" s="6" t="str">
        <f t="shared" si="56"/>
        <v/>
      </c>
      <c r="B1763" s="6" t="str">
        <f t="shared" si="57"/>
        <v/>
      </c>
      <c r="C1763"/>
      <c r="D1763"/>
      <c r="E1763"/>
      <c r="F1763"/>
      <c r="G1763"/>
      <c r="H1763"/>
      <c r="I1763"/>
      <c r="J1763"/>
      <c r="K1763"/>
      <c r="L1763"/>
      <c r="M1763"/>
      <c r="N1763"/>
      <c r="O1763"/>
      <c r="P1763"/>
      <c r="Q1763"/>
      <c r="R1763"/>
      <c r="S1763"/>
      <c r="T1763"/>
      <c r="U1763"/>
      <c r="V1763"/>
      <c r="W1763"/>
      <c r="X1763"/>
      <c r="Y1763"/>
      <c r="Z1763"/>
      <c r="AA1763"/>
      <c r="AB1763"/>
      <c r="AC1763"/>
      <c r="AD1763"/>
      <c r="AE1763"/>
      <c r="AF1763"/>
    </row>
    <row r="1764" spans="1:32">
      <c r="A1764" s="6" t="str">
        <f t="shared" si="56"/>
        <v/>
      </c>
      <c r="B1764" s="6" t="str">
        <f t="shared" si="57"/>
        <v/>
      </c>
      <c r="C1764"/>
      <c r="D1764"/>
      <c r="E1764"/>
      <c r="F1764"/>
      <c r="G1764"/>
      <c r="H1764"/>
      <c r="I1764"/>
      <c r="J1764"/>
      <c r="K1764"/>
      <c r="L1764"/>
      <c r="M1764"/>
      <c r="N1764"/>
      <c r="O1764"/>
      <c r="P1764"/>
      <c r="Q1764"/>
      <c r="R1764"/>
      <c r="S1764"/>
      <c r="T1764"/>
      <c r="U1764"/>
      <c r="V1764"/>
      <c r="W1764"/>
      <c r="X1764"/>
      <c r="Y1764"/>
      <c r="Z1764"/>
      <c r="AA1764"/>
      <c r="AB1764"/>
      <c r="AC1764"/>
      <c r="AD1764"/>
      <c r="AE1764"/>
      <c r="AF1764"/>
    </row>
    <row r="1765" spans="1:32">
      <c r="A1765" s="6" t="str">
        <f t="shared" si="56"/>
        <v/>
      </c>
      <c r="B1765" s="6" t="str">
        <f t="shared" si="57"/>
        <v/>
      </c>
      <c r="C1765"/>
      <c r="D1765"/>
      <c r="E1765"/>
      <c r="F1765"/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  <c r="Z1765"/>
      <c r="AA1765"/>
      <c r="AB1765"/>
      <c r="AC1765"/>
      <c r="AD1765"/>
      <c r="AE1765"/>
      <c r="AF1765"/>
    </row>
    <row r="1766" spans="1:32">
      <c r="A1766" s="6" t="str">
        <f t="shared" si="56"/>
        <v/>
      </c>
      <c r="B1766" s="6" t="str">
        <f t="shared" si="57"/>
        <v/>
      </c>
      <c r="C1766"/>
      <c r="D1766"/>
      <c r="E1766"/>
      <c r="F1766"/>
      <c r="G1766"/>
      <c r="H1766"/>
      <c r="I1766"/>
      <c r="J1766"/>
      <c r="K1766"/>
      <c r="L1766"/>
      <c r="M1766"/>
      <c r="N1766"/>
      <c r="O1766"/>
      <c r="P1766"/>
      <c r="Q1766"/>
      <c r="R1766"/>
      <c r="S1766"/>
      <c r="T1766"/>
      <c r="U1766"/>
      <c r="V1766"/>
      <c r="W1766"/>
      <c r="X1766"/>
      <c r="Y1766"/>
      <c r="Z1766"/>
      <c r="AA1766"/>
      <c r="AB1766"/>
      <c r="AC1766"/>
      <c r="AD1766"/>
      <c r="AE1766"/>
      <c r="AF1766"/>
    </row>
    <row r="1767" spans="1:32">
      <c r="A1767" s="6" t="str">
        <f t="shared" si="56"/>
        <v/>
      </c>
      <c r="B1767" s="6" t="str">
        <f t="shared" si="57"/>
        <v/>
      </c>
      <c r="C1767"/>
      <c r="D1767"/>
      <c r="E1767"/>
      <c r="F1767"/>
      <c r="G1767"/>
      <c r="H1767"/>
      <c r="I1767"/>
      <c r="J1767"/>
      <c r="K1767"/>
      <c r="L1767"/>
      <c r="M1767"/>
      <c r="N1767"/>
      <c r="O1767"/>
      <c r="P1767"/>
      <c r="Q1767"/>
      <c r="R1767"/>
      <c r="S1767"/>
      <c r="T1767"/>
      <c r="U1767"/>
      <c r="V1767"/>
      <c r="W1767"/>
      <c r="X1767"/>
      <c r="Y1767"/>
      <c r="Z1767"/>
      <c r="AA1767"/>
      <c r="AB1767"/>
      <c r="AC1767"/>
      <c r="AD1767"/>
      <c r="AE1767"/>
      <c r="AF1767"/>
    </row>
    <row r="1768" spans="1:32">
      <c r="A1768" s="6" t="str">
        <f t="shared" si="56"/>
        <v/>
      </c>
      <c r="B1768" s="6" t="str">
        <f t="shared" si="57"/>
        <v/>
      </c>
      <c r="C1768"/>
      <c r="D1768"/>
      <c r="E1768"/>
      <c r="F1768"/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  <c r="Z1768"/>
      <c r="AA1768"/>
      <c r="AB1768"/>
      <c r="AC1768"/>
      <c r="AD1768"/>
      <c r="AE1768"/>
      <c r="AF1768"/>
    </row>
    <row r="1769" spans="1:32">
      <c r="A1769" s="6" t="str">
        <f t="shared" si="56"/>
        <v/>
      </c>
      <c r="B1769" s="6" t="str">
        <f t="shared" si="57"/>
        <v/>
      </c>
      <c r="C1769"/>
      <c r="D1769"/>
      <c r="E1769"/>
      <c r="F1769"/>
      <c r="G1769"/>
      <c r="H1769"/>
      <c r="I1769"/>
      <c r="J1769"/>
      <c r="K1769"/>
      <c r="L1769"/>
      <c r="M1769"/>
      <c r="N1769"/>
      <c r="O1769"/>
      <c r="P1769"/>
      <c r="Q1769"/>
      <c r="R1769"/>
      <c r="S1769"/>
      <c r="T1769"/>
      <c r="U1769"/>
      <c r="V1769"/>
      <c r="W1769"/>
      <c r="X1769"/>
      <c r="Y1769"/>
      <c r="Z1769"/>
      <c r="AA1769"/>
      <c r="AB1769"/>
      <c r="AC1769"/>
      <c r="AD1769"/>
      <c r="AE1769"/>
      <c r="AF1769"/>
    </row>
    <row r="1770" spans="1:32">
      <c r="A1770" s="6" t="str">
        <f t="shared" si="56"/>
        <v/>
      </c>
      <c r="B1770" s="6" t="str">
        <f t="shared" si="57"/>
        <v/>
      </c>
      <c r="C1770"/>
      <c r="D1770"/>
      <c r="E1770"/>
      <c r="F1770"/>
      <c r="G1770"/>
      <c r="H1770"/>
      <c r="I1770"/>
      <c r="J1770"/>
      <c r="K1770"/>
      <c r="L1770"/>
      <c r="M1770"/>
      <c r="N1770"/>
      <c r="O1770"/>
      <c r="P1770"/>
      <c r="Q1770"/>
      <c r="R1770"/>
      <c r="S1770"/>
      <c r="T1770"/>
      <c r="U1770"/>
      <c r="V1770"/>
      <c r="W1770"/>
      <c r="X1770"/>
      <c r="Y1770"/>
      <c r="Z1770"/>
      <c r="AA1770"/>
      <c r="AB1770"/>
      <c r="AC1770"/>
      <c r="AD1770"/>
      <c r="AE1770"/>
      <c r="AF1770"/>
    </row>
    <row r="1771" spans="1:32">
      <c r="A1771" s="6" t="str">
        <f t="shared" si="56"/>
        <v/>
      </c>
      <c r="B1771" s="6" t="str">
        <f t="shared" si="57"/>
        <v/>
      </c>
      <c r="C1771"/>
      <c r="D1771"/>
      <c r="E1771"/>
      <c r="F1771"/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  <c r="Z1771"/>
      <c r="AA1771"/>
      <c r="AB1771"/>
      <c r="AC1771"/>
      <c r="AD1771"/>
      <c r="AE1771"/>
      <c r="AF1771"/>
    </row>
    <row r="1772" spans="1:32">
      <c r="A1772" s="6" t="str">
        <f t="shared" si="56"/>
        <v/>
      </c>
      <c r="B1772" s="6" t="str">
        <f t="shared" si="57"/>
        <v/>
      </c>
      <c r="C1772"/>
      <c r="D1772"/>
      <c r="E1772"/>
      <c r="F1772"/>
      <c r="G1772"/>
      <c r="H1772"/>
      <c r="I1772"/>
      <c r="J1772"/>
      <c r="K1772"/>
      <c r="L1772"/>
      <c r="M1772"/>
      <c r="N1772"/>
      <c r="O1772"/>
      <c r="P1772"/>
      <c r="Q1772"/>
      <c r="R1772"/>
      <c r="S1772"/>
      <c r="T1772"/>
      <c r="U1772"/>
      <c r="V1772"/>
      <c r="W1772"/>
      <c r="X1772"/>
      <c r="Y1772"/>
      <c r="Z1772"/>
      <c r="AA1772"/>
      <c r="AB1772"/>
      <c r="AC1772"/>
      <c r="AD1772"/>
      <c r="AE1772"/>
      <c r="AF1772"/>
    </row>
    <row r="1773" spans="1:32">
      <c r="A1773" s="6" t="str">
        <f t="shared" si="56"/>
        <v/>
      </c>
      <c r="B1773" s="6" t="str">
        <f t="shared" si="57"/>
        <v/>
      </c>
      <c r="C1773"/>
      <c r="D1773"/>
      <c r="E1773"/>
      <c r="F1773"/>
      <c r="G1773"/>
      <c r="H1773"/>
      <c r="I1773"/>
      <c r="J1773"/>
      <c r="K1773"/>
      <c r="L1773"/>
      <c r="M1773"/>
      <c r="N1773"/>
      <c r="O1773"/>
      <c r="P1773"/>
      <c r="Q1773"/>
      <c r="R1773"/>
      <c r="S1773"/>
      <c r="T1773"/>
      <c r="U1773"/>
      <c r="V1773"/>
      <c r="W1773"/>
      <c r="X1773"/>
      <c r="Y1773"/>
      <c r="Z1773"/>
      <c r="AA1773"/>
      <c r="AB1773"/>
      <c r="AC1773"/>
      <c r="AD1773"/>
      <c r="AE1773"/>
      <c r="AF1773"/>
    </row>
    <row r="1774" spans="1:32">
      <c r="A1774" s="6" t="str">
        <f t="shared" si="56"/>
        <v/>
      </c>
      <c r="B1774" s="6" t="str">
        <f t="shared" si="57"/>
        <v/>
      </c>
      <c r="C1774"/>
      <c r="D1774"/>
      <c r="E1774"/>
      <c r="F1774"/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  <c r="Z1774"/>
      <c r="AA1774"/>
      <c r="AB1774"/>
      <c r="AC1774"/>
      <c r="AD1774"/>
      <c r="AE1774"/>
      <c r="AF1774"/>
    </row>
    <row r="1775" spans="1:32">
      <c r="A1775" s="6" t="str">
        <f t="shared" si="56"/>
        <v/>
      </c>
      <c r="B1775" s="6" t="str">
        <f t="shared" si="57"/>
        <v/>
      </c>
      <c r="C1775"/>
      <c r="D1775"/>
      <c r="E1775"/>
      <c r="F1775"/>
      <c r="G1775"/>
      <c r="H1775"/>
      <c r="I1775"/>
      <c r="J1775"/>
      <c r="K1775"/>
      <c r="L1775"/>
      <c r="M1775"/>
      <c r="N1775"/>
      <c r="O1775"/>
      <c r="P1775"/>
      <c r="Q1775"/>
      <c r="R1775"/>
      <c r="S1775"/>
      <c r="T1775"/>
      <c r="U1775"/>
      <c r="V1775"/>
      <c r="W1775"/>
      <c r="X1775"/>
      <c r="Y1775"/>
      <c r="Z1775"/>
      <c r="AA1775"/>
      <c r="AB1775"/>
      <c r="AC1775"/>
      <c r="AD1775"/>
      <c r="AE1775"/>
      <c r="AF1775"/>
    </row>
    <row r="1776" spans="1:32">
      <c r="A1776" s="6" t="str">
        <f t="shared" si="56"/>
        <v/>
      </c>
      <c r="B1776" s="6" t="str">
        <f t="shared" si="57"/>
        <v/>
      </c>
      <c r="C1776"/>
      <c r="D1776"/>
      <c r="E1776"/>
      <c r="F1776"/>
      <c r="G1776"/>
      <c r="H1776"/>
      <c r="I1776"/>
      <c r="J1776"/>
      <c r="K1776"/>
      <c r="L1776"/>
      <c r="M1776"/>
      <c r="N1776"/>
      <c r="O1776"/>
      <c r="P1776"/>
      <c r="Q1776"/>
      <c r="R1776"/>
      <c r="S1776"/>
      <c r="T1776"/>
      <c r="U1776"/>
      <c r="V1776"/>
      <c r="W1776"/>
      <c r="X1776"/>
      <c r="Y1776"/>
      <c r="Z1776"/>
      <c r="AA1776"/>
      <c r="AB1776"/>
      <c r="AC1776"/>
      <c r="AD1776"/>
      <c r="AE1776"/>
      <c r="AF1776"/>
    </row>
    <row r="1777" spans="1:32">
      <c r="A1777" s="6" t="str">
        <f t="shared" si="56"/>
        <v/>
      </c>
      <c r="B1777" s="6" t="str">
        <f t="shared" si="57"/>
        <v/>
      </c>
      <c r="C1777"/>
      <c r="D1777"/>
      <c r="E1777"/>
      <c r="F1777"/>
      <c r="G1777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  <c r="Z1777"/>
      <c r="AA1777"/>
      <c r="AB1777"/>
      <c r="AC1777"/>
      <c r="AD1777"/>
      <c r="AE1777"/>
      <c r="AF1777"/>
    </row>
    <row r="1778" spans="1:32">
      <c r="A1778" s="6" t="str">
        <f t="shared" si="56"/>
        <v/>
      </c>
      <c r="B1778" s="6" t="str">
        <f t="shared" si="57"/>
        <v/>
      </c>
      <c r="C1778"/>
      <c r="D1778"/>
      <c r="E1778"/>
      <c r="F1778"/>
      <c r="G1778"/>
      <c r="H1778"/>
      <c r="I1778"/>
      <c r="J1778"/>
      <c r="K1778"/>
      <c r="L1778"/>
      <c r="M1778"/>
      <c r="N1778"/>
      <c r="O1778"/>
      <c r="P1778"/>
      <c r="Q1778"/>
      <c r="R1778"/>
      <c r="S1778"/>
      <c r="T1778"/>
      <c r="U1778"/>
      <c r="V1778"/>
      <c r="W1778"/>
      <c r="X1778"/>
      <c r="Y1778"/>
      <c r="Z1778"/>
      <c r="AA1778"/>
      <c r="AB1778"/>
      <c r="AC1778"/>
      <c r="AD1778"/>
      <c r="AE1778"/>
      <c r="AF1778"/>
    </row>
    <row r="1779" spans="1:32">
      <c r="A1779" s="6" t="str">
        <f t="shared" si="56"/>
        <v/>
      </c>
      <c r="B1779" s="6" t="str">
        <f t="shared" si="57"/>
        <v/>
      </c>
      <c r="C1779"/>
      <c r="D1779"/>
      <c r="E1779"/>
      <c r="F1779"/>
      <c r="G1779"/>
      <c r="H1779"/>
      <c r="I1779"/>
      <c r="J1779"/>
      <c r="K1779"/>
      <c r="L1779"/>
      <c r="M1779"/>
      <c r="N1779"/>
      <c r="O1779"/>
      <c r="P1779"/>
      <c r="Q1779"/>
      <c r="R1779"/>
      <c r="S1779"/>
      <c r="T1779"/>
      <c r="U1779"/>
      <c r="V1779"/>
      <c r="W1779"/>
      <c r="X1779"/>
      <c r="Y1779"/>
      <c r="Z1779"/>
      <c r="AA1779"/>
      <c r="AB1779"/>
      <c r="AC1779"/>
      <c r="AD1779"/>
      <c r="AE1779"/>
      <c r="AF1779"/>
    </row>
    <row r="1780" spans="1:32">
      <c r="A1780" s="6" t="str">
        <f t="shared" si="56"/>
        <v/>
      </c>
      <c r="B1780" s="6" t="str">
        <f t="shared" si="57"/>
        <v/>
      </c>
      <c r="C1780"/>
      <c r="D1780"/>
      <c r="E1780"/>
      <c r="F1780"/>
      <c r="G1780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  <c r="Z1780"/>
      <c r="AA1780"/>
      <c r="AB1780"/>
      <c r="AC1780"/>
      <c r="AD1780"/>
      <c r="AE1780"/>
      <c r="AF1780"/>
    </row>
    <row r="1781" spans="1:32">
      <c r="A1781" s="6" t="str">
        <f t="shared" si="56"/>
        <v/>
      </c>
      <c r="B1781" s="6" t="str">
        <f t="shared" si="57"/>
        <v/>
      </c>
      <c r="C1781"/>
      <c r="D1781"/>
      <c r="E1781"/>
      <c r="F1781"/>
      <c r="G1781"/>
      <c r="H1781"/>
      <c r="I1781"/>
      <c r="J1781"/>
      <c r="K1781"/>
      <c r="L1781"/>
      <c r="M1781"/>
      <c r="N1781"/>
      <c r="O1781"/>
      <c r="P1781"/>
      <c r="Q1781"/>
      <c r="R1781"/>
      <c r="S1781"/>
      <c r="T1781"/>
      <c r="U1781"/>
      <c r="V1781"/>
      <c r="W1781"/>
      <c r="X1781"/>
      <c r="Y1781"/>
      <c r="Z1781"/>
      <c r="AA1781"/>
      <c r="AB1781"/>
      <c r="AC1781"/>
      <c r="AD1781"/>
      <c r="AE1781"/>
      <c r="AF1781"/>
    </row>
    <row r="1782" spans="1:32">
      <c r="A1782" s="6" t="str">
        <f t="shared" si="56"/>
        <v/>
      </c>
      <c r="B1782" s="6" t="str">
        <f t="shared" si="57"/>
        <v/>
      </c>
      <c r="C1782"/>
      <c r="D1782"/>
      <c r="E1782"/>
      <c r="F1782"/>
      <c r="G1782"/>
      <c r="H1782"/>
      <c r="I1782"/>
      <c r="J1782"/>
      <c r="K1782"/>
      <c r="L1782"/>
      <c r="M1782"/>
      <c r="N1782"/>
      <c r="O1782"/>
      <c r="P1782"/>
      <c r="Q1782"/>
      <c r="R1782"/>
      <c r="S1782"/>
      <c r="T1782"/>
      <c r="U1782"/>
      <c r="V1782"/>
      <c r="W1782"/>
      <c r="X1782"/>
      <c r="Y1782"/>
      <c r="Z1782"/>
      <c r="AA1782"/>
      <c r="AB1782"/>
      <c r="AC1782"/>
      <c r="AD1782"/>
      <c r="AE1782"/>
      <c r="AF1782"/>
    </row>
    <row r="1783" spans="1:32">
      <c r="A1783" s="6" t="str">
        <f t="shared" si="56"/>
        <v/>
      </c>
      <c r="B1783" s="6" t="str">
        <f t="shared" si="57"/>
        <v/>
      </c>
      <c r="C1783"/>
      <c r="D1783"/>
      <c r="E1783"/>
      <c r="F1783"/>
      <c r="G1783"/>
      <c r="H1783"/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  <c r="Y1783"/>
      <c r="Z1783"/>
      <c r="AA1783"/>
      <c r="AB1783"/>
      <c r="AC1783"/>
      <c r="AD1783"/>
      <c r="AE1783"/>
      <c r="AF1783"/>
    </row>
    <row r="1784" spans="1:32">
      <c r="A1784" s="6" t="str">
        <f t="shared" si="56"/>
        <v/>
      </c>
      <c r="B1784" s="6" t="str">
        <f t="shared" si="57"/>
        <v/>
      </c>
      <c r="C1784"/>
      <c r="D1784"/>
      <c r="E1784"/>
      <c r="F1784"/>
      <c r="G1784"/>
      <c r="H1784"/>
      <c r="I1784"/>
      <c r="J1784"/>
      <c r="K1784"/>
      <c r="L1784"/>
      <c r="M1784"/>
      <c r="N1784"/>
      <c r="O1784"/>
      <c r="P1784"/>
      <c r="Q1784"/>
      <c r="R1784"/>
      <c r="S1784"/>
      <c r="T1784"/>
      <c r="U1784"/>
      <c r="V1784"/>
      <c r="W1784"/>
      <c r="X1784"/>
      <c r="Y1784"/>
      <c r="Z1784"/>
      <c r="AA1784"/>
      <c r="AB1784"/>
      <c r="AC1784"/>
      <c r="AD1784"/>
      <c r="AE1784"/>
      <c r="AF1784"/>
    </row>
    <row r="1785" spans="1:32">
      <c r="A1785" s="6" t="str">
        <f t="shared" si="56"/>
        <v/>
      </c>
      <c r="B1785" s="6" t="str">
        <f t="shared" si="57"/>
        <v/>
      </c>
      <c r="C1785"/>
      <c r="D1785"/>
      <c r="E1785"/>
      <c r="F1785"/>
      <c r="G1785"/>
      <c r="H1785"/>
      <c r="I1785"/>
      <c r="J1785"/>
      <c r="K1785"/>
      <c r="L1785"/>
      <c r="M1785"/>
      <c r="N1785"/>
      <c r="O1785"/>
      <c r="P1785"/>
      <c r="Q1785"/>
      <c r="R1785"/>
      <c r="S1785"/>
      <c r="T1785"/>
      <c r="U1785"/>
      <c r="V1785"/>
      <c r="W1785"/>
      <c r="X1785"/>
      <c r="Y1785"/>
      <c r="Z1785"/>
      <c r="AA1785"/>
      <c r="AB1785"/>
      <c r="AC1785"/>
      <c r="AD1785"/>
      <c r="AE1785"/>
      <c r="AF1785"/>
    </row>
    <row r="1786" spans="1:32">
      <c r="A1786" s="6" t="str">
        <f t="shared" si="56"/>
        <v/>
      </c>
      <c r="B1786" s="6" t="str">
        <f t="shared" si="57"/>
        <v/>
      </c>
      <c r="C1786"/>
      <c r="D1786"/>
      <c r="E1786"/>
      <c r="F1786"/>
      <c r="G1786"/>
      <c r="H1786"/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  <c r="Y1786"/>
      <c r="Z1786"/>
      <c r="AA1786"/>
      <c r="AB1786"/>
      <c r="AC1786"/>
      <c r="AD1786"/>
      <c r="AE1786"/>
      <c r="AF1786"/>
    </row>
    <row r="1787" spans="1:32">
      <c r="A1787" s="6" t="str">
        <f t="shared" si="56"/>
        <v/>
      </c>
      <c r="B1787" s="6" t="str">
        <f t="shared" si="57"/>
        <v/>
      </c>
      <c r="C1787"/>
      <c r="D1787"/>
      <c r="E1787"/>
      <c r="F1787"/>
      <c r="G1787"/>
      <c r="H1787"/>
      <c r="I1787"/>
      <c r="J1787"/>
      <c r="K1787"/>
      <c r="L1787"/>
      <c r="M1787"/>
      <c r="N1787"/>
      <c r="O1787"/>
      <c r="P1787"/>
      <c r="Q1787"/>
      <c r="R1787"/>
      <c r="S1787"/>
      <c r="T1787"/>
      <c r="U1787"/>
      <c r="V1787"/>
      <c r="W1787"/>
      <c r="X1787"/>
      <c r="Y1787"/>
      <c r="Z1787"/>
      <c r="AA1787"/>
      <c r="AB1787"/>
      <c r="AC1787"/>
      <c r="AD1787"/>
      <c r="AE1787"/>
      <c r="AF1787"/>
    </row>
    <row r="1788" spans="1:32">
      <c r="A1788" s="6" t="str">
        <f t="shared" si="56"/>
        <v/>
      </c>
      <c r="B1788" s="6" t="str">
        <f t="shared" si="57"/>
        <v/>
      </c>
      <c r="C1788"/>
      <c r="D1788"/>
      <c r="E1788"/>
      <c r="F1788"/>
      <c r="G1788"/>
      <c r="H1788"/>
      <c r="I1788"/>
      <c r="J1788"/>
      <c r="K1788"/>
      <c r="L1788"/>
      <c r="M1788"/>
      <c r="N1788"/>
      <c r="O1788"/>
      <c r="P1788"/>
      <c r="Q1788"/>
      <c r="R1788"/>
      <c r="S1788"/>
      <c r="T1788"/>
      <c r="U1788"/>
      <c r="V1788"/>
      <c r="W1788"/>
      <c r="X1788"/>
      <c r="Y1788"/>
      <c r="Z1788"/>
      <c r="AA1788"/>
      <c r="AB1788"/>
      <c r="AC1788"/>
      <c r="AD1788"/>
      <c r="AE1788"/>
      <c r="AF1788"/>
    </row>
    <row r="1789" spans="1:32">
      <c r="A1789" s="6" t="str">
        <f t="shared" si="56"/>
        <v/>
      </c>
      <c r="B1789" s="6" t="str">
        <f t="shared" si="57"/>
        <v/>
      </c>
      <c r="C1789"/>
      <c r="D1789"/>
      <c r="E1789"/>
      <c r="F1789"/>
      <c r="G1789"/>
      <c r="H1789"/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  <c r="Y1789"/>
      <c r="Z1789"/>
      <c r="AA1789"/>
      <c r="AB1789"/>
      <c r="AC1789"/>
      <c r="AD1789"/>
      <c r="AE1789"/>
      <c r="AF1789"/>
    </row>
    <row r="1790" spans="1:32">
      <c r="A1790" s="6" t="str">
        <f t="shared" si="56"/>
        <v/>
      </c>
      <c r="B1790" s="6" t="str">
        <f t="shared" si="57"/>
        <v/>
      </c>
      <c r="C1790"/>
      <c r="D1790"/>
      <c r="E1790"/>
      <c r="F1790"/>
      <c r="G1790"/>
      <c r="H1790"/>
      <c r="I1790"/>
      <c r="J1790"/>
      <c r="K1790"/>
      <c r="L1790"/>
      <c r="M1790"/>
      <c r="N1790"/>
      <c r="O1790"/>
      <c r="P1790"/>
      <c r="Q1790"/>
      <c r="R1790"/>
      <c r="S1790"/>
      <c r="T1790"/>
      <c r="U1790"/>
      <c r="V1790"/>
      <c r="W1790"/>
      <c r="X1790"/>
      <c r="Y1790"/>
      <c r="Z1790"/>
      <c r="AA1790"/>
      <c r="AB1790"/>
      <c r="AC1790"/>
      <c r="AD1790"/>
      <c r="AE1790"/>
      <c r="AF1790"/>
    </row>
    <row r="1791" spans="1:32">
      <c r="A1791" s="6" t="str">
        <f t="shared" si="56"/>
        <v/>
      </c>
      <c r="B1791" s="6" t="str">
        <f t="shared" si="57"/>
        <v/>
      </c>
      <c r="C1791"/>
      <c r="D1791"/>
      <c r="E1791"/>
      <c r="F1791"/>
      <c r="G1791"/>
      <c r="H1791"/>
      <c r="I1791"/>
      <c r="J1791"/>
      <c r="K1791"/>
      <c r="L1791"/>
      <c r="M1791"/>
      <c r="N1791"/>
      <c r="O1791"/>
      <c r="P1791"/>
      <c r="Q1791"/>
      <c r="R1791"/>
      <c r="S1791"/>
      <c r="T1791"/>
      <c r="U1791"/>
      <c r="V1791"/>
      <c r="W1791"/>
      <c r="X1791"/>
      <c r="Y1791"/>
      <c r="Z1791"/>
      <c r="AA1791"/>
      <c r="AB1791"/>
      <c r="AC1791"/>
      <c r="AD1791"/>
      <c r="AE1791"/>
      <c r="AF1791"/>
    </row>
    <row r="1792" spans="1:32">
      <c r="A1792" s="6" t="str">
        <f t="shared" si="56"/>
        <v/>
      </c>
      <c r="B1792" s="6" t="str">
        <f t="shared" si="57"/>
        <v/>
      </c>
      <c r="C1792"/>
      <c r="D1792"/>
      <c r="E1792"/>
      <c r="F1792"/>
      <c r="G1792"/>
      <c r="H1792"/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  <c r="Y1792"/>
      <c r="Z1792"/>
      <c r="AA1792"/>
      <c r="AB1792"/>
      <c r="AC1792"/>
      <c r="AD1792"/>
      <c r="AE1792"/>
      <c r="AF1792"/>
    </row>
    <row r="1793" spans="1:32">
      <c r="A1793" s="6" t="str">
        <f t="shared" si="56"/>
        <v/>
      </c>
      <c r="B1793" s="6" t="str">
        <f t="shared" si="57"/>
        <v/>
      </c>
      <c r="C1793"/>
      <c r="D1793"/>
      <c r="E1793"/>
      <c r="F1793"/>
      <c r="G1793"/>
      <c r="H1793"/>
      <c r="I1793"/>
      <c r="J1793"/>
      <c r="K1793"/>
      <c r="L1793"/>
      <c r="M1793"/>
      <c r="N1793"/>
      <c r="O1793"/>
      <c r="P1793"/>
      <c r="Q1793"/>
      <c r="R1793"/>
      <c r="S1793"/>
      <c r="T1793"/>
      <c r="U1793"/>
      <c r="V1793"/>
      <c r="W1793"/>
      <c r="X1793"/>
      <c r="Y1793"/>
      <c r="Z1793"/>
      <c r="AA1793"/>
      <c r="AB1793"/>
      <c r="AC1793"/>
      <c r="AD1793"/>
      <c r="AE1793"/>
      <c r="AF1793"/>
    </row>
    <row r="1794" spans="1:32">
      <c r="A1794" s="6" t="str">
        <f t="shared" si="56"/>
        <v/>
      </c>
      <c r="B1794" s="6" t="str">
        <f t="shared" si="57"/>
        <v/>
      </c>
      <c r="C1794"/>
      <c r="D1794"/>
      <c r="E1794"/>
      <c r="F1794"/>
      <c r="G1794"/>
      <c r="H1794"/>
      <c r="I1794"/>
      <c r="J1794"/>
      <c r="K1794"/>
      <c r="L1794"/>
      <c r="M1794"/>
      <c r="N1794"/>
      <c r="O1794"/>
      <c r="P1794"/>
      <c r="Q1794"/>
      <c r="R1794"/>
      <c r="S1794"/>
      <c r="T1794"/>
      <c r="U1794"/>
      <c r="V1794"/>
      <c r="W1794"/>
      <c r="X1794"/>
      <c r="Y1794"/>
      <c r="Z1794"/>
      <c r="AA1794"/>
      <c r="AB1794"/>
      <c r="AC1794"/>
      <c r="AD1794"/>
      <c r="AE1794"/>
      <c r="AF1794"/>
    </row>
    <row r="1795" spans="1:32">
      <c r="A1795" s="6" t="str">
        <f t="shared" si="56"/>
        <v/>
      </c>
      <c r="B1795" s="6" t="str">
        <f t="shared" si="57"/>
        <v/>
      </c>
      <c r="C1795"/>
      <c r="D1795"/>
      <c r="E1795"/>
      <c r="F1795"/>
      <c r="G1795"/>
      <c r="H1795"/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  <c r="Y1795"/>
      <c r="Z1795"/>
      <c r="AA1795"/>
      <c r="AB1795"/>
      <c r="AC1795"/>
      <c r="AD1795"/>
      <c r="AE1795"/>
      <c r="AF1795"/>
    </row>
    <row r="1796" spans="1:32">
      <c r="A1796" s="6" t="str">
        <f t="shared" si="56"/>
        <v/>
      </c>
      <c r="B1796" s="6" t="str">
        <f t="shared" si="57"/>
        <v/>
      </c>
      <c r="C1796"/>
      <c r="D1796"/>
      <c r="E1796"/>
      <c r="F1796"/>
      <c r="G1796"/>
      <c r="H1796"/>
      <c r="I1796"/>
      <c r="J1796"/>
      <c r="K1796"/>
      <c r="L1796"/>
      <c r="M1796"/>
      <c r="N1796"/>
      <c r="O1796"/>
      <c r="P1796"/>
      <c r="Q1796"/>
      <c r="R1796"/>
      <c r="S1796"/>
      <c r="T1796"/>
      <c r="U1796"/>
      <c r="V1796"/>
      <c r="W1796"/>
      <c r="X1796"/>
      <c r="Y1796"/>
      <c r="Z1796"/>
      <c r="AA1796"/>
      <c r="AB1796"/>
      <c r="AC1796"/>
      <c r="AD1796"/>
      <c r="AE1796"/>
      <c r="AF1796"/>
    </row>
    <row r="1797" spans="1:32">
      <c r="A1797" s="6" t="str">
        <f t="shared" si="56"/>
        <v/>
      </c>
      <c r="B1797" s="6" t="str">
        <f t="shared" si="57"/>
        <v/>
      </c>
      <c r="C1797"/>
      <c r="D1797"/>
      <c r="E1797"/>
      <c r="F1797"/>
      <c r="G1797"/>
      <c r="H1797"/>
      <c r="I1797"/>
      <c r="J1797"/>
      <c r="K1797"/>
      <c r="L1797"/>
      <c r="M1797"/>
      <c r="N1797"/>
      <c r="O1797"/>
      <c r="P1797"/>
      <c r="Q1797"/>
      <c r="R1797"/>
      <c r="S1797"/>
      <c r="T1797"/>
      <c r="U1797"/>
      <c r="V1797"/>
      <c r="W1797"/>
      <c r="X1797"/>
      <c r="Y1797"/>
      <c r="Z1797"/>
      <c r="AA1797"/>
      <c r="AB1797"/>
      <c r="AC1797"/>
      <c r="AD1797"/>
      <c r="AE1797"/>
      <c r="AF1797"/>
    </row>
    <row r="1798" spans="1:32">
      <c r="A1798" s="6" t="str">
        <f t="shared" si="56"/>
        <v/>
      </c>
      <c r="B1798" s="6" t="str">
        <f t="shared" si="57"/>
        <v/>
      </c>
      <c r="C1798"/>
      <c r="D1798"/>
      <c r="E1798"/>
      <c r="F1798"/>
      <c r="G1798"/>
      <c r="H1798"/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  <c r="Y1798"/>
      <c r="Z1798"/>
      <c r="AA1798"/>
      <c r="AB1798"/>
      <c r="AC1798"/>
      <c r="AD1798"/>
      <c r="AE1798"/>
      <c r="AF1798"/>
    </row>
    <row r="1799" spans="1:32">
      <c r="A1799" s="6" t="str">
        <f t="shared" si="56"/>
        <v/>
      </c>
      <c r="B1799" s="6" t="str">
        <f t="shared" si="57"/>
        <v/>
      </c>
      <c r="C1799"/>
      <c r="D1799"/>
      <c r="E1799"/>
      <c r="F1799"/>
      <c r="G1799"/>
      <c r="H1799"/>
      <c r="I1799"/>
      <c r="J1799"/>
      <c r="K1799"/>
      <c r="L1799"/>
      <c r="M1799"/>
      <c r="N1799"/>
      <c r="O1799"/>
      <c r="P1799"/>
      <c r="Q1799"/>
      <c r="R1799"/>
      <c r="S1799"/>
      <c r="T1799"/>
      <c r="U1799"/>
      <c r="V1799"/>
      <c r="W1799"/>
      <c r="X1799"/>
      <c r="Y1799"/>
      <c r="Z1799"/>
      <c r="AA1799"/>
      <c r="AB1799"/>
      <c r="AC1799"/>
      <c r="AD1799"/>
      <c r="AE1799"/>
      <c r="AF1799"/>
    </row>
    <row r="1800" spans="1:32">
      <c r="A1800" s="6" t="str">
        <f t="shared" si="56"/>
        <v/>
      </c>
      <c r="B1800" s="6" t="str">
        <f t="shared" si="57"/>
        <v/>
      </c>
      <c r="C1800"/>
      <c r="D1800"/>
      <c r="E1800"/>
      <c r="F1800"/>
      <c r="G1800"/>
      <c r="H1800"/>
      <c r="I1800"/>
      <c r="J1800"/>
      <c r="K1800"/>
      <c r="L1800"/>
      <c r="M1800"/>
      <c r="N1800"/>
      <c r="O1800"/>
      <c r="P1800"/>
      <c r="Q1800"/>
      <c r="R1800"/>
      <c r="S1800"/>
      <c r="T1800"/>
      <c r="U1800"/>
      <c r="V1800"/>
      <c r="W1800"/>
      <c r="X1800"/>
      <c r="Y1800"/>
      <c r="Z1800"/>
      <c r="AA1800"/>
      <c r="AB1800"/>
      <c r="AC1800"/>
      <c r="AD1800"/>
      <c r="AE1800"/>
      <c r="AF1800"/>
    </row>
    <row r="1801" spans="1:32">
      <c r="A1801" s="6" t="str">
        <f t="shared" si="56"/>
        <v/>
      </c>
      <c r="B1801" s="6" t="str">
        <f t="shared" si="57"/>
        <v/>
      </c>
      <c r="C1801"/>
      <c r="D1801"/>
      <c r="E1801"/>
      <c r="F1801"/>
      <c r="G1801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  <c r="Y1801"/>
      <c r="Z1801"/>
      <c r="AA1801"/>
      <c r="AB1801"/>
      <c r="AC1801"/>
      <c r="AD1801"/>
      <c r="AE1801"/>
      <c r="AF1801"/>
    </row>
    <row r="1802" spans="1:32">
      <c r="A1802" s="6" t="str">
        <f t="shared" ref="A1802:A1865" si="58">IFERROR(CONCATENATE(C1802,B1802),"")</f>
        <v/>
      </c>
      <c r="B1802" s="6" t="str">
        <f t="shared" ref="B1802:B1865" si="59">IFERROR(IF(C1802=C1801,B1801+1,IF(C1802="","",1)),"")</f>
        <v/>
      </c>
      <c r="C1802"/>
      <c r="D1802"/>
      <c r="E1802"/>
      <c r="F1802"/>
      <c r="G1802"/>
      <c r="H1802"/>
      <c r="I1802"/>
      <c r="J1802"/>
      <c r="K1802"/>
      <c r="L1802"/>
      <c r="M1802"/>
      <c r="N1802"/>
      <c r="O1802"/>
      <c r="P1802"/>
      <c r="Q1802"/>
      <c r="R1802"/>
      <c r="S1802"/>
      <c r="T1802"/>
      <c r="U1802"/>
      <c r="V1802"/>
      <c r="W1802"/>
      <c r="X1802"/>
      <c r="Y1802"/>
      <c r="Z1802"/>
      <c r="AA1802"/>
      <c r="AB1802"/>
      <c r="AC1802"/>
      <c r="AD1802"/>
      <c r="AE1802"/>
      <c r="AF1802"/>
    </row>
    <row r="1803" spans="1:32">
      <c r="A1803" s="6" t="str">
        <f t="shared" si="58"/>
        <v/>
      </c>
      <c r="B1803" s="6" t="str">
        <f t="shared" si="59"/>
        <v/>
      </c>
      <c r="C1803"/>
      <c r="D1803"/>
      <c r="E1803"/>
      <c r="F1803"/>
      <c r="G1803"/>
      <c r="H1803"/>
      <c r="I1803"/>
      <c r="J1803"/>
      <c r="K1803"/>
      <c r="L1803"/>
      <c r="M1803"/>
      <c r="N1803"/>
      <c r="O1803"/>
      <c r="P1803"/>
      <c r="Q1803"/>
      <c r="R1803"/>
      <c r="S1803"/>
      <c r="T1803"/>
      <c r="U1803"/>
      <c r="V1803"/>
      <c r="W1803"/>
      <c r="X1803"/>
      <c r="Y1803"/>
      <c r="Z1803"/>
      <c r="AA1803"/>
      <c r="AB1803"/>
      <c r="AC1803"/>
      <c r="AD1803"/>
      <c r="AE1803"/>
      <c r="AF1803"/>
    </row>
    <row r="1804" spans="1:32">
      <c r="A1804" s="6" t="str">
        <f t="shared" si="58"/>
        <v/>
      </c>
      <c r="B1804" s="6" t="str">
        <f t="shared" si="59"/>
        <v/>
      </c>
      <c r="C1804"/>
      <c r="D1804"/>
      <c r="E1804"/>
      <c r="F1804"/>
      <c r="G1804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  <c r="Y1804"/>
      <c r="Z1804"/>
      <c r="AA1804"/>
      <c r="AB1804"/>
      <c r="AC1804"/>
      <c r="AD1804"/>
      <c r="AE1804"/>
      <c r="AF1804"/>
    </row>
    <row r="1805" spans="1:32">
      <c r="A1805" s="6" t="str">
        <f t="shared" si="58"/>
        <v/>
      </c>
      <c r="B1805" s="6" t="str">
        <f t="shared" si="59"/>
        <v/>
      </c>
      <c r="C1805"/>
      <c r="D1805"/>
      <c r="E1805"/>
      <c r="F1805"/>
      <c r="G1805"/>
      <c r="H1805"/>
      <c r="I1805"/>
      <c r="J1805"/>
      <c r="K1805"/>
      <c r="L1805"/>
      <c r="M1805"/>
      <c r="N1805"/>
      <c r="O1805"/>
      <c r="P1805"/>
      <c r="Q1805"/>
      <c r="R1805"/>
      <c r="S1805"/>
      <c r="T1805"/>
      <c r="U1805"/>
      <c r="V1805"/>
      <c r="W1805"/>
      <c r="X1805"/>
      <c r="Y1805"/>
      <c r="Z1805"/>
      <c r="AA1805"/>
      <c r="AB1805"/>
      <c r="AC1805"/>
      <c r="AD1805"/>
      <c r="AE1805"/>
      <c r="AF1805"/>
    </row>
    <row r="1806" spans="1:32">
      <c r="A1806" s="6" t="str">
        <f t="shared" si="58"/>
        <v/>
      </c>
      <c r="B1806" s="6" t="str">
        <f t="shared" si="59"/>
        <v/>
      </c>
      <c r="C1806"/>
      <c r="D1806"/>
      <c r="E1806"/>
      <c r="F1806"/>
      <c r="G1806"/>
      <c r="H1806"/>
      <c r="I1806"/>
      <c r="J1806"/>
      <c r="K1806"/>
      <c r="L1806"/>
      <c r="M1806"/>
      <c r="N1806"/>
      <c r="O1806"/>
      <c r="P1806"/>
      <c r="Q1806"/>
      <c r="R1806"/>
      <c r="S1806"/>
      <c r="T1806"/>
      <c r="U1806"/>
      <c r="V1806"/>
      <c r="W1806"/>
      <c r="X1806"/>
      <c r="Y1806"/>
      <c r="Z1806"/>
      <c r="AA1806"/>
      <c r="AB1806"/>
      <c r="AC1806"/>
      <c r="AD1806"/>
      <c r="AE1806"/>
      <c r="AF1806"/>
    </row>
    <row r="1807" spans="1:32">
      <c r="A1807" s="6" t="str">
        <f t="shared" si="58"/>
        <v/>
      </c>
      <c r="B1807" s="6" t="str">
        <f t="shared" si="59"/>
        <v/>
      </c>
      <c r="C1807"/>
      <c r="D1807"/>
      <c r="E1807"/>
      <c r="F1807"/>
      <c r="G1807"/>
      <c r="H1807"/>
      <c r="I1807"/>
      <c r="J1807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  <c r="Y1807"/>
      <c r="Z1807"/>
      <c r="AA1807"/>
      <c r="AB1807"/>
      <c r="AC1807"/>
      <c r="AD1807"/>
      <c r="AE1807"/>
      <c r="AF1807"/>
    </row>
    <row r="1808" spans="1:32">
      <c r="A1808" s="6" t="str">
        <f t="shared" si="58"/>
        <v/>
      </c>
      <c r="B1808" s="6" t="str">
        <f t="shared" si="59"/>
        <v/>
      </c>
      <c r="C1808"/>
      <c r="D1808"/>
      <c r="E1808"/>
      <c r="F1808"/>
      <c r="G1808"/>
      <c r="H1808"/>
      <c r="I1808"/>
      <c r="J1808"/>
      <c r="K1808"/>
      <c r="L1808"/>
      <c r="M1808"/>
      <c r="N1808"/>
      <c r="O1808"/>
      <c r="P1808"/>
      <c r="Q1808"/>
      <c r="R1808"/>
      <c r="S1808"/>
      <c r="T1808"/>
      <c r="U1808"/>
      <c r="V1808"/>
      <c r="W1808"/>
      <c r="X1808"/>
      <c r="Y1808"/>
      <c r="Z1808"/>
      <c r="AA1808"/>
      <c r="AB1808"/>
      <c r="AC1808"/>
      <c r="AD1808"/>
      <c r="AE1808"/>
      <c r="AF1808"/>
    </row>
    <row r="1809" spans="1:32">
      <c r="A1809" s="6" t="str">
        <f t="shared" si="58"/>
        <v/>
      </c>
      <c r="B1809" s="6" t="str">
        <f t="shared" si="59"/>
        <v/>
      </c>
      <c r="C1809"/>
      <c r="D1809"/>
      <c r="E1809"/>
      <c r="F1809"/>
      <c r="G1809"/>
      <c r="H1809"/>
      <c r="I1809"/>
      <c r="J1809"/>
      <c r="K1809"/>
      <c r="L1809"/>
      <c r="M1809"/>
      <c r="N1809"/>
      <c r="O1809"/>
      <c r="P1809"/>
      <c r="Q1809"/>
      <c r="R1809"/>
      <c r="S1809"/>
      <c r="T1809"/>
      <c r="U1809"/>
      <c r="V1809"/>
      <c r="W1809"/>
      <c r="X1809"/>
      <c r="Y1809"/>
      <c r="Z1809"/>
      <c r="AA1809"/>
      <c r="AB1809"/>
      <c r="AC1809"/>
      <c r="AD1809"/>
      <c r="AE1809"/>
      <c r="AF1809"/>
    </row>
    <row r="1810" spans="1:32">
      <c r="A1810" s="6" t="str">
        <f t="shared" si="58"/>
        <v/>
      </c>
      <c r="B1810" s="6" t="str">
        <f t="shared" si="59"/>
        <v/>
      </c>
      <c r="C1810"/>
      <c r="D1810"/>
      <c r="E1810"/>
      <c r="F1810"/>
      <c r="G1810"/>
      <c r="H1810"/>
      <c r="I1810"/>
      <c r="J1810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  <c r="Y1810"/>
      <c r="Z1810"/>
      <c r="AA1810"/>
      <c r="AB1810"/>
      <c r="AC1810"/>
      <c r="AD1810"/>
      <c r="AE1810"/>
      <c r="AF1810"/>
    </row>
    <row r="1811" spans="1:32">
      <c r="A1811" s="6" t="str">
        <f t="shared" si="58"/>
        <v/>
      </c>
      <c r="B1811" s="6" t="str">
        <f t="shared" si="59"/>
        <v/>
      </c>
      <c r="C1811"/>
      <c r="D1811"/>
      <c r="E1811"/>
      <c r="F1811"/>
      <c r="G1811"/>
      <c r="H1811"/>
      <c r="I1811"/>
      <c r="J1811"/>
      <c r="K1811"/>
      <c r="L1811"/>
      <c r="M1811"/>
      <c r="N1811"/>
      <c r="O1811"/>
      <c r="P1811"/>
      <c r="Q1811"/>
      <c r="R1811"/>
      <c r="S1811"/>
      <c r="T1811"/>
      <c r="U1811"/>
      <c r="V1811"/>
      <c r="W1811"/>
      <c r="X1811"/>
      <c r="Y1811"/>
      <c r="Z1811"/>
      <c r="AA1811"/>
      <c r="AB1811"/>
      <c r="AC1811"/>
      <c r="AD1811"/>
      <c r="AE1811"/>
      <c r="AF1811"/>
    </row>
    <row r="1812" spans="1:32">
      <c r="A1812" s="6" t="str">
        <f t="shared" si="58"/>
        <v/>
      </c>
      <c r="B1812" s="6" t="str">
        <f t="shared" si="59"/>
        <v/>
      </c>
      <c r="C1812"/>
      <c r="D1812"/>
      <c r="E1812"/>
      <c r="F1812"/>
      <c r="G1812"/>
      <c r="H1812"/>
      <c r="I1812"/>
      <c r="J1812"/>
      <c r="K1812"/>
      <c r="L1812"/>
      <c r="M1812"/>
      <c r="N1812"/>
      <c r="O1812"/>
      <c r="P1812"/>
      <c r="Q1812"/>
      <c r="R1812"/>
      <c r="S1812"/>
      <c r="T1812"/>
      <c r="U1812"/>
      <c r="V1812"/>
      <c r="W1812"/>
      <c r="X1812"/>
      <c r="Y1812"/>
      <c r="Z1812"/>
      <c r="AA1812"/>
      <c r="AB1812"/>
      <c r="AC1812"/>
      <c r="AD1812"/>
      <c r="AE1812"/>
      <c r="AF1812"/>
    </row>
    <row r="1813" spans="1:32">
      <c r="A1813" s="6" t="str">
        <f t="shared" si="58"/>
        <v/>
      </c>
      <c r="B1813" s="6" t="str">
        <f t="shared" si="59"/>
        <v/>
      </c>
      <c r="C1813"/>
      <c r="D1813"/>
      <c r="E1813"/>
      <c r="F1813"/>
      <c r="G1813"/>
      <c r="H1813"/>
      <c r="I1813"/>
      <c r="J1813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  <c r="Y1813"/>
      <c r="Z1813"/>
      <c r="AA1813"/>
      <c r="AB1813"/>
      <c r="AC1813"/>
      <c r="AD1813"/>
      <c r="AE1813"/>
      <c r="AF1813"/>
    </row>
    <row r="1814" spans="1:32">
      <c r="A1814" s="6" t="str">
        <f t="shared" si="58"/>
        <v/>
      </c>
      <c r="B1814" s="6" t="str">
        <f t="shared" si="59"/>
        <v/>
      </c>
      <c r="C1814"/>
      <c r="D1814"/>
      <c r="E1814"/>
      <c r="F1814"/>
      <c r="G1814"/>
      <c r="H1814"/>
      <c r="I1814"/>
      <c r="J1814"/>
      <c r="K1814"/>
      <c r="L1814"/>
      <c r="M1814"/>
      <c r="N1814"/>
      <c r="O1814"/>
      <c r="P1814"/>
      <c r="Q1814"/>
      <c r="R1814"/>
      <c r="S1814"/>
      <c r="T1814"/>
      <c r="U1814"/>
      <c r="V1814"/>
      <c r="W1814"/>
      <c r="X1814"/>
      <c r="Y1814"/>
      <c r="Z1814"/>
      <c r="AA1814"/>
      <c r="AB1814"/>
      <c r="AC1814"/>
      <c r="AD1814"/>
      <c r="AE1814"/>
      <c r="AF1814"/>
    </row>
    <row r="1815" spans="1:32">
      <c r="A1815" s="6" t="str">
        <f t="shared" si="58"/>
        <v/>
      </c>
      <c r="B1815" s="6" t="str">
        <f t="shared" si="59"/>
        <v/>
      </c>
      <c r="C1815"/>
      <c r="D1815"/>
      <c r="E1815"/>
      <c r="F1815"/>
      <c r="G1815"/>
      <c r="H1815"/>
      <c r="I1815"/>
      <c r="J1815"/>
      <c r="K1815"/>
      <c r="L1815"/>
      <c r="M1815"/>
      <c r="N1815"/>
      <c r="O1815"/>
      <c r="P1815"/>
      <c r="Q1815"/>
      <c r="R1815"/>
      <c r="S1815"/>
      <c r="T1815"/>
      <c r="U1815"/>
      <c r="V1815"/>
      <c r="W1815"/>
      <c r="X1815"/>
      <c r="Y1815"/>
      <c r="Z1815"/>
      <c r="AA1815"/>
      <c r="AB1815"/>
      <c r="AC1815"/>
      <c r="AD1815"/>
      <c r="AE1815"/>
      <c r="AF1815"/>
    </row>
    <row r="1816" spans="1:32">
      <c r="A1816" s="6" t="str">
        <f t="shared" si="58"/>
        <v/>
      </c>
      <c r="B1816" s="6" t="str">
        <f t="shared" si="59"/>
        <v/>
      </c>
      <c r="C1816"/>
      <c r="D1816"/>
      <c r="E1816"/>
      <c r="F1816"/>
      <c r="G1816"/>
      <c r="H1816"/>
      <c r="I1816"/>
      <c r="J1816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  <c r="Y1816"/>
      <c r="Z1816"/>
      <c r="AA1816"/>
      <c r="AB1816"/>
      <c r="AC1816"/>
      <c r="AD1816"/>
      <c r="AE1816"/>
      <c r="AF1816"/>
    </row>
    <row r="1817" spans="1:32">
      <c r="A1817" s="6" t="str">
        <f t="shared" si="58"/>
        <v/>
      </c>
      <c r="B1817" s="6" t="str">
        <f t="shared" si="59"/>
        <v/>
      </c>
      <c r="C1817"/>
      <c r="D1817"/>
      <c r="E1817"/>
      <c r="F1817"/>
      <c r="G1817"/>
      <c r="H1817"/>
      <c r="I1817"/>
      <c r="J1817"/>
      <c r="K1817"/>
      <c r="L1817"/>
      <c r="M1817"/>
      <c r="N1817"/>
      <c r="O1817"/>
      <c r="P1817"/>
      <c r="Q1817"/>
      <c r="R1817"/>
      <c r="S1817"/>
      <c r="T1817"/>
      <c r="U1817"/>
      <c r="V1817"/>
      <c r="W1817"/>
      <c r="X1817"/>
      <c r="Y1817"/>
      <c r="Z1817"/>
      <c r="AA1817"/>
      <c r="AB1817"/>
      <c r="AC1817"/>
      <c r="AD1817"/>
      <c r="AE1817"/>
      <c r="AF1817"/>
    </row>
    <row r="1818" spans="1:32">
      <c r="A1818" s="6" t="str">
        <f t="shared" si="58"/>
        <v/>
      </c>
      <c r="B1818" s="6" t="str">
        <f t="shared" si="59"/>
        <v/>
      </c>
      <c r="C1818"/>
      <c r="D1818"/>
      <c r="E1818"/>
      <c r="F1818"/>
      <c r="G1818"/>
      <c r="H1818"/>
      <c r="I1818"/>
      <c r="J1818"/>
      <c r="K1818"/>
      <c r="L1818"/>
      <c r="M1818"/>
      <c r="N1818"/>
      <c r="O1818"/>
      <c r="P1818"/>
      <c r="Q1818"/>
      <c r="R1818"/>
      <c r="S1818"/>
      <c r="T1818"/>
      <c r="U1818"/>
      <c r="V1818"/>
      <c r="W1818"/>
      <c r="X1818"/>
      <c r="Y1818"/>
      <c r="Z1818"/>
      <c r="AA1818"/>
      <c r="AB1818"/>
      <c r="AC1818"/>
      <c r="AD1818"/>
      <c r="AE1818"/>
      <c r="AF1818"/>
    </row>
    <row r="1819" spans="1:32">
      <c r="A1819" s="6" t="str">
        <f t="shared" si="58"/>
        <v/>
      </c>
      <c r="B1819" s="6" t="str">
        <f t="shared" si="59"/>
        <v/>
      </c>
      <c r="C1819"/>
      <c r="D1819"/>
      <c r="E1819"/>
      <c r="F1819"/>
      <c r="G1819"/>
      <c r="H1819"/>
      <c r="I1819"/>
      <c r="J1819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  <c r="Y1819"/>
      <c r="Z1819"/>
      <c r="AA1819"/>
      <c r="AB1819"/>
      <c r="AC1819"/>
      <c r="AD1819"/>
      <c r="AE1819"/>
      <c r="AF1819"/>
    </row>
    <row r="1820" spans="1:32">
      <c r="A1820" s="6" t="str">
        <f t="shared" si="58"/>
        <v/>
      </c>
      <c r="B1820" s="6" t="str">
        <f t="shared" si="59"/>
        <v/>
      </c>
      <c r="C1820"/>
      <c r="D1820"/>
      <c r="E1820"/>
      <c r="F1820"/>
      <c r="G1820"/>
      <c r="H1820"/>
      <c r="I1820"/>
      <c r="J1820"/>
      <c r="K1820"/>
      <c r="L1820"/>
      <c r="M1820"/>
      <c r="N1820"/>
      <c r="O1820"/>
      <c r="P1820"/>
      <c r="Q1820"/>
      <c r="R1820"/>
      <c r="S1820"/>
      <c r="T1820"/>
      <c r="U1820"/>
      <c r="V1820"/>
      <c r="W1820"/>
      <c r="X1820"/>
      <c r="Y1820"/>
      <c r="Z1820"/>
      <c r="AA1820"/>
      <c r="AB1820"/>
      <c r="AC1820"/>
      <c r="AD1820"/>
      <c r="AE1820"/>
      <c r="AF1820"/>
    </row>
    <row r="1821" spans="1:32">
      <c r="A1821" s="6" t="str">
        <f t="shared" si="58"/>
        <v/>
      </c>
      <c r="B1821" s="6" t="str">
        <f t="shared" si="59"/>
        <v/>
      </c>
      <c r="C1821"/>
      <c r="D1821"/>
      <c r="E1821"/>
      <c r="F1821"/>
      <c r="G1821"/>
      <c r="H1821"/>
      <c r="I1821"/>
      <c r="J1821"/>
      <c r="K1821"/>
      <c r="L1821"/>
      <c r="M1821"/>
      <c r="N1821"/>
      <c r="O1821"/>
      <c r="P1821"/>
      <c r="Q1821"/>
      <c r="R1821"/>
      <c r="S1821"/>
      <c r="T1821"/>
      <c r="U1821"/>
      <c r="V1821"/>
      <c r="W1821"/>
      <c r="X1821"/>
      <c r="Y1821"/>
      <c r="Z1821"/>
      <c r="AA1821"/>
      <c r="AB1821"/>
      <c r="AC1821"/>
      <c r="AD1821"/>
      <c r="AE1821"/>
      <c r="AF1821"/>
    </row>
    <row r="1822" spans="1:32">
      <c r="A1822" s="6" t="str">
        <f t="shared" si="58"/>
        <v/>
      </c>
      <c r="B1822" s="6" t="str">
        <f t="shared" si="59"/>
        <v/>
      </c>
      <c r="C1822"/>
      <c r="D1822"/>
      <c r="E1822"/>
      <c r="F1822"/>
      <c r="G1822"/>
      <c r="H1822"/>
      <c r="I1822"/>
      <c r="J1822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  <c r="Y1822"/>
      <c r="Z1822"/>
      <c r="AA1822"/>
      <c r="AB1822"/>
      <c r="AC1822"/>
      <c r="AD1822"/>
      <c r="AE1822"/>
      <c r="AF1822"/>
    </row>
    <row r="1823" spans="1:32">
      <c r="A1823" s="6" t="str">
        <f t="shared" si="58"/>
        <v/>
      </c>
      <c r="B1823" s="6" t="str">
        <f t="shared" si="59"/>
        <v/>
      </c>
      <c r="C1823"/>
      <c r="D1823"/>
      <c r="E1823"/>
      <c r="F1823"/>
      <c r="G1823"/>
      <c r="H1823"/>
      <c r="I1823"/>
      <c r="J1823"/>
      <c r="K1823"/>
      <c r="L1823"/>
      <c r="M1823"/>
      <c r="N1823"/>
      <c r="O1823"/>
      <c r="P1823"/>
      <c r="Q1823"/>
      <c r="R1823"/>
      <c r="S1823"/>
      <c r="T1823"/>
      <c r="U1823"/>
      <c r="V1823"/>
      <c r="W1823"/>
      <c r="X1823"/>
      <c r="Y1823"/>
      <c r="Z1823"/>
      <c r="AA1823"/>
      <c r="AB1823"/>
      <c r="AC1823"/>
      <c r="AD1823"/>
      <c r="AE1823"/>
      <c r="AF1823"/>
    </row>
    <row r="1824" spans="1:32">
      <c r="A1824" s="6" t="str">
        <f t="shared" si="58"/>
        <v/>
      </c>
      <c r="B1824" s="6" t="str">
        <f t="shared" si="59"/>
        <v/>
      </c>
      <c r="C1824"/>
      <c r="D1824"/>
      <c r="E1824"/>
      <c r="F1824"/>
      <c r="G1824"/>
      <c r="H1824"/>
      <c r="I1824"/>
      <c r="J1824"/>
      <c r="K1824"/>
      <c r="L1824"/>
      <c r="M1824"/>
      <c r="N1824"/>
      <c r="O1824"/>
      <c r="P1824"/>
      <c r="Q1824"/>
      <c r="R1824"/>
      <c r="S1824"/>
      <c r="T1824"/>
      <c r="U1824"/>
      <c r="V1824"/>
      <c r="W1824"/>
      <c r="X1824"/>
      <c r="Y1824"/>
      <c r="Z1824"/>
      <c r="AA1824"/>
      <c r="AB1824"/>
      <c r="AC1824"/>
      <c r="AD1824"/>
      <c r="AE1824"/>
      <c r="AF1824"/>
    </row>
    <row r="1825" spans="1:32">
      <c r="A1825" s="6" t="str">
        <f t="shared" si="58"/>
        <v/>
      </c>
      <c r="B1825" s="6" t="str">
        <f t="shared" si="59"/>
        <v/>
      </c>
      <c r="C1825"/>
      <c r="D1825"/>
      <c r="E1825"/>
      <c r="F1825"/>
      <c r="G1825"/>
      <c r="H1825"/>
      <c r="I1825"/>
      <c r="J1825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  <c r="Y1825"/>
      <c r="Z1825"/>
      <c r="AA1825"/>
      <c r="AB1825"/>
      <c r="AC1825"/>
      <c r="AD1825"/>
      <c r="AE1825"/>
      <c r="AF1825"/>
    </row>
    <row r="1826" spans="1:32">
      <c r="A1826" s="6" t="str">
        <f t="shared" si="58"/>
        <v/>
      </c>
      <c r="B1826" s="6" t="str">
        <f t="shared" si="59"/>
        <v/>
      </c>
      <c r="C1826"/>
      <c r="D1826"/>
      <c r="E1826"/>
      <c r="F1826"/>
      <c r="G1826"/>
      <c r="H1826"/>
      <c r="I1826"/>
      <c r="J1826"/>
      <c r="K1826"/>
      <c r="L1826"/>
      <c r="M1826"/>
      <c r="N1826"/>
      <c r="O1826"/>
      <c r="P1826"/>
      <c r="Q1826"/>
      <c r="R1826"/>
      <c r="S1826"/>
      <c r="T1826"/>
      <c r="U1826"/>
      <c r="V1826"/>
      <c r="W1826"/>
      <c r="X1826"/>
      <c r="Y1826"/>
      <c r="Z1826"/>
      <c r="AA1826"/>
      <c r="AB1826"/>
      <c r="AC1826"/>
      <c r="AD1826"/>
      <c r="AE1826"/>
      <c r="AF1826"/>
    </row>
    <row r="1827" spans="1:32">
      <c r="A1827" s="6" t="str">
        <f t="shared" si="58"/>
        <v/>
      </c>
      <c r="B1827" s="6" t="str">
        <f t="shared" si="59"/>
        <v/>
      </c>
      <c r="C1827"/>
      <c r="D1827"/>
      <c r="E1827"/>
      <c r="F1827"/>
      <c r="G1827"/>
      <c r="H1827"/>
      <c r="I1827"/>
      <c r="J1827"/>
      <c r="K1827"/>
      <c r="L1827"/>
      <c r="M1827"/>
      <c r="N1827"/>
      <c r="O1827"/>
      <c r="P1827"/>
      <c r="Q1827"/>
      <c r="R1827"/>
      <c r="S1827"/>
      <c r="T1827"/>
      <c r="U1827"/>
      <c r="V1827"/>
      <c r="W1827"/>
      <c r="X1827"/>
      <c r="Y1827"/>
      <c r="Z1827"/>
      <c r="AA1827"/>
      <c r="AB1827"/>
      <c r="AC1827"/>
      <c r="AD1827"/>
      <c r="AE1827"/>
      <c r="AF1827"/>
    </row>
    <row r="1828" spans="1:32">
      <c r="A1828" s="6" t="str">
        <f t="shared" si="58"/>
        <v/>
      </c>
      <c r="B1828" s="6" t="str">
        <f t="shared" si="59"/>
        <v/>
      </c>
      <c r="C1828"/>
      <c r="D1828"/>
      <c r="E1828"/>
      <c r="F1828"/>
      <c r="G1828"/>
      <c r="H1828"/>
      <c r="I1828"/>
      <c r="J1828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  <c r="Y1828"/>
      <c r="Z1828"/>
      <c r="AA1828"/>
      <c r="AB1828"/>
      <c r="AC1828"/>
      <c r="AD1828"/>
      <c r="AE1828"/>
      <c r="AF1828"/>
    </row>
    <row r="1829" spans="1:32">
      <c r="A1829" s="6" t="str">
        <f t="shared" si="58"/>
        <v/>
      </c>
      <c r="B1829" s="6" t="str">
        <f t="shared" si="59"/>
        <v/>
      </c>
      <c r="C1829"/>
      <c r="D1829"/>
      <c r="E1829"/>
      <c r="F1829"/>
      <c r="G1829"/>
      <c r="H1829"/>
      <c r="I1829"/>
      <c r="J1829"/>
      <c r="K1829"/>
      <c r="L1829"/>
      <c r="M1829"/>
      <c r="N1829"/>
      <c r="O1829"/>
      <c r="P1829"/>
      <c r="Q1829"/>
      <c r="R1829"/>
      <c r="S1829"/>
      <c r="T1829"/>
      <c r="U1829"/>
      <c r="V1829"/>
      <c r="W1829"/>
      <c r="X1829"/>
      <c r="Y1829"/>
      <c r="Z1829"/>
      <c r="AA1829"/>
      <c r="AB1829"/>
      <c r="AC1829"/>
      <c r="AD1829"/>
      <c r="AE1829"/>
      <c r="AF1829"/>
    </row>
    <row r="1830" spans="1:32">
      <c r="A1830" s="6" t="str">
        <f t="shared" si="58"/>
        <v/>
      </c>
      <c r="B1830" s="6" t="str">
        <f t="shared" si="59"/>
        <v/>
      </c>
      <c r="C1830"/>
      <c r="D1830"/>
      <c r="E1830"/>
      <c r="F1830"/>
      <c r="G1830"/>
      <c r="H1830"/>
      <c r="I1830"/>
      <c r="J1830"/>
      <c r="K1830"/>
      <c r="L1830"/>
      <c r="M1830"/>
      <c r="N1830"/>
      <c r="O1830"/>
      <c r="P1830"/>
      <c r="Q1830"/>
      <c r="R1830"/>
      <c r="S1830"/>
      <c r="T1830"/>
      <c r="U1830"/>
      <c r="V1830"/>
      <c r="W1830"/>
      <c r="X1830"/>
      <c r="Y1830"/>
      <c r="Z1830"/>
      <c r="AA1830"/>
      <c r="AB1830"/>
      <c r="AC1830"/>
      <c r="AD1830"/>
      <c r="AE1830"/>
      <c r="AF1830"/>
    </row>
    <row r="1831" spans="1:32">
      <c r="A1831" s="6" t="str">
        <f t="shared" si="58"/>
        <v/>
      </c>
      <c r="B1831" s="6" t="str">
        <f t="shared" si="59"/>
        <v/>
      </c>
      <c r="C1831"/>
      <c r="D1831"/>
      <c r="E1831"/>
      <c r="F1831"/>
      <c r="G1831"/>
      <c r="H1831"/>
      <c r="I1831"/>
      <c r="J1831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  <c r="Y1831"/>
      <c r="Z1831"/>
      <c r="AA1831"/>
      <c r="AB1831"/>
      <c r="AC1831"/>
      <c r="AD1831"/>
      <c r="AE1831"/>
      <c r="AF1831"/>
    </row>
    <row r="1832" spans="1:32">
      <c r="A1832" s="6" t="str">
        <f t="shared" si="58"/>
        <v/>
      </c>
      <c r="B1832" s="6" t="str">
        <f t="shared" si="59"/>
        <v/>
      </c>
      <c r="C1832"/>
      <c r="D1832"/>
      <c r="E1832"/>
      <c r="F1832"/>
      <c r="G1832"/>
      <c r="H1832"/>
      <c r="I1832"/>
      <c r="J1832"/>
      <c r="K1832"/>
      <c r="L1832"/>
      <c r="M1832"/>
      <c r="N1832"/>
      <c r="O1832"/>
      <c r="P1832"/>
      <c r="Q1832"/>
      <c r="R1832"/>
      <c r="S1832"/>
      <c r="T1832"/>
      <c r="U1832"/>
      <c r="V1832"/>
      <c r="W1832"/>
      <c r="X1832"/>
      <c r="Y1832"/>
      <c r="Z1832"/>
      <c r="AA1832"/>
      <c r="AB1832"/>
      <c r="AC1832"/>
      <c r="AD1832"/>
      <c r="AE1832"/>
      <c r="AF1832"/>
    </row>
    <row r="1833" spans="1:32">
      <c r="A1833" s="6" t="str">
        <f t="shared" si="58"/>
        <v/>
      </c>
      <c r="B1833" s="6" t="str">
        <f t="shared" si="59"/>
        <v/>
      </c>
      <c r="C1833"/>
      <c r="D1833"/>
      <c r="E1833"/>
      <c r="F1833"/>
      <c r="G1833"/>
      <c r="H1833"/>
      <c r="I1833"/>
      <c r="J1833"/>
      <c r="K1833"/>
      <c r="L1833"/>
      <c r="M1833"/>
      <c r="N1833"/>
      <c r="O1833"/>
      <c r="P1833"/>
      <c r="Q1833"/>
      <c r="R1833"/>
      <c r="S1833"/>
      <c r="T1833"/>
      <c r="U1833"/>
      <c r="V1833"/>
      <c r="W1833"/>
      <c r="X1833"/>
      <c r="Y1833"/>
      <c r="Z1833"/>
      <c r="AA1833"/>
      <c r="AB1833"/>
      <c r="AC1833"/>
      <c r="AD1833"/>
      <c r="AE1833"/>
      <c r="AF1833"/>
    </row>
    <row r="1834" spans="1:32">
      <c r="A1834" s="6" t="str">
        <f t="shared" si="58"/>
        <v/>
      </c>
      <c r="B1834" s="6" t="str">
        <f t="shared" si="59"/>
        <v/>
      </c>
      <c r="C1834"/>
      <c r="D1834"/>
      <c r="E1834"/>
      <c r="F1834"/>
      <c r="G1834"/>
      <c r="H1834"/>
      <c r="I1834"/>
      <c r="J183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  <c r="Y1834"/>
      <c r="Z1834"/>
      <c r="AA1834"/>
      <c r="AB1834"/>
      <c r="AC1834"/>
      <c r="AD1834"/>
      <c r="AE1834"/>
      <c r="AF1834"/>
    </row>
    <row r="1835" spans="1:32">
      <c r="A1835" s="6" t="str">
        <f t="shared" si="58"/>
        <v/>
      </c>
      <c r="B1835" s="6" t="str">
        <f t="shared" si="59"/>
        <v/>
      </c>
      <c r="C1835"/>
      <c r="D1835"/>
      <c r="E1835"/>
      <c r="F1835"/>
      <c r="G1835"/>
      <c r="H1835"/>
      <c r="I1835"/>
      <c r="J1835"/>
      <c r="K1835"/>
      <c r="L1835"/>
      <c r="M1835"/>
      <c r="N1835"/>
      <c r="O1835"/>
      <c r="P1835"/>
      <c r="Q1835"/>
      <c r="R1835"/>
      <c r="S1835"/>
      <c r="T1835"/>
      <c r="U1835"/>
      <c r="V1835"/>
      <c r="W1835"/>
      <c r="X1835"/>
      <c r="Y1835"/>
      <c r="Z1835"/>
      <c r="AA1835"/>
      <c r="AB1835"/>
      <c r="AC1835"/>
      <c r="AD1835"/>
      <c r="AE1835"/>
      <c r="AF1835"/>
    </row>
    <row r="1836" spans="1:32">
      <c r="A1836" s="6" t="str">
        <f t="shared" si="58"/>
        <v/>
      </c>
      <c r="B1836" s="6" t="str">
        <f t="shared" si="59"/>
        <v/>
      </c>
      <c r="C1836"/>
      <c r="D1836"/>
      <c r="E1836"/>
      <c r="F1836"/>
      <c r="G1836"/>
      <c r="H1836"/>
      <c r="I1836"/>
      <c r="J1836"/>
      <c r="K1836"/>
      <c r="L1836"/>
      <c r="M1836"/>
      <c r="N1836"/>
      <c r="O1836"/>
      <c r="P1836"/>
      <c r="Q1836"/>
      <c r="R1836"/>
      <c r="S1836"/>
      <c r="T1836"/>
      <c r="U1836"/>
      <c r="V1836"/>
      <c r="W1836"/>
      <c r="X1836"/>
      <c r="Y1836"/>
      <c r="Z1836"/>
      <c r="AA1836"/>
      <c r="AB1836"/>
      <c r="AC1836"/>
      <c r="AD1836"/>
      <c r="AE1836"/>
      <c r="AF1836"/>
    </row>
    <row r="1837" spans="1:32">
      <c r="A1837" s="6" t="str">
        <f t="shared" si="58"/>
        <v/>
      </c>
      <c r="B1837" s="6" t="str">
        <f t="shared" si="59"/>
        <v/>
      </c>
      <c r="C1837"/>
      <c r="D1837"/>
      <c r="E1837"/>
      <c r="F1837"/>
      <c r="G1837"/>
      <c r="H1837"/>
      <c r="I1837"/>
      <c r="J1837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  <c r="Y1837"/>
      <c r="Z1837"/>
      <c r="AA1837"/>
      <c r="AB1837"/>
      <c r="AC1837"/>
      <c r="AD1837"/>
      <c r="AE1837"/>
      <c r="AF1837"/>
    </row>
    <row r="1838" spans="1:32">
      <c r="A1838" s="6" t="str">
        <f t="shared" si="58"/>
        <v/>
      </c>
      <c r="B1838" s="6" t="str">
        <f t="shared" si="59"/>
        <v/>
      </c>
      <c r="C1838"/>
      <c r="D1838"/>
      <c r="E1838"/>
      <c r="F1838"/>
      <c r="G1838"/>
      <c r="H1838"/>
      <c r="I1838"/>
      <c r="J1838"/>
      <c r="K1838"/>
      <c r="L1838"/>
      <c r="M1838"/>
      <c r="N1838"/>
      <c r="O1838"/>
      <c r="P1838"/>
      <c r="Q1838"/>
      <c r="R1838"/>
      <c r="S1838"/>
      <c r="T1838"/>
      <c r="U1838"/>
      <c r="V1838"/>
      <c r="W1838"/>
      <c r="X1838"/>
      <c r="Y1838"/>
      <c r="Z1838"/>
      <c r="AA1838"/>
      <c r="AB1838"/>
      <c r="AC1838"/>
      <c r="AD1838"/>
      <c r="AE1838"/>
      <c r="AF1838"/>
    </row>
    <row r="1839" spans="1:32">
      <c r="A1839" s="6" t="str">
        <f t="shared" si="58"/>
        <v/>
      </c>
      <c r="B1839" s="6" t="str">
        <f t="shared" si="59"/>
        <v/>
      </c>
      <c r="C1839"/>
      <c r="D1839"/>
      <c r="E1839"/>
      <c r="F1839"/>
      <c r="G1839"/>
      <c r="H1839"/>
      <c r="I1839"/>
      <c r="J1839"/>
      <c r="K1839"/>
      <c r="L1839"/>
      <c r="M1839"/>
      <c r="N1839"/>
      <c r="O1839"/>
      <c r="P1839"/>
      <c r="Q1839"/>
      <c r="R1839"/>
      <c r="S1839"/>
      <c r="T1839"/>
      <c r="U1839"/>
      <c r="V1839"/>
      <c r="W1839"/>
      <c r="X1839"/>
      <c r="Y1839"/>
      <c r="Z1839"/>
      <c r="AA1839"/>
      <c r="AB1839"/>
      <c r="AC1839"/>
      <c r="AD1839"/>
      <c r="AE1839"/>
      <c r="AF1839"/>
    </row>
    <row r="1840" spans="1:32">
      <c r="A1840" s="6" t="str">
        <f t="shared" si="58"/>
        <v/>
      </c>
      <c r="B1840" s="6" t="str">
        <f t="shared" si="59"/>
        <v/>
      </c>
      <c r="C1840"/>
      <c r="D1840"/>
      <c r="E1840"/>
      <c r="F1840"/>
      <c r="G1840"/>
      <c r="H1840"/>
      <c r="I1840"/>
      <c r="J1840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  <c r="Y1840"/>
      <c r="Z1840"/>
      <c r="AA1840"/>
      <c r="AB1840"/>
      <c r="AC1840"/>
      <c r="AD1840"/>
      <c r="AE1840"/>
      <c r="AF1840"/>
    </row>
    <row r="1841" spans="1:32">
      <c r="A1841" s="6" t="str">
        <f t="shared" si="58"/>
        <v/>
      </c>
      <c r="B1841" s="6" t="str">
        <f t="shared" si="59"/>
        <v/>
      </c>
      <c r="C1841"/>
      <c r="D1841"/>
      <c r="E1841"/>
      <c r="F1841"/>
      <c r="G1841"/>
      <c r="H1841"/>
      <c r="I1841"/>
      <c r="J1841"/>
      <c r="K1841"/>
      <c r="L1841"/>
      <c r="M1841"/>
      <c r="N1841"/>
      <c r="O1841"/>
      <c r="P1841"/>
      <c r="Q1841"/>
      <c r="R1841"/>
      <c r="S1841"/>
      <c r="T1841"/>
      <c r="U1841"/>
      <c r="V1841"/>
      <c r="W1841"/>
      <c r="X1841"/>
      <c r="Y1841"/>
      <c r="Z1841"/>
      <c r="AA1841"/>
      <c r="AB1841"/>
      <c r="AC1841"/>
      <c r="AD1841"/>
      <c r="AE1841"/>
      <c r="AF1841"/>
    </row>
    <row r="1842" spans="1:32">
      <c r="A1842" s="6" t="str">
        <f t="shared" si="58"/>
        <v/>
      </c>
      <c r="B1842" s="6" t="str">
        <f t="shared" si="59"/>
        <v/>
      </c>
      <c r="C1842"/>
      <c r="D1842"/>
      <c r="E1842"/>
      <c r="F1842"/>
      <c r="G1842"/>
      <c r="H1842"/>
      <c r="I1842"/>
      <c r="J1842"/>
      <c r="K1842"/>
      <c r="L1842"/>
      <c r="M1842"/>
      <c r="N1842"/>
      <c r="O1842"/>
      <c r="P1842"/>
      <c r="Q1842"/>
      <c r="R1842"/>
      <c r="S1842"/>
      <c r="T1842"/>
      <c r="U1842"/>
      <c r="V1842"/>
      <c r="W1842"/>
      <c r="X1842"/>
      <c r="Y1842"/>
      <c r="Z1842"/>
      <c r="AA1842"/>
      <c r="AB1842"/>
      <c r="AC1842"/>
      <c r="AD1842"/>
      <c r="AE1842"/>
      <c r="AF1842"/>
    </row>
    <row r="1843" spans="1:32">
      <c r="A1843" s="6" t="str">
        <f t="shared" si="58"/>
        <v/>
      </c>
      <c r="B1843" s="6" t="str">
        <f t="shared" si="59"/>
        <v/>
      </c>
      <c r="C1843"/>
      <c r="D1843"/>
      <c r="E1843"/>
      <c r="F1843"/>
      <c r="G1843"/>
      <c r="H1843"/>
      <c r="I1843"/>
      <c r="J1843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  <c r="Y1843"/>
      <c r="Z1843"/>
      <c r="AA1843"/>
      <c r="AB1843"/>
      <c r="AC1843"/>
      <c r="AD1843"/>
      <c r="AE1843"/>
      <c r="AF1843"/>
    </row>
    <row r="1844" spans="1:32">
      <c r="A1844" s="6" t="str">
        <f t="shared" si="58"/>
        <v/>
      </c>
      <c r="B1844" s="6" t="str">
        <f t="shared" si="59"/>
        <v/>
      </c>
      <c r="C1844"/>
      <c r="D1844"/>
      <c r="E1844"/>
      <c r="F1844"/>
      <c r="G1844"/>
      <c r="H1844"/>
      <c r="I1844"/>
      <c r="J1844"/>
      <c r="K1844"/>
      <c r="L1844"/>
      <c r="M1844"/>
      <c r="N1844"/>
      <c r="O1844"/>
      <c r="P1844"/>
      <c r="Q1844"/>
      <c r="R1844"/>
      <c r="S1844"/>
      <c r="T1844"/>
      <c r="U1844"/>
      <c r="V1844"/>
      <c r="W1844"/>
      <c r="X1844"/>
      <c r="Y1844"/>
      <c r="Z1844"/>
      <c r="AA1844"/>
      <c r="AB1844"/>
      <c r="AC1844"/>
      <c r="AD1844"/>
      <c r="AE1844"/>
      <c r="AF1844"/>
    </row>
    <row r="1845" spans="1:32">
      <c r="A1845" s="6" t="str">
        <f t="shared" si="58"/>
        <v/>
      </c>
      <c r="B1845" s="6" t="str">
        <f t="shared" si="59"/>
        <v/>
      </c>
      <c r="C1845"/>
      <c r="D1845"/>
      <c r="E1845"/>
      <c r="F1845"/>
      <c r="G1845"/>
      <c r="H1845"/>
      <c r="I1845"/>
      <c r="J1845"/>
      <c r="K1845"/>
      <c r="L1845"/>
      <c r="M1845"/>
      <c r="N1845"/>
      <c r="O1845"/>
      <c r="P1845"/>
      <c r="Q1845"/>
      <c r="R1845"/>
      <c r="S1845"/>
      <c r="T1845"/>
      <c r="U1845"/>
      <c r="V1845"/>
      <c r="W1845"/>
      <c r="X1845"/>
      <c r="Y1845"/>
      <c r="Z1845"/>
      <c r="AA1845"/>
      <c r="AB1845"/>
      <c r="AC1845"/>
      <c r="AD1845"/>
      <c r="AE1845"/>
      <c r="AF1845"/>
    </row>
    <row r="1846" spans="1:32">
      <c r="A1846" s="6" t="str">
        <f t="shared" si="58"/>
        <v/>
      </c>
      <c r="B1846" s="6" t="str">
        <f t="shared" si="59"/>
        <v/>
      </c>
      <c r="C1846"/>
      <c r="D1846"/>
      <c r="E1846"/>
      <c r="F1846"/>
      <c r="G1846"/>
      <c r="H1846"/>
      <c r="I1846"/>
      <c r="J1846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  <c r="Y1846"/>
      <c r="Z1846"/>
      <c r="AA1846"/>
      <c r="AB1846"/>
      <c r="AC1846"/>
      <c r="AD1846"/>
      <c r="AE1846"/>
      <c r="AF1846"/>
    </row>
    <row r="1847" spans="1:32">
      <c r="A1847" s="6" t="str">
        <f t="shared" si="58"/>
        <v/>
      </c>
      <c r="B1847" s="6" t="str">
        <f t="shared" si="59"/>
        <v/>
      </c>
      <c r="C1847"/>
      <c r="D1847"/>
      <c r="E1847"/>
      <c r="F1847"/>
      <c r="G1847"/>
      <c r="H1847"/>
      <c r="I1847"/>
      <c r="J1847"/>
      <c r="K1847"/>
      <c r="L1847"/>
      <c r="M1847"/>
      <c r="N1847"/>
      <c r="O1847"/>
      <c r="P1847"/>
      <c r="Q1847"/>
      <c r="R1847"/>
      <c r="S1847"/>
      <c r="T1847"/>
      <c r="U1847"/>
      <c r="V1847"/>
      <c r="W1847"/>
      <c r="X1847"/>
      <c r="Y1847"/>
      <c r="Z1847"/>
      <c r="AA1847"/>
      <c r="AB1847"/>
      <c r="AC1847"/>
      <c r="AD1847"/>
      <c r="AE1847"/>
      <c r="AF1847"/>
    </row>
    <row r="1848" spans="1:32">
      <c r="A1848" s="6" t="str">
        <f t="shared" si="58"/>
        <v/>
      </c>
      <c r="B1848" s="6" t="str">
        <f t="shared" si="59"/>
        <v/>
      </c>
      <c r="C1848"/>
      <c r="D1848"/>
      <c r="E1848"/>
      <c r="F1848"/>
      <c r="G1848"/>
      <c r="H1848"/>
      <c r="I1848"/>
      <c r="J1848"/>
      <c r="K1848"/>
      <c r="L1848"/>
      <c r="M1848"/>
      <c r="N1848"/>
      <c r="O1848"/>
      <c r="P1848"/>
      <c r="Q1848"/>
      <c r="R1848"/>
      <c r="S1848"/>
      <c r="T1848"/>
      <c r="U1848"/>
      <c r="V1848"/>
      <c r="W1848"/>
      <c r="X1848"/>
      <c r="Y1848"/>
      <c r="Z1848"/>
      <c r="AA1848"/>
      <c r="AB1848"/>
      <c r="AC1848"/>
      <c r="AD1848"/>
      <c r="AE1848"/>
      <c r="AF1848"/>
    </row>
    <row r="1849" spans="1:32">
      <c r="A1849" s="6" t="str">
        <f t="shared" si="58"/>
        <v/>
      </c>
      <c r="B1849" s="6" t="str">
        <f t="shared" si="59"/>
        <v/>
      </c>
      <c r="C1849"/>
      <c r="D1849"/>
      <c r="E1849"/>
      <c r="F1849"/>
      <c r="G1849"/>
      <c r="H1849"/>
      <c r="I1849"/>
      <c r="J1849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  <c r="Y1849"/>
      <c r="Z1849"/>
      <c r="AA1849"/>
      <c r="AB1849"/>
      <c r="AC1849"/>
      <c r="AD1849"/>
      <c r="AE1849"/>
      <c r="AF1849"/>
    </row>
    <row r="1850" spans="1:32">
      <c r="A1850" s="6" t="str">
        <f t="shared" si="58"/>
        <v/>
      </c>
      <c r="B1850" s="6" t="str">
        <f t="shared" si="59"/>
        <v/>
      </c>
      <c r="C1850"/>
      <c r="D1850"/>
      <c r="E1850"/>
      <c r="F1850"/>
      <c r="G1850"/>
      <c r="H1850"/>
      <c r="I1850"/>
      <c r="J1850"/>
      <c r="K1850"/>
      <c r="L1850"/>
      <c r="M1850"/>
      <c r="N1850"/>
      <c r="O1850"/>
      <c r="P1850"/>
      <c r="Q1850"/>
      <c r="R1850"/>
      <c r="S1850"/>
      <c r="T1850"/>
      <c r="U1850"/>
      <c r="V1850"/>
      <c r="W1850"/>
      <c r="X1850"/>
      <c r="Y1850"/>
      <c r="Z1850"/>
      <c r="AA1850"/>
      <c r="AB1850"/>
      <c r="AC1850"/>
      <c r="AD1850"/>
      <c r="AE1850"/>
      <c r="AF1850"/>
    </row>
    <row r="1851" spans="1:32">
      <c r="A1851" s="6" t="str">
        <f t="shared" si="58"/>
        <v/>
      </c>
      <c r="B1851" s="6" t="str">
        <f t="shared" si="59"/>
        <v/>
      </c>
      <c r="C1851"/>
      <c r="D1851"/>
      <c r="E1851"/>
      <c r="F1851"/>
      <c r="G1851"/>
      <c r="H1851"/>
      <c r="I1851"/>
      <c r="J1851"/>
      <c r="K1851"/>
      <c r="L1851"/>
      <c r="M1851"/>
      <c r="N1851"/>
      <c r="O1851"/>
      <c r="P1851"/>
      <c r="Q1851"/>
      <c r="R1851"/>
      <c r="S1851"/>
      <c r="T1851"/>
      <c r="U1851"/>
      <c r="V1851"/>
      <c r="W1851"/>
      <c r="X1851"/>
      <c r="Y1851"/>
      <c r="Z1851"/>
      <c r="AA1851"/>
      <c r="AB1851"/>
      <c r="AC1851"/>
      <c r="AD1851"/>
      <c r="AE1851"/>
      <c r="AF1851"/>
    </row>
    <row r="1852" spans="1:32">
      <c r="A1852" s="6" t="str">
        <f t="shared" si="58"/>
        <v/>
      </c>
      <c r="B1852" s="6" t="str">
        <f t="shared" si="59"/>
        <v/>
      </c>
      <c r="C1852"/>
      <c r="D1852"/>
      <c r="E1852"/>
      <c r="F1852"/>
      <c r="G1852"/>
      <c r="H1852"/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  <c r="Y1852"/>
      <c r="Z1852"/>
      <c r="AA1852"/>
      <c r="AB1852"/>
      <c r="AC1852"/>
      <c r="AD1852"/>
      <c r="AE1852"/>
      <c r="AF1852"/>
    </row>
    <row r="1853" spans="1:32">
      <c r="A1853" s="6" t="str">
        <f t="shared" si="58"/>
        <v/>
      </c>
      <c r="B1853" s="6" t="str">
        <f t="shared" si="59"/>
        <v/>
      </c>
      <c r="C1853"/>
      <c r="D1853"/>
      <c r="E1853"/>
      <c r="F1853"/>
      <c r="G1853"/>
      <c r="H1853"/>
      <c r="I1853"/>
      <c r="J1853"/>
      <c r="K1853"/>
      <c r="L1853"/>
      <c r="M1853"/>
      <c r="N1853"/>
      <c r="O1853"/>
      <c r="P1853"/>
      <c r="Q1853"/>
      <c r="R1853"/>
      <c r="S1853"/>
      <c r="T1853"/>
      <c r="U1853"/>
      <c r="V1853"/>
      <c r="W1853"/>
      <c r="X1853"/>
      <c r="Y1853"/>
      <c r="Z1853"/>
      <c r="AA1853"/>
      <c r="AB1853"/>
      <c r="AC1853"/>
      <c r="AD1853"/>
      <c r="AE1853"/>
      <c r="AF1853"/>
    </row>
    <row r="1854" spans="1:32">
      <c r="A1854" s="6" t="str">
        <f t="shared" si="58"/>
        <v/>
      </c>
      <c r="B1854" s="6" t="str">
        <f t="shared" si="59"/>
        <v/>
      </c>
      <c r="C1854"/>
      <c r="D1854"/>
      <c r="E1854"/>
      <c r="F1854"/>
      <c r="G1854"/>
      <c r="H1854"/>
      <c r="I1854"/>
      <c r="J1854"/>
      <c r="K1854"/>
      <c r="L1854"/>
      <c r="M1854"/>
      <c r="N1854"/>
      <c r="O1854"/>
      <c r="P1854"/>
      <c r="Q1854"/>
      <c r="R1854"/>
      <c r="S1854"/>
      <c r="T1854"/>
      <c r="U1854"/>
      <c r="V1854"/>
      <c r="W1854"/>
      <c r="X1854"/>
      <c r="Y1854"/>
      <c r="Z1854"/>
      <c r="AA1854"/>
      <c r="AB1854"/>
      <c r="AC1854"/>
      <c r="AD1854"/>
      <c r="AE1854"/>
      <c r="AF1854"/>
    </row>
    <row r="1855" spans="1:32">
      <c r="A1855" s="6" t="str">
        <f t="shared" si="58"/>
        <v/>
      </c>
      <c r="B1855" s="6" t="str">
        <f t="shared" si="59"/>
        <v/>
      </c>
      <c r="C1855"/>
      <c r="D1855"/>
      <c r="E1855"/>
      <c r="F1855"/>
      <c r="G1855"/>
      <c r="H1855"/>
      <c r="I1855"/>
      <c r="J1855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  <c r="Y1855"/>
      <c r="Z1855"/>
      <c r="AA1855"/>
      <c r="AB1855"/>
      <c r="AC1855"/>
      <c r="AD1855"/>
      <c r="AE1855"/>
      <c r="AF1855"/>
    </row>
    <row r="1856" spans="1:32">
      <c r="A1856" s="6" t="str">
        <f t="shared" si="58"/>
        <v/>
      </c>
      <c r="B1856" s="6" t="str">
        <f t="shared" si="59"/>
        <v/>
      </c>
      <c r="C1856"/>
      <c r="D1856"/>
      <c r="E1856"/>
      <c r="F1856"/>
      <c r="G1856"/>
      <c r="H1856"/>
      <c r="I1856"/>
      <c r="J1856"/>
      <c r="K1856"/>
      <c r="L1856"/>
      <c r="M1856"/>
      <c r="N1856"/>
      <c r="O1856"/>
      <c r="P1856"/>
      <c r="Q1856"/>
      <c r="R1856"/>
      <c r="S1856"/>
      <c r="T1856"/>
      <c r="U1856"/>
      <c r="V1856"/>
      <c r="W1856"/>
      <c r="X1856"/>
      <c r="Y1856"/>
      <c r="Z1856"/>
      <c r="AA1856"/>
      <c r="AB1856"/>
      <c r="AC1856"/>
      <c r="AD1856"/>
      <c r="AE1856"/>
      <c r="AF1856"/>
    </row>
    <row r="1857" spans="1:32">
      <c r="A1857" s="6" t="str">
        <f t="shared" si="58"/>
        <v/>
      </c>
      <c r="B1857" s="6" t="str">
        <f t="shared" si="59"/>
        <v/>
      </c>
      <c r="C1857"/>
      <c r="D1857"/>
      <c r="E1857"/>
      <c r="F1857"/>
      <c r="G1857"/>
      <c r="H1857"/>
      <c r="I1857"/>
      <c r="J1857"/>
      <c r="K1857"/>
      <c r="L1857"/>
      <c r="M1857"/>
      <c r="N1857"/>
      <c r="O1857"/>
      <c r="P1857"/>
      <c r="Q1857"/>
      <c r="R1857"/>
      <c r="S1857"/>
      <c r="T1857"/>
      <c r="U1857"/>
      <c r="V1857"/>
      <c r="W1857"/>
      <c r="X1857"/>
      <c r="Y1857"/>
      <c r="Z1857"/>
      <c r="AA1857"/>
      <c r="AB1857"/>
      <c r="AC1857"/>
      <c r="AD1857"/>
      <c r="AE1857"/>
      <c r="AF1857"/>
    </row>
    <row r="1858" spans="1:32">
      <c r="A1858" s="6" t="str">
        <f t="shared" si="58"/>
        <v/>
      </c>
      <c r="B1858" s="6" t="str">
        <f t="shared" si="59"/>
        <v/>
      </c>
      <c r="C1858"/>
      <c r="D1858"/>
      <c r="E1858"/>
      <c r="F1858"/>
      <c r="G1858"/>
      <c r="H1858"/>
      <c r="I1858"/>
      <c r="J1858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  <c r="Y1858"/>
      <c r="Z1858"/>
      <c r="AA1858"/>
      <c r="AB1858"/>
      <c r="AC1858"/>
      <c r="AD1858"/>
      <c r="AE1858"/>
      <c r="AF1858"/>
    </row>
    <row r="1859" spans="1:32">
      <c r="A1859" s="6" t="str">
        <f t="shared" si="58"/>
        <v/>
      </c>
      <c r="B1859" s="6" t="str">
        <f t="shared" si="59"/>
        <v/>
      </c>
      <c r="C1859"/>
      <c r="D1859"/>
      <c r="E1859"/>
      <c r="F1859"/>
      <c r="G1859"/>
      <c r="H1859"/>
      <c r="I1859"/>
      <c r="J1859"/>
      <c r="K1859"/>
      <c r="L1859"/>
      <c r="M1859"/>
      <c r="N1859"/>
      <c r="O1859"/>
      <c r="P1859"/>
      <c r="Q1859"/>
      <c r="R1859"/>
      <c r="S1859"/>
      <c r="T1859"/>
      <c r="U1859"/>
      <c r="V1859"/>
      <c r="W1859"/>
      <c r="X1859"/>
      <c r="Y1859"/>
      <c r="Z1859"/>
      <c r="AA1859"/>
      <c r="AB1859"/>
      <c r="AC1859"/>
      <c r="AD1859"/>
      <c r="AE1859"/>
      <c r="AF1859"/>
    </row>
    <row r="1860" spans="1:32">
      <c r="A1860" s="6" t="str">
        <f t="shared" si="58"/>
        <v/>
      </c>
      <c r="B1860" s="6" t="str">
        <f t="shared" si="59"/>
        <v/>
      </c>
      <c r="C1860"/>
      <c r="D1860"/>
      <c r="E1860"/>
      <c r="F1860"/>
      <c r="G1860"/>
      <c r="H1860"/>
      <c r="I1860"/>
      <c r="J1860"/>
      <c r="K1860"/>
      <c r="L1860"/>
      <c r="M1860"/>
      <c r="N1860"/>
      <c r="O1860"/>
      <c r="P1860"/>
      <c r="Q1860"/>
      <c r="R1860"/>
      <c r="S1860"/>
      <c r="T1860"/>
      <c r="U1860"/>
      <c r="V1860"/>
      <c r="W1860"/>
      <c r="X1860"/>
      <c r="Y1860"/>
      <c r="Z1860"/>
      <c r="AA1860"/>
      <c r="AB1860"/>
      <c r="AC1860"/>
      <c r="AD1860"/>
      <c r="AE1860"/>
      <c r="AF1860"/>
    </row>
    <row r="1861" spans="1:32">
      <c r="A1861" s="6" t="str">
        <f t="shared" si="58"/>
        <v/>
      </c>
      <c r="B1861" s="6" t="str">
        <f t="shared" si="59"/>
        <v/>
      </c>
      <c r="C1861"/>
      <c r="D1861"/>
      <c r="E1861"/>
      <c r="F1861"/>
      <c r="G1861"/>
      <c r="H1861"/>
      <c r="I1861"/>
      <c r="J1861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  <c r="Y1861"/>
      <c r="Z1861"/>
      <c r="AA1861"/>
      <c r="AB1861"/>
      <c r="AC1861"/>
      <c r="AD1861"/>
      <c r="AE1861"/>
      <c r="AF1861"/>
    </row>
    <row r="1862" spans="1:32">
      <c r="A1862" s="6" t="str">
        <f t="shared" si="58"/>
        <v/>
      </c>
      <c r="B1862" s="6" t="str">
        <f t="shared" si="59"/>
        <v/>
      </c>
      <c r="C1862"/>
      <c r="D1862"/>
      <c r="E1862"/>
      <c r="F1862"/>
      <c r="G1862"/>
      <c r="H1862"/>
      <c r="I1862"/>
      <c r="J1862"/>
      <c r="K1862"/>
      <c r="L1862"/>
      <c r="M1862"/>
      <c r="N1862"/>
      <c r="O1862"/>
      <c r="P1862"/>
      <c r="Q1862"/>
      <c r="R1862"/>
      <c r="S1862"/>
      <c r="T1862"/>
      <c r="U1862"/>
      <c r="V1862"/>
      <c r="W1862"/>
      <c r="X1862"/>
      <c r="Y1862"/>
      <c r="Z1862"/>
      <c r="AA1862"/>
      <c r="AB1862"/>
      <c r="AC1862"/>
      <c r="AD1862"/>
      <c r="AE1862"/>
      <c r="AF1862"/>
    </row>
    <row r="1863" spans="1:32">
      <c r="A1863" s="6" t="str">
        <f t="shared" si="58"/>
        <v/>
      </c>
      <c r="B1863" s="6" t="str">
        <f t="shared" si="59"/>
        <v/>
      </c>
      <c r="C1863"/>
      <c r="D1863"/>
      <c r="E1863"/>
      <c r="F1863"/>
      <c r="G1863"/>
      <c r="H1863"/>
      <c r="I1863"/>
      <c r="J1863"/>
      <c r="K1863"/>
      <c r="L1863"/>
      <c r="M1863"/>
      <c r="N1863"/>
      <c r="O1863"/>
      <c r="P1863"/>
      <c r="Q1863"/>
      <c r="R1863"/>
      <c r="S1863"/>
      <c r="T1863"/>
      <c r="U1863"/>
      <c r="V1863"/>
      <c r="W1863"/>
      <c r="X1863"/>
      <c r="Y1863"/>
      <c r="Z1863"/>
      <c r="AA1863"/>
      <c r="AB1863"/>
      <c r="AC1863"/>
      <c r="AD1863"/>
      <c r="AE1863"/>
      <c r="AF1863"/>
    </row>
    <row r="1864" spans="1:32">
      <c r="A1864" s="6" t="str">
        <f t="shared" si="58"/>
        <v/>
      </c>
      <c r="B1864" s="6" t="str">
        <f t="shared" si="59"/>
        <v/>
      </c>
      <c r="C1864"/>
      <c r="D1864"/>
      <c r="E1864"/>
      <c r="F1864"/>
      <c r="G1864"/>
      <c r="H1864"/>
      <c r="I1864"/>
      <c r="J1864"/>
      <c r="K1864"/>
      <c r="L1864"/>
      <c r="M1864"/>
      <c r="N1864"/>
      <c r="O1864"/>
      <c r="P1864"/>
      <c r="Q1864"/>
      <c r="R1864"/>
      <c r="S1864"/>
      <c r="T1864"/>
      <c r="U1864"/>
      <c r="V1864"/>
      <c r="W1864"/>
      <c r="X1864"/>
      <c r="Y1864"/>
      <c r="Z1864"/>
      <c r="AA1864"/>
      <c r="AB1864"/>
      <c r="AC1864"/>
      <c r="AD1864"/>
      <c r="AE1864"/>
      <c r="AF1864"/>
    </row>
    <row r="1865" spans="1:32">
      <c r="A1865" s="6" t="str">
        <f t="shared" si="58"/>
        <v/>
      </c>
      <c r="B1865" s="6" t="str">
        <f t="shared" si="59"/>
        <v/>
      </c>
      <c r="C1865"/>
      <c r="D1865"/>
      <c r="E1865"/>
      <c r="F1865"/>
      <c r="G1865"/>
      <c r="H1865"/>
      <c r="I1865"/>
      <c r="J1865"/>
      <c r="K1865"/>
      <c r="L1865"/>
      <c r="M1865"/>
      <c r="N1865"/>
      <c r="O1865"/>
      <c r="P1865"/>
      <c r="Q1865"/>
      <c r="R1865"/>
      <c r="S1865"/>
      <c r="T1865"/>
      <c r="U1865"/>
      <c r="V1865"/>
      <c r="W1865"/>
      <c r="X1865"/>
      <c r="Y1865"/>
      <c r="Z1865"/>
      <c r="AA1865"/>
      <c r="AB1865"/>
      <c r="AC1865"/>
      <c r="AD1865"/>
      <c r="AE1865"/>
      <c r="AF1865"/>
    </row>
    <row r="1866" spans="1:32">
      <c r="A1866" s="6" t="str">
        <f t="shared" ref="A1866:A1929" si="60">IFERROR(CONCATENATE(C1866,B1866),"")</f>
        <v/>
      </c>
      <c r="B1866" s="6" t="str">
        <f t="shared" ref="B1866:B1929" si="61">IFERROR(IF(C1866=C1865,B1865+1,IF(C1866="","",1)),"")</f>
        <v/>
      </c>
      <c r="C1866"/>
      <c r="D1866"/>
      <c r="E1866"/>
      <c r="F1866"/>
      <c r="G1866"/>
      <c r="H1866"/>
      <c r="I1866"/>
      <c r="J1866"/>
      <c r="K1866"/>
      <c r="L1866"/>
      <c r="M1866"/>
      <c r="N1866"/>
      <c r="O1866"/>
      <c r="P1866"/>
      <c r="Q1866"/>
      <c r="R1866"/>
      <c r="S1866"/>
      <c r="T1866"/>
      <c r="U1866"/>
      <c r="V1866"/>
      <c r="W1866"/>
      <c r="X1866"/>
      <c r="Y1866"/>
      <c r="Z1866"/>
      <c r="AA1866"/>
      <c r="AB1866"/>
      <c r="AC1866"/>
      <c r="AD1866"/>
      <c r="AE1866"/>
      <c r="AF1866"/>
    </row>
    <row r="1867" spans="1:32">
      <c r="A1867" s="6" t="str">
        <f t="shared" si="60"/>
        <v/>
      </c>
      <c r="B1867" s="6" t="str">
        <f t="shared" si="61"/>
        <v/>
      </c>
      <c r="C1867"/>
      <c r="D1867"/>
      <c r="E1867"/>
      <c r="F1867"/>
      <c r="G1867"/>
      <c r="H1867"/>
      <c r="I1867"/>
      <c r="J1867"/>
      <c r="K1867"/>
      <c r="L1867"/>
      <c r="M1867"/>
      <c r="N1867"/>
      <c r="O1867"/>
      <c r="P1867"/>
      <c r="Q1867"/>
      <c r="R1867"/>
      <c r="S1867"/>
      <c r="T1867"/>
      <c r="U1867"/>
      <c r="V1867"/>
      <c r="W1867"/>
      <c r="X1867"/>
      <c r="Y1867"/>
      <c r="Z1867"/>
      <c r="AA1867"/>
      <c r="AB1867"/>
      <c r="AC1867"/>
      <c r="AD1867"/>
      <c r="AE1867"/>
      <c r="AF1867"/>
    </row>
    <row r="1868" spans="1:32">
      <c r="A1868" s="6" t="str">
        <f t="shared" si="60"/>
        <v/>
      </c>
      <c r="B1868" s="6" t="str">
        <f t="shared" si="61"/>
        <v/>
      </c>
      <c r="C1868"/>
      <c r="D1868"/>
      <c r="E1868"/>
      <c r="F1868"/>
      <c r="G1868"/>
      <c r="H1868"/>
      <c r="I1868"/>
      <c r="J1868"/>
      <c r="K1868"/>
      <c r="L1868"/>
      <c r="M1868"/>
      <c r="N1868"/>
      <c r="O1868"/>
      <c r="P1868"/>
      <c r="Q1868"/>
      <c r="R1868"/>
      <c r="S1868"/>
      <c r="T1868"/>
      <c r="U1868"/>
      <c r="V1868"/>
      <c r="W1868"/>
      <c r="X1868"/>
      <c r="Y1868"/>
      <c r="Z1868"/>
      <c r="AA1868"/>
      <c r="AB1868"/>
      <c r="AC1868"/>
      <c r="AD1868"/>
      <c r="AE1868"/>
      <c r="AF1868"/>
    </row>
    <row r="1869" spans="1:32">
      <c r="A1869" s="6" t="str">
        <f t="shared" si="60"/>
        <v/>
      </c>
      <c r="B1869" s="6" t="str">
        <f t="shared" si="61"/>
        <v/>
      </c>
      <c r="C1869"/>
      <c r="D1869"/>
      <c r="E1869"/>
      <c r="F1869"/>
      <c r="G1869"/>
      <c r="H1869"/>
      <c r="I1869"/>
      <c r="J1869"/>
      <c r="K1869"/>
      <c r="L1869"/>
      <c r="M1869"/>
      <c r="N1869"/>
      <c r="O1869"/>
      <c r="P1869"/>
      <c r="Q1869"/>
      <c r="R1869"/>
      <c r="S1869"/>
      <c r="T1869"/>
      <c r="U1869"/>
      <c r="V1869"/>
      <c r="W1869"/>
      <c r="X1869"/>
      <c r="Y1869"/>
      <c r="Z1869"/>
      <c r="AA1869"/>
      <c r="AB1869"/>
      <c r="AC1869"/>
      <c r="AD1869"/>
      <c r="AE1869"/>
      <c r="AF1869"/>
    </row>
    <row r="1870" spans="1:32">
      <c r="A1870" s="6" t="str">
        <f t="shared" si="60"/>
        <v/>
      </c>
      <c r="B1870" s="6" t="str">
        <f t="shared" si="61"/>
        <v/>
      </c>
      <c r="C1870"/>
      <c r="D1870"/>
      <c r="E1870"/>
      <c r="F1870"/>
      <c r="G1870"/>
      <c r="H1870"/>
      <c r="I1870"/>
      <c r="J1870"/>
      <c r="K1870"/>
      <c r="L1870"/>
      <c r="M1870"/>
      <c r="N1870"/>
      <c r="O1870"/>
      <c r="P1870"/>
      <c r="Q1870"/>
      <c r="R1870"/>
      <c r="S1870"/>
      <c r="T1870"/>
      <c r="U1870"/>
      <c r="V1870"/>
      <c r="W1870"/>
      <c r="X1870"/>
      <c r="Y1870"/>
      <c r="Z1870"/>
      <c r="AA1870"/>
      <c r="AB1870"/>
      <c r="AC1870"/>
      <c r="AD1870"/>
      <c r="AE1870"/>
      <c r="AF1870"/>
    </row>
    <row r="1871" spans="1:32">
      <c r="A1871" s="6" t="str">
        <f t="shared" si="60"/>
        <v/>
      </c>
      <c r="B1871" s="6" t="str">
        <f t="shared" si="61"/>
        <v/>
      </c>
      <c r="C1871"/>
      <c r="D1871"/>
      <c r="E1871"/>
      <c r="F1871"/>
      <c r="G1871"/>
      <c r="H1871"/>
      <c r="I1871"/>
      <c r="J1871"/>
      <c r="K1871"/>
      <c r="L1871"/>
      <c r="M1871"/>
      <c r="N1871"/>
      <c r="O1871"/>
      <c r="P1871"/>
      <c r="Q1871"/>
      <c r="R1871"/>
      <c r="S1871"/>
      <c r="T1871"/>
      <c r="U1871"/>
      <c r="V1871"/>
      <c r="W1871"/>
      <c r="X1871"/>
      <c r="Y1871"/>
      <c r="Z1871"/>
      <c r="AA1871"/>
      <c r="AB1871"/>
      <c r="AC1871"/>
      <c r="AD1871"/>
      <c r="AE1871"/>
      <c r="AF1871"/>
    </row>
    <row r="1872" spans="1:32">
      <c r="A1872" s="6" t="str">
        <f t="shared" si="60"/>
        <v/>
      </c>
      <c r="B1872" s="6" t="str">
        <f t="shared" si="61"/>
        <v/>
      </c>
      <c r="C1872"/>
      <c r="D1872"/>
      <c r="E1872"/>
      <c r="F1872"/>
      <c r="G1872"/>
      <c r="H1872"/>
      <c r="I1872"/>
      <c r="J1872"/>
      <c r="K1872"/>
      <c r="L1872"/>
      <c r="M1872"/>
      <c r="N1872"/>
      <c r="O1872"/>
      <c r="P1872"/>
      <c r="Q1872"/>
      <c r="R1872"/>
      <c r="S1872"/>
      <c r="T1872"/>
      <c r="U1872"/>
      <c r="V1872"/>
      <c r="W1872"/>
      <c r="X1872"/>
      <c r="Y1872"/>
      <c r="Z1872"/>
      <c r="AA1872"/>
      <c r="AB1872"/>
      <c r="AC1872"/>
      <c r="AD1872"/>
      <c r="AE1872"/>
      <c r="AF1872"/>
    </row>
    <row r="1873" spans="1:32">
      <c r="A1873" s="6" t="str">
        <f t="shared" si="60"/>
        <v/>
      </c>
      <c r="B1873" s="6" t="str">
        <f t="shared" si="61"/>
        <v/>
      </c>
      <c r="C1873"/>
      <c r="D1873"/>
      <c r="E1873"/>
      <c r="F1873"/>
      <c r="G1873"/>
      <c r="H1873"/>
      <c r="I1873"/>
      <c r="J1873"/>
      <c r="K1873"/>
      <c r="L1873"/>
      <c r="M1873"/>
      <c r="N1873"/>
      <c r="O1873"/>
      <c r="P1873"/>
      <c r="Q1873"/>
      <c r="R1873"/>
      <c r="S1873"/>
      <c r="T1873"/>
      <c r="U1873"/>
      <c r="V1873"/>
      <c r="W1873"/>
      <c r="X1873"/>
      <c r="Y1873"/>
      <c r="Z1873"/>
      <c r="AA1873"/>
      <c r="AB1873"/>
      <c r="AC1873"/>
      <c r="AD1873"/>
      <c r="AE1873"/>
      <c r="AF1873"/>
    </row>
    <row r="1874" spans="1:32">
      <c r="A1874" s="6" t="str">
        <f t="shared" si="60"/>
        <v/>
      </c>
      <c r="B1874" s="6" t="str">
        <f t="shared" si="61"/>
        <v/>
      </c>
      <c r="C1874"/>
      <c r="D1874"/>
      <c r="E1874"/>
      <c r="F1874"/>
      <c r="G1874"/>
      <c r="H1874"/>
      <c r="I1874"/>
      <c r="J1874"/>
      <c r="K1874"/>
      <c r="L1874"/>
      <c r="M1874"/>
      <c r="N1874"/>
      <c r="O1874"/>
      <c r="P1874"/>
      <c r="Q1874"/>
      <c r="R1874"/>
      <c r="S1874"/>
      <c r="T1874"/>
      <c r="U1874"/>
      <c r="V1874"/>
      <c r="W1874"/>
      <c r="X1874"/>
      <c r="Y1874"/>
      <c r="Z1874"/>
      <c r="AA1874"/>
      <c r="AB1874"/>
      <c r="AC1874"/>
      <c r="AD1874"/>
      <c r="AE1874"/>
      <c r="AF1874"/>
    </row>
    <row r="1875" spans="1:32">
      <c r="A1875" s="6" t="str">
        <f t="shared" si="60"/>
        <v/>
      </c>
      <c r="B1875" s="6" t="str">
        <f t="shared" si="61"/>
        <v/>
      </c>
      <c r="C1875"/>
      <c r="D1875"/>
      <c r="E1875"/>
      <c r="F1875"/>
      <c r="G1875"/>
      <c r="H1875"/>
      <c r="I1875"/>
      <c r="J1875"/>
      <c r="K1875"/>
      <c r="L1875"/>
      <c r="M1875"/>
      <c r="N1875"/>
      <c r="O1875"/>
      <c r="P1875"/>
      <c r="Q1875"/>
      <c r="R1875"/>
      <c r="S1875"/>
      <c r="T1875"/>
      <c r="U1875"/>
      <c r="V1875"/>
      <c r="W1875"/>
      <c r="X1875"/>
      <c r="Y1875"/>
      <c r="Z1875"/>
      <c r="AA1875"/>
      <c r="AB1875"/>
      <c r="AC1875"/>
      <c r="AD1875"/>
      <c r="AE1875"/>
      <c r="AF1875"/>
    </row>
    <row r="1876" spans="1:32">
      <c r="A1876" s="6" t="str">
        <f t="shared" si="60"/>
        <v/>
      </c>
      <c r="B1876" s="6" t="str">
        <f t="shared" si="61"/>
        <v/>
      </c>
      <c r="C1876"/>
      <c r="D1876"/>
      <c r="E1876"/>
      <c r="F1876"/>
      <c r="G1876"/>
      <c r="H1876"/>
      <c r="I1876"/>
      <c r="J1876"/>
      <c r="K1876"/>
      <c r="L1876"/>
      <c r="M1876"/>
      <c r="N1876"/>
      <c r="O1876"/>
      <c r="P1876"/>
      <c r="Q1876"/>
      <c r="R1876"/>
      <c r="S1876"/>
      <c r="T1876"/>
      <c r="U1876"/>
      <c r="V1876"/>
      <c r="W1876"/>
      <c r="X1876"/>
      <c r="Y1876"/>
      <c r="Z1876"/>
      <c r="AA1876"/>
      <c r="AB1876"/>
      <c r="AC1876"/>
      <c r="AD1876"/>
      <c r="AE1876"/>
      <c r="AF1876"/>
    </row>
    <row r="1877" spans="1:32">
      <c r="A1877" s="6" t="str">
        <f t="shared" si="60"/>
        <v/>
      </c>
      <c r="B1877" s="6" t="str">
        <f t="shared" si="61"/>
        <v/>
      </c>
      <c r="C1877"/>
      <c r="D1877"/>
      <c r="E1877"/>
      <c r="F1877"/>
      <c r="G1877"/>
      <c r="H1877"/>
      <c r="I1877"/>
      <c r="J1877"/>
      <c r="K1877"/>
      <c r="L1877"/>
      <c r="M1877"/>
      <c r="N1877"/>
      <c r="O1877"/>
      <c r="P1877"/>
      <c r="Q1877"/>
      <c r="R1877"/>
      <c r="S1877"/>
      <c r="T1877"/>
      <c r="U1877"/>
      <c r="V1877"/>
      <c r="W1877"/>
      <c r="X1877"/>
      <c r="Y1877"/>
      <c r="Z1877"/>
      <c r="AA1877"/>
      <c r="AB1877"/>
      <c r="AC1877"/>
      <c r="AD1877"/>
      <c r="AE1877"/>
      <c r="AF1877"/>
    </row>
    <row r="1878" spans="1:32">
      <c r="A1878" s="6" t="str">
        <f t="shared" si="60"/>
        <v/>
      </c>
      <c r="B1878" s="6" t="str">
        <f t="shared" si="61"/>
        <v/>
      </c>
      <c r="C1878"/>
      <c r="D1878"/>
      <c r="E1878"/>
      <c r="F1878"/>
      <c r="G1878"/>
      <c r="H1878"/>
      <c r="I1878"/>
      <c r="J1878"/>
      <c r="K1878"/>
      <c r="L1878"/>
      <c r="M1878"/>
      <c r="N1878"/>
      <c r="O1878"/>
      <c r="P1878"/>
      <c r="Q1878"/>
      <c r="R1878"/>
      <c r="S1878"/>
      <c r="T1878"/>
      <c r="U1878"/>
      <c r="V1878"/>
      <c r="W1878"/>
      <c r="X1878"/>
      <c r="Y1878"/>
      <c r="Z1878"/>
      <c r="AA1878"/>
      <c r="AB1878"/>
      <c r="AC1878"/>
      <c r="AD1878"/>
      <c r="AE1878"/>
      <c r="AF1878"/>
    </row>
    <row r="1879" spans="1:32">
      <c r="A1879" s="6" t="str">
        <f t="shared" si="60"/>
        <v/>
      </c>
      <c r="B1879" s="6" t="str">
        <f t="shared" si="61"/>
        <v/>
      </c>
      <c r="C1879"/>
      <c r="D1879"/>
      <c r="E1879"/>
      <c r="F1879"/>
      <c r="G1879"/>
      <c r="H1879"/>
      <c r="I1879"/>
      <c r="J1879"/>
      <c r="K1879"/>
      <c r="L1879"/>
      <c r="M1879"/>
      <c r="N1879"/>
      <c r="O1879"/>
      <c r="P1879"/>
      <c r="Q1879"/>
      <c r="R1879"/>
      <c r="S1879"/>
      <c r="T1879"/>
      <c r="U1879"/>
      <c r="V1879"/>
      <c r="W1879"/>
      <c r="X1879"/>
      <c r="Y1879"/>
      <c r="Z1879"/>
      <c r="AA1879"/>
      <c r="AB1879"/>
      <c r="AC1879"/>
      <c r="AD1879"/>
      <c r="AE1879"/>
      <c r="AF1879"/>
    </row>
    <row r="1880" spans="1:32">
      <c r="A1880" s="6" t="str">
        <f t="shared" si="60"/>
        <v/>
      </c>
      <c r="B1880" s="6" t="str">
        <f t="shared" si="61"/>
        <v/>
      </c>
      <c r="C1880"/>
      <c r="D1880"/>
      <c r="E1880"/>
      <c r="F1880"/>
      <c r="G1880"/>
      <c r="H1880"/>
      <c r="I1880"/>
      <c r="J1880"/>
      <c r="K1880"/>
      <c r="L1880"/>
      <c r="M1880"/>
      <c r="N1880"/>
      <c r="O1880"/>
      <c r="P1880"/>
      <c r="Q1880"/>
      <c r="R1880"/>
      <c r="S1880"/>
      <c r="T1880"/>
      <c r="U1880"/>
      <c r="V1880"/>
      <c r="W1880"/>
      <c r="X1880"/>
      <c r="Y1880"/>
      <c r="Z1880"/>
      <c r="AA1880"/>
      <c r="AB1880"/>
      <c r="AC1880"/>
      <c r="AD1880"/>
      <c r="AE1880"/>
      <c r="AF1880"/>
    </row>
    <row r="1881" spans="1:32">
      <c r="A1881" s="6" t="str">
        <f t="shared" si="60"/>
        <v/>
      </c>
      <c r="B1881" s="6" t="str">
        <f t="shared" si="61"/>
        <v/>
      </c>
      <c r="C1881"/>
      <c r="D1881"/>
      <c r="E1881"/>
      <c r="F1881"/>
      <c r="G1881"/>
      <c r="H1881"/>
      <c r="I1881"/>
      <c r="J1881"/>
      <c r="K1881"/>
      <c r="L1881"/>
      <c r="M1881"/>
      <c r="N1881"/>
      <c r="O1881"/>
      <c r="P1881"/>
      <c r="Q1881"/>
      <c r="R1881"/>
      <c r="S1881"/>
      <c r="T1881"/>
      <c r="U1881"/>
      <c r="V1881"/>
      <c r="W1881"/>
      <c r="X1881"/>
      <c r="Y1881"/>
      <c r="Z1881"/>
      <c r="AA1881"/>
      <c r="AB1881"/>
      <c r="AC1881"/>
      <c r="AD1881"/>
      <c r="AE1881"/>
      <c r="AF1881"/>
    </row>
    <row r="1882" spans="1:32">
      <c r="A1882" s="6" t="str">
        <f t="shared" si="60"/>
        <v/>
      </c>
      <c r="B1882" s="6" t="str">
        <f t="shared" si="61"/>
        <v/>
      </c>
      <c r="C1882"/>
      <c r="D1882"/>
      <c r="E1882"/>
      <c r="F1882"/>
      <c r="G1882"/>
      <c r="H1882"/>
      <c r="I1882"/>
      <c r="J1882"/>
      <c r="K1882"/>
      <c r="L1882"/>
      <c r="M1882"/>
      <c r="N1882"/>
      <c r="O1882"/>
      <c r="P1882"/>
      <c r="Q1882"/>
      <c r="R1882"/>
      <c r="S1882"/>
      <c r="T1882"/>
      <c r="U1882"/>
      <c r="V1882"/>
      <c r="W1882"/>
      <c r="X1882"/>
      <c r="Y1882"/>
      <c r="Z1882"/>
      <c r="AA1882"/>
      <c r="AB1882"/>
      <c r="AC1882"/>
      <c r="AD1882"/>
      <c r="AE1882"/>
      <c r="AF1882"/>
    </row>
    <row r="1883" spans="1:32">
      <c r="A1883" s="6" t="str">
        <f t="shared" si="60"/>
        <v/>
      </c>
      <c r="B1883" s="6" t="str">
        <f t="shared" si="61"/>
        <v/>
      </c>
      <c r="C1883"/>
      <c r="D1883"/>
      <c r="E1883"/>
      <c r="F1883"/>
      <c r="G1883"/>
      <c r="H1883"/>
      <c r="I1883"/>
      <c r="J1883"/>
      <c r="K1883"/>
      <c r="L1883"/>
      <c r="M1883"/>
      <c r="N1883"/>
      <c r="O1883"/>
      <c r="P1883"/>
      <c r="Q1883"/>
      <c r="R1883"/>
      <c r="S1883"/>
      <c r="T1883"/>
      <c r="U1883"/>
      <c r="V1883"/>
      <c r="W1883"/>
      <c r="X1883"/>
      <c r="Y1883"/>
      <c r="Z1883"/>
      <c r="AA1883"/>
      <c r="AB1883"/>
      <c r="AC1883"/>
      <c r="AD1883"/>
      <c r="AE1883"/>
      <c r="AF1883"/>
    </row>
    <row r="1884" spans="1:32">
      <c r="A1884" s="6" t="str">
        <f t="shared" si="60"/>
        <v/>
      </c>
      <c r="B1884" s="6" t="str">
        <f t="shared" si="61"/>
        <v/>
      </c>
      <c r="C1884"/>
      <c r="D1884"/>
      <c r="E1884"/>
      <c r="F1884"/>
      <c r="G1884"/>
      <c r="H1884"/>
      <c r="I1884"/>
      <c r="J1884"/>
      <c r="K1884"/>
      <c r="L1884"/>
      <c r="M1884"/>
      <c r="N1884"/>
      <c r="O1884"/>
      <c r="P1884"/>
      <c r="Q1884"/>
      <c r="R1884"/>
      <c r="S1884"/>
      <c r="T1884"/>
      <c r="U1884"/>
      <c r="V1884"/>
      <c r="W1884"/>
      <c r="X1884"/>
      <c r="Y1884"/>
      <c r="Z1884"/>
      <c r="AA1884"/>
      <c r="AB1884"/>
      <c r="AC1884"/>
      <c r="AD1884"/>
      <c r="AE1884"/>
      <c r="AF1884"/>
    </row>
    <row r="1885" spans="1:32">
      <c r="A1885" s="6" t="str">
        <f t="shared" si="60"/>
        <v/>
      </c>
      <c r="B1885" s="6" t="str">
        <f t="shared" si="61"/>
        <v/>
      </c>
      <c r="C1885"/>
      <c r="D1885"/>
      <c r="E1885"/>
      <c r="F1885"/>
      <c r="G1885"/>
      <c r="H1885"/>
      <c r="I1885"/>
      <c r="J1885"/>
      <c r="K1885"/>
      <c r="L1885"/>
      <c r="M1885"/>
      <c r="N1885"/>
      <c r="O1885"/>
      <c r="P1885"/>
      <c r="Q1885"/>
      <c r="R1885"/>
      <c r="S1885"/>
      <c r="T1885"/>
      <c r="U1885"/>
      <c r="V1885"/>
      <c r="W1885"/>
      <c r="X1885"/>
      <c r="Y1885"/>
      <c r="Z1885"/>
      <c r="AA1885"/>
      <c r="AB1885"/>
      <c r="AC1885"/>
      <c r="AD1885"/>
      <c r="AE1885"/>
      <c r="AF1885"/>
    </row>
    <row r="1886" spans="1:32">
      <c r="A1886" s="6" t="str">
        <f t="shared" si="60"/>
        <v/>
      </c>
      <c r="B1886" s="6" t="str">
        <f t="shared" si="61"/>
        <v/>
      </c>
      <c r="C1886"/>
      <c r="D1886"/>
      <c r="E1886"/>
      <c r="F1886"/>
      <c r="G1886"/>
      <c r="H1886"/>
      <c r="I1886"/>
      <c r="J1886"/>
      <c r="K1886"/>
      <c r="L1886"/>
      <c r="M1886"/>
      <c r="N1886"/>
      <c r="O1886"/>
      <c r="P1886"/>
      <c r="Q1886"/>
      <c r="R1886"/>
      <c r="S1886"/>
      <c r="T1886"/>
      <c r="U1886"/>
      <c r="V1886"/>
      <c r="W1886"/>
      <c r="X1886"/>
      <c r="Y1886"/>
      <c r="Z1886"/>
      <c r="AA1886"/>
      <c r="AB1886"/>
      <c r="AC1886"/>
      <c r="AD1886"/>
      <c r="AE1886"/>
      <c r="AF1886"/>
    </row>
    <row r="1887" spans="1:32">
      <c r="A1887" s="6" t="str">
        <f t="shared" si="60"/>
        <v/>
      </c>
      <c r="B1887" s="6" t="str">
        <f t="shared" si="61"/>
        <v/>
      </c>
      <c r="C1887"/>
      <c r="D1887"/>
      <c r="E1887"/>
      <c r="F1887"/>
      <c r="G1887"/>
      <c r="H1887"/>
      <c r="I1887"/>
      <c r="J1887"/>
      <c r="K1887"/>
      <c r="L1887"/>
      <c r="M1887"/>
      <c r="N1887"/>
      <c r="O1887"/>
      <c r="P1887"/>
      <c r="Q1887"/>
      <c r="R1887"/>
      <c r="S1887"/>
      <c r="T1887"/>
      <c r="U1887"/>
      <c r="V1887"/>
      <c r="W1887"/>
      <c r="X1887"/>
      <c r="Y1887"/>
      <c r="Z1887"/>
      <c r="AA1887"/>
      <c r="AB1887"/>
      <c r="AC1887"/>
      <c r="AD1887"/>
      <c r="AE1887"/>
      <c r="AF1887"/>
    </row>
    <row r="1888" spans="1:32">
      <c r="A1888" s="6" t="str">
        <f t="shared" si="60"/>
        <v/>
      </c>
      <c r="B1888" s="6" t="str">
        <f t="shared" si="61"/>
        <v/>
      </c>
      <c r="C1888"/>
      <c r="D1888"/>
      <c r="E1888"/>
      <c r="F1888"/>
      <c r="G1888"/>
      <c r="H1888"/>
      <c r="I1888"/>
      <c r="J1888"/>
      <c r="K1888"/>
      <c r="L1888"/>
      <c r="M1888"/>
      <c r="N1888"/>
      <c r="O1888"/>
      <c r="P1888"/>
      <c r="Q1888"/>
      <c r="R1888"/>
      <c r="S1888"/>
      <c r="T1888"/>
      <c r="U1888"/>
      <c r="V1888"/>
      <c r="W1888"/>
      <c r="X1888"/>
      <c r="Y1888"/>
      <c r="Z1888"/>
      <c r="AA1888"/>
      <c r="AB1888"/>
      <c r="AC1888"/>
      <c r="AD1888"/>
      <c r="AE1888"/>
      <c r="AF1888"/>
    </row>
    <row r="1889" spans="1:32">
      <c r="A1889" s="6" t="str">
        <f t="shared" si="60"/>
        <v/>
      </c>
      <c r="B1889" s="6" t="str">
        <f t="shared" si="61"/>
        <v/>
      </c>
      <c r="C1889"/>
      <c r="D1889"/>
      <c r="E1889"/>
      <c r="F1889"/>
      <c r="G1889"/>
      <c r="H1889"/>
      <c r="I1889"/>
      <c r="J1889"/>
      <c r="K1889"/>
      <c r="L1889"/>
      <c r="M1889"/>
      <c r="N1889"/>
      <c r="O1889"/>
      <c r="P1889"/>
      <c r="Q1889"/>
      <c r="R1889"/>
      <c r="S1889"/>
      <c r="T1889"/>
      <c r="U1889"/>
      <c r="V1889"/>
      <c r="W1889"/>
      <c r="X1889"/>
      <c r="Y1889"/>
      <c r="Z1889"/>
      <c r="AA1889"/>
      <c r="AB1889"/>
      <c r="AC1889"/>
      <c r="AD1889"/>
      <c r="AE1889"/>
      <c r="AF1889"/>
    </row>
    <row r="1890" spans="1:32">
      <c r="A1890" s="6" t="str">
        <f t="shared" si="60"/>
        <v/>
      </c>
      <c r="B1890" s="6" t="str">
        <f t="shared" si="61"/>
        <v/>
      </c>
      <c r="C1890"/>
      <c r="D1890"/>
      <c r="E1890"/>
      <c r="F1890"/>
      <c r="G1890"/>
      <c r="H1890"/>
      <c r="I1890"/>
      <c r="J1890"/>
      <c r="K1890"/>
      <c r="L1890"/>
      <c r="M1890"/>
      <c r="N1890"/>
      <c r="O1890"/>
      <c r="P1890"/>
      <c r="Q1890"/>
      <c r="R1890"/>
      <c r="S1890"/>
      <c r="T1890"/>
      <c r="U1890"/>
      <c r="V1890"/>
      <c r="W1890"/>
      <c r="X1890"/>
      <c r="Y1890"/>
      <c r="Z1890"/>
      <c r="AA1890"/>
      <c r="AB1890"/>
      <c r="AC1890"/>
      <c r="AD1890"/>
      <c r="AE1890"/>
      <c r="AF1890"/>
    </row>
    <row r="1891" spans="1:32">
      <c r="A1891" s="6" t="str">
        <f t="shared" si="60"/>
        <v/>
      </c>
      <c r="B1891" s="6" t="str">
        <f t="shared" si="61"/>
        <v/>
      </c>
      <c r="C1891"/>
      <c r="D1891"/>
      <c r="E1891"/>
      <c r="F1891"/>
      <c r="G1891"/>
      <c r="H1891"/>
      <c r="I1891"/>
      <c r="J1891"/>
      <c r="K1891"/>
      <c r="L1891"/>
      <c r="M1891"/>
      <c r="N1891"/>
      <c r="O1891"/>
      <c r="P1891"/>
      <c r="Q1891"/>
      <c r="R1891"/>
      <c r="S1891"/>
      <c r="T1891"/>
      <c r="U1891"/>
      <c r="V1891"/>
      <c r="W1891"/>
      <c r="X1891"/>
      <c r="Y1891"/>
      <c r="Z1891"/>
      <c r="AA1891"/>
      <c r="AB1891"/>
      <c r="AC1891"/>
      <c r="AD1891"/>
      <c r="AE1891"/>
      <c r="AF1891"/>
    </row>
    <row r="1892" spans="1:32">
      <c r="A1892" s="6" t="str">
        <f t="shared" si="60"/>
        <v/>
      </c>
      <c r="B1892" s="6" t="str">
        <f t="shared" si="61"/>
        <v/>
      </c>
      <c r="C1892"/>
      <c r="D1892"/>
      <c r="E1892"/>
      <c r="F1892"/>
      <c r="G1892"/>
      <c r="H1892"/>
      <c r="I1892"/>
      <c r="J1892"/>
      <c r="K1892"/>
      <c r="L1892"/>
      <c r="M1892"/>
      <c r="N1892"/>
      <c r="O1892"/>
      <c r="P1892"/>
      <c r="Q1892"/>
      <c r="R1892"/>
      <c r="S1892"/>
      <c r="T1892"/>
      <c r="U1892"/>
      <c r="V1892"/>
      <c r="W1892"/>
      <c r="X1892"/>
      <c r="Y1892"/>
      <c r="Z1892"/>
      <c r="AA1892"/>
      <c r="AB1892"/>
      <c r="AC1892"/>
      <c r="AD1892"/>
      <c r="AE1892"/>
      <c r="AF1892"/>
    </row>
    <row r="1893" spans="1:32">
      <c r="A1893" s="6" t="str">
        <f t="shared" si="60"/>
        <v/>
      </c>
      <c r="B1893" s="6" t="str">
        <f t="shared" si="61"/>
        <v/>
      </c>
      <c r="C1893"/>
      <c r="D1893"/>
      <c r="E1893"/>
      <c r="F1893"/>
      <c r="G1893"/>
      <c r="H1893"/>
      <c r="I1893"/>
      <c r="J1893"/>
      <c r="K1893"/>
      <c r="L1893"/>
      <c r="M1893"/>
      <c r="N1893"/>
      <c r="O1893"/>
      <c r="P1893"/>
      <c r="Q1893"/>
      <c r="R1893"/>
      <c r="S1893"/>
      <c r="T1893"/>
      <c r="U1893"/>
      <c r="V1893"/>
      <c r="W1893"/>
      <c r="X1893"/>
      <c r="Y1893"/>
      <c r="Z1893"/>
      <c r="AA1893"/>
      <c r="AB1893"/>
      <c r="AC1893"/>
      <c r="AD1893"/>
      <c r="AE1893"/>
      <c r="AF1893"/>
    </row>
    <row r="1894" spans="1:32">
      <c r="A1894" s="6" t="str">
        <f t="shared" si="60"/>
        <v/>
      </c>
      <c r="B1894" s="6" t="str">
        <f t="shared" si="61"/>
        <v/>
      </c>
      <c r="C1894"/>
      <c r="D1894"/>
      <c r="E1894"/>
      <c r="F1894"/>
      <c r="G1894"/>
      <c r="H1894"/>
      <c r="I1894"/>
      <c r="J1894"/>
      <c r="K1894"/>
      <c r="L1894"/>
      <c r="M1894"/>
      <c r="N1894"/>
      <c r="O1894"/>
      <c r="P1894"/>
      <c r="Q1894"/>
      <c r="R1894"/>
      <c r="S1894"/>
      <c r="T1894"/>
      <c r="U1894"/>
      <c r="V1894"/>
      <c r="W1894"/>
      <c r="X1894"/>
      <c r="Y1894"/>
      <c r="Z1894"/>
      <c r="AA1894"/>
      <c r="AB1894"/>
      <c r="AC1894"/>
      <c r="AD1894"/>
      <c r="AE1894"/>
      <c r="AF1894"/>
    </row>
    <row r="1895" spans="1:32">
      <c r="A1895" s="6" t="str">
        <f t="shared" si="60"/>
        <v/>
      </c>
      <c r="B1895" s="6" t="str">
        <f t="shared" si="61"/>
        <v/>
      </c>
      <c r="C1895"/>
      <c r="D1895"/>
      <c r="E1895"/>
      <c r="F1895"/>
      <c r="G1895"/>
      <c r="H1895"/>
      <c r="I1895"/>
      <c r="J1895"/>
      <c r="K1895"/>
      <c r="L1895"/>
      <c r="M1895"/>
      <c r="N1895"/>
      <c r="O1895"/>
      <c r="P1895"/>
      <c r="Q1895"/>
      <c r="R1895"/>
      <c r="S1895"/>
      <c r="T1895"/>
      <c r="U1895"/>
      <c r="V1895"/>
      <c r="W1895"/>
      <c r="X1895"/>
      <c r="Y1895"/>
      <c r="Z1895"/>
      <c r="AA1895"/>
      <c r="AB1895"/>
      <c r="AC1895"/>
      <c r="AD1895"/>
      <c r="AE1895"/>
      <c r="AF1895"/>
    </row>
    <row r="1896" spans="1:32">
      <c r="A1896" s="6" t="str">
        <f t="shared" si="60"/>
        <v/>
      </c>
      <c r="B1896" s="6" t="str">
        <f t="shared" si="61"/>
        <v/>
      </c>
      <c r="C1896"/>
      <c r="D1896"/>
      <c r="E1896"/>
      <c r="F1896"/>
      <c r="G1896"/>
      <c r="H1896"/>
      <c r="I1896"/>
      <c r="J1896"/>
      <c r="K1896"/>
      <c r="L1896"/>
      <c r="M1896"/>
      <c r="N1896"/>
      <c r="O1896"/>
      <c r="P1896"/>
      <c r="Q1896"/>
      <c r="R1896"/>
      <c r="S1896"/>
      <c r="T1896"/>
      <c r="U1896"/>
      <c r="V1896"/>
      <c r="W1896"/>
      <c r="X1896"/>
      <c r="Y1896"/>
      <c r="Z1896"/>
      <c r="AA1896"/>
      <c r="AB1896"/>
      <c r="AC1896"/>
      <c r="AD1896"/>
      <c r="AE1896"/>
      <c r="AF1896"/>
    </row>
    <row r="1897" spans="1:32">
      <c r="A1897" s="6" t="str">
        <f t="shared" si="60"/>
        <v/>
      </c>
      <c r="B1897" s="6" t="str">
        <f t="shared" si="61"/>
        <v/>
      </c>
      <c r="C1897"/>
      <c r="D1897"/>
      <c r="E1897"/>
      <c r="F1897"/>
      <c r="G1897"/>
      <c r="H1897"/>
      <c r="I1897"/>
      <c r="J1897"/>
      <c r="K1897"/>
      <c r="L1897"/>
      <c r="M1897"/>
      <c r="N1897"/>
      <c r="O1897"/>
      <c r="P1897"/>
      <c r="Q1897"/>
      <c r="R1897"/>
      <c r="S1897"/>
      <c r="T1897"/>
      <c r="U1897"/>
      <c r="V1897"/>
      <c r="W1897"/>
      <c r="X1897"/>
      <c r="Y1897"/>
      <c r="Z1897"/>
      <c r="AA1897"/>
      <c r="AB1897"/>
      <c r="AC1897"/>
      <c r="AD1897"/>
      <c r="AE1897"/>
      <c r="AF1897"/>
    </row>
    <row r="1898" spans="1:32">
      <c r="A1898" s="6" t="str">
        <f t="shared" si="60"/>
        <v/>
      </c>
      <c r="B1898" s="6" t="str">
        <f t="shared" si="61"/>
        <v/>
      </c>
      <c r="C1898"/>
      <c r="D1898"/>
      <c r="E1898"/>
      <c r="F1898"/>
      <c r="G1898"/>
      <c r="H1898"/>
      <c r="I1898"/>
      <c r="J1898"/>
      <c r="K1898"/>
      <c r="L1898"/>
      <c r="M1898"/>
      <c r="N1898"/>
      <c r="O1898"/>
      <c r="P1898"/>
      <c r="Q1898"/>
      <c r="R1898"/>
      <c r="S1898"/>
      <c r="T1898"/>
      <c r="U1898"/>
      <c r="V1898"/>
      <c r="W1898"/>
      <c r="X1898"/>
      <c r="Y1898"/>
      <c r="Z1898"/>
      <c r="AA1898"/>
      <c r="AB1898"/>
      <c r="AC1898"/>
      <c r="AD1898"/>
      <c r="AE1898"/>
      <c r="AF1898"/>
    </row>
    <row r="1899" spans="1:32">
      <c r="A1899" s="6" t="str">
        <f t="shared" si="60"/>
        <v/>
      </c>
      <c r="B1899" s="6" t="str">
        <f t="shared" si="61"/>
        <v/>
      </c>
      <c r="C1899"/>
      <c r="D1899"/>
      <c r="E1899"/>
      <c r="F1899"/>
      <c r="G1899"/>
      <c r="H1899"/>
      <c r="I1899"/>
      <c r="J1899"/>
      <c r="K1899"/>
      <c r="L1899"/>
      <c r="M1899"/>
      <c r="N1899"/>
      <c r="O1899"/>
      <c r="P1899"/>
      <c r="Q1899"/>
      <c r="R1899"/>
      <c r="S1899"/>
      <c r="T1899"/>
      <c r="U1899"/>
      <c r="V1899"/>
      <c r="W1899"/>
      <c r="X1899"/>
      <c r="Y1899"/>
      <c r="Z1899"/>
      <c r="AA1899"/>
      <c r="AB1899"/>
      <c r="AC1899"/>
      <c r="AD1899"/>
      <c r="AE1899"/>
      <c r="AF1899"/>
    </row>
    <row r="1900" spans="1:32">
      <c r="A1900" s="6" t="str">
        <f t="shared" si="60"/>
        <v/>
      </c>
      <c r="B1900" s="6" t="str">
        <f t="shared" si="61"/>
        <v/>
      </c>
      <c r="C1900"/>
      <c r="D1900"/>
      <c r="E1900"/>
      <c r="F1900"/>
      <c r="G1900"/>
      <c r="H1900"/>
      <c r="I1900"/>
      <c r="J1900"/>
      <c r="K1900"/>
      <c r="L1900"/>
      <c r="M1900"/>
      <c r="N1900"/>
      <c r="O1900"/>
      <c r="P1900"/>
      <c r="Q1900"/>
      <c r="R1900"/>
      <c r="S1900"/>
      <c r="T1900"/>
      <c r="U1900"/>
      <c r="V1900"/>
      <c r="W1900"/>
      <c r="X1900"/>
      <c r="Y1900"/>
      <c r="Z1900"/>
      <c r="AA1900"/>
      <c r="AB1900"/>
      <c r="AC1900"/>
      <c r="AD1900"/>
      <c r="AE1900"/>
      <c r="AF1900"/>
    </row>
    <row r="1901" spans="1:32">
      <c r="A1901" s="6" t="str">
        <f t="shared" si="60"/>
        <v/>
      </c>
      <c r="B1901" s="6" t="str">
        <f t="shared" si="61"/>
        <v/>
      </c>
      <c r="C1901"/>
      <c r="D1901"/>
      <c r="E1901"/>
      <c r="F1901"/>
      <c r="G1901"/>
      <c r="H1901"/>
      <c r="I1901"/>
      <c r="J1901"/>
      <c r="K1901"/>
      <c r="L1901"/>
      <c r="M1901"/>
      <c r="N1901"/>
      <c r="O1901"/>
      <c r="P1901"/>
      <c r="Q1901"/>
      <c r="R1901"/>
      <c r="S1901"/>
      <c r="T1901"/>
      <c r="U1901"/>
      <c r="V1901"/>
      <c r="W1901"/>
      <c r="X1901"/>
      <c r="Y1901"/>
      <c r="Z1901"/>
      <c r="AA1901"/>
      <c r="AB1901"/>
      <c r="AC1901"/>
      <c r="AD1901"/>
      <c r="AE1901"/>
      <c r="AF1901"/>
    </row>
    <row r="1902" spans="1:32">
      <c r="A1902" s="6" t="str">
        <f t="shared" si="60"/>
        <v/>
      </c>
      <c r="B1902" s="6" t="str">
        <f t="shared" si="61"/>
        <v/>
      </c>
      <c r="C1902"/>
      <c r="D1902"/>
      <c r="E1902"/>
      <c r="F1902"/>
      <c r="G1902"/>
      <c r="H1902"/>
      <c r="I1902"/>
      <c r="J1902"/>
      <c r="K1902"/>
      <c r="L1902"/>
      <c r="M1902"/>
      <c r="N1902"/>
      <c r="O1902"/>
      <c r="P1902"/>
      <c r="Q1902"/>
      <c r="R1902"/>
      <c r="S1902"/>
      <c r="T1902"/>
      <c r="U1902"/>
      <c r="V1902"/>
      <c r="W1902"/>
      <c r="X1902"/>
      <c r="Y1902"/>
      <c r="Z1902"/>
      <c r="AA1902"/>
      <c r="AB1902"/>
      <c r="AC1902"/>
      <c r="AD1902"/>
      <c r="AE1902"/>
      <c r="AF1902"/>
    </row>
    <row r="1903" spans="1:32">
      <c r="A1903" s="6" t="str">
        <f t="shared" si="60"/>
        <v/>
      </c>
      <c r="B1903" s="6" t="str">
        <f t="shared" si="61"/>
        <v/>
      </c>
      <c r="C1903"/>
      <c r="D1903"/>
      <c r="E1903"/>
      <c r="F1903"/>
      <c r="G1903"/>
      <c r="H1903"/>
      <c r="I1903"/>
      <c r="J1903"/>
      <c r="K1903"/>
      <c r="L1903"/>
      <c r="M1903"/>
      <c r="N1903"/>
      <c r="O1903"/>
      <c r="P1903"/>
      <c r="Q1903"/>
      <c r="R1903"/>
      <c r="S1903"/>
      <c r="T1903"/>
      <c r="U1903"/>
      <c r="V1903"/>
      <c r="W1903"/>
      <c r="X1903"/>
      <c r="Y1903"/>
      <c r="Z1903"/>
      <c r="AA1903"/>
      <c r="AB1903"/>
      <c r="AC1903"/>
      <c r="AD1903"/>
      <c r="AE1903"/>
      <c r="AF1903"/>
    </row>
    <row r="1904" spans="1:32">
      <c r="A1904" s="6" t="str">
        <f t="shared" si="60"/>
        <v/>
      </c>
      <c r="B1904" s="6" t="str">
        <f t="shared" si="61"/>
        <v/>
      </c>
      <c r="C1904"/>
      <c r="D1904"/>
      <c r="E1904"/>
      <c r="F1904"/>
      <c r="G1904"/>
      <c r="H1904"/>
      <c r="I1904"/>
      <c r="J1904"/>
      <c r="K1904"/>
      <c r="L1904"/>
      <c r="M1904"/>
      <c r="N1904"/>
      <c r="O1904"/>
      <c r="P1904"/>
      <c r="Q1904"/>
      <c r="R1904"/>
      <c r="S1904"/>
      <c r="T1904"/>
      <c r="U1904"/>
      <c r="V1904"/>
      <c r="W1904"/>
      <c r="X1904"/>
      <c r="Y1904"/>
      <c r="Z1904"/>
      <c r="AA1904"/>
      <c r="AB1904"/>
      <c r="AC1904"/>
      <c r="AD1904"/>
      <c r="AE1904"/>
      <c r="AF1904"/>
    </row>
    <row r="1905" spans="1:32">
      <c r="A1905" s="6" t="str">
        <f t="shared" si="60"/>
        <v/>
      </c>
      <c r="B1905" s="6" t="str">
        <f t="shared" si="61"/>
        <v/>
      </c>
      <c r="C1905"/>
      <c r="D1905"/>
      <c r="E1905"/>
      <c r="F1905"/>
      <c r="G1905"/>
      <c r="H1905"/>
      <c r="I1905"/>
      <c r="J1905"/>
      <c r="K1905"/>
      <c r="L1905"/>
      <c r="M1905"/>
      <c r="N1905"/>
      <c r="O1905"/>
      <c r="P1905"/>
      <c r="Q1905"/>
      <c r="R1905"/>
      <c r="S1905"/>
      <c r="T1905"/>
      <c r="U1905"/>
      <c r="V1905"/>
      <c r="W1905"/>
      <c r="X1905"/>
      <c r="Y1905"/>
      <c r="Z1905"/>
      <c r="AA1905"/>
      <c r="AB1905"/>
      <c r="AC1905"/>
      <c r="AD1905"/>
      <c r="AE1905"/>
      <c r="AF1905"/>
    </row>
    <row r="1906" spans="1:32">
      <c r="A1906" s="6" t="str">
        <f t="shared" si="60"/>
        <v/>
      </c>
      <c r="B1906" s="6" t="str">
        <f t="shared" si="61"/>
        <v/>
      </c>
      <c r="C1906"/>
      <c r="D1906"/>
      <c r="E1906"/>
      <c r="F1906"/>
      <c r="G1906"/>
      <c r="H1906"/>
      <c r="I1906"/>
      <c r="J1906"/>
      <c r="K1906"/>
      <c r="L1906"/>
      <c r="M1906"/>
      <c r="N1906"/>
      <c r="O1906"/>
      <c r="P1906"/>
      <c r="Q1906"/>
      <c r="R1906"/>
      <c r="S1906"/>
      <c r="T1906"/>
      <c r="U1906"/>
      <c r="V1906"/>
      <c r="W1906"/>
      <c r="X1906"/>
      <c r="Y1906"/>
      <c r="Z1906"/>
      <c r="AA1906"/>
      <c r="AB1906"/>
      <c r="AC1906"/>
      <c r="AD1906"/>
      <c r="AE1906"/>
      <c r="AF1906"/>
    </row>
    <row r="1907" spans="1:32">
      <c r="A1907" s="6" t="str">
        <f t="shared" si="60"/>
        <v/>
      </c>
      <c r="B1907" s="6" t="str">
        <f t="shared" si="61"/>
        <v/>
      </c>
      <c r="C1907"/>
      <c r="D1907"/>
      <c r="E1907"/>
      <c r="F1907"/>
      <c r="G1907"/>
      <c r="H1907"/>
      <c r="I1907"/>
      <c r="J1907"/>
      <c r="K1907"/>
      <c r="L1907"/>
      <c r="M1907"/>
      <c r="N1907"/>
      <c r="O1907"/>
      <c r="P1907"/>
      <c r="Q1907"/>
      <c r="R1907"/>
      <c r="S1907"/>
      <c r="T1907"/>
      <c r="U1907"/>
      <c r="V1907"/>
      <c r="W1907"/>
      <c r="X1907"/>
      <c r="Y1907"/>
      <c r="Z1907"/>
      <c r="AA1907"/>
      <c r="AB1907"/>
      <c r="AC1907"/>
      <c r="AD1907"/>
      <c r="AE1907"/>
      <c r="AF1907"/>
    </row>
    <row r="1908" spans="1:32">
      <c r="A1908" s="6" t="str">
        <f t="shared" si="60"/>
        <v/>
      </c>
      <c r="B1908" s="6" t="str">
        <f t="shared" si="61"/>
        <v/>
      </c>
      <c r="C1908"/>
      <c r="D1908"/>
      <c r="E1908"/>
      <c r="F1908"/>
      <c r="G1908"/>
      <c r="H1908"/>
      <c r="I1908"/>
      <c r="J1908"/>
      <c r="K1908"/>
      <c r="L1908"/>
      <c r="M1908"/>
      <c r="N1908"/>
      <c r="O1908"/>
      <c r="P1908"/>
      <c r="Q1908"/>
      <c r="R1908"/>
      <c r="S1908"/>
      <c r="T1908"/>
      <c r="U1908"/>
      <c r="V1908"/>
      <c r="W1908"/>
      <c r="X1908"/>
      <c r="Y1908"/>
      <c r="Z1908"/>
      <c r="AA1908"/>
      <c r="AB1908"/>
      <c r="AC1908"/>
      <c r="AD1908"/>
      <c r="AE1908"/>
      <c r="AF1908"/>
    </row>
    <row r="1909" spans="1:32">
      <c r="A1909" s="6" t="str">
        <f t="shared" si="60"/>
        <v/>
      </c>
      <c r="B1909" s="6" t="str">
        <f t="shared" si="61"/>
        <v/>
      </c>
      <c r="C1909"/>
      <c r="D1909"/>
      <c r="E1909"/>
      <c r="F1909"/>
      <c r="G1909"/>
      <c r="H1909"/>
      <c r="I1909"/>
      <c r="J1909"/>
      <c r="K1909"/>
      <c r="L1909"/>
      <c r="M1909"/>
      <c r="N1909"/>
      <c r="O1909"/>
      <c r="P1909"/>
      <c r="Q1909"/>
      <c r="R1909"/>
      <c r="S1909"/>
      <c r="T1909"/>
      <c r="U1909"/>
      <c r="V1909"/>
      <c r="W1909"/>
      <c r="X1909"/>
      <c r="Y1909"/>
      <c r="Z1909"/>
      <c r="AA1909"/>
      <c r="AB1909"/>
      <c r="AC1909"/>
      <c r="AD1909"/>
      <c r="AE1909"/>
      <c r="AF1909"/>
    </row>
    <row r="1910" spans="1:32">
      <c r="A1910" s="6" t="str">
        <f t="shared" si="60"/>
        <v/>
      </c>
      <c r="B1910" s="6" t="str">
        <f t="shared" si="61"/>
        <v/>
      </c>
      <c r="C1910"/>
      <c r="D1910"/>
      <c r="E1910"/>
      <c r="F1910"/>
      <c r="G1910"/>
      <c r="H1910"/>
      <c r="I1910"/>
      <c r="J1910"/>
      <c r="K1910"/>
      <c r="L1910"/>
      <c r="M1910"/>
      <c r="N1910"/>
      <c r="O1910"/>
      <c r="P1910"/>
      <c r="Q1910"/>
      <c r="R1910"/>
      <c r="S1910"/>
      <c r="T1910"/>
      <c r="U1910"/>
      <c r="V1910"/>
      <c r="W1910"/>
      <c r="X1910"/>
      <c r="Y1910"/>
      <c r="Z1910"/>
      <c r="AA1910"/>
      <c r="AB1910"/>
      <c r="AC1910"/>
      <c r="AD1910"/>
      <c r="AE1910"/>
      <c r="AF1910"/>
    </row>
    <row r="1911" spans="1:32">
      <c r="A1911" s="6" t="str">
        <f t="shared" si="60"/>
        <v/>
      </c>
      <c r="B1911" s="6" t="str">
        <f t="shared" si="61"/>
        <v/>
      </c>
      <c r="C1911"/>
      <c r="D1911"/>
      <c r="E1911"/>
      <c r="F1911"/>
      <c r="G1911"/>
      <c r="H1911"/>
      <c r="I1911"/>
      <c r="J1911"/>
      <c r="K1911"/>
      <c r="L1911"/>
      <c r="M1911"/>
      <c r="N1911"/>
      <c r="O1911"/>
      <c r="P1911"/>
      <c r="Q1911"/>
      <c r="R1911"/>
      <c r="S1911"/>
      <c r="T1911"/>
      <c r="U1911"/>
      <c r="V1911"/>
      <c r="W1911"/>
      <c r="X1911"/>
      <c r="Y1911"/>
      <c r="Z1911"/>
      <c r="AA1911"/>
      <c r="AB1911"/>
      <c r="AC1911"/>
      <c r="AD1911"/>
      <c r="AE1911"/>
      <c r="AF1911"/>
    </row>
    <row r="1912" spans="1:32">
      <c r="A1912" s="6" t="str">
        <f t="shared" si="60"/>
        <v/>
      </c>
      <c r="B1912" s="6" t="str">
        <f t="shared" si="61"/>
        <v/>
      </c>
      <c r="C1912"/>
      <c r="D1912"/>
      <c r="E1912"/>
      <c r="F1912"/>
      <c r="G1912"/>
      <c r="H1912"/>
      <c r="I1912"/>
      <c r="J1912"/>
      <c r="K1912"/>
      <c r="L1912"/>
      <c r="M1912"/>
      <c r="N1912"/>
      <c r="O1912"/>
      <c r="P1912"/>
      <c r="Q1912"/>
      <c r="R1912"/>
      <c r="S1912"/>
      <c r="T1912"/>
      <c r="U1912"/>
      <c r="V1912"/>
      <c r="W1912"/>
      <c r="X1912"/>
      <c r="Y1912"/>
      <c r="Z1912"/>
      <c r="AA1912"/>
      <c r="AB1912"/>
      <c r="AC1912"/>
      <c r="AD1912"/>
      <c r="AE1912"/>
      <c r="AF1912"/>
    </row>
    <row r="1913" spans="1:32">
      <c r="A1913" s="6" t="str">
        <f t="shared" si="60"/>
        <v/>
      </c>
      <c r="B1913" s="6" t="str">
        <f t="shared" si="61"/>
        <v/>
      </c>
      <c r="C1913"/>
      <c r="D1913"/>
      <c r="E1913"/>
      <c r="F1913"/>
      <c r="G1913"/>
      <c r="H1913"/>
      <c r="I1913"/>
      <c r="J1913"/>
      <c r="K1913"/>
      <c r="L1913"/>
      <c r="M1913"/>
      <c r="N1913"/>
      <c r="O1913"/>
      <c r="P1913"/>
      <c r="Q1913"/>
      <c r="R1913"/>
      <c r="S1913"/>
      <c r="T1913"/>
      <c r="U1913"/>
      <c r="V1913"/>
      <c r="W1913"/>
      <c r="X1913"/>
      <c r="Y1913"/>
      <c r="Z1913"/>
      <c r="AA1913"/>
      <c r="AB1913"/>
      <c r="AC1913"/>
      <c r="AD1913"/>
      <c r="AE1913"/>
      <c r="AF1913"/>
    </row>
    <row r="1914" spans="1:32">
      <c r="A1914" s="6" t="str">
        <f t="shared" si="60"/>
        <v/>
      </c>
      <c r="B1914" s="6" t="str">
        <f t="shared" si="61"/>
        <v/>
      </c>
      <c r="C1914"/>
      <c r="D1914"/>
      <c r="E1914"/>
      <c r="F1914"/>
      <c r="G1914"/>
      <c r="H1914"/>
      <c r="I1914"/>
      <c r="J1914"/>
      <c r="K1914"/>
      <c r="L1914"/>
      <c r="M1914"/>
      <c r="N1914"/>
      <c r="O1914"/>
      <c r="P1914"/>
      <c r="Q1914"/>
      <c r="R1914"/>
      <c r="S1914"/>
      <c r="T1914"/>
      <c r="U1914"/>
      <c r="V1914"/>
      <c r="W1914"/>
      <c r="X1914"/>
      <c r="Y1914"/>
      <c r="Z1914"/>
      <c r="AA1914"/>
      <c r="AB1914"/>
      <c r="AC1914"/>
      <c r="AD1914"/>
      <c r="AE1914"/>
      <c r="AF1914"/>
    </row>
    <row r="1915" spans="1:32">
      <c r="A1915" s="6" t="str">
        <f t="shared" si="60"/>
        <v/>
      </c>
      <c r="B1915" s="6" t="str">
        <f t="shared" si="61"/>
        <v/>
      </c>
      <c r="C1915"/>
      <c r="D1915"/>
      <c r="E1915"/>
      <c r="F1915"/>
      <c r="G1915"/>
      <c r="H1915"/>
      <c r="I1915"/>
      <c r="J1915"/>
      <c r="K1915"/>
      <c r="L1915"/>
      <c r="M1915"/>
      <c r="N1915"/>
      <c r="O1915"/>
      <c r="P1915"/>
      <c r="Q1915"/>
      <c r="R1915"/>
      <c r="S1915"/>
      <c r="T1915"/>
      <c r="U1915"/>
      <c r="V1915"/>
      <c r="W1915"/>
      <c r="X1915"/>
      <c r="Y1915"/>
      <c r="Z1915"/>
      <c r="AA1915"/>
      <c r="AB1915"/>
      <c r="AC1915"/>
      <c r="AD1915"/>
      <c r="AE1915"/>
      <c r="AF1915"/>
    </row>
    <row r="1916" spans="1:32">
      <c r="A1916" s="6" t="str">
        <f t="shared" si="60"/>
        <v/>
      </c>
      <c r="B1916" s="6" t="str">
        <f t="shared" si="61"/>
        <v/>
      </c>
      <c r="C1916"/>
      <c r="D1916"/>
      <c r="E1916"/>
      <c r="F1916"/>
      <c r="G1916"/>
      <c r="H1916"/>
      <c r="I1916"/>
      <c r="J1916"/>
      <c r="K1916"/>
      <c r="L1916"/>
      <c r="M1916"/>
      <c r="N1916"/>
      <c r="O1916"/>
      <c r="P1916"/>
      <c r="Q1916"/>
      <c r="R1916"/>
      <c r="S1916"/>
      <c r="T1916"/>
      <c r="U1916"/>
      <c r="V1916"/>
      <c r="W1916"/>
      <c r="X1916"/>
      <c r="Y1916"/>
      <c r="Z1916"/>
      <c r="AA1916"/>
      <c r="AB1916"/>
      <c r="AC1916"/>
      <c r="AD1916"/>
      <c r="AE1916"/>
      <c r="AF1916"/>
    </row>
    <row r="1917" spans="1:32">
      <c r="A1917" s="6" t="str">
        <f t="shared" si="60"/>
        <v/>
      </c>
      <c r="B1917" s="6" t="str">
        <f t="shared" si="61"/>
        <v/>
      </c>
      <c r="C1917"/>
      <c r="D1917"/>
      <c r="E1917"/>
      <c r="F1917"/>
      <c r="G1917"/>
      <c r="H1917"/>
      <c r="I1917"/>
      <c r="J1917"/>
      <c r="K1917"/>
      <c r="L1917"/>
      <c r="M1917"/>
      <c r="N1917"/>
      <c r="O1917"/>
      <c r="P1917"/>
      <c r="Q1917"/>
      <c r="R1917"/>
      <c r="S1917"/>
      <c r="T1917"/>
      <c r="U1917"/>
      <c r="V1917"/>
      <c r="W1917"/>
      <c r="X1917"/>
      <c r="Y1917"/>
      <c r="Z1917"/>
      <c r="AA1917"/>
      <c r="AB1917"/>
      <c r="AC1917"/>
      <c r="AD1917"/>
      <c r="AE1917"/>
      <c r="AF1917"/>
    </row>
    <row r="1918" spans="1:32">
      <c r="A1918" s="6" t="str">
        <f t="shared" si="60"/>
        <v/>
      </c>
      <c r="B1918" s="6" t="str">
        <f t="shared" si="61"/>
        <v/>
      </c>
      <c r="C1918"/>
      <c r="D1918"/>
      <c r="E1918"/>
      <c r="F1918"/>
      <c r="G1918"/>
      <c r="H1918"/>
      <c r="I1918"/>
      <c r="J1918"/>
      <c r="K1918"/>
      <c r="L1918"/>
      <c r="M1918"/>
      <c r="N1918"/>
      <c r="O1918"/>
      <c r="P1918"/>
      <c r="Q1918"/>
      <c r="R1918"/>
      <c r="S1918"/>
      <c r="T1918"/>
      <c r="U1918"/>
      <c r="V1918"/>
      <c r="W1918"/>
      <c r="X1918"/>
      <c r="Y1918"/>
      <c r="Z1918"/>
      <c r="AA1918"/>
      <c r="AB1918"/>
      <c r="AC1918"/>
      <c r="AD1918"/>
      <c r="AE1918"/>
      <c r="AF1918"/>
    </row>
    <row r="1919" spans="1:32">
      <c r="A1919" s="6" t="str">
        <f t="shared" si="60"/>
        <v/>
      </c>
      <c r="B1919" s="6" t="str">
        <f t="shared" si="61"/>
        <v/>
      </c>
      <c r="C1919"/>
      <c r="D1919"/>
      <c r="E1919"/>
      <c r="F1919"/>
      <c r="G1919"/>
      <c r="H1919"/>
      <c r="I1919"/>
      <c r="J1919"/>
      <c r="K1919"/>
      <c r="L1919"/>
      <c r="M1919"/>
      <c r="N1919"/>
      <c r="O1919"/>
      <c r="P1919"/>
      <c r="Q1919"/>
      <c r="R1919"/>
      <c r="S1919"/>
      <c r="T1919"/>
      <c r="U1919"/>
      <c r="V1919"/>
      <c r="W1919"/>
      <c r="X1919"/>
      <c r="Y1919"/>
      <c r="Z1919"/>
      <c r="AA1919"/>
      <c r="AB1919"/>
      <c r="AC1919"/>
      <c r="AD1919"/>
      <c r="AE1919"/>
      <c r="AF1919"/>
    </row>
    <row r="1920" spans="1:32">
      <c r="A1920" s="6" t="str">
        <f t="shared" si="60"/>
        <v/>
      </c>
      <c r="B1920" s="6" t="str">
        <f t="shared" si="61"/>
        <v/>
      </c>
      <c r="C1920"/>
      <c r="D1920"/>
      <c r="E1920"/>
      <c r="F1920"/>
      <c r="G1920"/>
      <c r="H1920"/>
      <c r="I1920"/>
      <c r="J1920"/>
      <c r="K1920"/>
      <c r="L1920"/>
      <c r="M1920"/>
      <c r="N1920"/>
      <c r="O1920"/>
      <c r="P1920"/>
      <c r="Q1920"/>
      <c r="R1920"/>
      <c r="S1920"/>
      <c r="T1920"/>
      <c r="U1920"/>
      <c r="V1920"/>
      <c r="W1920"/>
      <c r="X1920"/>
      <c r="Y1920"/>
      <c r="Z1920"/>
      <c r="AA1920"/>
      <c r="AB1920"/>
      <c r="AC1920"/>
      <c r="AD1920"/>
      <c r="AE1920"/>
      <c r="AF1920"/>
    </row>
    <row r="1921" spans="1:32">
      <c r="A1921" s="6" t="str">
        <f t="shared" si="60"/>
        <v/>
      </c>
      <c r="B1921" s="6" t="str">
        <f t="shared" si="61"/>
        <v/>
      </c>
      <c r="C1921"/>
      <c r="D1921"/>
      <c r="E1921"/>
      <c r="F1921"/>
      <c r="G1921"/>
      <c r="H1921"/>
      <c r="I1921"/>
      <c r="J1921"/>
      <c r="K1921"/>
      <c r="L1921"/>
      <c r="M1921"/>
      <c r="N1921"/>
      <c r="O1921"/>
      <c r="P1921"/>
      <c r="Q1921"/>
      <c r="R1921"/>
      <c r="S1921"/>
      <c r="T1921"/>
      <c r="U1921"/>
      <c r="V1921"/>
      <c r="W1921"/>
      <c r="X1921"/>
      <c r="Y1921"/>
      <c r="Z1921"/>
      <c r="AA1921"/>
      <c r="AB1921"/>
      <c r="AC1921"/>
      <c r="AD1921"/>
      <c r="AE1921"/>
      <c r="AF1921"/>
    </row>
    <row r="1922" spans="1:32">
      <c r="A1922" s="6" t="str">
        <f t="shared" si="60"/>
        <v/>
      </c>
      <c r="B1922" s="6" t="str">
        <f t="shared" si="61"/>
        <v/>
      </c>
      <c r="C1922"/>
      <c r="D1922"/>
      <c r="E1922"/>
      <c r="F1922"/>
      <c r="G1922"/>
      <c r="H1922"/>
      <c r="I1922"/>
      <c r="J1922"/>
      <c r="K1922"/>
      <c r="L1922"/>
      <c r="M1922"/>
      <c r="N1922"/>
      <c r="O1922"/>
      <c r="P1922"/>
      <c r="Q1922"/>
      <c r="R1922"/>
      <c r="S1922"/>
      <c r="T1922"/>
      <c r="U1922"/>
      <c r="V1922"/>
      <c r="W1922"/>
      <c r="X1922"/>
      <c r="Y1922"/>
      <c r="Z1922"/>
      <c r="AA1922"/>
      <c r="AB1922"/>
      <c r="AC1922"/>
      <c r="AD1922"/>
      <c r="AE1922"/>
      <c r="AF1922"/>
    </row>
    <row r="1923" spans="1:32">
      <c r="A1923" s="6" t="str">
        <f t="shared" si="60"/>
        <v/>
      </c>
      <c r="B1923" s="6" t="str">
        <f t="shared" si="61"/>
        <v/>
      </c>
      <c r="C1923"/>
      <c r="D1923"/>
      <c r="E1923"/>
      <c r="F1923"/>
      <c r="G1923"/>
      <c r="H1923"/>
      <c r="I1923"/>
      <c r="J1923"/>
      <c r="K1923"/>
      <c r="L1923"/>
      <c r="M1923"/>
      <c r="N1923"/>
      <c r="O1923"/>
      <c r="P1923"/>
      <c r="Q1923"/>
      <c r="R1923"/>
      <c r="S1923"/>
      <c r="T1923"/>
      <c r="U1923"/>
      <c r="V1923"/>
      <c r="W1923"/>
      <c r="X1923"/>
      <c r="Y1923"/>
      <c r="Z1923"/>
      <c r="AA1923"/>
      <c r="AB1923"/>
      <c r="AC1923"/>
      <c r="AD1923"/>
      <c r="AE1923"/>
      <c r="AF1923"/>
    </row>
    <row r="1924" spans="1:32">
      <c r="A1924" s="6" t="str">
        <f t="shared" si="60"/>
        <v/>
      </c>
      <c r="B1924" s="6" t="str">
        <f t="shared" si="61"/>
        <v/>
      </c>
      <c r="C1924"/>
      <c r="D1924"/>
      <c r="E1924"/>
      <c r="F1924"/>
      <c r="G1924"/>
      <c r="H1924"/>
      <c r="I1924"/>
      <c r="J1924"/>
      <c r="K1924"/>
      <c r="L1924"/>
      <c r="M1924"/>
      <c r="N1924"/>
      <c r="O1924"/>
      <c r="P1924"/>
      <c r="Q1924"/>
      <c r="R1924"/>
      <c r="S1924"/>
      <c r="T1924"/>
      <c r="U1924"/>
      <c r="V1924"/>
      <c r="W1924"/>
      <c r="X1924"/>
      <c r="Y1924"/>
      <c r="Z1924"/>
      <c r="AA1924"/>
      <c r="AB1924"/>
      <c r="AC1924"/>
      <c r="AD1924"/>
      <c r="AE1924"/>
      <c r="AF1924"/>
    </row>
    <row r="1925" spans="1:32">
      <c r="A1925" s="6" t="str">
        <f t="shared" si="60"/>
        <v/>
      </c>
      <c r="B1925" s="6" t="str">
        <f t="shared" si="61"/>
        <v/>
      </c>
      <c r="C1925"/>
      <c r="D1925"/>
      <c r="E1925"/>
      <c r="F1925"/>
      <c r="G1925"/>
      <c r="H1925"/>
      <c r="I1925"/>
      <c r="J1925"/>
      <c r="K1925"/>
      <c r="L1925"/>
      <c r="M1925"/>
      <c r="N1925"/>
      <c r="O1925"/>
      <c r="P1925"/>
      <c r="Q1925"/>
      <c r="R1925"/>
      <c r="S1925"/>
      <c r="T1925"/>
      <c r="U1925"/>
      <c r="V1925"/>
      <c r="W1925"/>
      <c r="X1925"/>
      <c r="Y1925"/>
      <c r="Z1925"/>
      <c r="AA1925"/>
      <c r="AB1925"/>
      <c r="AC1925"/>
      <c r="AD1925"/>
      <c r="AE1925"/>
      <c r="AF1925"/>
    </row>
    <row r="1926" spans="1:32">
      <c r="A1926" s="6" t="str">
        <f t="shared" si="60"/>
        <v/>
      </c>
      <c r="B1926" s="6" t="str">
        <f t="shared" si="61"/>
        <v/>
      </c>
      <c r="C1926"/>
      <c r="D1926"/>
      <c r="E1926"/>
      <c r="F1926"/>
      <c r="G1926"/>
      <c r="H1926"/>
      <c r="I1926"/>
      <c r="J1926"/>
      <c r="K1926"/>
      <c r="L1926"/>
      <c r="M1926"/>
      <c r="N1926"/>
      <c r="O1926"/>
      <c r="P1926"/>
      <c r="Q1926"/>
      <c r="R1926"/>
      <c r="S1926"/>
      <c r="T1926"/>
      <c r="U1926"/>
      <c r="V1926"/>
      <c r="W1926"/>
      <c r="X1926"/>
      <c r="Y1926"/>
      <c r="Z1926"/>
      <c r="AA1926"/>
      <c r="AB1926"/>
      <c r="AC1926"/>
      <c r="AD1926"/>
      <c r="AE1926"/>
      <c r="AF1926"/>
    </row>
    <row r="1927" spans="1:32">
      <c r="A1927" s="6" t="str">
        <f t="shared" si="60"/>
        <v/>
      </c>
      <c r="B1927" s="6" t="str">
        <f t="shared" si="61"/>
        <v/>
      </c>
      <c r="C1927"/>
      <c r="D1927"/>
      <c r="E1927"/>
      <c r="F1927"/>
      <c r="G1927"/>
      <c r="H1927"/>
      <c r="I1927"/>
      <c r="J1927"/>
      <c r="K1927"/>
      <c r="L1927"/>
      <c r="M1927"/>
      <c r="N1927"/>
      <c r="O1927"/>
      <c r="P1927"/>
      <c r="Q1927"/>
      <c r="R1927"/>
      <c r="S1927"/>
      <c r="T1927"/>
      <c r="U1927"/>
      <c r="V1927"/>
      <c r="W1927"/>
      <c r="X1927"/>
      <c r="Y1927"/>
      <c r="Z1927"/>
      <c r="AA1927"/>
      <c r="AB1927"/>
      <c r="AC1927"/>
      <c r="AD1927"/>
      <c r="AE1927"/>
      <c r="AF1927"/>
    </row>
    <row r="1928" spans="1:32">
      <c r="A1928" s="6" t="str">
        <f t="shared" si="60"/>
        <v/>
      </c>
      <c r="B1928" s="6" t="str">
        <f t="shared" si="61"/>
        <v/>
      </c>
      <c r="C1928"/>
      <c r="D1928"/>
      <c r="E1928"/>
      <c r="F1928"/>
      <c r="G1928"/>
      <c r="H1928"/>
      <c r="I1928"/>
      <c r="J1928"/>
      <c r="K1928"/>
      <c r="L1928"/>
      <c r="M1928"/>
      <c r="N1928"/>
      <c r="O1928"/>
      <c r="P1928"/>
      <c r="Q1928"/>
      <c r="R1928"/>
      <c r="S1928"/>
      <c r="T1928"/>
      <c r="U1928"/>
      <c r="V1928"/>
      <c r="W1928"/>
      <c r="X1928"/>
      <c r="Y1928"/>
      <c r="Z1928"/>
      <c r="AA1928"/>
      <c r="AB1928"/>
      <c r="AC1928"/>
      <c r="AD1928"/>
      <c r="AE1928"/>
      <c r="AF1928"/>
    </row>
    <row r="1929" spans="1:32">
      <c r="A1929" s="6" t="str">
        <f t="shared" si="60"/>
        <v/>
      </c>
      <c r="B1929" s="6" t="str">
        <f t="shared" si="61"/>
        <v/>
      </c>
      <c r="C1929"/>
      <c r="D1929"/>
      <c r="E1929"/>
      <c r="F1929"/>
      <c r="G1929"/>
      <c r="H1929"/>
      <c r="I1929"/>
      <c r="J1929"/>
      <c r="K1929"/>
      <c r="L1929"/>
      <c r="M1929"/>
      <c r="N1929"/>
      <c r="O1929"/>
      <c r="P1929"/>
      <c r="Q1929"/>
      <c r="R1929"/>
      <c r="S1929"/>
      <c r="T1929"/>
      <c r="U1929"/>
      <c r="V1929"/>
      <c r="W1929"/>
      <c r="X1929"/>
      <c r="Y1929"/>
      <c r="Z1929"/>
      <c r="AA1929"/>
      <c r="AB1929"/>
      <c r="AC1929"/>
      <c r="AD1929"/>
      <c r="AE1929"/>
      <c r="AF1929"/>
    </row>
    <row r="1930" spans="1:32">
      <c r="A1930" s="6" t="str">
        <f t="shared" ref="A1930:A1993" si="62">IFERROR(CONCATENATE(C1930,B1930),"")</f>
        <v/>
      </c>
      <c r="B1930" s="6" t="str">
        <f t="shared" ref="B1930:B1993" si="63">IFERROR(IF(C1930=C1929,B1929+1,IF(C1930="","",1)),"")</f>
        <v/>
      </c>
      <c r="C1930"/>
      <c r="D1930"/>
      <c r="E1930"/>
      <c r="F1930"/>
      <c r="G1930"/>
      <c r="H1930"/>
      <c r="I1930"/>
      <c r="J1930"/>
      <c r="K1930"/>
      <c r="L1930"/>
      <c r="M1930"/>
      <c r="N1930"/>
      <c r="O1930"/>
      <c r="P1930"/>
      <c r="Q1930"/>
      <c r="R1930"/>
      <c r="S1930"/>
      <c r="T1930"/>
      <c r="U1930"/>
      <c r="V1930"/>
      <c r="W1930"/>
      <c r="X1930"/>
      <c r="Y1930"/>
      <c r="Z1930"/>
      <c r="AA1930"/>
      <c r="AB1930"/>
      <c r="AC1930"/>
      <c r="AD1930"/>
      <c r="AE1930"/>
      <c r="AF1930"/>
    </row>
    <row r="1931" spans="1:32">
      <c r="A1931" s="6" t="str">
        <f t="shared" si="62"/>
        <v/>
      </c>
      <c r="B1931" s="6" t="str">
        <f t="shared" si="63"/>
        <v/>
      </c>
      <c r="C1931"/>
      <c r="D1931"/>
      <c r="E1931"/>
      <c r="F1931"/>
      <c r="G1931"/>
      <c r="H1931"/>
      <c r="I1931"/>
      <c r="J1931"/>
      <c r="K1931"/>
      <c r="L1931"/>
      <c r="M1931"/>
      <c r="N1931"/>
      <c r="O1931"/>
      <c r="P1931"/>
      <c r="Q1931"/>
      <c r="R1931"/>
      <c r="S1931"/>
      <c r="T1931"/>
      <c r="U1931"/>
      <c r="V1931"/>
      <c r="W1931"/>
      <c r="X1931"/>
      <c r="Y1931"/>
      <c r="Z1931"/>
      <c r="AA1931"/>
      <c r="AB1931"/>
      <c r="AC1931"/>
      <c r="AD1931"/>
      <c r="AE1931"/>
      <c r="AF1931"/>
    </row>
    <row r="1932" spans="1:32">
      <c r="A1932" s="6" t="str">
        <f t="shared" si="62"/>
        <v/>
      </c>
      <c r="B1932" s="6" t="str">
        <f t="shared" si="63"/>
        <v/>
      </c>
      <c r="C1932"/>
      <c r="D1932"/>
      <c r="E1932"/>
      <c r="F1932"/>
      <c r="G1932"/>
      <c r="H1932"/>
      <c r="I1932"/>
      <c r="J1932"/>
      <c r="K1932"/>
      <c r="L1932"/>
      <c r="M1932"/>
      <c r="N1932"/>
      <c r="O1932"/>
      <c r="P1932"/>
      <c r="Q1932"/>
      <c r="R1932"/>
      <c r="S1932"/>
      <c r="T1932"/>
      <c r="U1932"/>
      <c r="V1932"/>
      <c r="W1932"/>
      <c r="X1932"/>
      <c r="Y1932"/>
      <c r="Z1932"/>
      <c r="AA1932"/>
      <c r="AB1932"/>
      <c r="AC1932"/>
      <c r="AD1932"/>
      <c r="AE1932"/>
      <c r="AF1932"/>
    </row>
    <row r="1933" spans="1:32">
      <c r="A1933" s="6" t="str">
        <f t="shared" si="62"/>
        <v/>
      </c>
      <c r="B1933" s="6" t="str">
        <f t="shared" si="63"/>
        <v/>
      </c>
      <c r="C1933"/>
      <c r="D1933"/>
      <c r="E1933"/>
      <c r="F1933"/>
      <c r="G1933"/>
      <c r="H1933"/>
      <c r="I1933"/>
      <c r="J1933"/>
      <c r="K1933"/>
      <c r="L1933"/>
      <c r="M1933"/>
      <c r="N1933"/>
      <c r="O1933"/>
      <c r="P1933"/>
      <c r="Q1933"/>
      <c r="R1933"/>
      <c r="S1933"/>
      <c r="T1933"/>
      <c r="U1933"/>
      <c r="V1933"/>
      <c r="W1933"/>
      <c r="X1933"/>
      <c r="Y1933"/>
      <c r="Z1933"/>
      <c r="AA1933"/>
      <c r="AB1933"/>
      <c r="AC1933"/>
      <c r="AD1933"/>
      <c r="AE1933"/>
      <c r="AF1933"/>
    </row>
    <row r="1934" spans="1:32">
      <c r="A1934" s="6" t="str">
        <f t="shared" si="62"/>
        <v/>
      </c>
      <c r="B1934" s="6" t="str">
        <f t="shared" si="63"/>
        <v/>
      </c>
      <c r="C1934"/>
      <c r="D1934"/>
      <c r="E1934"/>
      <c r="F1934"/>
      <c r="G1934"/>
      <c r="H1934"/>
      <c r="I1934"/>
      <c r="J1934"/>
      <c r="K1934"/>
      <c r="L1934"/>
      <c r="M1934"/>
      <c r="N1934"/>
      <c r="O1934"/>
      <c r="P1934"/>
      <c r="Q1934"/>
      <c r="R1934"/>
      <c r="S1934"/>
      <c r="T1934"/>
      <c r="U1934"/>
      <c r="V1934"/>
      <c r="W1934"/>
      <c r="X1934"/>
      <c r="Y1934"/>
      <c r="Z1934"/>
      <c r="AA1934"/>
      <c r="AB1934"/>
      <c r="AC1934"/>
      <c r="AD1934"/>
      <c r="AE1934"/>
      <c r="AF1934"/>
    </row>
    <row r="1935" spans="1:32">
      <c r="A1935" s="6" t="str">
        <f t="shared" si="62"/>
        <v/>
      </c>
      <c r="B1935" s="6" t="str">
        <f t="shared" si="63"/>
        <v/>
      </c>
      <c r="C1935"/>
      <c r="D1935"/>
      <c r="E1935"/>
      <c r="F1935"/>
      <c r="G1935"/>
      <c r="H1935"/>
      <c r="I1935"/>
      <c r="J1935"/>
      <c r="K1935"/>
      <c r="L1935"/>
      <c r="M1935"/>
      <c r="N1935"/>
      <c r="O1935"/>
      <c r="P1935"/>
      <c r="Q1935"/>
      <c r="R1935"/>
      <c r="S1935"/>
      <c r="T1935"/>
      <c r="U1935"/>
      <c r="V1935"/>
      <c r="W1935"/>
      <c r="X1935"/>
      <c r="Y1935"/>
      <c r="Z1935"/>
      <c r="AA1935"/>
      <c r="AB1935"/>
      <c r="AC1935"/>
      <c r="AD1935"/>
      <c r="AE1935"/>
      <c r="AF1935"/>
    </row>
    <row r="1936" spans="1:32">
      <c r="A1936" s="6" t="str">
        <f t="shared" si="62"/>
        <v/>
      </c>
      <c r="B1936" s="6" t="str">
        <f t="shared" si="63"/>
        <v/>
      </c>
      <c r="C1936"/>
      <c r="D1936"/>
      <c r="E1936"/>
      <c r="F1936"/>
      <c r="G1936"/>
      <c r="H1936"/>
      <c r="I1936"/>
      <c r="J1936"/>
      <c r="K1936"/>
      <c r="L1936"/>
      <c r="M1936"/>
      <c r="N1936"/>
      <c r="O1936"/>
      <c r="P1936"/>
      <c r="Q1936"/>
      <c r="R1936"/>
      <c r="S1936"/>
      <c r="T1936"/>
      <c r="U1936"/>
      <c r="V1936"/>
      <c r="W1936"/>
      <c r="X1936"/>
      <c r="Y1936"/>
      <c r="Z1936"/>
      <c r="AA1936"/>
      <c r="AB1936"/>
      <c r="AC1936"/>
      <c r="AD1936"/>
      <c r="AE1936"/>
      <c r="AF1936"/>
    </row>
    <row r="1937" spans="1:32">
      <c r="A1937" s="6" t="str">
        <f t="shared" si="62"/>
        <v/>
      </c>
      <c r="B1937" s="6" t="str">
        <f t="shared" si="63"/>
        <v/>
      </c>
      <c r="C1937"/>
      <c r="D1937"/>
      <c r="E1937"/>
      <c r="F1937"/>
      <c r="G1937"/>
      <c r="H1937"/>
      <c r="I1937"/>
      <c r="J1937"/>
      <c r="K1937"/>
      <c r="L1937"/>
      <c r="M1937"/>
      <c r="N1937"/>
      <c r="O1937"/>
      <c r="P1937"/>
      <c r="Q1937"/>
      <c r="R1937"/>
      <c r="S1937"/>
      <c r="T1937"/>
      <c r="U1937"/>
      <c r="V1937"/>
      <c r="W1937"/>
      <c r="X1937"/>
      <c r="Y1937"/>
      <c r="Z1937"/>
      <c r="AA1937"/>
      <c r="AB1937"/>
      <c r="AC1937"/>
      <c r="AD1937"/>
      <c r="AE1937"/>
      <c r="AF1937"/>
    </row>
    <row r="1938" spans="1:32">
      <c r="A1938" s="6" t="str">
        <f t="shared" si="62"/>
        <v/>
      </c>
      <c r="B1938" s="6" t="str">
        <f t="shared" si="63"/>
        <v/>
      </c>
      <c r="C1938"/>
      <c r="D1938"/>
      <c r="E1938"/>
      <c r="F1938"/>
      <c r="G1938"/>
      <c r="H1938"/>
      <c r="I1938"/>
      <c r="J1938"/>
      <c r="K1938"/>
      <c r="L1938"/>
      <c r="M1938"/>
      <c r="N1938"/>
      <c r="O1938"/>
      <c r="P1938"/>
      <c r="Q1938"/>
      <c r="R1938"/>
      <c r="S1938"/>
      <c r="T1938"/>
      <c r="U1938"/>
      <c r="V1938"/>
      <c r="W1938"/>
      <c r="X1938"/>
      <c r="Y1938"/>
      <c r="Z1938"/>
      <c r="AA1938"/>
      <c r="AB1938"/>
      <c r="AC1938"/>
      <c r="AD1938"/>
      <c r="AE1938"/>
      <c r="AF1938"/>
    </row>
    <row r="1939" spans="1:32">
      <c r="A1939" s="6" t="str">
        <f t="shared" si="62"/>
        <v/>
      </c>
      <c r="B1939" s="6" t="str">
        <f t="shared" si="63"/>
        <v/>
      </c>
      <c r="C1939"/>
      <c r="D1939"/>
      <c r="E1939"/>
      <c r="F1939"/>
      <c r="G1939"/>
      <c r="H1939"/>
      <c r="I1939"/>
      <c r="J1939"/>
      <c r="K1939"/>
      <c r="L1939"/>
      <c r="M1939"/>
      <c r="N1939"/>
      <c r="O1939"/>
      <c r="P1939"/>
      <c r="Q1939"/>
      <c r="R1939"/>
      <c r="S1939"/>
      <c r="T1939"/>
      <c r="U1939"/>
      <c r="V1939"/>
      <c r="W1939"/>
      <c r="X1939"/>
      <c r="Y1939"/>
      <c r="Z1939"/>
      <c r="AA1939"/>
      <c r="AB1939"/>
      <c r="AC1939"/>
      <c r="AD1939"/>
      <c r="AE1939"/>
      <c r="AF1939"/>
    </row>
    <row r="1940" spans="1:32">
      <c r="A1940" s="6" t="str">
        <f t="shared" si="62"/>
        <v/>
      </c>
      <c r="B1940" s="6" t="str">
        <f t="shared" si="63"/>
        <v/>
      </c>
      <c r="C1940"/>
      <c r="D1940"/>
      <c r="E1940"/>
      <c r="F1940"/>
      <c r="G1940"/>
      <c r="H1940"/>
      <c r="I1940"/>
      <c r="J1940"/>
      <c r="K1940"/>
      <c r="L1940"/>
      <c r="M1940"/>
      <c r="N1940"/>
      <c r="O1940"/>
      <c r="P1940"/>
      <c r="Q1940"/>
      <c r="R1940"/>
      <c r="S1940"/>
      <c r="T1940"/>
      <c r="U1940"/>
      <c r="V1940"/>
      <c r="W1940"/>
      <c r="X1940"/>
      <c r="Y1940"/>
      <c r="Z1940"/>
      <c r="AA1940"/>
      <c r="AB1940"/>
      <c r="AC1940"/>
      <c r="AD1940"/>
      <c r="AE1940"/>
      <c r="AF1940"/>
    </row>
    <row r="1941" spans="1:32">
      <c r="A1941" s="6" t="str">
        <f t="shared" si="62"/>
        <v/>
      </c>
      <c r="B1941" s="6" t="str">
        <f t="shared" si="63"/>
        <v/>
      </c>
      <c r="C1941"/>
      <c r="D1941"/>
      <c r="E1941"/>
      <c r="F1941"/>
      <c r="G1941"/>
      <c r="H1941"/>
      <c r="I1941"/>
      <c r="J1941"/>
      <c r="K1941"/>
      <c r="L1941"/>
      <c r="M1941"/>
      <c r="N1941"/>
      <c r="O1941"/>
      <c r="P1941"/>
      <c r="Q1941"/>
      <c r="R1941"/>
      <c r="S1941"/>
      <c r="T1941"/>
      <c r="U1941"/>
      <c r="V1941"/>
      <c r="W1941"/>
      <c r="X1941"/>
      <c r="Y1941"/>
      <c r="Z1941"/>
      <c r="AA1941"/>
      <c r="AB1941"/>
      <c r="AC1941"/>
      <c r="AD1941"/>
      <c r="AE1941"/>
      <c r="AF1941"/>
    </row>
    <row r="1942" spans="1:32">
      <c r="A1942" s="6" t="str">
        <f t="shared" si="62"/>
        <v/>
      </c>
      <c r="B1942" s="6" t="str">
        <f t="shared" si="63"/>
        <v/>
      </c>
      <c r="C1942"/>
      <c r="D1942"/>
      <c r="E1942"/>
      <c r="F1942"/>
      <c r="G1942"/>
      <c r="H1942"/>
      <c r="I1942"/>
      <c r="J1942"/>
      <c r="K1942"/>
      <c r="L1942"/>
      <c r="M1942"/>
      <c r="N1942"/>
      <c r="O1942"/>
      <c r="P1942"/>
      <c r="Q1942"/>
      <c r="R1942"/>
      <c r="S1942"/>
      <c r="T1942"/>
      <c r="U1942"/>
      <c r="V1942"/>
      <c r="W1942"/>
      <c r="X1942"/>
      <c r="Y1942"/>
      <c r="Z1942"/>
      <c r="AA1942"/>
      <c r="AB1942"/>
      <c r="AC1942"/>
      <c r="AD1942"/>
      <c r="AE1942"/>
      <c r="AF1942"/>
    </row>
    <row r="1943" spans="1:32">
      <c r="A1943" s="6" t="str">
        <f t="shared" si="62"/>
        <v/>
      </c>
      <c r="B1943" s="6" t="str">
        <f t="shared" si="63"/>
        <v/>
      </c>
      <c r="C1943"/>
      <c r="D1943"/>
      <c r="E1943"/>
      <c r="F1943"/>
      <c r="G1943"/>
      <c r="H1943"/>
      <c r="I1943"/>
      <c r="J1943"/>
      <c r="K1943"/>
      <c r="L1943"/>
      <c r="M1943"/>
      <c r="N1943"/>
      <c r="O1943"/>
      <c r="P1943"/>
      <c r="Q1943"/>
      <c r="R1943"/>
      <c r="S1943"/>
      <c r="T1943"/>
      <c r="U1943"/>
      <c r="V1943"/>
      <c r="W1943"/>
      <c r="X1943"/>
      <c r="Y1943"/>
      <c r="Z1943"/>
      <c r="AA1943"/>
      <c r="AB1943"/>
      <c r="AC1943"/>
      <c r="AD1943"/>
      <c r="AE1943"/>
      <c r="AF1943"/>
    </row>
    <row r="1944" spans="1:32">
      <c r="A1944" s="6" t="str">
        <f t="shared" si="62"/>
        <v/>
      </c>
      <c r="B1944" s="6" t="str">
        <f t="shared" si="63"/>
        <v/>
      </c>
      <c r="C1944"/>
      <c r="D1944"/>
      <c r="E1944"/>
      <c r="F1944"/>
      <c r="G1944"/>
      <c r="H1944"/>
      <c r="I1944"/>
      <c r="J1944"/>
      <c r="K1944"/>
      <c r="L1944"/>
      <c r="M1944"/>
      <c r="N1944"/>
      <c r="O1944"/>
      <c r="P1944"/>
      <c r="Q1944"/>
      <c r="R1944"/>
      <c r="S1944"/>
      <c r="T1944"/>
      <c r="U1944"/>
      <c r="V1944"/>
      <c r="W1944"/>
      <c r="X1944"/>
      <c r="Y1944"/>
      <c r="Z1944"/>
      <c r="AA1944"/>
      <c r="AB1944"/>
      <c r="AC1944"/>
      <c r="AD1944"/>
      <c r="AE1944"/>
      <c r="AF1944"/>
    </row>
    <row r="1945" spans="1:32">
      <c r="A1945" s="6" t="str">
        <f t="shared" si="62"/>
        <v/>
      </c>
      <c r="B1945" s="6" t="str">
        <f t="shared" si="63"/>
        <v/>
      </c>
      <c r="C1945"/>
      <c r="D1945"/>
      <c r="E1945"/>
      <c r="F1945"/>
      <c r="G1945"/>
      <c r="H1945"/>
      <c r="I1945"/>
      <c r="J1945"/>
      <c r="K1945"/>
      <c r="L1945"/>
      <c r="M1945"/>
      <c r="N1945"/>
      <c r="O1945"/>
      <c r="P1945"/>
      <c r="Q1945"/>
      <c r="R1945"/>
      <c r="S1945"/>
      <c r="T1945"/>
      <c r="U1945"/>
      <c r="V1945"/>
      <c r="W1945"/>
      <c r="X1945"/>
      <c r="Y1945"/>
      <c r="Z1945"/>
      <c r="AA1945"/>
      <c r="AB1945"/>
      <c r="AC1945"/>
      <c r="AD1945"/>
      <c r="AE1945"/>
      <c r="AF1945"/>
    </row>
    <row r="1946" spans="1:32">
      <c r="A1946" s="6" t="str">
        <f t="shared" si="62"/>
        <v/>
      </c>
      <c r="B1946" s="6" t="str">
        <f t="shared" si="63"/>
        <v/>
      </c>
      <c r="C1946"/>
      <c r="D1946"/>
      <c r="E1946"/>
      <c r="F1946"/>
      <c r="G1946"/>
      <c r="H1946"/>
      <c r="I1946"/>
      <c r="J1946"/>
      <c r="K1946"/>
      <c r="L1946"/>
      <c r="M1946"/>
      <c r="N1946"/>
      <c r="O1946"/>
      <c r="P1946"/>
      <c r="Q1946"/>
      <c r="R1946"/>
      <c r="S1946"/>
      <c r="T1946"/>
      <c r="U1946"/>
      <c r="V1946"/>
      <c r="W1946"/>
      <c r="X1946"/>
      <c r="Y1946"/>
      <c r="Z1946"/>
      <c r="AA1946"/>
      <c r="AB1946"/>
      <c r="AC1946"/>
      <c r="AD1946"/>
      <c r="AE1946"/>
      <c r="AF1946"/>
    </row>
    <row r="1947" spans="1:32">
      <c r="A1947" s="6" t="str">
        <f t="shared" si="62"/>
        <v/>
      </c>
      <c r="B1947" s="6" t="str">
        <f t="shared" si="63"/>
        <v/>
      </c>
      <c r="C1947"/>
      <c r="D1947"/>
      <c r="E1947"/>
      <c r="F1947"/>
      <c r="G1947"/>
      <c r="H1947"/>
      <c r="I1947"/>
      <c r="J1947"/>
      <c r="K1947"/>
      <c r="L1947"/>
      <c r="M1947"/>
      <c r="N1947"/>
      <c r="O1947"/>
      <c r="P1947"/>
      <c r="Q1947"/>
      <c r="R1947"/>
      <c r="S1947"/>
      <c r="T1947"/>
      <c r="U1947"/>
      <c r="V1947"/>
      <c r="W1947"/>
      <c r="X1947"/>
      <c r="Y1947"/>
      <c r="Z1947"/>
      <c r="AA1947"/>
      <c r="AB1947"/>
      <c r="AC1947"/>
      <c r="AD1947"/>
      <c r="AE1947"/>
      <c r="AF1947"/>
    </row>
    <row r="1948" spans="1:32">
      <c r="A1948" s="6" t="str">
        <f t="shared" si="62"/>
        <v/>
      </c>
      <c r="B1948" s="6" t="str">
        <f t="shared" si="63"/>
        <v/>
      </c>
      <c r="C1948"/>
      <c r="D1948"/>
      <c r="E1948"/>
      <c r="F1948"/>
      <c r="G1948"/>
      <c r="H1948"/>
      <c r="I1948"/>
      <c r="J1948"/>
      <c r="K1948"/>
      <c r="L1948"/>
      <c r="M1948"/>
      <c r="N1948"/>
      <c r="O1948"/>
      <c r="P1948"/>
      <c r="Q1948"/>
      <c r="R1948"/>
      <c r="S1948"/>
      <c r="T1948"/>
      <c r="U1948"/>
      <c r="V1948"/>
      <c r="W1948"/>
      <c r="X1948"/>
      <c r="Y1948"/>
      <c r="Z1948"/>
      <c r="AA1948"/>
      <c r="AB1948"/>
      <c r="AC1948"/>
      <c r="AD1948"/>
      <c r="AE1948"/>
      <c r="AF1948"/>
    </row>
    <row r="1949" spans="1:32">
      <c r="A1949" s="6" t="str">
        <f t="shared" si="62"/>
        <v/>
      </c>
      <c r="B1949" s="6" t="str">
        <f t="shared" si="63"/>
        <v/>
      </c>
      <c r="C1949"/>
      <c r="D1949"/>
      <c r="E1949"/>
      <c r="F1949"/>
      <c r="G1949"/>
      <c r="H1949"/>
      <c r="I1949"/>
      <c r="J1949"/>
      <c r="K1949"/>
      <c r="L1949"/>
      <c r="M1949"/>
      <c r="N1949"/>
      <c r="O1949"/>
      <c r="P1949"/>
      <c r="Q1949"/>
      <c r="R1949"/>
      <c r="S1949"/>
      <c r="T1949"/>
      <c r="U1949"/>
      <c r="V1949"/>
      <c r="W1949"/>
      <c r="X1949"/>
      <c r="Y1949"/>
      <c r="Z1949"/>
      <c r="AA1949"/>
      <c r="AB1949"/>
      <c r="AC1949"/>
      <c r="AD1949"/>
      <c r="AE1949"/>
      <c r="AF1949"/>
    </row>
    <row r="1950" spans="1:32">
      <c r="A1950" s="6" t="str">
        <f t="shared" si="62"/>
        <v/>
      </c>
      <c r="B1950" s="6" t="str">
        <f t="shared" si="63"/>
        <v/>
      </c>
      <c r="C1950"/>
      <c r="D1950"/>
      <c r="E1950"/>
      <c r="F1950"/>
      <c r="G1950"/>
      <c r="H1950"/>
      <c r="I1950"/>
      <c r="J1950"/>
      <c r="K1950"/>
      <c r="L1950"/>
      <c r="M1950"/>
      <c r="N1950"/>
      <c r="O1950"/>
      <c r="P1950"/>
      <c r="Q1950"/>
      <c r="R1950"/>
      <c r="S1950"/>
      <c r="T1950"/>
      <c r="U1950"/>
      <c r="V1950"/>
      <c r="W1950"/>
      <c r="X1950"/>
      <c r="Y1950"/>
      <c r="Z1950"/>
      <c r="AA1950"/>
      <c r="AB1950"/>
      <c r="AC1950"/>
      <c r="AD1950"/>
      <c r="AE1950"/>
      <c r="AF1950"/>
    </row>
    <row r="1951" spans="1:32">
      <c r="A1951" s="6" t="str">
        <f t="shared" si="62"/>
        <v/>
      </c>
      <c r="B1951" s="6" t="str">
        <f t="shared" si="63"/>
        <v/>
      </c>
      <c r="C1951"/>
      <c r="D1951"/>
      <c r="E1951"/>
      <c r="F1951"/>
      <c r="G1951"/>
      <c r="H1951"/>
      <c r="I1951"/>
      <c r="J1951"/>
      <c r="K1951"/>
      <c r="L1951"/>
      <c r="M1951"/>
      <c r="N1951"/>
      <c r="O1951"/>
      <c r="P1951"/>
      <c r="Q1951"/>
      <c r="R1951"/>
      <c r="S1951"/>
      <c r="T1951"/>
      <c r="U1951"/>
      <c r="V1951"/>
      <c r="W1951"/>
      <c r="X1951"/>
      <c r="Y1951"/>
      <c r="Z1951"/>
      <c r="AA1951"/>
      <c r="AB1951"/>
      <c r="AC1951"/>
      <c r="AD1951"/>
      <c r="AE1951"/>
      <c r="AF1951"/>
    </row>
    <row r="1952" spans="1:32">
      <c r="A1952" s="6" t="str">
        <f t="shared" si="62"/>
        <v/>
      </c>
      <c r="B1952" s="6" t="str">
        <f t="shared" si="63"/>
        <v/>
      </c>
      <c r="C1952"/>
      <c r="D1952"/>
      <c r="E1952"/>
      <c r="F1952"/>
      <c r="G1952"/>
      <c r="H1952"/>
      <c r="I1952"/>
      <c r="J1952"/>
      <c r="K1952"/>
      <c r="L1952"/>
      <c r="M1952"/>
      <c r="N1952"/>
      <c r="O1952"/>
      <c r="P1952"/>
      <c r="Q1952"/>
      <c r="R1952"/>
      <c r="S1952"/>
      <c r="T1952"/>
      <c r="U1952"/>
      <c r="V1952"/>
      <c r="W1952"/>
      <c r="X1952"/>
      <c r="Y1952"/>
      <c r="Z1952"/>
      <c r="AA1952"/>
      <c r="AB1952"/>
      <c r="AC1952"/>
      <c r="AD1952"/>
      <c r="AE1952"/>
      <c r="AF1952"/>
    </row>
    <row r="1953" spans="1:32">
      <c r="A1953" s="6" t="str">
        <f t="shared" si="62"/>
        <v/>
      </c>
      <c r="B1953" s="6" t="str">
        <f t="shared" si="63"/>
        <v/>
      </c>
      <c r="C1953"/>
      <c r="D1953"/>
      <c r="E1953"/>
      <c r="F1953"/>
      <c r="G1953"/>
      <c r="H1953"/>
      <c r="I1953"/>
      <c r="J1953"/>
      <c r="K1953"/>
      <c r="L1953"/>
      <c r="M1953"/>
      <c r="N1953"/>
      <c r="O1953"/>
      <c r="P1953"/>
      <c r="Q1953"/>
      <c r="R1953"/>
      <c r="S1953"/>
      <c r="T1953"/>
      <c r="U1953"/>
      <c r="V1953"/>
      <c r="W1953"/>
      <c r="X1953"/>
      <c r="Y1953"/>
      <c r="Z1953"/>
      <c r="AA1953"/>
      <c r="AB1953"/>
      <c r="AC1953"/>
      <c r="AD1953"/>
      <c r="AE1953"/>
      <c r="AF1953"/>
    </row>
    <row r="1954" spans="1:32">
      <c r="A1954" s="6" t="str">
        <f t="shared" si="62"/>
        <v/>
      </c>
      <c r="B1954" s="6" t="str">
        <f t="shared" si="63"/>
        <v/>
      </c>
      <c r="C1954"/>
      <c r="D1954"/>
      <c r="E1954"/>
      <c r="F1954"/>
      <c r="G1954"/>
      <c r="H1954"/>
      <c r="I1954"/>
      <c r="J1954"/>
      <c r="K1954"/>
      <c r="L1954"/>
      <c r="M1954"/>
      <c r="N1954"/>
      <c r="O1954"/>
      <c r="P1954"/>
      <c r="Q1954"/>
      <c r="R1954"/>
      <c r="S1954"/>
      <c r="T1954"/>
      <c r="U1954"/>
      <c r="V1954"/>
      <c r="W1954"/>
      <c r="X1954"/>
      <c r="Y1954"/>
      <c r="Z1954"/>
      <c r="AA1954"/>
      <c r="AB1954"/>
      <c r="AC1954"/>
      <c r="AD1954"/>
      <c r="AE1954"/>
      <c r="AF1954"/>
    </row>
    <row r="1955" spans="1:32">
      <c r="A1955" s="6" t="str">
        <f t="shared" si="62"/>
        <v/>
      </c>
      <c r="B1955" s="6" t="str">
        <f t="shared" si="63"/>
        <v/>
      </c>
      <c r="C1955"/>
      <c r="D1955"/>
      <c r="E1955"/>
      <c r="F1955"/>
      <c r="G1955"/>
      <c r="H1955"/>
      <c r="I1955"/>
      <c r="J1955"/>
      <c r="K1955"/>
      <c r="L1955"/>
      <c r="M1955"/>
      <c r="N1955"/>
      <c r="O1955"/>
      <c r="P1955"/>
      <c r="Q1955"/>
      <c r="R1955"/>
      <c r="S1955"/>
      <c r="T1955"/>
      <c r="U1955"/>
      <c r="V1955"/>
      <c r="W1955"/>
      <c r="X1955"/>
      <c r="Y1955"/>
      <c r="Z1955"/>
      <c r="AA1955"/>
      <c r="AB1955"/>
      <c r="AC1955"/>
      <c r="AD1955"/>
      <c r="AE1955"/>
      <c r="AF1955"/>
    </row>
    <row r="1956" spans="1:32">
      <c r="A1956" s="6" t="str">
        <f t="shared" si="62"/>
        <v/>
      </c>
      <c r="B1956" s="6" t="str">
        <f t="shared" si="63"/>
        <v/>
      </c>
      <c r="C1956"/>
      <c r="D1956"/>
      <c r="E1956"/>
      <c r="F1956"/>
      <c r="G1956"/>
      <c r="H1956"/>
      <c r="I1956"/>
      <c r="J1956"/>
      <c r="K1956"/>
      <c r="L1956"/>
      <c r="M1956"/>
      <c r="N1956"/>
      <c r="O1956"/>
      <c r="P1956"/>
      <c r="Q1956"/>
      <c r="R1956"/>
      <c r="S1956"/>
      <c r="T1956"/>
      <c r="U1956"/>
      <c r="V1956"/>
      <c r="W1956"/>
      <c r="X1956"/>
      <c r="Y1956"/>
      <c r="Z1956"/>
      <c r="AA1956"/>
      <c r="AB1956"/>
      <c r="AC1956"/>
      <c r="AD1956"/>
      <c r="AE1956"/>
      <c r="AF1956"/>
    </row>
    <row r="1957" spans="1:32">
      <c r="A1957" s="6" t="str">
        <f t="shared" si="62"/>
        <v/>
      </c>
      <c r="B1957" s="6" t="str">
        <f t="shared" si="63"/>
        <v/>
      </c>
      <c r="C1957"/>
      <c r="D1957"/>
      <c r="E1957"/>
      <c r="F1957"/>
      <c r="G1957"/>
      <c r="H1957"/>
      <c r="I1957"/>
      <c r="J1957"/>
      <c r="K1957"/>
      <c r="L1957"/>
      <c r="M1957"/>
      <c r="N1957"/>
      <c r="O1957"/>
      <c r="P1957"/>
      <c r="Q1957"/>
      <c r="R1957"/>
      <c r="S1957"/>
      <c r="T1957"/>
      <c r="U1957"/>
      <c r="V1957"/>
      <c r="W1957"/>
      <c r="X1957"/>
      <c r="Y1957"/>
      <c r="Z1957"/>
      <c r="AA1957"/>
      <c r="AB1957"/>
      <c r="AC1957"/>
      <c r="AD1957"/>
      <c r="AE1957"/>
      <c r="AF1957"/>
    </row>
    <row r="1958" spans="1:32">
      <c r="A1958" s="6" t="str">
        <f t="shared" si="62"/>
        <v/>
      </c>
      <c r="B1958" s="6" t="str">
        <f t="shared" si="63"/>
        <v/>
      </c>
      <c r="C1958"/>
      <c r="D1958"/>
      <c r="E1958"/>
      <c r="F1958"/>
      <c r="G1958"/>
      <c r="H1958"/>
      <c r="I1958"/>
      <c r="J1958"/>
      <c r="K1958"/>
      <c r="L1958"/>
      <c r="M1958"/>
      <c r="N1958"/>
      <c r="O1958"/>
      <c r="P1958"/>
      <c r="Q1958"/>
      <c r="R1958"/>
      <c r="S1958"/>
      <c r="T1958"/>
      <c r="U1958"/>
      <c r="V1958"/>
      <c r="W1958"/>
      <c r="X1958"/>
      <c r="Y1958"/>
      <c r="Z1958"/>
      <c r="AA1958"/>
      <c r="AB1958"/>
      <c r="AC1958"/>
      <c r="AD1958"/>
      <c r="AE1958"/>
      <c r="AF1958"/>
    </row>
    <row r="1959" spans="1:32">
      <c r="A1959" s="6" t="str">
        <f t="shared" si="62"/>
        <v/>
      </c>
      <c r="B1959" s="6" t="str">
        <f t="shared" si="63"/>
        <v/>
      </c>
      <c r="C1959"/>
      <c r="D1959"/>
      <c r="E1959"/>
      <c r="F1959"/>
      <c r="G1959"/>
      <c r="H1959"/>
      <c r="I1959"/>
      <c r="J1959"/>
      <c r="K1959"/>
      <c r="L1959"/>
      <c r="M1959"/>
      <c r="N1959"/>
      <c r="O1959"/>
      <c r="P1959"/>
      <c r="Q1959"/>
      <c r="R1959"/>
      <c r="S1959"/>
      <c r="T1959"/>
      <c r="U1959"/>
      <c r="V1959"/>
      <c r="W1959"/>
      <c r="X1959"/>
      <c r="Y1959"/>
      <c r="Z1959"/>
      <c r="AA1959"/>
      <c r="AB1959"/>
      <c r="AC1959"/>
      <c r="AD1959"/>
      <c r="AE1959"/>
      <c r="AF1959"/>
    </row>
    <row r="1960" spans="1:32">
      <c r="A1960" s="6" t="str">
        <f t="shared" si="62"/>
        <v/>
      </c>
      <c r="B1960" s="6" t="str">
        <f t="shared" si="63"/>
        <v/>
      </c>
      <c r="C1960"/>
      <c r="D1960"/>
      <c r="E1960"/>
      <c r="F1960"/>
      <c r="G1960"/>
      <c r="H1960"/>
      <c r="I1960"/>
      <c r="J1960"/>
      <c r="K1960"/>
      <c r="L1960"/>
      <c r="M1960"/>
      <c r="N1960"/>
      <c r="O1960"/>
      <c r="P1960"/>
      <c r="Q1960"/>
      <c r="R1960"/>
      <c r="S1960"/>
      <c r="T1960"/>
      <c r="U1960"/>
      <c r="V1960"/>
      <c r="W1960"/>
      <c r="X1960"/>
      <c r="Y1960"/>
      <c r="Z1960"/>
      <c r="AA1960"/>
      <c r="AB1960"/>
      <c r="AC1960"/>
      <c r="AD1960"/>
      <c r="AE1960"/>
      <c r="AF1960"/>
    </row>
    <row r="1961" spans="1:32">
      <c r="A1961" s="6" t="str">
        <f t="shared" si="62"/>
        <v/>
      </c>
      <c r="B1961" s="6" t="str">
        <f t="shared" si="63"/>
        <v/>
      </c>
      <c r="C1961"/>
      <c r="D1961"/>
      <c r="E1961"/>
      <c r="F1961"/>
      <c r="G1961"/>
      <c r="H1961"/>
      <c r="I1961"/>
      <c r="J1961"/>
      <c r="K1961"/>
      <c r="L1961"/>
      <c r="M1961"/>
      <c r="N1961"/>
      <c r="O1961"/>
      <c r="P1961"/>
      <c r="Q1961"/>
      <c r="R1961"/>
      <c r="S1961"/>
      <c r="T1961"/>
      <c r="U1961"/>
      <c r="V1961"/>
      <c r="W1961"/>
      <c r="X1961"/>
      <c r="Y1961"/>
      <c r="Z1961"/>
      <c r="AA1961"/>
      <c r="AB1961"/>
      <c r="AC1961"/>
      <c r="AD1961"/>
      <c r="AE1961"/>
      <c r="AF1961"/>
    </row>
    <row r="1962" spans="1:32">
      <c r="A1962" s="6" t="str">
        <f t="shared" si="62"/>
        <v/>
      </c>
      <c r="B1962" s="6" t="str">
        <f t="shared" si="63"/>
        <v/>
      </c>
      <c r="C1962"/>
      <c r="D1962"/>
      <c r="E1962"/>
      <c r="F1962"/>
      <c r="G1962"/>
      <c r="H1962"/>
      <c r="I1962"/>
      <c r="J1962"/>
      <c r="K1962"/>
      <c r="L1962"/>
      <c r="M1962"/>
      <c r="N1962"/>
      <c r="O1962"/>
      <c r="P1962"/>
      <c r="Q1962"/>
      <c r="R1962"/>
      <c r="S1962"/>
      <c r="T1962"/>
      <c r="U1962"/>
      <c r="V1962"/>
      <c r="W1962"/>
      <c r="X1962"/>
      <c r="Y1962"/>
      <c r="Z1962"/>
      <c r="AA1962"/>
      <c r="AB1962"/>
      <c r="AC1962"/>
      <c r="AD1962"/>
      <c r="AE1962"/>
      <c r="AF1962"/>
    </row>
    <row r="1963" spans="1:32">
      <c r="A1963" s="6" t="str">
        <f t="shared" si="62"/>
        <v/>
      </c>
      <c r="B1963" s="6" t="str">
        <f t="shared" si="63"/>
        <v/>
      </c>
      <c r="C1963"/>
      <c r="D1963"/>
      <c r="E1963"/>
      <c r="F1963"/>
      <c r="G1963"/>
      <c r="H1963"/>
      <c r="I1963"/>
      <c r="J1963"/>
      <c r="K1963"/>
      <c r="L1963"/>
      <c r="M1963"/>
      <c r="N1963"/>
      <c r="O1963"/>
      <c r="P1963"/>
      <c r="Q1963"/>
      <c r="R1963"/>
      <c r="S1963"/>
      <c r="T1963"/>
      <c r="U1963"/>
      <c r="V1963"/>
      <c r="W1963"/>
      <c r="X1963"/>
      <c r="Y1963"/>
      <c r="Z1963"/>
      <c r="AA1963"/>
      <c r="AB1963"/>
      <c r="AC1963"/>
      <c r="AD1963"/>
      <c r="AE1963"/>
      <c r="AF1963"/>
    </row>
    <row r="1964" spans="1:32">
      <c r="A1964" s="6" t="str">
        <f t="shared" si="62"/>
        <v/>
      </c>
      <c r="B1964" s="6" t="str">
        <f t="shared" si="63"/>
        <v/>
      </c>
      <c r="C1964"/>
      <c r="D1964"/>
      <c r="E1964"/>
      <c r="F1964"/>
      <c r="G1964"/>
      <c r="H1964"/>
      <c r="I1964"/>
      <c r="J1964"/>
      <c r="K1964"/>
      <c r="L1964"/>
      <c r="M1964"/>
      <c r="N1964"/>
      <c r="O1964"/>
      <c r="P1964"/>
      <c r="Q1964"/>
      <c r="R1964"/>
      <c r="S1964"/>
      <c r="T1964"/>
      <c r="U1964"/>
      <c r="V1964"/>
      <c r="W1964"/>
      <c r="X1964"/>
      <c r="Y1964"/>
      <c r="Z1964"/>
      <c r="AA1964"/>
      <c r="AB1964"/>
      <c r="AC1964"/>
      <c r="AD1964"/>
      <c r="AE1964"/>
      <c r="AF1964"/>
    </row>
    <row r="1965" spans="1:32">
      <c r="A1965" s="6" t="str">
        <f t="shared" si="62"/>
        <v/>
      </c>
      <c r="B1965" s="6" t="str">
        <f t="shared" si="63"/>
        <v/>
      </c>
      <c r="C1965"/>
      <c r="D1965"/>
      <c r="E1965"/>
      <c r="F1965"/>
      <c r="G1965"/>
      <c r="H1965"/>
      <c r="I1965"/>
      <c r="J1965"/>
      <c r="K1965"/>
      <c r="L1965"/>
      <c r="M1965"/>
      <c r="N1965"/>
      <c r="O1965"/>
      <c r="P1965"/>
      <c r="Q1965"/>
      <c r="R1965"/>
      <c r="S1965"/>
      <c r="T1965"/>
      <c r="U1965"/>
      <c r="V1965"/>
      <c r="W1965"/>
      <c r="X1965"/>
      <c r="Y1965"/>
      <c r="Z1965"/>
      <c r="AA1965"/>
      <c r="AB1965"/>
      <c r="AC1965"/>
      <c r="AD1965"/>
      <c r="AE1965"/>
      <c r="AF1965"/>
    </row>
    <row r="1966" spans="1:32">
      <c r="A1966" s="6" t="str">
        <f t="shared" si="62"/>
        <v/>
      </c>
      <c r="B1966" s="6" t="str">
        <f t="shared" si="63"/>
        <v/>
      </c>
      <c r="C1966"/>
      <c r="D1966"/>
      <c r="E1966"/>
      <c r="F1966"/>
      <c r="G1966"/>
      <c r="H1966"/>
      <c r="I1966"/>
      <c r="J1966"/>
      <c r="K1966"/>
      <c r="L1966"/>
      <c r="M1966"/>
      <c r="N1966"/>
      <c r="O1966"/>
      <c r="P1966"/>
      <c r="Q1966"/>
      <c r="R1966"/>
      <c r="S1966"/>
      <c r="T1966"/>
      <c r="U1966"/>
      <c r="V1966"/>
      <c r="W1966"/>
      <c r="X1966"/>
      <c r="Y1966"/>
      <c r="Z1966"/>
      <c r="AA1966"/>
      <c r="AB1966"/>
      <c r="AC1966"/>
      <c r="AD1966"/>
      <c r="AE1966"/>
      <c r="AF1966"/>
    </row>
    <row r="1967" spans="1:32">
      <c r="A1967" s="6" t="str">
        <f t="shared" si="62"/>
        <v/>
      </c>
      <c r="B1967" s="6" t="str">
        <f t="shared" si="63"/>
        <v/>
      </c>
      <c r="C1967"/>
      <c r="D1967"/>
      <c r="E1967"/>
      <c r="F1967"/>
      <c r="G1967"/>
      <c r="H1967"/>
      <c r="I1967"/>
      <c r="J1967"/>
      <c r="K1967"/>
      <c r="L1967"/>
      <c r="M1967"/>
      <c r="N1967"/>
      <c r="O1967"/>
      <c r="P1967"/>
      <c r="Q1967"/>
      <c r="R1967"/>
      <c r="S1967"/>
      <c r="T1967"/>
      <c r="U1967"/>
      <c r="V1967"/>
      <c r="W1967"/>
      <c r="X1967"/>
      <c r="Y1967"/>
      <c r="Z1967"/>
      <c r="AA1967"/>
      <c r="AB1967"/>
      <c r="AC1967"/>
      <c r="AD1967"/>
      <c r="AE1967"/>
      <c r="AF1967"/>
    </row>
    <row r="1968" spans="1:32">
      <c r="A1968" s="6" t="str">
        <f t="shared" si="62"/>
        <v/>
      </c>
      <c r="B1968" s="6" t="str">
        <f t="shared" si="63"/>
        <v/>
      </c>
      <c r="C1968"/>
      <c r="D1968"/>
      <c r="E1968"/>
      <c r="F1968"/>
      <c r="G1968"/>
      <c r="H1968"/>
      <c r="I1968"/>
      <c r="J1968"/>
      <c r="K1968"/>
      <c r="L1968"/>
      <c r="M1968"/>
      <c r="N1968"/>
      <c r="O1968"/>
      <c r="P1968"/>
      <c r="Q1968"/>
      <c r="R1968"/>
      <c r="S1968"/>
      <c r="T1968"/>
      <c r="U1968"/>
      <c r="V1968"/>
      <c r="W1968"/>
      <c r="X1968"/>
      <c r="Y1968"/>
      <c r="Z1968"/>
      <c r="AA1968"/>
      <c r="AB1968"/>
      <c r="AC1968"/>
      <c r="AD1968"/>
      <c r="AE1968"/>
      <c r="AF1968"/>
    </row>
    <row r="1969" spans="1:32">
      <c r="A1969" s="6" t="str">
        <f t="shared" si="62"/>
        <v/>
      </c>
      <c r="B1969" s="6" t="str">
        <f t="shared" si="63"/>
        <v/>
      </c>
      <c r="C1969"/>
      <c r="D1969"/>
      <c r="E1969"/>
      <c r="F1969"/>
      <c r="G1969"/>
      <c r="H1969"/>
      <c r="I1969"/>
      <c r="J1969"/>
      <c r="K1969"/>
      <c r="L1969"/>
      <c r="M1969"/>
      <c r="N1969"/>
      <c r="O1969"/>
      <c r="P1969"/>
      <c r="Q1969"/>
      <c r="R1969"/>
      <c r="S1969"/>
      <c r="T1969"/>
      <c r="U1969"/>
      <c r="V1969"/>
      <c r="W1969"/>
      <c r="X1969"/>
      <c r="Y1969"/>
      <c r="Z1969"/>
      <c r="AA1969"/>
      <c r="AB1969"/>
      <c r="AC1969"/>
      <c r="AD1969"/>
      <c r="AE1969"/>
      <c r="AF1969"/>
    </row>
    <row r="1970" spans="1:32">
      <c r="A1970" s="6" t="str">
        <f t="shared" si="62"/>
        <v/>
      </c>
      <c r="B1970" s="6" t="str">
        <f t="shared" si="63"/>
        <v/>
      </c>
      <c r="C1970"/>
      <c r="D1970"/>
      <c r="E1970"/>
      <c r="F1970"/>
      <c r="G1970"/>
      <c r="H1970"/>
      <c r="I1970"/>
      <c r="J1970"/>
      <c r="K1970"/>
      <c r="L1970"/>
      <c r="M1970"/>
      <c r="N1970"/>
      <c r="O1970"/>
      <c r="P1970"/>
      <c r="Q1970"/>
      <c r="R1970"/>
      <c r="S1970"/>
      <c r="T1970"/>
      <c r="U1970"/>
      <c r="V1970"/>
      <c r="W1970"/>
      <c r="X1970"/>
      <c r="Y1970"/>
      <c r="Z1970"/>
      <c r="AA1970"/>
      <c r="AB1970"/>
      <c r="AC1970"/>
      <c r="AD1970"/>
      <c r="AE1970"/>
      <c r="AF1970"/>
    </row>
    <row r="1971" spans="1:32">
      <c r="A1971" s="6" t="str">
        <f t="shared" si="62"/>
        <v/>
      </c>
      <c r="B1971" s="6" t="str">
        <f t="shared" si="63"/>
        <v/>
      </c>
      <c r="C1971"/>
      <c r="D1971"/>
      <c r="E1971"/>
      <c r="F1971"/>
      <c r="G1971"/>
      <c r="H1971"/>
      <c r="I1971"/>
      <c r="J1971"/>
      <c r="K1971"/>
      <c r="L1971"/>
      <c r="M1971"/>
      <c r="N1971"/>
      <c r="O1971"/>
      <c r="P1971"/>
      <c r="Q1971"/>
      <c r="R1971"/>
      <c r="S1971"/>
      <c r="T1971"/>
      <c r="U1971"/>
      <c r="V1971"/>
      <c r="W1971"/>
      <c r="X1971"/>
      <c r="Y1971"/>
      <c r="Z1971"/>
      <c r="AA1971"/>
      <c r="AB1971"/>
      <c r="AC1971"/>
      <c r="AD1971"/>
      <c r="AE1971"/>
      <c r="AF1971"/>
    </row>
    <row r="1972" spans="1:32">
      <c r="A1972" s="6" t="str">
        <f t="shared" si="62"/>
        <v/>
      </c>
      <c r="B1972" s="6" t="str">
        <f t="shared" si="63"/>
        <v/>
      </c>
      <c r="C1972"/>
      <c r="D1972"/>
      <c r="E1972"/>
      <c r="F1972"/>
      <c r="G1972"/>
      <c r="H1972"/>
      <c r="I1972"/>
      <c r="J1972"/>
      <c r="K1972"/>
      <c r="L1972"/>
      <c r="M1972"/>
      <c r="N1972"/>
      <c r="O1972"/>
      <c r="P1972"/>
      <c r="Q1972"/>
      <c r="R1972"/>
      <c r="S1972"/>
      <c r="T1972"/>
      <c r="U1972"/>
      <c r="V1972"/>
      <c r="W1972"/>
      <c r="X1972"/>
      <c r="Y1972"/>
      <c r="Z1972"/>
      <c r="AA1972"/>
      <c r="AB1972"/>
      <c r="AC1972"/>
      <c r="AD1972"/>
      <c r="AE1972"/>
      <c r="AF1972"/>
    </row>
    <row r="1973" spans="1:32">
      <c r="A1973" s="6" t="str">
        <f t="shared" si="62"/>
        <v/>
      </c>
      <c r="B1973" s="6" t="str">
        <f t="shared" si="63"/>
        <v/>
      </c>
      <c r="C1973"/>
      <c r="D1973"/>
      <c r="E1973"/>
      <c r="F1973"/>
      <c r="G1973"/>
      <c r="H1973"/>
      <c r="I1973"/>
      <c r="J1973"/>
      <c r="K1973"/>
      <c r="L1973"/>
      <c r="M1973"/>
      <c r="N1973"/>
      <c r="O1973"/>
      <c r="P1973"/>
      <c r="Q1973"/>
      <c r="R1973"/>
      <c r="S1973"/>
      <c r="T1973"/>
      <c r="U1973"/>
      <c r="V1973"/>
      <c r="W1973"/>
      <c r="X1973"/>
      <c r="Y1973"/>
      <c r="Z1973"/>
      <c r="AA1973"/>
      <c r="AB1973"/>
      <c r="AC1973"/>
      <c r="AD1973"/>
      <c r="AE1973"/>
      <c r="AF1973"/>
    </row>
    <row r="1974" spans="1:32">
      <c r="A1974" s="6" t="str">
        <f t="shared" si="62"/>
        <v/>
      </c>
      <c r="B1974" s="6" t="str">
        <f t="shared" si="63"/>
        <v/>
      </c>
      <c r="C1974"/>
      <c r="D1974"/>
      <c r="E1974"/>
      <c r="F1974"/>
      <c r="G1974"/>
      <c r="H1974"/>
      <c r="I1974"/>
      <c r="J1974"/>
      <c r="K1974"/>
      <c r="L1974"/>
      <c r="M1974"/>
      <c r="N1974"/>
      <c r="O1974"/>
      <c r="P1974"/>
      <c r="Q1974"/>
      <c r="R1974"/>
      <c r="S1974"/>
      <c r="T1974"/>
      <c r="U1974"/>
      <c r="V1974"/>
      <c r="W1974"/>
      <c r="X1974"/>
      <c r="Y1974"/>
      <c r="Z1974"/>
      <c r="AA1974"/>
      <c r="AB1974"/>
      <c r="AC1974"/>
      <c r="AD1974"/>
      <c r="AE1974"/>
      <c r="AF1974"/>
    </row>
    <row r="1975" spans="1:32">
      <c r="A1975" s="6" t="str">
        <f t="shared" si="62"/>
        <v/>
      </c>
      <c r="B1975" s="6" t="str">
        <f t="shared" si="63"/>
        <v/>
      </c>
      <c r="C1975"/>
      <c r="D1975"/>
      <c r="E1975"/>
      <c r="F1975"/>
      <c r="G1975"/>
      <c r="H1975"/>
      <c r="I1975"/>
      <c r="J1975"/>
      <c r="K1975"/>
      <c r="L1975"/>
      <c r="M1975"/>
      <c r="N1975"/>
      <c r="O1975"/>
      <c r="P1975"/>
      <c r="Q1975"/>
      <c r="R1975"/>
      <c r="S1975"/>
      <c r="T1975"/>
      <c r="U1975"/>
      <c r="V1975"/>
      <c r="W1975"/>
      <c r="X1975"/>
      <c r="Y1975"/>
      <c r="Z1975"/>
      <c r="AA1975"/>
      <c r="AB1975"/>
      <c r="AC1975"/>
      <c r="AD1975"/>
      <c r="AE1975"/>
      <c r="AF1975"/>
    </row>
    <row r="1976" spans="1:32">
      <c r="A1976" s="6" t="str">
        <f t="shared" si="62"/>
        <v/>
      </c>
      <c r="B1976" s="6" t="str">
        <f t="shared" si="63"/>
        <v/>
      </c>
      <c r="C1976"/>
      <c r="D1976"/>
      <c r="E1976"/>
      <c r="F1976"/>
      <c r="G1976"/>
      <c r="H1976"/>
      <c r="I1976"/>
      <c r="J1976"/>
      <c r="K1976"/>
      <c r="L1976"/>
      <c r="M1976"/>
      <c r="N1976"/>
      <c r="O1976"/>
      <c r="P1976"/>
      <c r="Q1976"/>
      <c r="R1976"/>
      <c r="S1976"/>
      <c r="T1976"/>
      <c r="U1976"/>
      <c r="V1976"/>
      <c r="W1976"/>
      <c r="X1976"/>
      <c r="Y1976"/>
      <c r="Z1976"/>
      <c r="AA1976"/>
      <c r="AB1976"/>
      <c r="AC1976"/>
      <c r="AD1976"/>
      <c r="AE1976"/>
      <c r="AF1976"/>
    </row>
    <row r="1977" spans="1:32">
      <c r="A1977" s="6" t="str">
        <f t="shared" si="62"/>
        <v/>
      </c>
      <c r="B1977" s="6" t="str">
        <f t="shared" si="63"/>
        <v/>
      </c>
      <c r="C1977"/>
      <c r="D1977"/>
      <c r="E1977"/>
      <c r="F1977"/>
      <c r="G1977"/>
      <c r="H1977"/>
      <c r="I1977"/>
      <c r="J1977"/>
      <c r="K1977"/>
      <c r="L1977"/>
      <c r="M1977"/>
      <c r="N1977"/>
      <c r="O1977"/>
      <c r="P1977"/>
      <c r="Q1977"/>
      <c r="R1977"/>
      <c r="S1977"/>
      <c r="T1977"/>
      <c r="U1977"/>
      <c r="V1977"/>
      <c r="W1977"/>
      <c r="X1977"/>
      <c r="Y1977"/>
      <c r="Z1977"/>
      <c r="AA1977"/>
      <c r="AB1977"/>
      <c r="AC1977"/>
      <c r="AD1977"/>
      <c r="AE1977"/>
      <c r="AF1977"/>
    </row>
    <row r="1978" spans="1:32">
      <c r="A1978" s="6" t="str">
        <f t="shared" si="62"/>
        <v/>
      </c>
      <c r="B1978" s="6" t="str">
        <f t="shared" si="63"/>
        <v/>
      </c>
      <c r="C1978"/>
      <c r="D1978"/>
      <c r="E1978"/>
      <c r="F1978"/>
      <c r="G1978"/>
      <c r="H1978"/>
      <c r="I1978"/>
      <c r="J1978"/>
      <c r="K1978"/>
      <c r="L1978"/>
      <c r="M1978"/>
      <c r="N1978"/>
      <c r="O1978"/>
      <c r="P1978"/>
      <c r="Q1978"/>
      <c r="R1978"/>
      <c r="S1978"/>
      <c r="T1978"/>
      <c r="U1978"/>
      <c r="V1978"/>
      <c r="W1978"/>
      <c r="X1978"/>
      <c r="Y1978"/>
      <c r="Z1978"/>
      <c r="AA1978"/>
      <c r="AB1978"/>
      <c r="AC1978"/>
      <c r="AD1978"/>
      <c r="AE1978"/>
      <c r="AF1978"/>
    </row>
    <row r="1979" spans="1:32">
      <c r="A1979" s="6" t="str">
        <f t="shared" si="62"/>
        <v/>
      </c>
      <c r="B1979" s="6" t="str">
        <f t="shared" si="63"/>
        <v/>
      </c>
      <c r="C1979"/>
      <c r="D1979"/>
      <c r="E1979"/>
      <c r="F1979"/>
      <c r="G1979"/>
      <c r="H1979"/>
      <c r="I1979"/>
      <c r="J1979"/>
      <c r="K1979"/>
      <c r="L1979"/>
      <c r="M1979"/>
      <c r="N1979"/>
      <c r="O1979"/>
      <c r="P1979"/>
      <c r="Q1979"/>
      <c r="R1979"/>
      <c r="S1979"/>
      <c r="T1979"/>
      <c r="U1979"/>
      <c r="V1979"/>
      <c r="W1979"/>
      <c r="X1979"/>
      <c r="Y1979"/>
      <c r="Z1979"/>
      <c r="AA1979"/>
      <c r="AB1979"/>
      <c r="AC1979"/>
      <c r="AD1979"/>
      <c r="AE1979"/>
      <c r="AF1979"/>
    </row>
    <row r="1980" spans="1:32">
      <c r="A1980" s="6" t="str">
        <f t="shared" si="62"/>
        <v/>
      </c>
      <c r="B1980" s="6" t="str">
        <f t="shared" si="63"/>
        <v/>
      </c>
      <c r="C1980"/>
      <c r="D1980"/>
      <c r="E1980"/>
      <c r="F1980"/>
      <c r="G1980"/>
      <c r="H1980"/>
      <c r="I1980"/>
      <c r="J1980"/>
      <c r="K1980"/>
      <c r="L1980"/>
      <c r="M1980"/>
      <c r="N1980"/>
      <c r="O1980"/>
      <c r="P1980"/>
      <c r="Q1980"/>
      <c r="R1980"/>
      <c r="S1980"/>
      <c r="T1980"/>
      <c r="U1980"/>
      <c r="V1980"/>
      <c r="W1980"/>
      <c r="X1980"/>
      <c r="Y1980"/>
      <c r="Z1980"/>
      <c r="AA1980"/>
      <c r="AB1980"/>
      <c r="AC1980"/>
      <c r="AD1980"/>
      <c r="AE1980"/>
      <c r="AF1980"/>
    </row>
    <row r="1981" spans="1:32">
      <c r="A1981" s="6" t="str">
        <f t="shared" si="62"/>
        <v/>
      </c>
      <c r="B1981" s="6" t="str">
        <f t="shared" si="63"/>
        <v/>
      </c>
      <c r="C1981"/>
      <c r="D1981"/>
      <c r="E1981"/>
      <c r="F1981"/>
      <c r="G1981"/>
      <c r="H1981"/>
      <c r="I1981"/>
      <c r="J1981"/>
      <c r="K1981"/>
      <c r="L1981"/>
      <c r="M1981"/>
      <c r="N1981"/>
      <c r="O1981"/>
      <c r="P1981"/>
      <c r="Q1981"/>
      <c r="R1981"/>
      <c r="S1981"/>
      <c r="T1981"/>
      <c r="U1981"/>
      <c r="V1981"/>
      <c r="W1981"/>
      <c r="X1981"/>
      <c r="Y1981"/>
      <c r="Z1981"/>
      <c r="AA1981"/>
      <c r="AB1981"/>
      <c r="AC1981"/>
      <c r="AD1981"/>
      <c r="AE1981"/>
      <c r="AF1981"/>
    </row>
    <row r="1982" spans="1:32">
      <c r="A1982" s="6" t="str">
        <f t="shared" si="62"/>
        <v/>
      </c>
      <c r="B1982" s="6" t="str">
        <f t="shared" si="63"/>
        <v/>
      </c>
      <c r="C1982"/>
      <c r="D1982"/>
      <c r="E1982"/>
      <c r="F1982"/>
      <c r="G1982"/>
      <c r="H1982"/>
      <c r="I1982"/>
      <c r="J1982"/>
      <c r="K1982"/>
      <c r="L1982"/>
      <c r="M1982"/>
      <c r="N1982"/>
      <c r="O1982"/>
      <c r="P1982"/>
      <c r="Q1982"/>
      <c r="R1982"/>
      <c r="S1982"/>
      <c r="T1982"/>
      <c r="U1982"/>
      <c r="V1982"/>
      <c r="W1982"/>
      <c r="X1982"/>
      <c r="Y1982"/>
      <c r="Z1982"/>
      <c r="AA1982"/>
      <c r="AB1982"/>
      <c r="AC1982"/>
      <c r="AD1982"/>
      <c r="AE1982"/>
      <c r="AF1982"/>
    </row>
    <row r="1983" spans="1:32">
      <c r="A1983" s="6" t="str">
        <f t="shared" si="62"/>
        <v/>
      </c>
      <c r="B1983" s="6" t="str">
        <f t="shared" si="63"/>
        <v/>
      </c>
      <c r="C1983"/>
      <c r="D1983"/>
      <c r="E1983"/>
      <c r="F1983"/>
      <c r="G1983"/>
      <c r="H1983"/>
      <c r="I1983"/>
      <c r="J1983"/>
      <c r="K1983"/>
      <c r="L1983"/>
      <c r="M1983"/>
      <c r="N1983"/>
      <c r="O1983"/>
      <c r="P1983"/>
      <c r="Q1983"/>
      <c r="R1983"/>
      <c r="S1983"/>
      <c r="T1983"/>
      <c r="U1983"/>
      <c r="V1983"/>
      <c r="W1983"/>
      <c r="X1983"/>
      <c r="Y1983"/>
      <c r="Z1983"/>
      <c r="AA1983"/>
      <c r="AB1983"/>
      <c r="AC1983"/>
      <c r="AD1983"/>
      <c r="AE1983"/>
      <c r="AF1983"/>
    </row>
    <row r="1984" spans="1:32">
      <c r="A1984" s="6" t="str">
        <f t="shared" si="62"/>
        <v/>
      </c>
      <c r="B1984" s="6" t="str">
        <f t="shared" si="63"/>
        <v/>
      </c>
      <c r="C1984"/>
      <c r="D1984"/>
      <c r="E1984"/>
      <c r="F1984"/>
      <c r="G1984"/>
      <c r="H1984"/>
      <c r="I1984"/>
      <c r="J1984"/>
      <c r="K1984"/>
      <c r="L1984"/>
      <c r="M1984"/>
      <c r="N1984"/>
      <c r="O1984"/>
      <c r="P1984"/>
      <c r="Q1984"/>
      <c r="R1984"/>
      <c r="S1984"/>
      <c r="T1984"/>
      <c r="U1984"/>
      <c r="V1984"/>
      <c r="W1984"/>
      <c r="X1984"/>
      <c r="Y1984"/>
      <c r="Z1984"/>
      <c r="AA1984"/>
      <c r="AB1984"/>
      <c r="AC1984"/>
      <c r="AD1984"/>
      <c r="AE1984"/>
      <c r="AF1984"/>
    </row>
    <row r="1985" spans="1:32">
      <c r="A1985" s="6" t="str">
        <f t="shared" si="62"/>
        <v/>
      </c>
      <c r="B1985" s="6" t="str">
        <f t="shared" si="63"/>
        <v/>
      </c>
      <c r="C1985"/>
      <c r="D1985"/>
      <c r="E1985"/>
      <c r="F1985"/>
      <c r="G1985"/>
      <c r="H1985"/>
      <c r="I1985"/>
      <c r="J1985"/>
      <c r="K1985"/>
      <c r="L1985"/>
      <c r="M1985"/>
      <c r="N1985"/>
      <c r="O1985"/>
      <c r="P1985"/>
      <c r="Q1985"/>
      <c r="R1985"/>
      <c r="S1985"/>
      <c r="T1985"/>
      <c r="U1985"/>
      <c r="V1985"/>
      <c r="W1985"/>
      <c r="X1985"/>
      <c r="Y1985"/>
      <c r="Z1985"/>
      <c r="AA1985"/>
      <c r="AB1985"/>
      <c r="AC1985"/>
      <c r="AD1985"/>
      <c r="AE1985"/>
      <c r="AF1985"/>
    </row>
    <row r="1986" spans="1:32">
      <c r="A1986" s="6" t="str">
        <f t="shared" si="62"/>
        <v/>
      </c>
      <c r="B1986" s="6" t="str">
        <f t="shared" si="63"/>
        <v/>
      </c>
      <c r="C1986"/>
      <c r="D1986"/>
      <c r="E1986"/>
      <c r="F1986"/>
      <c r="G1986"/>
      <c r="H1986"/>
      <c r="I1986"/>
      <c r="J1986"/>
      <c r="K1986"/>
      <c r="L1986"/>
      <c r="M1986"/>
      <c r="N1986"/>
      <c r="O1986"/>
      <c r="P1986"/>
      <c r="Q1986"/>
      <c r="R1986"/>
      <c r="S1986"/>
      <c r="T1986"/>
      <c r="U1986"/>
      <c r="V1986"/>
      <c r="W1986"/>
      <c r="X1986"/>
      <c r="Y1986"/>
      <c r="Z1986"/>
      <c r="AA1986"/>
      <c r="AB1986"/>
      <c r="AC1986"/>
      <c r="AD1986"/>
      <c r="AE1986"/>
      <c r="AF1986"/>
    </row>
    <row r="1987" spans="1:32">
      <c r="A1987" s="6" t="str">
        <f t="shared" si="62"/>
        <v/>
      </c>
      <c r="B1987" s="6" t="str">
        <f t="shared" si="63"/>
        <v/>
      </c>
      <c r="C1987"/>
      <c r="D1987"/>
      <c r="E1987"/>
      <c r="F1987"/>
      <c r="G1987"/>
      <c r="H1987"/>
      <c r="I1987"/>
      <c r="J1987"/>
      <c r="K1987"/>
      <c r="L1987"/>
      <c r="M1987"/>
      <c r="N1987"/>
      <c r="O1987"/>
      <c r="P1987"/>
      <c r="Q1987"/>
      <c r="R1987"/>
      <c r="S1987"/>
      <c r="T1987"/>
      <c r="U1987"/>
      <c r="V1987"/>
      <c r="W1987"/>
      <c r="X1987"/>
      <c r="Y1987"/>
      <c r="Z1987"/>
      <c r="AA1987"/>
      <c r="AB1987"/>
      <c r="AC1987"/>
      <c r="AD1987"/>
      <c r="AE1987"/>
      <c r="AF1987"/>
    </row>
    <row r="1988" spans="1:32">
      <c r="A1988" s="6" t="str">
        <f t="shared" si="62"/>
        <v/>
      </c>
      <c r="B1988" s="6" t="str">
        <f t="shared" si="63"/>
        <v/>
      </c>
      <c r="C1988"/>
      <c r="D1988"/>
      <c r="E1988"/>
      <c r="F1988"/>
      <c r="G1988"/>
      <c r="H1988"/>
      <c r="I1988"/>
      <c r="J1988"/>
      <c r="K1988"/>
      <c r="L1988"/>
      <c r="M1988"/>
      <c r="N1988"/>
      <c r="O1988"/>
      <c r="P1988"/>
      <c r="Q1988"/>
      <c r="R1988"/>
      <c r="S1988"/>
      <c r="T1988"/>
      <c r="U1988"/>
      <c r="V1988"/>
      <c r="W1988"/>
      <c r="X1988"/>
      <c r="Y1988"/>
      <c r="Z1988"/>
      <c r="AA1988"/>
      <c r="AB1988"/>
      <c r="AC1988"/>
      <c r="AD1988"/>
      <c r="AE1988"/>
      <c r="AF1988"/>
    </row>
    <row r="1989" spans="1:32">
      <c r="A1989" s="6" t="str">
        <f t="shared" si="62"/>
        <v/>
      </c>
      <c r="B1989" s="6" t="str">
        <f t="shared" si="63"/>
        <v/>
      </c>
      <c r="C1989"/>
      <c r="D1989"/>
      <c r="E1989"/>
      <c r="F1989"/>
      <c r="G1989"/>
      <c r="H1989"/>
      <c r="I1989"/>
      <c r="J1989"/>
      <c r="K1989"/>
      <c r="L1989"/>
      <c r="M1989"/>
      <c r="N1989"/>
      <c r="O1989"/>
      <c r="P1989"/>
      <c r="Q1989"/>
      <c r="R1989"/>
      <c r="S1989"/>
      <c r="T1989"/>
      <c r="U1989"/>
      <c r="V1989"/>
      <c r="W1989"/>
      <c r="X1989"/>
      <c r="Y1989"/>
      <c r="Z1989"/>
      <c r="AA1989"/>
      <c r="AB1989"/>
      <c r="AC1989"/>
      <c r="AD1989"/>
      <c r="AE1989"/>
      <c r="AF1989"/>
    </row>
    <row r="1990" spans="1:32">
      <c r="A1990" s="6" t="str">
        <f t="shared" si="62"/>
        <v/>
      </c>
      <c r="B1990" s="6" t="str">
        <f t="shared" si="63"/>
        <v/>
      </c>
      <c r="C1990"/>
      <c r="D1990"/>
      <c r="E1990"/>
      <c r="F1990"/>
      <c r="G1990"/>
      <c r="H1990"/>
      <c r="I1990"/>
      <c r="J1990"/>
      <c r="K1990"/>
      <c r="L1990"/>
      <c r="M1990"/>
      <c r="N1990"/>
      <c r="O1990"/>
      <c r="P1990"/>
      <c r="Q1990"/>
      <c r="R1990"/>
      <c r="S1990"/>
      <c r="T1990"/>
      <c r="U1990"/>
      <c r="V1990"/>
      <c r="W1990"/>
      <c r="X1990"/>
      <c r="Y1990"/>
      <c r="Z1990"/>
      <c r="AA1990"/>
      <c r="AB1990"/>
      <c r="AC1990"/>
      <c r="AD1990"/>
      <c r="AE1990"/>
      <c r="AF1990"/>
    </row>
    <row r="1991" spans="1:32">
      <c r="A1991" s="6" t="str">
        <f t="shared" si="62"/>
        <v/>
      </c>
      <c r="B1991" s="6" t="str">
        <f t="shared" si="63"/>
        <v/>
      </c>
      <c r="C1991"/>
      <c r="D1991"/>
      <c r="E1991"/>
      <c r="F1991"/>
      <c r="G1991"/>
      <c r="H1991"/>
      <c r="I1991"/>
      <c r="J1991"/>
      <c r="K1991"/>
      <c r="L1991"/>
      <c r="M1991"/>
      <c r="N1991"/>
      <c r="O1991"/>
      <c r="P1991"/>
      <c r="Q1991"/>
      <c r="R1991"/>
      <c r="S1991"/>
      <c r="T1991"/>
      <c r="U1991"/>
      <c r="V1991"/>
      <c r="W1991"/>
      <c r="X1991"/>
      <c r="Y1991"/>
      <c r="Z1991"/>
      <c r="AA1991"/>
      <c r="AB1991"/>
      <c r="AC1991"/>
      <c r="AD1991"/>
      <c r="AE1991"/>
      <c r="AF1991"/>
    </row>
    <row r="1992" spans="1:32">
      <c r="A1992" s="6" t="str">
        <f t="shared" si="62"/>
        <v/>
      </c>
      <c r="B1992" s="6" t="str">
        <f t="shared" si="63"/>
        <v/>
      </c>
      <c r="C1992"/>
      <c r="D1992"/>
      <c r="E1992"/>
      <c r="F1992"/>
      <c r="G1992"/>
      <c r="H1992"/>
      <c r="I1992"/>
      <c r="J1992"/>
      <c r="K1992"/>
      <c r="L1992"/>
      <c r="M1992"/>
      <c r="N1992"/>
      <c r="O1992"/>
      <c r="P1992"/>
      <c r="Q1992"/>
      <c r="R1992"/>
      <c r="S1992"/>
      <c r="T1992"/>
      <c r="U1992"/>
      <c r="V1992"/>
      <c r="W1992"/>
      <c r="X1992"/>
      <c r="Y1992"/>
      <c r="Z1992"/>
      <c r="AA1992"/>
      <c r="AB1992"/>
      <c r="AC1992"/>
      <c r="AD1992"/>
      <c r="AE1992"/>
      <c r="AF1992"/>
    </row>
    <row r="1993" spans="1:32">
      <c r="A1993" s="6" t="str">
        <f t="shared" si="62"/>
        <v/>
      </c>
      <c r="B1993" s="6" t="str">
        <f t="shared" si="63"/>
        <v/>
      </c>
      <c r="C1993"/>
      <c r="D1993"/>
      <c r="E1993"/>
      <c r="F1993"/>
      <c r="G1993"/>
      <c r="H1993"/>
      <c r="I1993"/>
      <c r="J1993"/>
      <c r="K1993"/>
      <c r="L1993"/>
      <c r="M1993"/>
      <c r="N1993"/>
      <c r="O1993"/>
      <c r="P1993"/>
      <c r="Q1993"/>
      <c r="R1993"/>
      <c r="S1993"/>
      <c r="T1993"/>
      <c r="U1993"/>
      <c r="V1993"/>
      <c r="W1993"/>
      <c r="X1993"/>
      <c r="Y1993"/>
      <c r="Z1993"/>
      <c r="AA1993"/>
      <c r="AB1993"/>
      <c r="AC1993"/>
      <c r="AD1993"/>
      <c r="AE1993"/>
      <c r="AF1993"/>
    </row>
    <row r="1994" spans="1:32">
      <c r="A1994" s="6" t="str">
        <f t="shared" ref="A1994:A2057" si="64">IFERROR(CONCATENATE(C1994,B1994),"")</f>
        <v/>
      </c>
      <c r="B1994" s="6" t="str">
        <f t="shared" ref="B1994:B2057" si="65">IFERROR(IF(C1994=C1993,B1993+1,IF(C1994="","",1)),"")</f>
        <v/>
      </c>
      <c r="C1994"/>
      <c r="D1994"/>
      <c r="E1994"/>
      <c r="F1994"/>
      <c r="G1994"/>
      <c r="H1994"/>
      <c r="I1994"/>
      <c r="J1994"/>
      <c r="K1994"/>
      <c r="L1994"/>
      <c r="M1994"/>
      <c r="N1994"/>
      <c r="O1994"/>
      <c r="P1994"/>
      <c r="Q1994"/>
      <c r="R1994"/>
      <c r="S1994"/>
      <c r="T1994"/>
      <c r="U1994"/>
      <c r="V1994"/>
      <c r="W1994"/>
      <c r="X1994"/>
      <c r="Y1994"/>
      <c r="Z1994"/>
      <c r="AA1994"/>
      <c r="AB1994"/>
      <c r="AC1994"/>
      <c r="AD1994"/>
      <c r="AE1994"/>
      <c r="AF1994"/>
    </row>
    <row r="1995" spans="1:32">
      <c r="A1995" s="6" t="str">
        <f t="shared" si="64"/>
        <v/>
      </c>
      <c r="B1995" s="6" t="str">
        <f t="shared" si="65"/>
        <v/>
      </c>
      <c r="C1995"/>
      <c r="D1995"/>
      <c r="E1995"/>
      <c r="F1995"/>
      <c r="G1995"/>
      <c r="H1995"/>
      <c r="I1995"/>
      <c r="J1995"/>
      <c r="K1995"/>
      <c r="L1995"/>
      <c r="M1995"/>
      <c r="N1995"/>
      <c r="O1995"/>
      <c r="P1995"/>
      <c r="Q1995"/>
      <c r="R1995"/>
      <c r="S1995"/>
      <c r="T1995"/>
      <c r="U1995"/>
      <c r="V1995"/>
      <c r="W1995"/>
      <c r="X1995"/>
      <c r="Y1995"/>
      <c r="Z1995"/>
      <c r="AA1995"/>
      <c r="AB1995"/>
      <c r="AC1995"/>
      <c r="AD1995"/>
      <c r="AE1995"/>
      <c r="AF1995"/>
    </row>
    <row r="1996" spans="1:32">
      <c r="A1996" s="6" t="str">
        <f t="shared" si="64"/>
        <v/>
      </c>
      <c r="B1996" s="6" t="str">
        <f t="shared" si="65"/>
        <v/>
      </c>
      <c r="C1996"/>
      <c r="D1996"/>
      <c r="E1996"/>
      <c r="F1996"/>
      <c r="G1996"/>
      <c r="H1996"/>
      <c r="I1996"/>
      <c r="J1996"/>
      <c r="K1996"/>
      <c r="L1996"/>
      <c r="M1996"/>
      <c r="N1996"/>
      <c r="O1996"/>
      <c r="P1996"/>
      <c r="Q1996"/>
      <c r="R1996"/>
      <c r="S1996"/>
      <c r="T1996"/>
      <c r="U1996"/>
      <c r="V1996"/>
      <c r="W1996"/>
      <c r="X1996"/>
      <c r="Y1996"/>
      <c r="Z1996"/>
      <c r="AA1996"/>
      <c r="AB1996"/>
      <c r="AC1996"/>
      <c r="AD1996"/>
      <c r="AE1996"/>
      <c r="AF1996"/>
    </row>
    <row r="1997" spans="1:32">
      <c r="A1997" s="6" t="str">
        <f t="shared" si="64"/>
        <v/>
      </c>
      <c r="B1997" s="6" t="str">
        <f t="shared" si="65"/>
        <v/>
      </c>
      <c r="C1997"/>
      <c r="D1997"/>
      <c r="E1997"/>
      <c r="F1997"/>
      <c r="G1997"/>
      <c r="H1997"/>
      <c r="I1997"/>
      <c r="J1997"/>
      <c r="K1997"/>
      <c r="L1997"/>
      <c r="M1997"/>
      <c r="N1997"/>
      <c r="O1997"/>
      <c r="P1997"/>
      <c r="Q1997"/>
      <c r="R1997"/>
      <c r="S1997"/>
      <c r="T1997"/>
      <c r="U1997"/>
      <c r="V1997"/>
      <c r="W1997"/>
      <c r="X1997"/>
      <c r="Y1997"/>
      <c r="Z1997"/>
      <c r="AA1997"/>
      <c r="AB1997"/>
      <c r="AC1997"/>
      <c r="AD1997"/>
      <c r="AE1997"/>
      <c r="AF1997"/>
    </row>
    <row r="1998" spans="1:32">
      <c r="A1998" s="6" t="str">
        <f t="shared" si="64"/>
        <v/>
      </c>
      <c r="B1998" s="6" t="str">
        <f t="shared" si="65"/>
        <v/>
      </c>
      <c r="C1998"/>
      <c r="D1998"/>
      <c r="E1998"/>
      <c r="F1998"/>
      <c r="G1998"/>
      <c r="H1998"/>
      <c r="I1998"/>
      <c r="J1998"/>
      <c r="K1998"/>
      <c r="L1998"/>
      <c r="M1998"/>
      <c r="N1998"/>
      <c r="O1998"/>
      <c r="P1998"/>
      <c r="Q1998"/>
      <c r="R1998"/>
      <c r="S1998"/>
      <c r="T1998"/>
      <c r="U1998"/>
      <c r="V1998"/>
      <c r="W1998"/>
      <c r="X1998"/>
      <c r="Y1998"/>
      <c r="Z1998"/>
      <c r="AA1998"/>
      <c r="AB1998"/>
      <c r="AC1998"/>
      <c r="AD1998"/>
      <c r="AE1998"/>
      <c r="AF1998"/>
    </row>
    <row r="1999" spans="1:32">
      <c r="A1999" s="6" t="str">
        <f t="shared" si="64"/>
        <v/>
      </c>
      <c r="B1999" s="6" t="str">
        <f t="shared" si="65"/>
        <v/>
      </c>
      <c r="C1999"/>
      <c r="D1999"/>
      <c r="E1999"/>
      <c r="F1999"/>
      <c r="G1999"/>
      <c r="H1999"/>
      <c r="I1999"/>
      <c r="J1999"/>
      <c r="K1999"/>
      <c r="L1999"/>
      <c r="M1999"/>
      <c r="N1999"/>
      <c r="O1999"/>
      <c r="P1999"/>
      <c r="Q1999"/>
      <c r="R1999"/>
      <c r="S1999"/>
      <c r="T1999"/>
      <c r="U1999"/>
      <c r="V1999"/>
      <c r="W1999"/>
      <c r="X1999"/>
      <c r="Y1999"/>
      <c r="Z1999"/>
      <c r="AA1999"/>
      <c r="AB1999"/>
      <c r="AC1999"/>
      <c r="AD1999"/>
      <c r="AE1999"/>
      <c r="AF1999"/>
    </row>
    <row r="2000" spans="1:32">
      <c r="A2000" s="6" t="str">
        <f t="shared" si="64"/>
        <v/>
      </c>
      <c r="B2000" s="6" t="str">
        <f t="shared" si="65"/>
        <v/>
      </c>
      <c r="C2000"/>
      <c r="D2000"/>
      <c r="E2000"/>
      <c r="F2000"/>
      <c r="G2000"/>
      <c r="H2000"/>
      <c r="I2000"/>
      <c r="J2000"/>
      <c r="K2000"/>
      <c r="L2000"/>
      <c r="M2000"/>
      <c r="N2000"/>
      <c r="O2000"/>
      <c r="P2000"/>
      <c r="Q2000"/>
      <c r="R2000"/>
      <c r="S2000"/>
      <c r="T2000"/>
      <c r="U2000"/>
      <c r="V2000"/>
      <c r="W2000"/>
      <c r="X2000"/>
      <c r="Y2000"/>
      <c r="Z2000"/>
      <c r="AA2000"/>
      <c r="AB2000"/>
      <c r="AC2000"/>
      <c r="AD2000"/>
      <c r="AE2000"/>
      <c r="AF2000"/>
    </row>
    <row r="2001" spans="1:32">
      <c r="A2001" s="6" t="str">
        <f t="shared" si="64"/>
        <v/>
      </c>
      <c r="B2001" s="6" t="str">
        <f t="shared" si="65"/>
        <v/>
      </c>
      <c r="C2001"/>
      <c r="D2001"/>
      <c r="E2001"/>
      <c r="F2001"/>
      <c r="G2001"/>
      <c r="H2001"/>
      <c r="I2001"/>
      <c r="J2001"/>
      <c r="K2001"/>
      <c r="L2001"/>
      <c r="M2001"/>
      <c r="N2001"/>
      <c r="O2001"/>
      <c r="P2001"/>
      <c r="Q2001"/>
      <c r="R2001"/>
      <c r="S2001"/>
      <c r="T2001"/>
      <c r="U2001"/>
      <c r="V2001"/>
      <c r="W2001"/>
      <c r="X2001"/>
      <c r="Y2001"/>
      <c r="Z2001"/>
      <c r="AA2001"/>
      <c r="AB2001"/>
      <c r="AC2001"/>
      <c r="AD2001"/>
      <c r="AE2001"/>
      <c r="AF2001"/>
    </row>
    <row r="2002" spans="1:32">
      <c r="A2002" s="6" t="str">
        <f t="shared" si="64"/>
        <v/>
      </c>
      <c r="B2002" s="6" t="str">
        <f t="shared" si="65"/>
        <v/>
      </c>
      <c r="C2002"/>
      <c r="D2002"/>
      <c r="E2002"/>
      <c r="F2002"/>
      <c r="G2002"/>
      <c r="H2002"/>
      <c r="I2002"/>
      <c r="J2002"/>
      <c r="K2002"/>
      <c r="L2002"/>
      <c r="M2002"/>
      <c r="N2002"/>
      <c r="O2002"/>
      <c r="P2002"/>
      <c r="Q2002"/>
      <c r="R2002"/>
      <c r="S2002"/>
      <c r="T2002"/>
      <c r="U2002"/>
      <c r="V2002"/>
      <c r="W2002"/>
      <c r="X2002"/>
      <c r="Y2002"/>
      <c r="Z2002"/>
      <c r="AA2002"/>
      <c r="AB2002"/>
      <c r="AC2002"/>
      <c r="AD2002"/>
      <c r="AE2002"/>
      <c r="AF2002"/>
    </row>
    <row r="2003" spans="1:32">
      <c r="A2003" s="6" t="str">
        <f t="shared" si="64"/>
        <v/>
      </c>
      <c r="B2003" s="6" t="str">
        <f t="shared" si="65"/>
        <v/>
      </c>
      <c r="C2003"/>
      <c r="D2003"/>
      <c r="E2003"/>
      <c r="F2003"/>
      <c r="G2003"/>
      <c r="H2003"/>
      <c r="I2003"/>
      <c r="J2003"/>
      <c r="K2003"/>
      <c r="L2003"/>
      <c r="M2003"/>
      <c r="N2003"/>
      <c r="O2003"/>
      <c r="P2003"/>
      <c r="Q2003"/>
      <c r="R2003"/>
      <c r="S2003"/>
      <c r="T2003"/>
      <c r="U2003"/>
      <c r="V2003"/>
      <c r="W2003"/>
      <c r="X2003"/>
      <c r="Y2003"/>
      <c r="Z2003"/>
      <c r="AA2003"/>
      <c r="AB2003"/>
      <c r="AC2003"/>
      <c r="AD2003"/>
      <c r="AE2003"/>
      <c r="AF2003"/>
    </row>
    <row r="2004" spans="1:32">
      <c r="A2004" s="6" t="str">
        <f t="shared" si="64"/>
        <v/>
      </c>
      <c r="B2004" s="6" t="str">
        <f t="shared" si="65"/>
        <v/>
      </c>
      <c r="C2004"/>
      <c r="D2004"/>
      <c r="E2004"/>
      <c r="F2004"/>
      <c r="G2004"/>
      <c r="H2004"/>
      <c r="I2004"/>
      <c r="J2004"/>
      <c r="K2004"/>
      <c r="L2004"/>
      <c r="M2004"/>
      <c r="N2004"/>
      <c r="O2004"/>
      <c r="P2004"/>
      <c r="Q2004"/>
      <c r="R2004"/>
      <c r="S2004"/>
      <c r="T2004"/>
      <c r="U2004"/>
      <c r="V2004"/>
      <c r="W2004"/>
      <c r="X2004"/>
      <c r="Y2004"/>
      <c r="Z2004"/>
      <c r="AA2004"/>
      <c r="AB2004"/>
      <c r="AC2004"/>
      <c r="AD2004"/>
      <c r="AE2004"/>
      <c r="AF2004"/>
    </row>
    <row r="2005" spans="1:32">
      <c r="A2005" s="6" t="str">
        <f t="shared" si="64"/>
        <v/>
      </c>
      <c r="B2005" s="6" t="str">
        <f t="shared" si="65"/>
        <v/>
      </c>
      <c r="C2005"/>
      <c r="D2005"/>
      <c r="E2005"/>
      <c r="F2005"/>
      <c r="G2005"/>
      <c r="H2005"/>
      <c r="I2005"/>
      <c r="J2005"/>
      <c r="K2005"/>
      <c r="L2005"/>
      <c r="M2005"/>
      <c r="N2005"/>
      <c r="O2005"/>
      <c r="P2005"/>
      <c r="Q2005"/>
      <c r="R2005"/>
      <c r="S2005"/>
      <c r="T2005"/>
      <c r="U2005"/>
      <c r="V2005"/>
      <c r="W2005"/>
      <c r="X2005"/>
      <c r="Y2005"/>
      <c r="Z2005"/>
      <c r="AA2005"/>
      <c r="AB2005"/>
      <c r="AC2005"/>
      <c r="AD2005"/>
      <c r="AE2005"/>
      <c r="AF2005"/>
    </row>
    <row r="2006" spans="1:32">
      <c r="A2006" s="6" t="str">
        <f t="shared" si="64"/>
        <v/>
      </c>
      <c r="B2006" s="6" t="str">
        <f t="shared" si="65"/>
        <v/>
      </c>
      <c r="C2006"/>
      <c r="D2006"/>
      <c r="E2006"/>
      <c r="F2006"/>
      <c r="G2006"/>
      <c r="H2006"/>
      <c r="I2006"/>
      <c r="J2006"/>
      <c r="K2006"/>
      <c r="L2006"/>
      <c r="M2006"/>
      <c r="N2006"/>
      <c r="O2006"/>
      <c r="P2006"/>
      <c r="Q2006"/>
      <c r="R2006"/>
      <c r="S2006"/>
      <c r="T2006"/>
      <c r="U2006"/>
      <c r="V2006"/>
      <c r="W2006"/>
      <c r="X2006"/>
      <c r="Y2006"/>
      <c r="Z2006"/>
      <c r="AA2006"/>
      <c r="AB2006"/>
      <c r="AC2006"/>
      <c r="AD2006"/>
      <c r="AE2006"/>
      <c r="AF2006"/>
    </row>
    <row r="2007" spans="1:32">
      <c r="A2007" s="6" t="str">
        <f t="shared" si="64"/>
        <v/>
      </c>
      <c r="B2007" s="6" t="str">
        <f t="shared" si="65"/>
        <v/>
      </c>
      <c r="C2007"/>
      <c r="D2007"/>
      <c r="E2007"/>
      <c r="F2007"/>
      <c r="G2007"/>
      <c r="H2007"/>
      <c r="I2007"/>
      <c r="J2007"/>
      <c r="K2007"/>
      <c r="L2007"/>
      <c r="M2007"/>
      <c r="N2007"/>
      <c r="O2007"/>
      <c r="P2007"/>
      <c r="Q2007"/>
      <c r="R2007"/>
      <c r="S2007"/>
      <c r="T2007"/>
      <c r="U2007"/>
      <c r="V2007"/>
      <c r="W2007"/>
      <c r="X2007"/>
      <c r="Y2007"/>
      <c r="Z2007"/>
      <c r="AA2007"/>
      <c r="AB2007"/>
      <c r="AC2007"/>
      <c r="AD2007"/>
      <c r="AE2007"/>
      <c r="AF2007"/>
    </row>
    <row r="2008" spans="1:32">
      <c r="A2008" s="6" t="str">
        <f t="shared" si="64"/>
        <v/>
      </c>
      <c r="B2008" s="6" t="str">
        <f t="shared" si="65"/>
        <v/>
      </c>
      <c r="C2008"/>
      <c r="D2008"/>
      <c r="E2008"/>
      <c r="F2008"/>
      <c r="G2008"/>
      <c r="H2008"/>
      <c r="I2008"/>
      <c r="J2008"/>
      <c r="K2008"/>
      <c r="L2008"/>
      <c r="M2008"/>
      <c r="N2008"/>
      <c r="O2008"/>
      <c r="P2008"/>
      <c r="Q2008"/>
      <c r="R2008"/>
      <c r="S2008"/>
      <c r="T2008"/>
      <c r="U2008"/>
      <c r="V2008"/>
      <c r="W2008"/>
      <c r="X2008"/>
      <c r="Y2008"/>
      <c r="Z2008"/>
      <c r="AA2008"/>
      <c r="AB2008"/>
      <c r="AC2008"/>
      <c r="AD2008"/>
      <c r="AE2008"/>
      <c r="AF2008"/>
    </row>
    <row r="2009" spans="1:32">
      <c r="A2009" s="6" t="str">
        <f t="shared" si="64"/>
        <v/>
      </c>
      <c r="B2009" s="6" t="str">
        <f t="shared" si="65"/>
        <v/>
      </c>
      <c r="C2009"/>
      <c r="D2009"/>
      <c r="E2009"/>
      <c r="F2009"/>
      <c r="G2009"/>
      <c r="H2009"/>
      <c r="I2009"/>
      <c r="J2009"/>
      <c r="K2009"/>
      <c r="L2009"/>
      <c r="M2009"/>
      <c r="N2009"/>
      <c r="O2009"/>
      <c r="P2009"/>
      <c r="Q2009"/>
      <c r="R2009"/>
      <c r="S2009"/>
      <c r="T2009"/>
      <c r="U2009"/>
      <c r="V2009"/>
      <c r="W2009"/>
      <c r="X2009"/>
      <c r="Y2009"/>
      <c r="Z2009"/>
      <c r="AA2009"/>
      <c r="AB2009"/>
      <c r="AC2009"/>
      <c r="AD2009"/>
      <c r="AE2009"/>
      <c r="AF2009"/>
    </row>
    <row r="2010" spans="1:32">
      <c r="A2010" s="6" t="str">
        <f t="shared" si="64"/>
        <v/>
      </c>
      <c r="B2010" s="6" t="str">
        <f t="shared" si="65"/>
        <v/>
      </c>
      <c r="C2010"/>
      <c r="D2010"/>
      <c r="E2010"/>
      <c r="F2010"/>
      <c r="G2010"/>
      <c r="H2010"/>
      <c r="I2010"/>
      <c r="J2010"/>
      <c r="K2010"/>
      <c r="L2010"/>
      <c r="M2010"/>
      <c r="N2010"/>
      <c r="O2010"/>
      <c r="P2010"/>
      <c r="Q2010"/>
      <c r="R2010"/>
      <c r="S2010"/>
      <c r="T2010"/>
      <c r="U2010"/>
      <c r="V2010"/>
      <c r="W2010"/>
      <c r="X2010"/>
      <c r="Y2010"/>
      <c r="Z2010"/>
      <c r="AA2010"/>
      <c r="AB2010"/>
      <c r="AC2010"/>
      <c r="AD2010"/>
      <c r="AE2010"/>
      <c r="AF2010"/>
    </row>
    <row r="2011" spans="1:32">
      <c r="A2011" s="6" t="str">
        <f t="shared" si="64"/>
        <v/>
      </c>
      <c r="B2011" s="6" t="str">
        <f t="shared" si="65"/>
        <v/>
      </c>
      <c r="C2011"/>
      <c r="D2011"/>
      <c r="E2011"/>
      <c r="F2011"/>
      <c r="G2011"/>
      <c r="H2011"/>
      <c r="I2011"/>
      <c r="J2011"/>
      <c r="K2011"/>
      <c r="L2011"/>
      <c r="M2011"/>
      <c r="N2011"/>
      <c r="O2011"/>
      <c r="P2011"/>
      <c r="Q2011"/>
      <c r="R2011"/>
      <c r="S2011"/>
      <c r="T2011"/>
      <c r="U2011"/>
      <c r="V2011"/>
      <c r="W2011"/>
      <c r="X2011"/>
      <c r="Y2011"/>
      <c r="Z2011"/>
      <c r="AA2011"/>
      <c r="AB2011"/>
      <c r="AC2011"/>
      <c r="AD2011"/>
      <c r="AE2011"/>
      <c r="AF2011"/>
    </row>
    <row r="2012" spans="1:32">
      <c r="A2012" s="6" t="str">
        <f t="shared" si="64"/>
        <v/>
      </c>
      <c r="B2012" s="6" t="str">
        <f t="shared" si="65"/>
        <v/>
      </c>
      <c r="C2012"/>
      <c r="D2012"/>
      <c r="E2012"/>
      <c r="F2012"/>
      <c r="G2012"/>
      <c r="H2012"/>
      <c r="I2012"/>
      <c r="J2012"/>
      <c r="K2012"/>
      <c r="L2012"/>
      <c r="M2012"/>
      <c r="N2012"/>
      <c r="O2012"/>
      <c r="P2012"/>
      <c r="Q2012"/>
      <c r="R2012"/>
      <c r="S2012"/>
      <c r="T2012"/>
      <c r="U2012"/>
      <c r="V2012"/>
      <c r="W2012"/>
      <c r="X2012"/>
      <c r="Y2012"/>
      <c r="Z2012"/>
      <c r="AA2012"/>
      <c r="AB2012"/>
      <c r="AC2012"/>
      <c r="AD2012"/>
      <c r="AE2012"/>
      <c r="AF2012"/>
    </row>
    <row r="2013" spans="1:32">
      <c r="A2013" s="6" t="str">
        <f t="shared" si="64"/>
        <v/>
      </c>
      <c r="B2013" s="6" t="str">
        <f t="shared" si="65"/>
        <v/>
      </c>
      <c r="C2013"/>
      <c r="D2013"/>
      <c r="E2013"/>
      <c r="F2013"/>
      <c r="G2013"/>
      <c r="H2013"/>
      <c r="I2013"/>
      <c r="J2013"/>
      <c r="K2013"/>
      <c r="L2013"/>
      <c r="M2013"/>
      <c r="N2013"/>
      <c r="O2013"/>
      <c r="P2013"/>
      <c r="Q2013"/>
      <c r="R2013"/>
      <c r="S2013"/>
      <c r="T2013"/>
      <c r="U2013"/>
      <c r="V2013"/>
      <c r="W2013"/>
      <c r="X2013"/>
      <c r="Y2013"/>
      <c r="Z2013"/>
      <c r="AA2013"/>
      <c r="AB2013"/>
      <c r="AC2013"/>
      <c r="AD2013"/>
      <c r="AE2013"/>
      <c r="AF2013"/>
    </row>
    <row r="2014" spans="1:32">
      <c r="A2014" s="6" t="str">
        <f t="shared" si="64"/>
        <v/>
      </c>
      <c r="B2014" s="6" t="str">
        <f t="shared" si="65"/>
        <v/>
      </c>
      <c r="C2014"/>
      <c r="D2014"/>
      <c r="E2014"/>
      <c r="F2014"/>
      <c r="G2014"/>
      <c r="H2014"/>
      <c r="I2014"/>
      <c r="J2014"/>
      <c r="K2014"/>
      <c r="L2014"/>
      <c r="M2014"/>
      <c r="N2014"/>
      <c r="O2014"/>
      <c r="P2014"/>
      <c r="Q2014"/>
      <c r="R2014"/>
      <c r="S2014"/>
      <c r="T2014"/>
      <c r="U2014"/>
      <c r="V2014"/>
      <c r="W2014"/>
      <c r="X2014"/>
      <c r="Y2014"/>
      <c r="Z2014"/>
      <c r="AA2014"/>
      <c r="AB2014"/>
      <c r="AC2014"/>
      <c r="AD2014"/>
      <c r="AE2014"/>
      <c r="AF2014"/>
    </row>
    <row r="2015" spans="1:32">
      <c r="A2015" s="6" t="str">
        <f t="shared" si="64"/>
        <v/>
      </c>
      <c r="B2015" s="6" t="str">
        <f t="shared" si="65"/>
        <v/>
      </c>
      <c r="C2015"/>
      <c r="D2015"/>
      <c r="E2015"/>
      <c r="F2015"/>
      <c r="G2015"/>
      <c r="H2015"/>
      <c r="I2015"/>
      <c r="J2015"/>
      <c r="K2015"/>
      <c r="L2015"/>
      <c r="M2015"/>
      <c r="N2015"/>
      <c r="O2015"/>
      <c r="P2015"/>
      <c r="Q2015"/>
      <c r="R2015"/>
      <c r="S2015"/>
      <c r="T2015"/>
      <c r="U2015"/>
      <c r="V2015"/>
      <c r="W2015"/>
      <c r="X2015"/>
      <c r="Y2015"/>
      <c r="Z2015"/>
      <c r="AA2015"/>
      <c r="AB2015"/>
      <c r="AC2015"/>
      <c r="AD2015"/>
      <c r="AE2015"/>
      <c r="AF2015"/>
    </row>
    <row r="2016" spans="1:32">
      <c r="A2016" s="6" t="str">
        <f t="shared" si="64"/>
        <v/>
      </c>
      <c r="B2016" s="6" t="str">
        <f t="shared" si="65"/>
        <v/>
      </c>
      <c r="C2016"/>
      <c r="D2016"/>
      <c r="E2016"/>
      <c r="F2016"/>
      <c r="G2016"/>
      <c r="H2016"/>
      <c r="I2016"/>
      <c r="J2016"/>
      <c r="K2016"/>
      <c r="L2016"/>
      <c r="M2016"/>
      <c r="N2016"/>
      <c r="O2016"/>
      <c r="P2016"/>
      <c r="Q2016"/>
      <c r="R2016"/>
      <c r="S2016"/>
      <c r="T2016"/>
      <c r="U2016"/>
      <c r="V2016"/>
      <c r="W2016"/>
      <c r="X2016"/>
      <c r="Y2016"/>
      <c r="Z2016"/>
      <c r="AA2016"/>
      <c r="AB2016"/>
      <c r="AC2016"/>
      <c r="AD2016"/>
      <c r="AE2016"/>
      <c r="AF2016"/>
    </row>
    <row r="2017" spans="1:32">
      <c r="A2017" s="6" t="str">
        <f t="shared" si="64"/>
        <v/>
      </c>
      <c r="B2017" s="6" t="str">
        <f t="shared" si="65"/>
        <v/>
      </c>
      <c r="C2017"/>
      <c r="D2017"/>
      <c r="E2017"/>
      <c r="F2017"/>
      <c r="G2017"/>
      <c r="H2017"/>
      <c r="I2017"/>
      <c r="J2017"/>
      <c r="K2017"/>
      <c r="L2017"/>
      <c r="M2017"/>
      <c r="N2017"/>
      <c r="O2017"/>
      <c r="P2017"/>
      <c r="Q2017"/>
      <c r="R2017"/>
      <c r="S2017"/>
      <c r="T2017"/>
      <c r="U2017"/>
      <c r="V2017"/>
      <c r="W2017"/>
      <c r="X2017"/>
      <c r="Y2017"/>
      <c r="Z2017"/>
      <c r="AA2017"/>
      <c r="AB2017"/>
      <c r="AC2017"/>
      <c r="AD2017"/>
      <c r="AE2017"/>
      <c r="AF2017"/>
    </row>
    <row r="2018" spans="1:32">
      <c r="A2018" s="6" t="str">
        <f t="shared" si="64"/>
        <v/>
      </c>
      <c r="B2018" s="6" t="str">
        <f t="shared" si="65"/>
        <v/>
      </c>
      <c r="C2018"/>
      <c r="D2018"/>
      <c r="E2018"/>
      <c r="F2018"/>
      <c r="G2018"/>
      <c r="H2018"/>
      <c r="I2018"/>
      <c r="J2018"/>
      <c r="K2018"/>
      <c r="L2018"/>
      <c r="M2018"/>
      <c r="N2018"/>
      <c r="O2018"/>
      <c r="P2018"/>
      <c r="Q2018"/>
      <c r="R2018"/>
      <c r="S2018"/>
      <c r="T2018"/>
      <c r="U2018"/>
      <c r="V2018"/>
      <c r="W2018"/>
      <c r="X2018"/>
      <c r="Y2018"/>
      <c r="Z2018"/>
      <c r="AA2018"/>
      <c r="AB2018"/>
      <c r="AC2018"/>
      <c r="AD2018"/>
      <c r="AE2018"/>
      <c r="AF2018"/>
    </row>
    <row r="2019" spans="1:32">
      <c r="A2019" s="6" t="str">
        <f t="shared" si="64"/>
        <v/>
      </c>
      <c r="B2019" s="6" t="str">
        <f t="shared" si="65"/>
        <v/>
      </c>
      <c r="C2019"/>
      <c r="D2019"/>
      <c r="E2019"/>
      <c r="F2019"/>
      <c r="G2019"/>
      <c r="H2019"/>
      <c r="I2019"/>
      <c r="J2019"/>
      <c r="K2019"/>
      <c r="L2019"/>
      <c r="M2019"/>
      <c r="N2019"/>
      <c r="O2019"/>
      <c r="P2019"/>
      <c r="Q2019"/>
      <c r="R2019"/>
      <c r="S2019"/>
      <c r="T2019"/>
      <c r="U2019"/>
      <c r="V2019"/>
      <c r="W2019"/>
      <c r="X2019"/>
      <c r="Y2019"/>
      <c r="Z2019"/>
      <c r="AA2019"/>
      <c r="AB2019"/>
      <c r="AC2019"/>
      <c r="AD2019"/>
      <c r="AE2019"/>
      <c r="AF2019"/>
    </row>
    <row r="2020" spans="1:32">
      <c r="A2020" s="6" t="str">
        <f t="shared" si="64"/>
        <v/>
      </c>
      <c r="B2020" s="6" t="str">
        <f t="shared" si="65"/>
        <v/>
      </c>
      <c r="C2020"/>
      <c r="D2020"/>
      <c r="E2020"/>
      <c r="F2020"/>
      <c r="G2020"/>
      <c r="H2020"/>
      <c r="I2020"/>
      <c r="J2020"/>
      <c r="K2020"/>
      <c r="L2020"/>
      <c r="M2020"/>
      <c r="N2020"/>
      <c r="O2020"/>
      <c r="P2020"/>
      <c r="Q2020"/>
      <c r="R2020"/>
      <c r="S2020"/>
      <c r="T2020"/>
      <c r="U2020"/>
      <c r="V2020"/>
      <c r="W2020"/>
      <c r="X2020"/>
      <c r="Y2020"/>
      <c r="Z2020"/>
      <c r="AA2020"/>
      <c r="AB2020"/>
      <c r="AC2020"/>
      <c r="AD2020"/>
      <c r="AE2020"/>
      <c r="AF2020"/>
    </row>
    <row r="2021" spans="1:32">
      <c r="A2021" s="6" t="str">
        <f t="shared" si="64"/>
        <v/>
      </c>
      <c r="B2021" s="6" t="str">
        <f t="shared" si="65"/>
        <v/>
      </c>
      <c r="C2021"/>
      <c r="D2021"/>
      <c r="E2021"/>
      <c r="F2021"/>
      <c r="G2021"/>
      <c r="H2021"/>
      <c r="I2021"/>
      <c r="J2021"/>
      <c r="K2021"/>
      <c r="L2021"/>
      <c r="M2021"/>
      <c r="N2021"/>
      <c r="O2021"/>
      <c r="P2021"/>
      <c r="Q2021"/>
      <c r="R2021"/>
      <c r="S2021"/>
      <c r="T2021"/>
      <c r="U2021"/>
      <c r="V2021"/>
      <c r="W2021"/>
      <c r="X2021"/>
      <c r="Y2021"/>
      <c r="Z2021"/>
      <c r="AA2021"/>
      <c r="AB2021"/>
      <c r="AC2021"/>
      <c r="AD2021"/>
      <c r="AE2021"/>
      <c r="AF2021"/>
    </row>
    <row r="2022" spans="1:32">
      <c r="A2022" s="6" t="str">
        <f t="shared" si="64"/>
        <v/>
      </c>
      <c r="B2022" s="6" t="str">
        <f t="shared" si="65"/>
        <v/>
      </c>
      <c r="C2022"/>
      <c r="D2022"/>
      <c r="E2022"/>
      <c r="F2022"/>
      <c r="G2022"/>
      <c r="H2022"/>
      <c r="I2022"/>
      <c r="J2022"/>
      <c r="K2022"/>
      <c r="L2022"/>
      <c r="M2022"/>
      <c r="N2022"/>
      <c r="O2022"/>
      <c r="P2022"/>
      <c r="Q2022"/>
      <c r="R2022"/>
      <c r="S2022"/>
      <c r="T2022"/>
      <c r="U2022"/>
      <c r="V2022"/>
      <c r="W2022"/>
      <c r="X2022"/>
      <c r="Y2022"/>
      <c r="Z2022"/>
      <c r="AA2022"/>
      <c r="AB2022"/>
      <c r="AC2022"/>
      <c r="AD2022"/>
      <c r="AE2022"/>
      <c r="AF2022"/>
    </row>
    <row r="2023" spans="1:32">
      <c r="A2023" s="6" t="str">
        <f t="shared" si="64"/>
        <v/>
      </c>
      <c r="B2023" s="6" t="str">
        <f t="shared" si="65"/>
        <v/>
      </c>
      <c r="C2023"/>
      <c r="D2023"/>
      <c r="E2023"/>
      <c r="F2023"/>
      <c r="G2023"/>
      <c r="H2023"/>
      <c r="I2023"/>
      <c r="J2023"/>
      <c r="K2023"/>
      <c r="L2023"/>
      <c r="M2023"/>
      <c r="N2023"/>
      <c r="O2023"/>
      <c r="P2023"/>
      <c r="Q2023"/>
      <c r="R2023"/>
      <c r="S2023"/>
      <c r="T2023"/>
      <c r="U2023"/>
      <c r="V2023"/>
      <c r="W2023"/>
      <c r="X2023"/>
      <c r="Y2023"/>
      <c r="Z2023"/>
      <c r="AA2023"/>
      <c r="AB2023"/>
      <c r="AC2023"/>
      <c r="AD2023"/>
      <c r="AE2023"/>
      <c r="AF2023"/>
    </row>
    <row r="2024" spans="1:32">
      <c r="A2024" s="6" t="str">
        <f t="shared" si="64"/>
        <v/>
      </c>
      <c r="B2024" s="6" t="str">
        <f t="shared" si="65"/>
        <v/>
      </c>
      <c r="C2024"/>
      <c r="D2024"/>
      <c r="E2024"/>
      <c r="F2024"/>
      <c r="G2024"/>
      <c r="H2024"/>
      <c r="I2024"/>
      <c r="J2024"/>
      <c r="K2024"/>
      <c r="L2024"/>
      <c r="M2024"/>
      <c r="N2024"/>
      <c r="O2024"/>
      <c r="P2024"/>
      <c r="Q2024"/>
      <c r="R2024"/>
      <c r="S2024"/>
      <c r="T2024"/>
      <c r="U2024"/>
      <c r="V2024"/>
      <c r="W2024"/>
      <c r="X2024"/>
      <c r="Y2024"/>
      <c r="Z2024"/>
      <c r="AA2024"/>
      <c r="AB2024"/>
      <c r="AC2024"/>
      <c r="AD2024"/>
      <c r="AE2024"/>
      <c r="AF2024"/>
    </row>
    <row r="2025" spans="1:32">
      <c r="A2025" s="6" t="str">
        <f t="shared" si="64"/>
        <v/>
      </c>
      <c r="B2025" s="6" t="str">
        <f t="shared" si="65"/>
        <v/>
      </c>
      <c r="C2025"/>
      <c r="D2025"/>
      <c r="E2025"/>
      <c r="F2025"/>
      <c r="G2025"/>
      <c r="H2025"/>
      <c r="I2025"/>
      <c r="J2025"/>
      <c r="K2025"/>
      <c r="L2025"/>
      <c r="M2025"/>
      <c r="N2025"/>
      <c r="O2025"/>
      <c r="P2025"/>
      <c r="Q2025"/>
      <c r="R2025"/>
      <c r="S2025"/>
      <c r="T2025"/>
      <c r="U2025"/>
      <c r="V2025"/>
      <c r="W2025"/>
      <c r="X2025"/>
      <c r="Y2025"/>
      <c r="Z2025"/>
      <c r="AA2025"/>
      <c r="AB2025"/>
      <c r="AC2025"/>
      <c r="AD2025"/>
      <c r="AE2025"/>
      <c r="AF2025"/>
    </row>
    <row r="2026" spans="1:32">
      <c r="A2026" s="6" t="str">
        <f t="shared" si="64"/>
        <v/>
      </c>
      <c r="B2026" s="6" t="str">
        <f t="shared" si="65"/>
        <v/>
      </c>
      <c r="C2026"/>
      <c r="D2026"/>
      <c r="E2026"/>
      <c r="F2026"/>
      <c r="G2026"/>
      <c r="H2026"/>
      <c r="I2026"/>
      <c r="J2026"/>
      <c r="K2026"/>
      <c r="L2026"/>
      <c r="M2026"/>
      <c r="N2026"/>
      <c r="O2026"/>
      <c r="P2026"/>
      <c r="Q2026"/>
      <c r="R2026"/>
      <c r="S2026"/>
      <c r="T2026"/>
      <c r="U2026"/>
      <c r="V2026"/>
      <c r="W2026"/>
      <c r="X2026"/>
      <c r="Y2026"/>
      <c r="Z2026"/>
      <c r="AA2026"/>
      <c r="AB2026"/>
      <c r="AC2026"/>
      <c r="AD2026"/>
      <c r="AE2026"/>
      <c r="AF2026"/>
    </row>
    <row r="2027" spans="1:32">
      <c r="A2027" s="6" t="str">
        <f t="shared" si="64"/>
        <v/>
      </c>
      <c r="B2027" s="6" t="str">
        <f t="shared" si="65"/>
        <v/>
      </c>
      <c r="C2027"/>
      <c r="D2027"/>
      <c r="E2027"/>
      <c r="F2027"/>
      <c r="G2027"/>
      <c r="H2027"/>
      <c r="I2027"/>
      <c r="J2027"/>
      <c r="K2027"/>
      <c r="L2027"/>
      <c r="M2027"/>
      <c r="N2027"/>
      <c r="O2027"/>
      <c r="P2027"/>
      <c r="Q2027"/>
      <c r="R2027"/>
      <c r="S2027"/>
      <c r="T2027"/>
      <c r="U2027"/>
      <c r="V2027"/>
      <c r="W2027"/>
      <c r="X2027"/>
      <c r="Y2027"/>
      <c r="Z2027"/>
      <c r="AA2027"/>
      <c r="AB2027"/>
      <c r="AC2027"/>
      <c r="AD2027"/>
      <c r="AE2027"/>
      <c r="AF2027"/>
    </row>
    <row r="2028" spans="1:32">
      <c r="A2028" s="6" t="str">
        <f t="shared" si="64"/>
        <v/>
      </c>
      <c r="B2028" s="6" t="str">
        <f t="shared" si="65"/>
        <v/>
      </c>
      <c r="C2028"/>
      <c r="D2028"/>
      <c r="E2028"/>
      <c r="F2028"/>
      <c r="G2028"/>
      <c r="H2028"/>
      <c r="I2028"/>
      <c r="J2028"/>
      <c r="K2028"/>
      <c r="L2028"/>
      <c r="M2028"/>
      <c r="N2028"/>
      <c r="O2028"/>
      <c r="P2028"/>
      <c r="Q2028"/>
      <c r="R2028"/>
      <c r="S2028"/>
      <c r="T2028"/>
      <c r="U2028"/>
      <c r="V2028"/>
      <c r="W2028"/>
      <c r="X2028"/>
      <c r="Y2028"/>
      <c r="Z2028"/>
      <c r="AA2028"/>
      <c r="AB2028"/>
      <c r="AC2028"/>
      <c r="AD2028"/>
      <c r="AE2028"/>
      <c r="AF2028"/>
    </row>
    <row r="2029" spans="1:32">
      <c r="A2029" s="6" t="str">
        <f t="shared" si="64"/>
        <v/>
      </c>
      <c r="B2029" s="6" t="str">
        <f t="shared" si="65"/>
        <v/>
      </c>
      <c r="C2029"/>
      <c r="D2029"/>
      <c r="E2029"/>
      <c r="F2029"/>
      <c r="G2029"/>
      <c r="H2029"/>
      <c r="I2029"/>
      <c r="J2029"/>
      <c r="K2029"/>
      <c r="L2029"/>
      <c r="M2029"/>
      <c r="N2029"/>
      <c r="O2029"/>
      <c r="P2029"/>
      <c r="Q2029"/>
      <c r="R2029"/>
      <c r="S2029"/>
      <c r="T2029"/>
      <c r="U2029"/>
      <c r="V2029"/>
      <c r="W2029"/>
      <c r="X2029"/>
      <c r="Y2029"/>
      <c r="Z2029"/>
      <c r="AA2029"/>
      <c r="AB2029"/>
      <c r="AC2029"/>
      <c r="AD2029"/>
      <c r="AE2029"/>
      <c r="AF2029"/>
    </row>
    <row r="2030" spans="1:32">
      <c r="A2030" s="6" t="str">
        <f t="shared" si="64"/>
        <v/>
      </c>
      <c r="B2030" s="6" t="str">
        <f t="shared" si="65"/>
        <v/>
      </c>
      <c r="C2030"/>
      <c r="D2030"/>
      <c r="E2030"/>
      <c r="F2030"/>
      <c r="G2030"/>
      <c r="H2030"/>
      <c r="I2030"/>
      <c r="J2030"/>
      <c r="K2030"/>
      <c r="L2030"/>
      <c r="M2030"/>
      <c r="N2030"/>
      <c r="O2030"/>
      <c r="P2030"/>
      <c r="Q2030"/>
      <c r="R2030"/>
      <c r="S2030"/>
      <c r="T2030"/>
      <c r="U2030"/>
      <c r="V2030"/>
      <c r="W2030"/>
      <c r="X2030"/>
      <c r="Y2030"/>
      <c r="Z2030"/>
      <c r="AA2030"/>
      <c r="AB2030"/>
      <c r="AC2030"/>
      <c r="AD2030"/>
      <c r="AE2030"/>
      <c r="AF2030"/>
    </row>
    <row r="2031" spans="1:32">
      <c r="A2031" s="6" t="str">
        <f t="shared" si="64"/>
        <v/>
      </c>
      <c r="B2031" s="6" t="str">
        <f t="shared" si="65"/>
        <v/>
      </c>
      <c r="C2031"/>
      <c r="D2031"/>
      <c r="E2031"/>
      <c r="F2031"/>
      <c r="G2031"/>
      <c r="H2031"/>
      <c r="I2031"/>
      <c r="J2031"/>
      <c r="K2031"/>
      <c r="L2031"/>
      <c r="M2031"/>
      <c r="N2031"/>
      <c r="O2031"/>
      <c r="P2031"/>
      <c r="Q2031"/>
      <c r="R2031"/>
      <c r="S2031"/>
      <c r="T2031"/>
      <c r="U2031"/>
      <c r="V2031"/>
      <c r="W2031"/>
      <c r="X2031"/>
      <c r="Y2031"/>
      <c r="Z2031"/>
      <c r="AA2031"/>
      <c r="AB2031"/>
      <c r="AC2031"/>
      <c r="AD2031"/>
      <c r="AE2031"/>
      <c r="AF2031"/>
    </row>
    <row r="2032" spans="1:32">
      <c r="A2032" s="6" t="str">
        <f t="shared" si="64"/>
        <v/>
      </c>
      <c r="B2032" s="6" t="str">
        <f t="shared" si="65"/>
        <v/>
      </c>
      <c r="C2032"/>
      <c r="D2032"/>
      <c r="E2032"/>
      <c r="F2032"/>
      <c r="G2032"/>
      <c r="H2032"/>
      <c r="I2032"/>
      <c r="J2032"/>
      <c r="K2032"/>
      <c r="L2032"/>
      <c r="M2032"/>
      <c r="N2032"/>
      <c r="O2032"/>
      <c r="P2032"/>
      <c r="Q2032"/>
      <c r="R2032"/>
      <c r="S2032"/>
      <c r="T2032"/>
      <c r="U2032"/>
      <c r="V2032"/>
      <c r="W2032"/>
      <c r="X2032"/>
      <c r="Y2032"/>
      <c r="Z2032"/>
      <c r="AA2032"/>
      <c r="AB2032"/>
      <c r="AC2032"/>
      <c r="AD2032"/>
      <c r="AE2032"/>
      <c r="AF2032"/>
    </row>
    <row r="2033" spans="1:32">
      <c r="A2033" s="6" t="str">
        <f t="shared" si="64"/>
        <v/>
      </c>
      <c r="B2033" s="6" t="str">
        <f t="shared" si="65"/>
        <v/>
      </c>
      <c r="C2033"/>
      <c r="D2033"/>
      <c r="E2033"/>
      <c r="F2033"/>
      <c r="G2033"/>
      <c r="H2033"/>
      <c r="I2033"/>
      <c r="J2033"/>
      <c r="K2033"/>
      <c r="L2033"/>
      <c r="M2033"/>
      <c r="N2033"/>
      <c r="O2033"/>
      <c r="P2033"/>
      <c r="Q2033"/>
      <c r="R2033"/>
      <c r="S2033"/>
      <c r="T2033"/>
      <c r="U2033"/>
      <c r="V2033"/>
      <c r="W2033"/>
      <c r="X2033"/>
      <c r="Y2033"/>
      <c r="Z2033"/>
      <c r="AA2033"/>
      <c r="AB2033"/>
      <c r="AC2033"/>
      <c r="AD2033"/>
      <c r="AE2033"/>
      <c r="AF2033"/>
    </row>
    <row r="2034" spans="1:32">
      <c r="A2034" s="6" t="str">
        <f t="shared" si="64"/>
        <v/>
      </c>
      <c r="B2034" s="6" t="str">
        <f t="shared" si="65"/>
        <v/>
      </c>
      <c r="C2034"/>
      <c r="D2034"/>
      <c r="E2034"/>
      <c r="F2034"/>
      <c r="G2034"/>
      <c r="H2034"/>
      <c r="I2034"/>
      <c r="J2034"/>
      <c r="K2034"/>
      <c r="L2034"/>
      <c r="M2034"/>
      <c r="N2034"/>
      <c r="O2034"/>
      <c r="P2034"/>
      <c r="Q2034"/>
      <c r="R2034"/>
      <c r="S2034"/>
      <c r="T2034"/>
      <c r="U2034"/>
      <c r="V2034"/>
      <c r="W2034"/>
      <c r="X2034"/>
      <c r="Y2034"/>
      <c r="Z2034"/>
      <c r="AA2034"/>
      <c r="AB2034"/>
      <c r="AC2034"/>
      <c r="AD2034"/>
      <c r="AE2034"/>
      <c r="AF2034"/>
    </row>
    <row r="2035" spans="1:32">
      <c r="A2035" s="6" t="str">
        <f t="shared" si="64"/>
        <v/>
      </c>
      <c r="B2035" s="6" t="str">
        <f t="shared" si="65"/>
        <v/>
      </c>
      <c r="C2035"/>
      <c r="D2035"/>
      <c r="E2035"/>
      <c r="F2035"/>
      <c r="G2035"/>
      <c r="H2035"/>
      <c r="I2035"/>
      <c r="J2035"/>
      <c r="K2035"/>
      <c r="L2035"/>
      <c r="M2035"/>
      <c r="N2035"/>
      <c r="O2035"/>
      <c r="P2035"/>
      <c r="Q2035"/>
      <c r="R2035"/>
      <c r="S2035"/>
      <c r="T2035"/>
      <c r="U2035"/>
      <c r="V2035"/>
      <c r="W2035"/>
      <c r="X2035"/>
      <c r="Y2035"/>
      <c r="Z2035"/>
      <c r="AA2035"/>
      <c r="AB2035"/>
      <c r="AC2035"/>
      <c r="AD2035"/>
      <c r="AE2035"/>
      <c r="AF2035"/>
    </row>
    <row r="2036" spans="1:32">
      <c r="A2036" s="6" t="str">
        <f t="shared" si="64"/>
        <v/>
      </c>
      <c r="B2036" s="6" t="str">
        <f t="shared" si="65"/>
        <v/>
      </c>
      <c r="C2036"/>
      <c r="D2036"/>
      <c r="E2036"/>
      <c r="F2036"/>
      <c r="G2036"/>
      <c r="H2036"/>
      <c r="I2036"/>
      <c r="J2036"/>
      <c r="K2036"/>
      <c r="L2036"/>
      <c r="M2036"/>
      <c r="N2036"/>
      <c r="O2036"/>
      <c r="P2036"/>
      <c r="Q2036"/>
      <c r="R2036"/>
      <c r="S2036"/>
      <c r="T2036"/>
      <c r="U2036"/>
      <c r="V2036"/>
      <c r="W2036"/>
      <c r="X2036"/>
      <c r="Y2036"/>
      <c r="Z2036"/>
      <c r="AA2036"/>
      <c r="AB2036"/>
      <c r="AC2036"/>
      <c r="AD2036"/>
      <c r="AE2036"/>
      <c r="AF2036"/>
    </row>
    <row r="2037" spans="1:32">
      <c r="A2037" s="6" t="str">
        <f t="shared" si="64"/>
        <v/>
      </c>
      <c r="B2037" s="6" t="str">
        <f t="shared" si="65"/>
        <v/>
      </c>
      <c r="C2037"/>
      <c r="D2037"/>
      <c r="E2037"/>
      <c r="F2037"/>
      <c r="G2037"/>
      <c r="H2037"/>
      <c r="I2037"/>
      <c r="J2037"/>
      <c r="K2037"/>
      <c r="L2037"/>
      <c r="M2037"/>
      <c r="N2037"/>
      <c r="O2037"/>
      <c r="P2037"/>
      <c r="Q2037"/>
      <c r="R2037"/>
      <c r="S2037"/>
      <c r="T2037"/>
      <c r="U2037"/>
      <c r="V2037"/>
      <c r="W2037"/>
      <c r="X2037"/>
      <c r="Y2037"/>
      <c r="Z2037"/>
      <c r="AA2037"/>
      <c r="AB2037"/>
      <c r="AC2037"/>
      <c r="AD2037"/>
      <c r="AE2037"/>
      <c r="AF2037"/>
    </row>
    <row r="2038" spans="1:32">
      <c r="A2038" s="6" t="str">
        <f t="shared" si="64"/>
        <v/>
      </c>
      <c r="B2038" s="6" t="str">
        <f t="shared" si="65"/>
        <v/>
      </c>
      <c r="C2038"/>
      <c r="D2038"/>
      <c r="E2038"/>
      <c r="F2038"/>
      <c r="G2038"/>
      <c r="H2038"/>
      <c r="I2038"/>
      <c r="J2038"/>
      <c r="K2038"/>
      <c r="L2038"/>
      <c r="M2038"/>
      <c r="N2038"/>
      <c r="O2038"/>
      <c r="P2038"/>
      <c r="Q2038"/>
      <c r="R2038"/>
      <c r="S2038"/>
      <c r="T2038"/>
      <c r="U2038"/>
      <c r="V2038"/>
      <c r="W2038"/>
      <c r="X2038"/>
      <c r="Y2038"/>
      <c r="Z2038"/>
      <c r="AA2038"/>
      <c r="AB2038"/>
      <c r="AC2038"/>
      <c r="AD2038"/>
      <c r="AE2038"/>
      <c r="AF2038"/>
    </row>
    <row r="2039" spans="1:32">
      <c r="A2039" s="6" t="str">
        <f t="shared" si="64"/>
        <v/>
      </c>
      <c r="B2039" s="6" t="str">
        <f t="shared" si="65"/>
        <v/>
      </c>
      <c r="C2039"/>
      <c r="D2039"/>
      <c r="E2039"/>
      <c r="F2039"/>
      <c r="G2039"/>
      <c r="H2039"/>
      <c r="I2039"/>
      <c r="J2039"/>
      <c r="K2039"/>
      <c r="L2039"/>
      <c r="M2039"/>
      <c r="N2039"/>
      <c r="O2039"/>
      <c r="P2039"/>
      <c r="Q2039"/>
      <c r="R2039"/>
      <c r="S2039"/>
      <c r="T2039"/>
      <c r="U2039"/>
      <c r="V2039"/>
      <c r="W2039"/>
      <c r="X2039"/>
      <c r="Y2039"/>
      <c r="Z2039"/>
      <c r="AA2039"/>
      <c r="AB2039"/>
      <c r="AC2039"/>
      <c r="AD2039"/>
      <c r="AE2039"/>
      <c r="AF2039"/>
    </row>
    <row r="2040" spans="1:32">
      <c r="A2040" s="6" t="str">
        <f t="shared" si="64"/>
        <v/>
      </c>
      <c r="B2040" s="6" t="str">
        <f t="shared" si="65"/>
        <v/>
      </c>
      <c r="C2040"/>
      <c r="D2040"/>
      <c r="E2040"/>
      <c r="F2040"/>
      <c r="G2040"/>
      <c r="H2040"/>
      <c r="I2040"/>
      <c r="J2040"/>
      <c r="K2040"/>
      <c r="L2040"/>
      <c r="M2040"/>
      <c r="N2040"/>
      <c r="O2040"/>
      <c r="P2040"/>
      <c r="Q2040"/>
      <c r="R2040"/>
      <c r="S2040"/>
      <c r="T2040"/>
      <c r="U2040"/>
      <c r="V2040"/>
      <c r="W2040"/>
      <c r="X2040"/>
      <c r="Y2040"/>
      <c r="Z2040"/>
      <c r="AA2040"/>
      <c r="AB2040"/>
      <c r="AC2040"/>
      <c r="AD2040"/>
      <c r="AE2040"/>
      <c r="AF2040"/>
    </row>
    <row r="2041" spans="1:32">
      <c r="A2041" s="6" t="str">
        <f t="shared" si="64"/>
        <v/>
      </c>
      <c r="B2041" s="6" t="str">
        <f t="shared" si="65"/>
        <v/>
      </c>
      <c r="C2041"/>
      <c r="D2041"/>
      <c r="E2041"/>
      <c r="F2041"/>
      <c r="G2041"/>
      <c r="H2041"/>
      <c r="I2041"/>
      <c r="J2041"/>
      <c r="K2041"/>
      <c r="L2041"/>
      <c r="M2041"/>
      <c r="N2041"/>
      <c r="O2041"/>
      <c r="P2041"/>
      <c r="Q2041"/>
      <c r="R2041"/>
      <c r="S2041"/>
      <c r="T2041"/>
      <c r="U2041"/>
      <c r="V2041"/>
      <c r="W2041"/>
      <c r="X2041"/>
      <c r="Y2041"/>
      <c r="Z2041"/>
      <c r="AA2041"/>
      <c r="AB2041"/>
      <c r="AC2041"/>
      <c r="AD2041"/>
      <c r="AE2041"/>
      <c r="AF2041"/>
    </row>
    <row r="2042" spans="1:32">
      <c r="A2042" s="6" t="str">
        <f t="shared" si="64"/>
        <v/>
      </c>
      <c r="B2042" s="6" t="str">
        <f t="shared" si="65"/>
        <v/>
      </c>
      <c r="C2042"/>
      <c r="D2042"/>
      <c r="E2042"/>
      <c r="F2042"/>
      <c r="G2042"/>
      <c r="H2042"/>
      <c r="I2042"/>
      <c r="J2042"/>
      <c r="K2042"/>
      <c r="L2042"/>
      <c r="M2042"/>
      <c r="N2042"/>
      <c r="O2042"/>
      <c r="P2042"/>
      <c r="Q2042"/>
      <c r="R2042"/>
      <c r="S2042"/>
      <c r="T2042"/>
      <c r="U2042"/>
      <c r="V2042"/>
      <c r="W2042"/>
      <c r="X2042"/>
      <c r="Y2042"/>
      <c r="Z2042"/>
      <c r="AA2042"/>
      <c r="AB2042"/>
      <c r="AC2042"/>
      <c r="AD2042"/>
      <c r="AE2042"/>
      <c r="AF2042"/>
    </row>
    <row r="2043" spans="1:32">
      <c r="A2043" s="6" t="str">
        <f t="shared" si="64"/>
        <v/>
      </c>
      <c r="B2043" s="6" t="str">
        <f t="shared" si="65"/>
        <v/>
      </c>
      <c r="C2043"/>
      <c r="D2043"/>
      <c r="E2043"/>
      <c r="F2043"/>
      <c r="G2043"/>
      <c r="H2043"/>
      <c r="I2043"/>
      <c r="J2043"/>
      <c r="K2043"/>
      <c r="L2043"/>
      <c r="M2043"/>
      <c r="N2043"/>
      <c r="O2043"/>
      <c r="P2043"/>
      <c r="Q2043"/>
      <c r="R2043"/>
      <c r="S2043"/>
      <c r="T2043"/>
      <c r="U2043"/>
      <c r="V2043"/>
      <c r="W2043"/>
      <c r="X2043"/>
      <c r="Y2043"/>
      <c r="Z2043"/>
      <c r="AA2043"/>
      <c r="AB2043"/>
      <c r="AC2043"/>
      <c r="AD2043"/>
      <c r="AE2043"/>
      <c r="AF2043"/>
    </row>
    <row r="2044" spans="1:32">
      <c r="A2044" s="6" t="str">
        <f t="shared" si="64"/>
        <v/>
      </c>
      <c r="B2044" s="6" t="str">
        <f t="shared" si="65"/>
        <v/>
      </c>
      <c r="C2044"/>
      <c r="D2044"/>
      <c r="E2044"/>
      <c r="F2044"/>
      <c r="G2044"/>
      <c r="H2044"/>
      <c r="I2044"/>
      <c r="J2044"/>
      <c r="K2044"/>
      <c r="L2044"/>
      <c r="M2044"/>
      <c r="N2044"/>
      <c r="O2044"/>
      <c r="P2044"/>
      <c r="Q2044"/>
      <c r="R2044"/>
      <c r="S2044"/>
      <c r="T2044"/>
      <c r="U2044"/>
      <c r="V2044"/>
      <c r="W2044"/>
      <c r="X2044"/>
      <c r="Y2044"/>
      <c r="Z2044"/>
      <c r="AA2044"/>
      <c r="AB2044"/>
      <c r="AC2044"/>
      <c r="AD2044"/>
      <c r="AE2044"/>
      <c r="AF2044"/>
    </row>
    <row r="2045" spans="1:32">
      <c r="A2045" s="6" t="str">
        <f t="shared" si="64"/>
        <v/>
      </c>
      <c r="B2045" s="6" t="str">
        <f t="shared" si="65"/>
        <v/>
      </c>
      <c r="C2045"/>
      <c r="D2045"/>
      <c r="E2045"/>
      <c r="F2045"/>
      <c r="G2045"/>
      <c r="H2045"/>
      <c r="I2045"/>
      <c r="J2045"/>
      <c r="K2045"/>
      <c r="L2045"/>
      <c r="M2045"/>
      <c r="N2045"/>
      <c r="O2045"/>
      <c r="P2045"/>
      <c r="Q2045"/>
      <c r="R2045"/>
      <c r="S2045"/>
      <c r="T2045"/>
      <c r="U2045"/>
      <c r="V2045"/>
      <c r="W2045"/>
      <c r="X2045"/>
      <c r="Y2045"/>
      <c r="Z2045"/>
      <c r="AA2045"/>
      <c r="AB2045"/>
      <c r="AC2045"/>
      <c r="AD2045"/>
      <c r="AE2045"/>
      <c r="AF2045"/>
    </row>
    <row r="2046" spans="1:32">
      <c r="A2046" s="6" t="str">
        <f t="shared" si="64"/>
        <v/>
      </c>
      <c r="B2046" s="6" t="str">
        <f t="shared" si="65"/>
        <v/>
      </c>
      <c r="C2046"/>
      <c r="D2046"/>
      <c r="E2046"/>
      <c r="F2046"/>
      <c r="G2046"/>
      <c r="H2046"/>
      <c r="I2046"/>
      <c r="J2046"/>
      <c r="K2046"/>
      <c r="L2046"/>
      <c r="M2046"/>
      <c r="N2046"/>
      <c r="O2046"/>
      <c r="P2046"/>
      <c r="Q2046"/>
      <c r="R2046"/>
      <c r="S2046"/>
      <c r="T2046"/>
      <c r="U2046"/>
      <c r="V2046"/>
      <c r="W2046"/>
      <c r="X2046"/>
      <c r="Y2046"/>
      <c r="Z2046"/>
      <c r="AA2046"/>
      <c r="AB2046"/>
      <c r="AC2046"/>
      <c r="AD2046"/>
      <c r="AE2046"/>
      <c r="AF2046"/>
    </row>
    <row r="2047" spans="1:32">
      <c r="A2047" s="6" t="str">
        <f t="shared" si="64"/>
        <v/>
      </c>
      <c r="B2047" s="6" t="str">
        <f t="shared" si="65"/>
        <v/>
      </c>
      <c r="C2047"/>
      <c r="D2047"/>
      <c r="E2047"/>
      <c r="F2047"/>
      <c r="G2047"/>
      <c r="H2047"/>
      <c r="I2047"/>
      <c r="J2047"/>
      <c r="K2047"/>
      <c r="L2047"/>
      <c r="M2047"/>
      <c r="N2047"/>
      <c r="O2047"/>
      <c r="P2047"/>
      <c r="Q2047"/>
      <c r="R2047"/>
      <c r="S2047"/>
      <c r="T2047"/>
      <c r="U2047"/>
      <c r="V2047"/>
      <c r="W2047"/>
      <c r="X2047"/>
      <c r="Y2047"/>
      <c r="Z2047"/>
      <c r="AA2047"/>
      <c r="AB2047"/>
      <c r="AC2047"/>
      <c r="AD2047"/>
      <c r="AE2047"/>
      <c r="AF2047"/>
    </row>
    <row r="2048" spans="1:32">
      <c r="A2048" s="6" t="str">
        <f t="shared" si="64"/>
        <v/>
      </c>
      <c r="B2048" s="6" t="str">
        <f t="shared" si="65"/>
        <v/>
      </c>
      <c r="C2048"/>
      <c r="D2048"/>
      <c r="E2048"/>
      <c r="F2048"/>
      <c r="G2048"/>
      <c r="H2048"/>
      <c r="I2048"/>
      <c r="J2048"/>
      <c r="K2048"/>
      <c r="L2048"/>
      <c r="M2048"/>
      <c r="N2048"/>
      <c r="O2048"/>
      <c r="P2048"/>
      <c r="Q2048"/>
      <c r="R2048"/>
      <c r="S2048"/>
      <c r="T2048"/>
      <c r="U2048"/>
      <c r="V2048"/>
      <c r="W2048"/>
      <c r="X2048"/>
      <c r="Y2048"/>
      <c r="Z2048"/>
      <c r="AA2048"/>
      <c r="AB2048"/>
      <c r="AC2048"/>
      <c r="AD2048"/>
      <c r="AE2048"/>
      <c r="AF2048"/>
    </row>
    <row r="2049" spans="1:32">
      <c r="A2049" s="6" t="str">
        <f t="shared" si="64"/>
        <v/>
      </c>
      <c r="B2049" s="6" t="str">
        <f t="shared" si="65"/>
        <v/>
      </c>
      <c r="C2049"/>
      <c r="D2049"/>
      <c r="E2049"/>
      <c r="F2049"/>
      <c r="G2049"/>
      <c r="H2049"/>
      <c r="I2049"/>
      <c r="J2049"/>
      <c r="K2049"/>
      <c r="L2049"/>
      <c r="M2049"/>
      <c r="N2049"/>
      <c r="O2049"/>
      <c r="P2049"/>
      <c r="Q2049"/>
      <c r="R2049"/>
      <c r="S2049"/>
      <c r="T2049"/>
      <c r="U2049"/>
      <c r="V2049"/>
      <c r="W2049"/>
      <c r="X2049"/>
      <c r="Y2049"/>
      <c r="Z2049"/>
      <c r="AA2049"/>
      <c r="AB2049"/>
      <c r="AC2049"/>
      <c r="AD2049"/>
      <c r="AE2049"/>
      <c r="AF2049"/>
    </row>
    <row r="2050" spans="1:32">
      <c r="A2050" s="6" t="str">
        <f t="shared" si="64"/>
        <v/>
      </c>
      <c r="B2050" s="6" t="str">
        <f t="shared" si="65"/>
        <v/>
      </c>
      <c r="C2050"/>
      <c r="D2050"/>
      <c r="E2050"/>
      <c r="F2050"/>
      <c r="G2050"/>
      <c r="H2050"/>
      <c r="I2050"/>
      <c r="J2050"/>
      <c r="K2050"/>
      <c r="L2050"/>
      <c r="M2050"/>
      <c r="N2050"/>
      <c r="O2050"/>
      <c r="P2050"/>
      <c r="Q2050"/>
      <c r="R2050"/>
      <c r="S2050"/>
      <c r="T2050"/>
      <c r="U2050"/>
      <c r="V2050"/>
      <c r="W2050"/>
      <c r="X2050"/>
      <c r="Y2050"/>
      <c r="Z2050"/>
      <c r="AA2050"/>
      <c r="AB2050"/>
      <c r="AC2050"/>
      <c r="AD2050"/>
      <c r="AE2050"/>
      <c r="AF2050"/>
    </row>
    <row r="2051" spans="1:32">
      <c r="A2051" s="6" t="str">
        <f t="shared" si="64"/>
        <v/>
      </c>
      <c r="B2051" s="6" t="str">
        <f t="shared" si="65"/>
        <v/>
      </c>
      <c r="C2051"/>
      <c r="D2051"/>
      <c r="E2051"/>
      <c r="F2051"/>
      <c r="G2051"/>
      <c r="H2051"/>
      <c r="I2051"/>
      <c r="J2051"/>
      <c r="K2051"/>
      <c r="L2051"/>
      <c r="M2051"/>
      <c r="N2051"/>
      <c r="O2051"/>
      <c r="P2051"/>
      <c r="Q2051"/>
      <c r="R2051"/>
      <c r="S2051"/>
      <c r="T2051"/>
      <c r="U2051"/>
      <c r="V2051"/>
      <c r="W2051"/>
      <c r="X2051"/>
      <c r="Y2051"/>
      <c r="Z2051"/>
      <c r="AA2051"/>
      <c r="AB2051"/>
      <c r="AC2051"/>
      <c r="AD2051"/>
      <c r="AE2051"/>
      <c r="AF2051"/>
    </row>
    <row r="2052" spans="1:32">
      <c r="A2052" s="6" t="str">
        <f t="shared" si="64"/>
        <v/>
      </c>
      <c r="B2052" s="6" t="str">
        <f t="shared" si="65"/>
        <v/>
      </c>
      <c r="C2052"/>
      <c r="D2052"/>
      <c r="E2052"/>
      <c r="F2052"/>
      <c r="G2052"/>
      <c r="H2052"/>
      <c r="I2052"/>
      <c r="J2052"/>
      <c r="K2052"/>
      <c r="L2052"/>
      <c r="M2052"/>
      <c r="N2052"/>
      <c r="O2052"/>
      <c r="P2052"/>
      <c r="Q2052"/>
      <c r="R2052"/>
      <c r="S2052"/>
      <c r="T2052"/>
      <c r="U2052"/>
      <c r="V2052"/>
      <c r="W2052"/>
      <c r="X2052"/>
      <c r="Y2052"/>
      <c r="Z2052"/>
      <c r="AA2052"/>
      <c r="AB2052"/>
      <c r="AC2052"/>
      <c r="AD2052"/>
      <c r="AE2052"/>
      <c r="AF2052"/>
    </row>
    <row r="2053" spans="1:32">
      <c r="A2053" s="6" t="str">
        <f t="shared" si="64"/>
        <v/>
      </c>
      <c r="B2053" s="6" t="str">
        <f t="shared" si="65"/>
        <v/>
      </c>
      <c r="C2053"/>
      <c r="D2053"/>
      <c r="E2053"/>
      <c r="F2053"/>
      <c r="G2053"/>
      <c r="H2053"/>
      <c r="I2053"/>
      <c r="J2053"/>
      <c r="K2053"/>
      <c r="L2053"/>
      <c r="M2053"/>
      <c r="N2053"/>
      <c r="O2053"/>
      <c r="P2053"/>
      <c r="Q2053"/>
      <c r="R2053"/>
      <c r="S2053"/>
      <c r="T2053"/>
      <c r="U2053"/>
      <c r="V2053"/>
      <c r="W2053"/>
      <c r="X2053"/>
      <c r="Y2053"/>
      <c r="Z2053"/>
      <c r="AA2053"/>
      <c r="AB2053"/>
      <c r="AC2053"/>
      <c r="AD2053"/>
      <c r="AE2053"/>
      <c r="AF2053"/>
    </row>
    <row r="2054" spans="1:32">
      <c r="A2054" s="6" t="str">
        <f t="shared" si="64"/>
        <v/>
      </c>
      <c r="B2054" s="6" t="str">
        <f t="shared" si="65"/>
        <v/>
      </c>
      <c r="C2054"/>
      <c r="D2054"/>
      <c r="E2054"/>
      <c r="F2054"/>
      <c r="G2054"/>
      <c r="H2054"/>
      <c r="I2054"/>
      <c r="J2054"/>
      <c r="K2054"/>
      <c r="L2054"/>
      <c r="M2054"/>
      <c r="N2054"/>
      <c r="O2054"/>
      <c r="P2054"/>
      <c r="Q2054"/>
      <c r="R2054"/>
      <c r="S2054"/>
      <c r="T2054"/>
      <c r="U2054"/>
      <c r="V2054"/>
      <c r="W2054"/>
      <c r="X2054"/>
      <c r="Y2054"/>
      <c r="Z2054"/>
      <c r="AA2054"/>
      <c r="AB2054"/>
      <c r="AC2054"/>
      <c r="AD2054"/>
      <c r="AE2054"/>
      <c r="AF2054"/>
    </row>
    <row r="2055" spans="1:32">
      <c r="A2055" s="6" t="str">
        <f t="shared" si="64"/>
        <v/>
      </c>
      <c r="B2055" s="6" t="str">
        <f t="shared" si="65"/>
        <v/>
      </c>
      <c r="C2055"/>
      <c r="D2055"/>
      <c r="E2055"/>
      <c r="F2055"/>
      <c r="G2055"/>
      <c r="H2055"/>
      <c r="I2055"/>
      <c r="J2055"/>
      <c r="K2055"/>
      <c r="L2055"/>
      <c r="M2055"/>
      <c r="N2055"/>
      <c r="O2055"/>
      <c r="P2055"/>
      <c r="Q2055"/>
      <c r="R2055"/>
      <c r="S2055"/>
      <c r="T2055"/>
      <c r="U2055"/>
      <c r="V2055"/>
      <c r="W2055"/>
      <c r="X2055"/>
      <c r="Y2055"/>
      <c r="Z2055"/>
      <c r="AA2055"/>
      <c r="AB2055"/>
      <c r="AC2055"/>
      <c r="AD2055"/>
      <c r="AE2055"/>
      <c r="AF2055"/>
    </row>
    <row r="2056" spans="1:32">
      <c r="A2056" s="6" t="str">
        <f t="shared" si="64"/>
        <v/>
      </c>
      <c r="B2056" s="6" t="str">
        <f t="shared" si="65"/>
        <v/>
      </c>
      <c r="C2056"/>
      <c r="D2056"/>
      <c r="E2056"/>
      <c r="F2056"/>
      <c r="G2056"/>
      <c r="H2056"/>
      <c r="I2056"/>
      <c r="J2056"/>
      <c r="K2056"/>
      <c r="L2056"/>
      <c r="M2056"/>
      <c r="N2056"/>
      <c r="O2056"/>
      <c r="P2056"/>
      <c r="Q2056"/>
      <c r="R2056"/>
      <c r="S2056"/>
      <c r="T2056"/>
      <c r="U2056"/>
      <c r="V2056"/>
      <c r="W2056"/>
      <c r="X2056"/>
      <c r="Y2056"/>
      <c r="Z2056"/>
      <c r="AA2056"/>
      <c r="AB2056"/>
      <c r="AC2056"/>
      <c r="AD2056"/>
      <c r="AE2056"/>
      <c r="AF2056"/>
    </row>
    <row r="2057" spans="1:32">
      <c r="A2057" s="6" t="str">
        <f t="shared" si="64"/>
        <v/>
      </c>
      <c r="B2057" s="6" t="str">
        <f t="shared" si="65"/>
        <v/>
      </c>
      <c r="C2057"/>
      <c r="D2057"/>
      <c r="E2057"/>
      <c r="F2057"/>
      <c r="G2057"/>
      <c r="H2057"/>
      <c r="I2057"/>
      <c r="J2057"/>
      <c r="K2057"/>
      <c r="L2057"/>
      <c r="M2057"/>
      <c r="N2057"/>
      <c r="O2057"/>
      <c r="P2057"/>
      <c r="Q2057"/>
      <c r="R2057"/>
      <c r="S2057"/>
      <c r="T2057"/>
      <c r="U2057"/>
      <c r="V2057"/>
      <c r="W2057"/>
      <c r="X2057"/>
      <c r="Y2057"/>
      <c r="Z2057"/>
      <c r="AA2057"/>
      <c r="AB2057"/>
      <c r="AC2057"/>
      <c r="AD2057"/>
      <c r="AE2057"/>
      <c r="AF2057"/>
    </row>
    <row r="2058" spans="1:32">
      <c r="A2058" s="6" t="str">
        <f t="shared" ref="A2058:A2121" si="66">IFERROR(CONCATENATE(C2058,B2058),"")</f>
        <v/>
      </c>
      <c r="B2058" s="6" t="str">
        <f t="shared" ref="B2058:B2121" si="67">IFERROR(IF(C2058=C2057,B2057+1,IF(C2058="","",1)),"")</f>
        <v/>
      </c>
      <c r="C2058"/>
      <c r="D2058"/>
      <c r="E2058"/>
      <c r="F2058"/>
      <c r="G2058"/>
      <c r="H2058"/>
      <c r="I2058"/>
      <c r="J2058"/>
      <c r="K2058"/>
      <c r="L2058"/>
      <c r="M2058"/>
      <c r="N2058"/>
      <c r="O2058"/>
      <c r="P2058"/>
      <c r="Q2058"/>
      <c r="R2058"/>
      <c r="S2058"/>
      <c r="T2058"/>
      <c r="U2058"/>
      <c r="V2058"/>
      <c r="W2058"/>
      <c r="X2058"/>
      <c r="Y2058"/>
      <c r="Z2058"/>
      <c r="AA2058"/>
      <c r="AB2058"/>
      <c r="AC2058"/>
      <c r="AD2058"/>
      <c r="AE2058"/>
      <c r="AF2058"/>
    </row>
    <row r="2059" spans="1:32">
      <c r="A2059" s="6" t="str">
        <f t="shared" si="66"/>
        <v/>
      </c>
      <c r="B2059" s="6" t="str">
        <f t="shared" si="67"/>
        <v/>
      </c>
      <c r="C2059"/>
      <c r="D2059"/>
      <c r="E2059"/>
      <c r="F2059"/>
      <c r="G2059"/>
      <c r="H2059"/>
      <c r="I2059"/>
      <c r="J2059"/>
      <c r="K2059"/>
      <c r="L2059"/>
      <c r="M2059"/>
      <c r="N2059"/>
      <c r="O2059"/>
      <c r="P2059"/>
      <c r="Q2059"/>
      <c r="R2059"/>
      <c r="S2059"/>
      <c r="T2059"/>
      <c r="U2059"/>
      <c r="V2059"/>
      <c r="W2059"/>
      <c r="X2059"/>
      <c r="Y2059"/>
      <c r="Z2059"/>
      <c r="AA2059"/>
      <c r="AB2059"/>
      <c r="AC2059"/>
      <c r="AD2059"/>
      <c r="AE2059"/>
      <c r="AF2059"/>
    </row>
    <row r="2060" spans="1:32">
      <c r="A2060" s="6" t="str">
        <f t="shared" si="66"/>
        <v/>
      </c>
      <c r="B2060" s="6" t="str">
        <f t="shared" si="67"/>
        <v/>
      </c>
      <c r="C2060"/>
      <c r="D2060"/>
      <c r="E2060"/>
      <c r="F2060"/>
      <c r="G2060"/>
      <c r="H2060"/>
      <c r="I2060"/>
      <c r="J2060"/>
      <c r="K2060"/>
      <c r="L2060"/>
      <c r="M2060"/>
      <c r="N2060"/>
      <c r="O2060"/>
      <c r="P2060"/>
      <c r="Q2060"/>
      <c r="R2060"/>
      <c r="S2060"/>
      <c r="T2060"/>
      <c r="U2060"/>
      <c r="V2060"/>
      <c r="W2060"/>
      <c r="X2060"/>
      <c r="Y2060"/>
      <c r="Z2060"/>
      <c r="AA2060"/>
      <c r="AB2060"/>
      <c r="AC2060"/>
      <c r="AD2060"/>
      <c r="AE2060"/>
      <c r="AF2060"/>
    </row>
    <row r="2061" spans="1:32">
      <c r="A2061" s="6" t="str">
        <f t="shared" si="66"/>
        <v/>
      </c>
      <c r="B2061" s="6" t="str">
        <f t="shared" si="67"/>
        <v/>
      </c>
      <c r="C2061"/>
      <c r="D2061"/>
      <c r="E2061"/>
      <c r="F2061"/>
      <c r="G2061"/>
      <c r="H2061"/>
      <c r="I2061"/>
      <c r="J2061"/>
      <c r="K2061"/>
      <c r="L2061"/>
      <c r="M2061"/>
      <c r="N2061"/>
      <c r="O2061"/>
      <c r="P2061"/>
      <c r="Q2061"/>
      <c r="R2061"/>
      <c r="S2061"/>
      <c r="T2061"/>
      <c r="U2061"/>
      <c r="V2061"/>
      <c r="W2061"/>
      <c r="X2061"/>
      <c r="Y2061"/>
      <c r="Z2061"/>
      <c r="AA2061"/>
      <c r="AB2061"/>
      <c r="AC2061"/>
      <c r="AD2061"/>
      <c r="AE2061"/>
      <c r="AF2061"/>
    </row>
    <row r="2062" spans="1:32">
      <c r="A2062" s="6" t="str">
        <f t="shared" si="66"/>
        <v/>
      </c>
      <c r="B2062" s="6" t="str">
        <f t="shared" si="67"/>
        <v/>
      </c>
      <c r="C2062"/>
      <c r="D2062"/>
      <c r="E2062"/>
      <c r="F2062"/>
      <c r="G2062"/>
      <c r="H2062"/>
      <c r="I2062"/>
      <c r="J2062"/>
      <c r="K2062"/>
      <c r="L2062"/>
      <c r="M2062"/>
      <c r="N2062"/>
      <c r="O2062"/>
      <c r="P2062"/>
      <c r="Q2062"/>
      <c r="R2062"/>
      <c r="S2062"/>
      <c r="T2062"/>
      <c r="U2062"/>
      <c r="V2062"/>
      <c r="W2062"/>
      <c r="X2062"/>
      <c r="Y2062"/>
      <c r="Z2062"/>
      <c r="AA2062"/>
      <c r="AB2062"/>
      <c r="AC2062"/>
      <c r="AD2062"/>
      <c r="AE2062"/>
      <c r="AF2062"/>
    </row>
    <row r="2063" spans="1:32">
      <c r="A2063" s="6" t="str">
        <f t="shared" si="66"/>
        <v/>
      </c>
      <c r="B2063" s="6" t="str">
        <f t="shared" si="67"/>
        <v/>
      </c>
      <c r="C2063"/>
      <c r="D2063"/>
      <c r="E2063"/>
      <c r="F2063"/>
      <c r="G2063"/>
      <c r="H2063"/>
      <c r="I2063"/>
      <c r="J2063"/>
      <c r="K2063"/>
      <c r="L2063"/>
      <c r="M2063"/>
      <c r="N2063"/>
      <c r="O2063"/>
      <c r="P2063"/>
      <c r="Q2063"/>
      <c r="R2063"/>
      <c r="S2063"/>
      <c r="T2063"/>
      <c r="U2063"/>
      <c r="V2063"/>
      <c r="W2063"/>
      <c r="X2063"/>
      <c r="Y2063"/>
      <c r="Z2063"/>
      <c r="AA2063"/>
      <c r="AB2063"/>
      <c r="AC2063"/>
      <c r="AD2063"/>
      <c r="AE2063"/>
      <c r="AF2063"/>
    </row>
    <row r="2064" spans="1:32">
      <c r="A2064" s="6" t="str">
        <f t="shared" si="66"/>
        <v/>
      </c>
      <c r="B2064" s="6" t="str">
        <f t="shared" si="67"/>
        <v/>
      </c>
      <c r="C2064"/>
      <c r="D2064"/>
      <c r="E2064"/>
      <c r="F2064"/>
      <c r="G2064"/>
      <c r="H2064"/>
      <c r="I2064"/>
      <c r="J2064"/>
      <c r="K2064"/>
      <c r="L2064"/>
      <c r="M2064"/>
      <c r="N2064"/>
      <c r="O2064"/>
      <c r="P2064"/>
      <c r="Q2064"/>
      <c r="R2064"/>
      <c r="S2064"/>
      <c r="T2064"/>
      <c r="U2064"/>
      <c r="V2064"/>
      <c r="W2064"/>
      <c r="X2064"/>
      <c r="Y2064"/>
      <c r="Z2064"/>
      <c r="AA2064"/>
      <c r="AB2064"/>
      <c r="AC2064"/>
      <c r="AD2064"/>
      <c r="AE2064"/>
      <c r="AF2064"/>
    </row>
    <row r="2065" spans="1:32">
      <c r="A2065" s="6" t="str">
        <f t="shared" si="66"/>
        <v/>
      </c>
      <c r="B2065" s="6" t="str">
        <f t="shared" si="67"/>
        <v/>
      </c>
      <c r="C2065"/>
      <c r="D2065"/>
      <c r="E2065"/>
      <c r="F2065"/>
      <c r="G2065"/>
      <c r="H2065"/>
      <c r="I2065"/>
      <c r="J2065"/>
      <c r="K2065"/>
      <c r="L2065"/>
      <c r="M2065"/>
      <c r="N2065"/>
      <c r="O2065"/>
      <c r="P2065"/>
      <c r="Q2065"/>
      <c r="R2065"/>
      <c r="S2065"/>
      <c r="T2065"/>
      <c r="U2065"/>
      <c r="V2065"/>
      <c r="W2065"/>
      <c r="X2065"/>
      <c r="Y2065"/>
      <c r="Z2065"/>
      <c r="AA2065"/>
      <c r="AB2065"/>
      <c r="AC2065"/>
      <c r="AD2065"/>
      <c r="AE2065"/>
      <c r="AF2065"/>
    </row>
    <row r="2066" spans="1:32">
      <c r="A2066" s="6" t="str">
        <f t="shared" si="66"/>
        <v/>
      </c>
      <c r="B2066" s="6" t="str">
        <f t="shared" si="67"/>
        <v/>
      </c>
      <c r="C2066"/>
      <c r="D2066"/>
      <c r="E2066"/>
      <c r="F2066"/>
      <c r="G2066"/>
      <c r="H2066"/>
      <c r="I2066"/>
      <c r="J2066"/>
      <c r="K2066"/>
      <c r="L2066"/>
      <c r="M2066"/>
      <c r="N2066"/>
      <c r="O2066"/>
      <c r="P2066"/>
      <c r="Q2066"/>
      <c r="R2066"/>
      <c r="S2066"/>
      <c r="T2066"/>
      <c r="U2066"/>
      <c r="V2066"/>
      <c r="W2066"/>
      <c r="X2066"/>
      <c r="Y2066"/>
      <c r="Z2066"/>
      <c r="AA2066"/>
      <c r="AB2066"/>
      <c r="AC2066"/>
      <c r="AD2066"/>
      <c r="AE2066"/>
      <c r="AF2066"/>
    </row>
    <row r="2067" spans="1:32">
      <c r="A2067" s="6" t="str">
        <f t="shared" si="66"/>
        <v/>
      </c>
      <c r="B2067" s="6" t="str">
        <f t="shared" si="67"/>
        <v/>
      </c>
      <c r="C2067"/>
      <c r="D2067"/>
      <c r="E2067"/>
      <c r="F2067"/>
      <c r="G2067"/>
      <c r="H2067"/>
      <c r="I2067"/>
      <c r="J2067"/>
      <c r="K2067"/>
      <c r="L2067"/>
      <c r="M2067"/>
      <c r="N2067"/>
      <c r="O2067"/>
      <c r="P2067"/>
      <c r="Q2067"/>
      <c r="R2067"/>
      <c r="S2067"/>
      <c r="T2067"/>
      <c r="U2067"/>
      <c r="V2067"/>
      <c r="W2067"/>
      <c r="X2067"/>
      <c r="Y2067"/>
      <c r="Z2067"/>
      <c r="AA2067"/>
      <c r="AB2067"/>
      <c r="AC2067"/>
      <c r="AD2067"/>
      <c r="AE2067"/>
      <c r="AF2067"/>
    </row>
    <row r="2068" spans="1:32">
      <c r="A2068" s="6" t="str">
        <f t="shared" si="66"/>
        <v/>
      </c>
      <c r="B2068" s="6" t="str">
        <f t="shared" si="67"/>
        <v/>
      </c>
      <c r="C2068"/>
      <c r="D2068"/>
      <c r="E2068"/>
      <c r="F2068"/>
      <c r="G2068"/>
      <c r="H2068"/>
      <c r="I2068"/>
      <c r="J2068"/>
      <c r="K2068"/>
      <c r="L2068"/>
      <c r="M2068"/>
      <c r="N2068"/>
      <c r="O2068"/>
      <c r="P2068"/>
      <c r="Q2068"/>
      <c r="R2068"/>
      <c r="S2068"/>
      <c r="T2068"/>
      <c r="U2068"/>
      <c r="V2068"/>
      <c r="W2068"/>
      <c r="X2068"/>
      <c r="Y2068"/>
      <c r="Z2068"/>
      <c r="AA2068"/>
      <c r="AB2068"/>
      <c r="AC2068"/>
      <c r="AD2068"/>
      <c r="AE2068"/>
      <c r="AF2068"/>
    </row>
    <row r="2069" spans="1:32">
      <c r="A2069" s="6" t="str">
        <f t="shared" si="66"/>
        <v/>
      </c>
      <c r="B2069" s="6" t="str">
        <f t="shared" si="67"/>
        <v/>
      </c>
      <c r="C2069"/>
      <c r="D2069"/>
      <c r="E2069"/>
      <c r="F2069"/>
      <c r="G2069"/>
      <c r="H2069"/>
      <c r="I2069"/>
      <c r="J2069"/>
      <c r="K2069"/>
      <c r="L2069"/>
      <c r="M2069"/>
      <c r="N2069"/>
      <c r="O2069"/>
      <c r="P2069"/>
      <c r="Q2069"/>
      <c r="R2069"/>
      <c r="S2069"/>
      <c r="T2069"/>
      <c r="U2069"/>
      <c r="V2069"/>
      <c r="W2069"/>
      <c r="X2069"/>
      <c r="Y2069"/>
      <c r="Z2069"/>
      <c r="AA2069"/>
      <c r="AB2069"/>
      <c r="AC2069"/>
      <c r="AD2069"/>
      <c r="AE2069"/>
      <c r="AF2069"/>
    </row>
    <row r="2070" spans="1:32">
      <c r="A2070" s="6" t="str">
        <f t="shared" si="66"/>
        <v/>
      </c>
      <c r="B2070" s="6" t="str">
        <f t="shared" si="67"/>
        <v/>
      </c>
      <c r="C2070"/>
      <c r="D2070"/>
      <c r="E2070"/>
      <c r="F2070"/>
      <c r="G2070"/>
      <c r="H2070"/>
      <c r="I2070"/>
      <c r="J2070"/>
      <c r="K2070"/>
      <c r="L2070"/>
      <c r="M2070"/>
      <c r="N2070"/>
      <c r="O2070"/>
      <c r="P2070"/>
      <c r="Q2070"/>
      <c r="R2070"/>
      <c r="S2070"/>
      <c r="T2070"/>
      <c r="U2070"/>
      <c r="V2070"/>
      <c r="W2070"/>
      <c r="X2070"/>
      <c r="Y2070"/>
      <c r="Z2070"/>
      <c r="AA2070"/>
      <c r="AB2070"/>
      <c r="AC2070"/>
      <c r="AD2070"/>
      <c r="AE2070"/>
      <c r="AF2070"/>
    </row>
    <row r="2071" spans="1:32">
      <c r="A2071" s="6" t="str">
        <f t="shared" si="66"/>
        <v/>
      </c>
      <c r="B2071" s="6" t="str">
        <f t="shared" si="67"/>
        <v/>
      </c>
      <c r="C2071"/>
      <c r="D2071"/>
      <c r="E2071"/>
      <c r="F2071"/>
      <c r="G2071"/>
      <c r="H2071"/>
      <c r="I2071"/>
      <c r="J2071"/>
      <c r="K2071"/>
      <c r="L2071"/>
      <c r="M2071"/>
      <c r="N2071"/>
      <c r="O2071"/>
      <c r="P2071"/>
      <c r="Q2071"/>
      <c r="R2071"/>
      <c r="S2071"/>
      <c r="T2071"/>
      <c r="U2071"/>
      <c r="V2071"/>
      <c r="W2071"/>
      <c r="X2071"/>
      <c r="Y2071"/>
      <c r="Z2071"/>
      <c r="AA2071"/>
      <c r="AB2071"/>
      <c r="AC2071"/>
      <c r="AD2071"/>
      <c r="AE2071"/>
      <c r="AF2071"/>
    </row>
    <row r="2072" spans="1:32">
      <c r="A2072" s="6" t="str">
        <f t="shared" si="66"/>
        <v/>
      </c>
      <c r="B2072" s="6" t="str">
        <f t="shared" si="67"/>
        <v/>
      </c>
      <c r="C2072"/>
      <c r="D2072"/>
      <c r="E2072"/>
      <c r="F2072"/>
      <c r="G2072"/>
      <c r="H2072"/>
      <c r="I2072"/>
      <c r="J2072"/>
      <c r="K2072"/>
      <c r="L2072"/>
      <c r="M2072"/>
      <c r="N2072"/>
      <c r="O2072"/>
      <c r="P2072"/>
      <c r="Q2072"/>
      <c r="R2072"/>
      <c r="S2072"/>
      <c r="T2072"/>
      <c r="U2072"/>
      <c r="V2072"/>
      <c r="W2072"/>
      <c r="X2072"/>
      <c r="Y2072"/>
      <c r="Z2072"/>
      <c r="AA2072"/>
      <c r="AB2072"/>
      <c r="AC2072"/>
      <c r="AD2072"/>
      <c r="AE2072"/>
      <c r="AF2072"/>
    </row>
    <row r="2073" spans="1:32">
      <c r="A2073" s="6" t="str">
        <f t="shared" si="66"/>
        <v/>
      </c>
      <c r="B2073" s="6" t="str">
        <f t="shared" si="67"/>
        <v/>
      </c>
      <c r="C2073"/>
      <c r="D2073"/>
      <c r="E2073"/>
      <c r="F2073"/>
      <c r="G2073"/>
      <c r="H2073"/>
      <c r="I2073"/>
      <c r="J2073"/>
      <c r="K2073"/>
      <c r="L2073"/>
      <c r="M2073"/>
      <c r="N2073"/>
      <c r="O2073"/>
      <c r="P2073"/>
      <c r="Q2073"/>
      <c r="R2073"/>
      <c r="S2073"/>
      <c r="T2073"/>
      <c r="U2073"/>
      <c r="V2073"/>
      <c r="W2073"/>
      <c r="X2073"/>
      <c r="Y2073"/>
      <c r="Z2073"/>
      <c r="AA2073"/>
      <c r="AB2073"/>
      <c r="AC2073"/>
      <c r="AD2073"/>
      <c r="AE2073"/>
      <c r="AF2073"/>
    </row>
    <row r="2074" spans="1:32">
      <c r="A2074" s="6" t="str">
        <f t="shared" si="66"/>
        <v/>
      </c>
      <c r="B2074" s="6" t="str">
        <f t="shared" si="67"/>
        <v/>
      </c>
      <c r="C2074"/>
      <c r="D2074"/>
      <c r="E2074"/>
      <c r="F2074"/>
      <c r="G2074"/>
      <c r="H2074"/>
      <c r="I2074"/>
      <c r="J2074"/>
      <c r="K2074"/>
      <c r="L2074"/>
      <c r="M2074"/>
      <c r="N2074"/>
      <c r="O2074"/>
      <c r="P2074"/>
      <c r="Q2074"/>
      <c r="R2074"/>
      <c r="S2074"/>
      <c r="T2074"/>
      <c r="U2074"/>
      <c r="V2074"/>
      <c r="W2074"/>
      <c r="X2074"/>
      <c r="Y2074"/>
      <c r="Z2074"/>
      <c r="AA2074"/>
      <c r="AB2074"/>
      <c r="AC2074"/>
      <c r="AD2074"/>
      <c r="AE2074"/>
      <c r="AF2074"/>
    </row>
    <row r="2075" spans="1:32">
      <c r="A2075" s="6" t="str">
        <f t="shared" si="66"/>
        <v/>
      </c>
      <c r="B2075" s="6" t="str">
        <f t="shared" si="67"/>
        <v/>
      </c>
      <c r="C2075"/>
      <c r="D2075"/>
      <c r="E2075"/>
      <c r="F2075"/>
      <c r="G2075"/>
      <c r="H2075"/>
      <c r="I2075"/>
      <c r="J2075"/>
      <c r="K2075"/>
      <c r="L2075"/>
      <c r="M2075"/>
      <c r="N2075"/>
      <c r="O2075"/>
      <c r="P2075"/>
      <c r="Q2075"/>
      <c r="R2075"/>
      <c r="S2075"/>
      <c r="T2075"/>
      <c r="U2075"/>
      <c r="V2075"/>
      <c r="W2075"/>
      <c r="X2075"/>
      <c r="Y2075"/>
      <c r="Z2075"/>
      <c r="AA2075"/>
      <c r="AB2075"/>
      <c r="AC2075"/>
      <c r="AD2075"/>
      <c r="AE2075"/>
      <c r="AF2075"/>
    </row>
    <row r="2076" spans="1:32">
      <c r="A2076" s="6" t="str">
        <f t="shared" si="66"/>
        <v/>
      </c>
      <c r="B2076" s="6" t="str">
        <f t="shared" si="67"/>
        <v/>
      </c>
      <c r="C2076"/>
      <c r="D2076"/>
      <c r="E2076"/>
      <c r="F2076"/>
      <c r="G2076"/>
      <c r="H2076"/>
      <c r="I2076"/>
      <c r="J2076"/>
      <c r="K2076"/>
      <c r="L2076"/>
      <c r="M2076"/>
      <c r="N2076"/>
      <c r="O2076"/>
      <c r="P2076"/>
      <c r="Q2076"/>
      <c r="R2076"/>
      <c r="S2076"/>
      <c r="T2076"/>
      <c r="U2076"/>
      <c r="V2076"/>
      <c r="W2076"/>
      <c r="X2076"/>
      <c r="Y2076"/>
      <c r="Z2076"/>
      <c r="AA2076"/>
      <c r="AB2076"/>
      <c r="AC2076"/>
      <c r="AD2076"/>
      <c r="AE2076"/>
      <c r="AF2076"/>
    </row>
    <row r="2077" spans="1:32">
      <c r="A2077" s="6" t="str">
        <f t="shared" si="66"/>
        <v/>
      </c>
      <c r="B2077" s="6" t="str">
        <f t="shared" si="67"/>
        <v/>
      </c>
      <c r="C2077"/>
      <c r="D2077"/>
      <c r="E2077"/>
      <c r="F2077"/>
      <c r="G2077"/>
      <c r="H2077"/>
      <c r="I2077"/>
      <c r="J2077"/>
      <c r="K2077"/>
      <c r="L2077"/>
      <c r="M2077"/>
      <c r="N2077"/>
      <c r="O2077"/>
      <c r="P2077"/>
      <c r="Q2077"/>
      <c r="R2077"/>
      <c r="S2077"/>
      <c r="T2077"/>
      <c r="U2077"/>
      <c r="V2077"/>
      <c r="W2077"/>
      <c r="X2077"/>
      <c r="Y2077"/>
      <c r="Z2077"/>
      <c r="AA2077"/>
      <c r="AB2077"/>
      <c r="AC2077"/>
      <c r="AD2077"/>
      <c r="AE2077"/>
      <c r="AF2077"/>
    </row>
    <row r="2078" spans="1:32">
      <c r="A2078" s="6" t="str">
        <f t="shared" si="66"/>
        <v/>
      </c>
      <c r="B2078" s="6" t="str">
        <f t="shared" si="67"/>
        <v/>
      </c>
      <c r="C2078"/>
      <c r="D2078"/>
      <c r="E2078"/>
      <c r="F2078"/>
      <c r="G2078"/>
      <c r="H2078"/>
      <c r="I2078"/>
      <c r="J2078"/>
      <c r="K2078"/>
      <c r="L2078"/>
      <c r="M2078"/>
      <c r="N2078"/>
      <c r="O2078"/>
      <c r="P2078"/>
      <c r="Q2078"/>
      <c r="R2078"/>
      <c r="S2078"/>
      <c r="T2078"/>
      <c r="U2078"/>
      <c r="V2078"/>
      <c r="W2078"/>
      <c r="X2078"/>
      <c r="Y2078"/>
      <c r="Z2078"/>
      <c r="AA2078"/>
      <c r="AB2078"/>
      <c r="AC2078"/>
      <c r="AD2078"/>
      <c r="AE2078"/>
      <c r="AF2078"/>
    </row>
    <row r="2079" spans="1:32">
      <c r="A2079" s="6" t="str">
        <f t="shared" si="66"/>
        <v/>
      </c>
      <c r="B2079" s="6" t="str">
        <f t="shared" si="67"/>
        <v/>
      </c>
      <c r="C2079"/>
      <c r="D2079"/>
      <c r="E2079"/>
      <c r="F2079"/>
      <c r="G2079"/>
      <c r="H2079"/>
      <c r="I2079"/>
      <c r="J2079"/>
      <c r="K2079"/>
      <c r="L2079"/>
      <c r="M2079"/>
      <c r="N2079"/>
      <c r="O2079"/>
      <c r="P2079"/>
      <c r="Q2079"/>
      <c r="R2079"/>
      <c r="S2079"/>
      <c r="T2079"/>
      <c r="U2079"/>
      <c r="V2079"/>
      <c r="W2079"/>
      <c r="X2079"/>
      <c r="Y2079"/>
      <c r="Z2079"/>
      <c r="AA2079"/>
      <c r="AB2079"/>
      <c r="AC2079"/>
      <c r="AD2079"/>
      <c r="AE2079"/>
      <c r="AF2079"/>
    </row>
    <row r="2080" spans="1:32">
      <c r="A2080" s="6" t="str">
        <f t="shared" si="66"/>
        <v/>
      </c>
      <c r="B2080" s="6" t="str">
        <f t="shared" si="67"/>
        <v/>
      </c>
      <c r="C2080"/>
      <c r="D2080"/>
      <c r="E2080"/>
      <c r="F2080"/>
      <c r="G2080"/>
      <c r="H2080"/>
      <c r="I2080"/>
      <c r="J2080"/>
      <c r="K2080"/>
      <c r="L2080"/>
      <c r="M2080"/>
      <c r="N2080"/>
      <c r="O2080"/>
      <c r="P2080"/>
      <c r="Q2080"/>
      <c r="R2080"/>
      <c r="S2080"/>
      <c r="T2080"/>
      <c r="U2080"/>
      <c r="V2080"/>
      <c r="W2080"/>
      <c r="X2080"/>
      <c r="Y2080"/>
      <c r="Z2080"/>
      <c r="AA2080"/>
      <c r="AB2080"/>
      <c r="AC2080"/>
      <c r="AD2080"/>
      <c r="AE2080"/>
      <c r="AF2080"/>
    </row>
    <row r="2081" spans="1:32">
      <c r="A2081" s="6" t="str">
        <f t="shared" si="66"/>
        <v/>
      </c>
      <c r="B2081" s="6" t="str">
        <f t="shared" si="67"/>
        <v/>
      </c>
      <c r="C2081"/>
      <c r="D2081"/>
      <c r="E2081"/>
      <c r="F2081"/>
      <c r="G2081"/>
      <c r="H2081"/>
      <c r="I2081"/>
      <c r="J2081"/>
      <c r="K2081"/>
      <c r="L2081"/>
      <c r="M2081"/>
      <c r="N2081"/>
      <c r="O2081"/>
      <c r="P2081"/>
      <c r="Q2081"/>
      <c r="R2081"/>
      <c r="S2081"/>
      <c r="T2081"/>
      <c r="U2081"/>
      <c r="V2081"/>
      <c r="W2081"/>
      <c r="X2081"/>
      <c r="Y2081"/>
      <c r="Z2081"/>
      <c r="AA2081"/>
      <c r="AB2081"/>
      <c r="AC2081"/>
      <c r="AD2081"/>
      <c r="AE2081"/>
      <c r="AF2081"/>
    </row>
    <row r="2082" spans="1:32">
      <c r="A2082" s="6" t="str">
        <f t="shared" si="66"/>
        <v/>
      </c>
      <c r="B2082" s="6" t="str">
        <f t="shared" si="67"/>
        <v/>
      </c>
      <c r="C2082"/>
      <c r="D2082"/>
      <c r="E2082"/>
      <c r="F2082"/>
      <c r="G2082"/>
      <c r="H2082"/>
      <c r="I2082"/>
      <c r="J2082"/>
      <c r="K2082"/>
      <c r="L2082"/>
      <c r="M2082"/>
      <c r="N2082"/>
      <c r="O2082"/>
      <c r="P2082"/>
      <c r="Q2082"/>
      <c r="R2082"/>
      <c r="S2082"/>
      <c r="T2082"/>
      <c r="U2082"/>
      <c r="V2082"/>
      <c r="W2082"/>
      <c r="X2082"/>
      <c r="Y2082"/>
      <c r="Z2082"/>
      <c r="AA2082"/>
      <c r="AB2082"/>
      <c r="AC2082"/>
      <c r="AD2082"/>
      <c r="AE2082"/>
      <c r="AF2082"/>
    </row>
    <row r="2083" spans="1:32">
      <c r="A2083" s="6" t="str">
        <f t="shared" si="66"/>
        <v/>
      </c>
      <c r="B2083" s="6" t="str">
        <f t="shared" si="67"/>
        <v/>
      </c>
      <c r="C2083"/>
      <c r="D2083"/>
      <c r="E2083"/>
      <c r="F2083"/>
      <c r="G2083"/>
      <c r="H2083"/>
      <c r="I2083"/>
      <c r="J2083"/>
      <c r="K2083"/>
      <c r="L2083"/>
      <c r="M2083"/>
      <c r="N2083"/>
      <c r="O2083"/>
      <c r="P2083"/>
      <c r="Q2083"/>
      <c r="R2083"/>
      <c r="S2083"/>
      <c r="T2083"/>
      <c r="U2083"/>
      <c r="V2083"/>
      <c r="W2083"/>
      <c r="X2083"/>
      <c r="Y2083"/>
      <c r="Z2083"/>
      <c r="AA2083"/>
      <c r="AB2083"/>
      <c r="AC2083"/>
      <c r="AD2083"/>
      <c r="AE2083"/>
      <c r="AF2083"/>
    </row>
    <row r="2084" spans="1:32">
      <c r="A2084" s="6" t="str">
        <f t="shared" si="66"/>
        <v/>
      </c>
      <c r="B2084" s="6" t="str">
        <f t="shared" si="67"/>
        <v/>
      </c>
      <c r="C2084"/>
      <c r="D2084"/>
      <c r="E2084"/>
      <c r="F2084"/>
      <c r="G2084"/>
      <c r="H2084"/>
      <c r="I2084"/>
      <c r="J2084"/>
      <c r="K2084"/>
      <c r="L2084"/>
      <c r="M2084"/>
      <c r="N2084"/>
      <c r="O2084"/>
      <c r="P2084"/>
      <c r="Q2084"/>
      <c r="R2084"/>
      <c r="S2084"/>
      <c r="T2084"/>
      <c r="U2084"/>
      <c r="V2084"/>
      <c r="W2084"/>
      <c r="X2084"/>
      <c r="Y2084"/>
      <c r="Z2084"/>
      <c r="AA2084"/>
      <c r="AB2084"/>
      <c r="AC2084"/>
      <c r="AD2084"/>
      <c r="AE2084"/>
      <c r="AF2084"/>
    </row>
    <row r="2085" spans="1:32">
      <c r="A2085" s="6" t="str">
        <f t="shared" si="66"/>
        <v/>
      </c>
      <c r="B2085" s="6" t="str">
        <f t="shared" si="67"/>
        <v/>
      </c>
      <c r="C2085"/>
      <c r="D2085"/>
      <c r="E2085"/>
      <c r="F2085"/>
      <c r="G2085"/>
      <c r="H2085"/>
      <c r="I2085"/>
      <c r="J2085"/>
      <c r="K2085"/>
      <c r="L2085"/>
      <c r="M2085"/>
      <c r="N2085"/>
      <c r="O2085"/>
      <c r="P2085"/>
      <c r="Q2085"/>
      <c r="R2085"/>
      <c r="S2085"/>
      <c r="T2085"/>
      <c r="U2085"/>
      <c r="V2085"/>
      <c r="W2085"/>
      <c r="X2085"/>
      <c r="Y2085"/>
      <c r="Z2085"/>
      <c r="AA2085"/>
      <c r="AB2085"/>
      <c r="AC2085"/>
      <c r="AD2085"/>
      <c r="AE2085"/>
      <c r="AF2085"/>
    </row>
    <row r="2086" spans="1:32">
      <c r="A2086" s="6" t="str">
        <f t="shared" si="66"/>
        <v/>
      </c>
      <c r="B2086" s="6" t="str">
        <f t="shared" si="67"/>
        <v/>
      </c>
      <c r="C2086"/>
      <c r="D2086"/>
      <c r="E2086"/>
      <c r="F2086"/>
      <c r="G2086"/>
      <c r="H2086"/>
      <c r="I2086"/>
      <c r="J2086"/>
      <c r="K2086"/>
      <c r="L2086"/>
      <c r="M2086"/>
      <c r="N2086"/>
      <c r="O2086"/>
      <c r="P2086"/>
      <c r="Q2086"/>
      <c r="R2086"/>
      <c r="S2086"/>
      <c r="T2086"/>
      <c r="U2086"/>
      <c r="V2086"/>
      <c r="W2086"/>
      <c r="X2086"/>
      <c r="Y2086"/>
      <c r="Z2086"/>
      <c r="AA2086"/>
      <c r="AB2086"/>
      <c r="AC2086"/>
      <c r="AD2086"/>
      <c r="AE2086"/>
      <c r="AF2086"/>
    </row>
    <row r="2087" spans="1:32">
      <c r="A2087" s="6" t="str">
        <f t="shared" si="66"/>
        <v/>
      </c>
      <c r="B2087" s="6" t="str">
        <f t="shared" si="67"/>
        <v/>
      </c>
      <c r="C2087"/>
      <c r="D2087"/>
      <c r="E2087"/>
      <c r="F2087"/>
      <c r="G2087"/>
      <c r="H2087"/>
      <c r="I2087"/>
      <c r="J2087"/>
      <c r="K2087"/>
      <c r="L2087"/>
      <c r="M2087"/>
      <c r="N2087"/>
      <c r="O2087"/>
      <c r="P2087"/>
      <c r="Q2087"/>
      <c r="R2087"/>
      <c r="S2087"/>
      <c r="T2087"/>
      <c r="U2087"/>
      <c r="V2087"/>
      <c r="W2087"/>
      <c r="X2087"/>
      <c r="Y2087"/>
      <c r="Z2087"/>
      <c r="AA2087"/>
      <c r="AB2087"/>
      <c r="AC2087"/>
      <c r="AD2087"/>
      <c r="AE2087"/>
      <c r="AF2087"/>
    </row>
    <row r="2088" spans="1:32">
      <c r="A2088" s="6" t="str">
        <f t="shared" si="66"/>
        <v/>
      </c>
      <c r="B2088" s="6" t="str">
        <f t="shared" si="67"/>
        <v/>
      </c>
      <c r="C2088"/>
      <c r="D2088"/>
      <c r="E2088"/>
      <c r="F2088"/>
      <c r="G2088"/>
      <c r="H2088"/>
      <c r="I2088"/>
      <c r="J2088"/>
      <c r="K2088"/>
      <c r="L2088"/>
      <c r="M2088"/>
      <c r="N2088"/>
      <c r="O2088"/>
      <c r="P2088"/>
      <c r="Q2088"/>
      <c r="R2088"/>
      <c r="S2088"/>
      <c r="T2088"/>
      <c r="U2088"/>
      <c r="V2088"/>
      <c r="W2088"/>
      <c r="X2088"/>
      <c r="Y2088"/>
      <c r="Z2088"/>
      <c r="AA2088"/>
      <c r="AB2088"/>
      <c r="AC2088"/>
      <c r="AD2088"/>
      <c r="AE2088"/>
      <c r="AF2088"/>
    </row>
    <row r="2089" spans="1:32">
      <c r="A2089" s="6" t="str">
        <f t="shared" si="66"/>
        <v/>
      </c>
      <c r="B2089" s="6" t="str">
        <f t="shared" si="67"/>
        <v/>
      </c>
      <c r="C2089"/>
      <c r="D2089"/>
      <c r="E2089"/>
      <c r="F2089"/>
      <c r="G2089"/>
      <c r="H2089"/>
      <c r="I2089"/>
      <c r="J2089"/>
      <c r="K2089"/>
      <c r="L2089"/>
      <c r="M2089"/>
      <c r="N2089"/>
      <c r="O2089"/>
      <c r="P2089"/>
      <c r="Q2089"/>
      <c r="R2089"/>
      <c r="S2089"/>
      <c r="T2089"/>
      <c r="U2089"/>
      <c r="V2089"/>
      <c r="W2089"/>
      <c r="X2089"/>
      <c r="Y2089"/>
      <c r="Z2089"/>
      <c r="AA2089"/>
      <c r="AB2089"/>
      <c r="AC2089"/>
      <c r="AD2089"/>
      <c r="AE2089"/>
      <c r="AF2089"/>
    </row>
    <row r="2090" spans="1:32">
      <c r="A2090" s="6" t="str">
        <f t="shared" si="66"/>
        <v/>
      </c>
      <c r="B2090" s="6" t="str">
        <f t="shared" si="67"/>
        <v/>
      </c>
      <c r="C2090"/>
      <c r="D2090"/>
      <c r="E2090"/>
      <c r="F2090"/>
      <c r="G2090"/>
      <c r="H2090"/>
      <c r="I2090"/>
      <c r="J2090"/>
      <c r="K2090"/>
      <c r="L2090"/>
      <c r="M2090"/>
      <c r="N2090"/>
      <c r="O2090"/>
      <c r="P2090"/>
      <c r="Q2090"/>
      <c r="R2090"/>
      <c r="S2090"/>
      <c r="T2090"/>
      <c r="U2090"/>
      <c r="V2090"/>
      <c r="W2090"/>
      <c r="X2090"/>
      <c r="Y2090"/>
      <c r="Z2090"/>
      <c r="AA2090"/>
      <c r="AB2090"/>
      <c r="AC2090"/>
      <c r="AD2090"/>
      <c r="AE2090"/>
      <c r="AF2090"/>
    </row>
    <row r="2091" spans="1:32">
      <c r="A2091" s="6" t="str">
        <f t="shared" si="66"/>
        <v/>
      </c>
      <c r="B2091" s="6" t="str">
        <f t="shared" si="67"/>
        <v/>
      </c>
      <c r="C2091"/>
      <c r="D2091"/>
      <c r="E2091"/>
      <c r="F2091"/>
      <c r="G2091"/>
      <c r="H2091"/>
      <c r="I2091"/>
      <c r="J2091"/>
      <c r="K2091"/>
      <c r="L2091"/>
      <c r="M2091"/>
      <c r="N2091"/>
      <c r="O2091"/>
      <c r="P2091"/>
      <c r="Q2091"/>
      <c r="R2091"/>
      <c r="S2091"/>
      <c r="T2091"/>
      <c r="U2091"/>
      <c r="V2091"/>
      <c r="W2091"/>
      <c r="X2091"/>
      <c r="Y2091"/>
      <c r="Z2091"/>
      <c r="AA2091"/>
      <c r="AB2091"/>
      <c r="AC2091"/>
      <c r="AD2091"/>
      <c r="AE2091"/>
      <c r="AF2091"/>
    </row>
    <row r="2092" spans="1:32">
      <c r="A2092" s="6" t="str">
        <f t="shared" si="66"/>
        <v/>
      </c>
      <c r="B2092" s="6" t="str">
        <f t="shared" si="67"/>
        <v/>
      </c>
      <c r="C2092"/>
      <c r="D2092"/>
      <c r="E2092"/>
      <c r="F2092"/>
      <c r="G2092"/>
      <c r="H2092"/>
      <c r="I2092"/>
      <c r="J2092"/>
      <c r="K2092"/>
      <c r="L2092"/>
      <c r="M2092"/>
      <c r="N2092"/>
      <c r="O2092"/>
      <c r="P2092"/>
      <c r="Q2092"/>
      <c r="R2092"/>
      <c r="S2092"/>
      <c r="T2092"/>
      <c r="U2092"/>
      <c r="V2092"/>
      <c r="W2092"/>
      <c r="X2092"/>
      <c r="Y2092"/>
      <c r="Z2092"/>
      <c r="AA2092"/>
      <c r="AB2092"/>
      <c r="AC2092"/>
      <c r="AD2092"/>
      <c r="AE2092"/>
      <c r="AF2092"/>
    </row>
    <row r="2093" spans="1:32">
      <c r="A2093" s="6" t="str">
        <f t="shared" si="66"/>
        <v/>
      </c>
      <c r="B2093" s="6" t="str">
        <f t="shared" si="67"/>
        <v/>
      </c>
      <c r="C2093"/>
      <c r="D2093"/>
      <c r="E2093"/>
      <c r="F2093"/>
      <c r="G2093"/>
      <c r="H2093"/>
      <c r="I2093"/>
      <c r="J2093"/>
      <c r="K2093"/>
      <c r="L2093"/>
      <c r="M2093"/>
      <c r="N2093"/>
      <c r="O2093"/>
      <c r="P2093"/>
      <c r="Q2093"/>
      <c r="R2093"/>
      <c r="S2093"/>
      <c r="T2093"/>
      <c r="U2093"/>
      <c r="V2093"/>
      <c r="W2093"/>
      <c r="X2093"/>
      <c r="Y2093"/>
      <c r="Z2093"/>
      <c r="AA2093"/>
      <c r="AB2093"/>
      <c r="AC2093"/>
      <c r="AD2093"/>
      <c r="AE2093"/>
      <c r="AF2093"/>
    </row>
    <row r="2094" spans="1:32">
      <c r="A2094" s="6" t="str">
        <f t="shared" si="66"/>
        <v/>
      </c>
      <c r="B2094" s="6" t="str">
        <f t="shared" si="67"/>
        <v/>
      </c>
      <c r="C2094"/>
      <c r="D2094"/>
      <c r="E2094"/>
      <c r="F2094"/>
      <c r="G2094"/>
      <c r="H2094"/>
      <c r="I2094"/>
      <c r="J2094"/>
      <c r="K2094"/>
      <c r="L2094"/>
      <c r="M2094"/>
      <c r="N2094"/>
      <c r="O2094"/>
      <c r="P2094"/>
      <c r="Q2094"/>
      <c r="R2094"/>
      <c r="S2094"/>
      <c r="T2094"/>
      <c r="U2094"/>
      <c r="V2094"/>
      <c r="W2094"/>
      <c r="X2094"/>
      <c r="Y2094"/>
      <c r="Z2094"/>
      <c r="AA2094"/>
      <c r="AB2094"/>
      <c r="AC2094"/>
      <c r="AD2094"/>
      <c r="AE2094"/>
      <c r="AF2094"/>
    </row>
    <row r="2095" spans="1:32">
      <c r="A2095" s="6" t="str">
        <f t="shared" si="66"/>
        <v/>
      </c>
      <c r="B2095" s="6" t="str">
        <f t="shared" si="67"/>
        <v/>
      </c>
      <c r="C2095"/>
      <c r="D2095"/>
      <c r="E2095"/>
      <c r="F2095"/>
      <c r="G2095"/>
      <c r="H2095"/>
      <c r="I2095"/>
      <c r="J2095"/>
      <c r="K2095"/>
      <c r="L2095"/>
      <c r="M2095"/>
      <c r="N2095"/>
      <c r="O2095"/>
      <c r="P2095"/>
      <c r="Q2095"/>
      <c r="R2095"/>
      <c r="S2095"/>
      <c r="T2095"/>
      <c r="U2095"/>
      <c r="V2095"/>
      <c r="W2095"/>
      <c r="X2095"/>
      <c r="Y2095"/>
      <c r="Z2095"/>
      <c r="AA2095"/>
      <c r="AB2095"/>
      <c r="AC2095"/>
      <c r="AD2095"/>
      <c r="AE2095"/>
      <c r="AF2095"/>
    </row>
    <row r="2096" spans="1:32">
      <c r="A2096" s="6" t="str">
        <f t="shared" si="66"/>
        <v/>
      </c>
      <c r="B2096" s="6" t="str">
        <f t="shared" si="67"/>
        <v/>
      </c>
      <c r="C2096"/>
      <c r="D2096"/>
      <c r="E2096"/>
      <c r="F2096"/>
      <c r="G2096"/>
      <c r="H2096"/>
      <c r="I2096"/>
      <c r="J2096"/>
      <c r="K2096"/>
      <c r="L2096"/>
      <c r="M2096"/>
      <c r="N2096"/>
      <c r="O2096"/>
      <c r="P2096"/>
      <c r="Q2096"/>
      <c r="R2096"/>
      <c r="S2096"/>
      <c r="T2096"/>
      <c r="U2096"/>
      <c r="V2096"/>
      <c r="W2096"/>
      <c r="X2096"/>
      <c r="Y2096"/>
      <c r="Z2096"/>
      <c r="AA2096"/>
      <c r="AB2096"/>
      <c r="AC2096"/>
      <c r="AD2096"/>
      <c r="AE2096"/>
      <c r="AF2096"/>
    </row>
    <row r="2097" spans="1:32">
      <c r="A2097" s="6" t="str">
        <f t="shared" si="66"/>
        <v/>
      </c>
      <c r="B2097" s="6" t="str">
        <f t="shared" si="67"/>
        <v/>
      </c>
      <c r="C2097"/>
      <c r="D2097"/>
      <c r="E2097"/>
      <c r="F2097"/>
      <c r="G2097"/>
      <c r="H2097"/>
      <c r="I2097"/>
      <c r="J2097"/>
      <c r="K2097"/>
      <c r="L2097"/>
      <c r="M2097"/>
      <c r="N2097"/>
      <c r="O2097"/>
      <c r="P2097"/>
      <c r="Q2097"/>
      <c r="R2097"/>
      <c r="S2097"/>
      <c r="T2097"/>
      <c r="U2097"/>
      <c r="V2097"/>
      <c r="W2097"/>
      <c r="X2097"/>
      <c r="Y2097"/>
      <c r="Z2097"/>
      <c r="AA2097"/>
      <c r="AB2097"/>
      <c r="AC2097"/>
      <c r="AD2097"/>
      <c r="AE2097"/>
      <c r="AF2097"/>
    </row>
    <row r="2098" spans="1:32">
      <c r="A2098" s="6" t="str">
        <f t="shared" si="66"/>
        <v/>
      </c>
      <c r="B2098" s="6" t="str">
        <f t="shared" si="67"/>
        <v/>
      </c>
      <c r="C2098"/>
      <c r="D2098"/>
      <c r="E2098"/>
      <c r="F2098"/>
      <c r="G2098"/>
      <c r="H2098"/>
      <c r="I2098"/>
      <c r="J2098"/>
      <c r="K2098"/>
      <c r="L2098"/>
      <c r="M2098"/>
      <c r="N2098"/>
      <c r="O2098"/>
      <c r="P2098"/>
      <c r="Q2098"/>
      <c r="R2098"/>
      <c r="S2098"/>
      <c r="T2098"/>
      <c r="U2098"/>
      <c r="V2098"/>
      <c r="W2098"/>
      <c r="X2098"/>
      <c r="Y2098"/>
      <c r="Z2098"/>
      <c r="AA2098"/>
      <c r="AB2098"/>
      <c r="AC2098"/>
      <c r="AD2098"/>
      <c r="AE2098"/>
      <c r="AF2098"/>
    </row>
    <row r="2099" spans="1:32">
      <c r="A2099" s="6" t="str">
        <f t="shared" si="66"/>
        <v/>
      </c>
      <c r="B2099" s="6" t="str">
        <f t="shared" si="67"/>
        <v/>
      </c>
      <c r="C2099"/>
      <c r="D2099"/>
      <c r="E2099"/>
      <c r="F2099"/>
      <c r="G2099"/>
      <c r="H2099"/>
      <c r="I2099"/>
      <c r="J2099"/>
      <c r="K2099"/>
      <c r="L2099"/>
      <c r="M2099"/>
      <c r="N2099"/>
      <c r="O2099"/>
      <c r="P2099"/>
      <c r="Q2099"/>
      <c r="R2099"/>
      <c r="S2099"/>
      <c r="T2099"/>
      <c r="U2099"/>
      <c r="V2099"/>
      <c r="W2099"/>
      <c r="X2099"/>
      <c r="Y2099"/>
      <c r="Z2099"/>
      <c r="AA2099"/>
      <c r="AB2099"/>
      <c r="AC2099"/>
      <c r="AD2099"/>
      <c r="AE2099"/>
      <c r="AF2099"/>
    </row>
    <row r="2100" spans="1:32">
      <c r="A2100" s="6" t="str">
        <f t="shared" si="66"/>
        <v/>
      </c>
      <c r="B2100" s="6" t="str">
        <f t="shared" si="67"/>
        <v/>
      </c>
      <c r="C2100"/>
      <c r="D2100"/>
      <c r="E2100"/>
      <c r="F2100"/>
      <c r="G2100"/>
      <c r="H2100"/>
      <c r="I2100"/>
      <c r="J2100"/>
      <c r="K2100"/>
      <c r="L2100"/>
      <c r="M2100"/>
      <c r="N2100"/>
      <c r="O2100"/>
      <c r="P2100"/>
      <c r="Q2100"/>
      <c r="R2100"/>
      <c r="S2100"/>
      <c r="T2100"/>
      <c r="U2100"/>
      <c r="V2100"/>
      <c r="W2100"/>
      <c r="X2100"/>
      <c r="Y2100"/>
      <c r="Z2100"/>
      <c r="AA2100"/>
      <c r="AB2100"/>
      <c r="AC2100"/>
      <c r="AD2100"/>
      <c r="AE2100"/>
      <c r="AF2100"/>
    </row>
    <row r="2101" spans="1:32">
      <c r="A2101" s="6" t="str">
        <f t="shared" si="66"/>
        <v/>
      </c>
      <c r="B2101" s="6" t="str">
        <f t="shared" si="67"/>
        <v/>
      </c>
      <c r="C2101"/>
      <c r="D2101"/>
      <c r="E2101"/>
      <c r="F2101"/>
      <c r="G2101"/>
      <c r="H2101"/>
      <c r="I2101"/>
      <c r="J2101"/>
      <c r="K2101"/>
      <c r="L2101"/>
      <c r="M2101"/>
      <c r="N2101"/>
      <c r="O2101"/>
      <c r="P2101"/>
      <c r="Q2101"/>
      <c r="R2101"/>
      <c r="S2101"/>
      <c r="T2101"/>
      <c r="U2101"/>
      <c r="V2101"/>
      <c r="W2101"/>
      <c r="X2101"/>
      <c r="Y2101"/>
      <c r="Z2101"/>
      <c r="AA2101"/>
      <c r="AB2101"/>
      <c r="AC2101"/>
      <c r="AD2101"/>
      <c r="AE2101"/>
      <c r="AF2101"/>
    </row>
    <row r="2102" spans="1:32">
      <c r="A2102" s="6" t="str">
        <f t="shared" si="66"/>
        <v/>
      </c>
      <c r="B2102" s="6" t="str">
        <f t="shared" si="67"/>
        <v/>
      </c>
      <c r="C2102"/>
      <c r="D2102"/>
      <c r="E2102"/>
      <c r="F2102"/>
      <c r="G2102"/>
      <c r="H2102"/>
      <c r="I2102"/>
      <c r="J2102"/>
      <c r="K2102"/>
      <c r="L2102"/>
      <c r="M2102"/>
      <c r="N2102"/>
      <c r="O2102"/>
      <c r="P2102"/>
      <c r="Q2102"/>
      <c r="R2102"/>
      <c r="S2102"/>
      <c r="T2102"/>
      <c r="U2102"/>
      <c r="V2102"/>
      <c r="W2102"/>
      <c r="X2102"/>
      <c r="Y2102"/>
      <c r="Z2102"/>
      <c r="AA2102"/>
      <c r="AB2102"/>
      <c r="AC2102"/>
      <c r="AD2102"/>
      <c r="AE2102"/>
      <c r="AF2102"/>
    </row>
    <row r="2103" spans="1:32">
      <c r="A2103" s="6" t="str">
        <f t="shared" si="66"/>
        <v/>
      </c>
      <c r="B2103" s="6" t="str">
        <f t="shared" si="67"/>
        <v/>
      </c>
      <c r="C2103"/>
      <c r="D2103"/>
      <c r="E2103"/>
      <c r="F2103"/>
      <c r="G2103"/>
      <c r="H2103"/>
      <c r="I2103"/>
      <c r="J2103"/>
      <c r="K2103"/>
      <c r="L2103"/>
      <c r="M2103"/>
      <c r="N2103"/>
      <c r="O2103"/>
      <c r="P2103"/>
      <c r="Q2103"/>
      <c r="R2103"/>
      <c r="S2103"/>
      <c r="T2103"/>
      <c r="U2103"/>
      <c r="V2103"/>
      <c r="W2103"/>
      <c r="X2103"/>
      <c r="Y2103"/>
      <c r="Z2103"/>
      <c r="AA2103"/>
      <c r="AB2103"/>
      <c r="AC2103"/>
      <c r="AD2103"/>
      <c r="AE2103"/>
      <c r="AF2103"/>
    </row>
    <row r="2104" spans="1:32">
      <c r="A2104" s="6" t="str">
        <f t="shared" si="66"/>
        <v/>
      </c>
      <c r="B2104" s="6" t="str">
        <f t="shared" si="67"/>
        <v/>
      </c>
      <c r="C2104"/>
      <c r="D2104"/>
      <c r="E2104"/>
      <c r="F2104"/>
      <c r="G2104"/>
      <c r="H2104"/>
      <c r="I2104"/>
      <c r="J2104"/>
      <c r="K2104"/>
      <c r="L2104"/>
      <c r="M2104"/>
      <c r="N2104"/>
      <c r="O2104"/>
      <c r="P2104"/>
      <c r="Q2104"/>
      <c r="R2104"/>
      <c r="S2104"/>
      <c r="T2104"/>
      <c r="U2104"/>
      <c r="V2104"/>
      <c r="W2104"/>
      <c r="X2104"/>
      <c r="Y2104"/>
      <c r="Z2104"/>
      <c r="AA2104"/>
      <c r="AB2104"/>
      <c r="AC2104"/>
      <c r="AD2104"/>
      <c r="AE2104"/>
      <c r="AF2104"/>
    </row>
    <row r="2105" spans="1:32">
      <c r="A2105" s="6" t="str">
        <f t="shared" si="66"/>
        <v/>
      </c>
      <c r="B2105" s="6" t="str">
        <f t="shared" si="67"/>
        <v/>
      </c>
      <c r="C2105"/>
      <c r="D2105"/>
      <c r="E2105"/>
      <c r="F2105"/>
      <c r="G2105"/>
      <c r="H2105"/>
      <c r="I2105"/>
      <c r="J2105"/>
      <c r="K2105"/>
      <c r="L2105"/>
      <c r="M2105"/>
      <c r="N2105"/>
      <c r="O2105"/>
      <c r="P2105"/>
      <c r="Q2105"/>
      <c r="R2105"/>
      <c r="S2105"/>
      <c r="T2105"/>
      <c r="U2105"/>
      <c r="V2105"/>
      <c r="W2105"/>
      <c r="X2105"/>
      <c r="Y2105"/>
      <c r="Z2105"/>
      <c r="AA2105"/>
      <c r="AB2105"/>
      <c r="AC2105"/>
      <c r="AD2105"/>
      <c r="AE2105"/>
      <c r="AF2105"/>
    </row>
    <row r="2106" spans="1:32">
      <c r="A2106" s="6" t="str">
        <f t="shared" si="66"/>
        <v/>
      </c>
      <c r="B2106" s="6" t="str">
        <f t="shared" si="67"/>
        <v/>
      </c>
      <c r="C2106"/>
      <c r="D2106"/>
      <c r="E2106"/>
      <c r="F2106"/>
      <c r="G2106"/>
      <c r="H2106"/>
      <c r="I2106"/>
      <c r="J2106"/>
      <c r="K2106"/>
      <c r="L2106"/>
      <c r="M2106"/>
      <c r="N2106"/>
      <c r="O2106"/>
      <c r="P2106"/>
      <c r="Q2106"/>
      <c r="R2106"/>
      <c r="S2106"/>
      <c r="T2106"/>
      <c r="U2106"/>
      <c r="V2106"/>
      <c r="W2106"/>
      <c r="X2106"/>
      <c r="Y2106"/>
      <c r="Z2106"/>
      <c r="AA2106"/>
      <c r="AB2106"/>
      <c r="AC2106"/>
      <c r="AD2106"/>
      <c r="AE2106"/>
      <c r="AF2106"/>
    </row>
    <row r="2107" spans="1:32">
      <c r="A2107" s="6" t="str">
        <f t="shared" si="66"/>
        <v/>
      </c>
      <c r="B2107" s="6" t="str">
        <f t="shared" si="67"/>
        <v/>
      </c>
      <c r="C2107"/>
      <c r="D2107"/>
      <c r="E2107"/>
      <c r="F2107"/>
      <c r="G2107"/>
      <c r="H2107"/>
      <c r="I2107"/>
      <c r="J2107"/>
      <c r="K2107"/>
      <c r="L2107"/>
      <c r="M2107"/>
      <c r="N2107"/>
      <c r="O2107"/>
      <c r="P2107"/>
      <c r="Q2107"/>
      <c r="R2107"/>
      <c r="S2107"/>
      <c r="T2107"/>
      <c r="U2107"/>
      <c r="V2107"/>
      <c r="W2107"/>
      <c r="X2107"/>
      <c r="Y2107"/>
      <c r="Z2107"/>
      <c r="AA2107"/>
      <c r="AB2107"/>
      <c r="AC2107"/>
      <c r="AD2107"/>
      <c r="AE2107"/>
      <c r="AF2107"/>
    </row>
    <row r="2108" spans="1:32">
      <c r="A2108" s="6" t="str">
        <f t="shared" si="66"/>
        <v/>
      </c>
      <c r="B2108" s="6" t="str">
        <f t="shared" si="67"/>
        <v/>
      </c>
      <c r="C2108"/>
      <c r="D2108"/>
      <c r="E2108"/>
      <c r="F2108"/>
      <c r="G2108"/>
      <c r="H2108"/>
      <c r="I2108"/>
      <c r="J2108"/>
      <c r="K2108"/>
      <c r="L2108"/>
      <c r="M2108"/>
      <c r="N2108"/>
      <c r="O2108"/>
      <c r="P2108"/>
      <c r="Q2108"/>
      <c r="R2108"/>
      <c r="S2108"/>
      <c r="T2108"/>
      <c r="U2108"/>
      <c r="V2108"/>
      <c r="W2108"/>
      <c r="X2108"/>
      <c r="Y2108"/>
      <c r="Z2108"/>
      <c r="AA2108"/>
      <c r="AB2108"/>
      <c r="AC2108"/>
      <c r="AD2108"/>
      <c r="AE2108"/>
      <c r="AF2108"/>
    </row>
    <row r="2109" spans="1:32">
      <c r="A2109" s="6" t="str">
        <f t="shared" si="66"/>
        <v/>
      </c>
      <c r="B2109" s="6" t="str">
        <f t="shared" si="67"/>
        <v/>
      </c>
      <c r="C2109"/>
      <c r="D2109"/>
      <c r="E2109"/>
      <c r="F2109"/>
      <c r="G2109"/>
      <c r="H2109"/>
      <c r="I2109"/>
      <c r="J2109"/>
      <c r="K2109"/>
      <c r="L2109"/>
      <c r="M2109"/>
      <c r="N2109"/>
      <c r="O2109"/>
      <c r="P2109"/>
      <c r="Q2109"/>
      <c r="R2109"/>
      <c r="S2109"/>
      <c r="T2109"/>
      <c r="U2109"/>
      <c r="V2109"/>
      <c r="W2109"/>
      <c r="X2109"/>
      <c r="Y2109"/>
      <c r="Z2109"/>
      <c r="AA2109"/>
      <c r="AB2109"/>
      <c r="AC2109"/>
      <c r="AD2109"/>
      <c r="AE2109"/>
      <c r="AF2109"/>
    </row>
    <row r="2110" spans="1:32">
      <c r="A2110" s="6" t="str">
        <f t="shared" si="66"/>
        <v/>
      </c>
      <c r="B2110" s="6" t="str">
        <f t="shared" si="67"/>
        <v/>
      </c>
      <c r="C2110"/>
      <c r="D2110"/>
      <c r="E2110"/>
      <c r="F2110"/>
      <c r="G2110"/>
      <c r="H2110"/>
      <c r="I2110"/>
      <c r="J2110"/>
      <c r="K2110"/>
      <c r="L2110"/>
      <c r="M2110"/>
      <c r="N2110"/>
      <c r="O2110"/>
      <c r="P2110"/>
      <c r="Q2110"/>
      <c r="R2110"/>
      <c r="S2110"/>
      <c r="T2110"/>
      <c r="U2110"/>
      <c r="V2110"/>
      <c r="W2110"/>
      <c r="X2110"/>
      <c r="Y2110"/>
      <c r="Z2110"/>
      <c r="AA2110"/>
      <c r="AB2110"/>
      <c r="AC2110"/>
      <c r="AD2110"/>
      <c r="AE2110"/>
      <c r="AF2110"/>
    </row>
    <row r="2111" spans="1:32">
      <c r="A2111" s="6" t="str">
        <f t="shared" si="66"/>
        <v/>
      </c>
      <c r="B2111" s="6" t="str">
        <f t="shared" si="67"/>
        <v/>
      </c>
      <c r="C2111"/>
      <c r="D2111"/>
      <c r="E2111"/>
      <c r="F2111"/>
      <c r="G2111"/>
      <c r="H2111"/>
      <c r="I2111"/>
      <c r="J2111"/>
      <c r="K2111"/>
      <c r="L2111"/>
      <c r="M2111"/>
      <c r="N2111"/>
      <c r="O2111"/>
      <c r="P2111"/>
      <c r="Q2111"/>
      <c r="R2111"/>
      <c r="S2111"/>
      <c r="T2111"/>
      <c r="U2111"/>
      <c r="V2111"/>
      <c r="W2111"/>
      <c r="X2111"/>
      <c r="Y2111"/>
      <c r="Z2111"/>
      <c r="AA2111"/>
      <c r="AB2111"/>
      <c r="AC2111"/>
      <c r="AD2111"/>
      <c r="AE2111"/>
      <c r="AF2111"/>
    </row>
    <row r="2112" spans="1:32">
      <c r="A2112" s="6" t="str">
        <f t="shared" si="66"/>
        <v/>
      </c>
      <c r="B2112" s="6" t="str">
        <f t="shared" si="67"/>
        <v/>
      </c>
      <c r="C2112"/>
      <c r="D2112"/>
      <c r="E2112"/>
      <c r="F2112"/>
      <c r="G2112"/>
      <c r="H2112"/>
      <c r="I2112"/>
      <c r="J2112"/>
      <c r="K2112"/>
      <c r="L2112"/>
      <c r="M2112"/>
      <c r="N2112"/>
      <c r="O2112"/>
      <c r="P2112"/>
      <c r="Q2112"/>
      <c r="R2112"/>
      <c r="S2112"/>
      <c r="T2112"/>
      <c r="U2112"/>
      <c r="V2112"/>
      <c r="W2112"/>
      <c r="X2112"/>
      <c r="Y2112"/>
      <c r="Z2112"/>
      <c r="AA2112"/>
      <c r="AB2112"/>
      <c r="AC2112"/>
      <c r="AD2112"/>
      <c r="AE2112"/>
      <c r="AF2112"/>
    </row>
    <row r="2113" spans="1:32">
      <c r="A2113" s="6" t="str">
        <f t="shared" si="66"/>
        <v/>
      </c>
      <c r="B2113" s="6" t="str">
        <f t="shared" si="67"/>
        <v/>
      </c>
      <c r="C2113"/>
      <c r="D2113"/>
      <c r="E2113"/>
      <c r="F2113"/>
      <c r="G2113"/>
      <c r="H2113"/>
      <c r="I2113"/>
      <c r="J2113"/>
      <c r="K2113"/>
      <c r="L2113"/>
      <c r="M2113"/>
      <c r="N2113"/>
      <c r="O2113"/>
      <c r="P2113"/>
      <c r="Q2113"/>
      <c r="R2113"/>
      <c r="S2113"/>
      <c r="T2113"/>
      <c r="U2113"/>
      <c r="V2113"/>
      <c r="W2113"/>
      <c r="X2113"/>
      <c r="Y2113"/>
      <c r="Z2113"/>
      <c r="AA2113"/>
      <c r="AB2113"/>
      <c r="AC2113"/>
      <c r="AD2113"/>
      <c r="AE2113"/>
      <c r="AF2113"/>
    </row>
    <row r="2114" spans="1:32">
      <c r="A2114" s="6" t="str">
        <f t="shared" si="66"/>
        <v/>
      </c>
      <c r="B2114" s="6" t="str">
        <f t="shared" si="67"/>
        <v/>
      </c>
      <c r="C2114"/>
      <c r="D2114"/>
      <c r="E2114"/>
      <c r="F2114"/>
      <c r="G2114"/>
      <c r="H2114"/>
      <c r="I2114"/>
      <c r="J2114"/>
      <c r="K2114"/>
      <c r="L2114"/>
      <c r="M2114"/>
      <c r="N2114"/>
      <c r="O2114"/>
      <c r="P2114"/>
      <c r="Q2114"/>
      <c r="R2114"/>
      <c r="S2114"/>
      <c r="T2114"/>
      <c r="U2114"/>
      <c r="V2114"/>
      <c r="W2114"/>
      <c r="X2114"/>
      <c r="Y2114"/>
      <c r="Z2114"/>
      <c r="AA2114"/>
      <c r="AB2114"/>
      <c r="AC2114"/>
      <c r="AD2114"/>
      <c r="AE2114"/>
      <c r="AF2114"/>
    </row>
    <row r="2115" spans="1:32">
      <c r="A2115" s="6" t="str">
        <f t="shared" si="66"/>
        <v/>
      </c>
      <c r="B2115" s="6" t="str">
        <f t="shared" si="67"/>
        <v/>
      </c>
      <c r="C2115"/>
      <c r="D2115"/>
      <c r="E2115"/>
      <c r="F2115"/>
      <c r="G2115"/>
      <c r="H2115"/>
      <c r="I2115"/>
      <c r="J2115"/>
      <c r="K2115"/>
      <c r="L2115"/>
      <c r="M2115"/>
      <c r="N2115"/>
      <c r="O2115"/>
      <c r="P2115"/>
      <c r="Q2115"/>
      <c r="R2115"/>
      <c r="S2115"/>
      <c r="T2115"/>
      <c r="U2115"/>
      <c r="V2115"/>
      <c r="W2115"/>
      <c r="X2115"/>
      <c r="Y2115"/>
      <c r="Z2115"/>
      <c r="AA2115"/>
      <c r="AB2115"/>
      <c r="AC2115"/>
      <c r="AD2115"/>
      <c r="AE2115"/>
      <c r="AF2115"/>
    </row>
    <row r="2116" spans="1:32">
      <c r="A2116" s="6" t="str">
        <f t="shared" si="66"/>
        <v/>
      </c>
      <c r="B2116" s="6" t="str">
        <f t="shared" si="67"/>
        <v/>
      </c>
      <c r="C2116"/>
      <c r="D2116"/>
      <c r="E2116"/>
      <c r="F2116"/>
      <c r="G2116"/>
      <c r="H2116"/>
      <c r="I2116"/>
      <c r="J2116"/>
      <c r="K2116"/>
      <c r="L2116"/>
      <c r="M2116"/>
      <c r="N2116"/>
      <c r="O2116"/>
      <c r="P2116"/>
      <c r="Q2116"/>
      <c r="R2116"/>
      <c r="S2116"/>
      <c r="T2116"/>
      <c r="U2116"/>
      <c r="V2116"/>
      <c r="W2116"/>
      <c r="X2116"/>
      <c r="Y2116"/>
      <c r="Z2116"/>
      <c r="AA2116"/>
      <c r="AB2116"/>
      <c r="AC2116"/>
      <c r="AD2116"/>
      <c r="AE2116"/>
      <c r="AF2116"/>
    </row>
    <row r="2117" spans="1:32">
      <c r="A2117" s="6" t="str">
        <f t="shared" si="66"/>
        <v/>
      </c>
      <c r="B2117" s="6" t="str">
        <f t="shared" si="67"/>
        <v/>
      </c>
      <c r="C2117"/>
      <c r="D2117"/>
      <c r="E2117"/>
      <c r="F2117"/>
      <c r="G2117"/>
      <c r="H2117"/>
      <c r="I2117"/>
      <c r="J2117"/>
      <c r="K2117"/>
      <c r="L2117"/>
      <c r="M2117"/>
      <c r="N2117"/>
      <c r="O2117"/>
      <c r="P2117"/>
      <c r="Q2117"/>
      <c r="R2117"/>
      <c r="S2117"/>
      <c r="T2117"/>
      <c r="U2117"/>
      <c r="V2117"/>
      <c r="W2117"/>
      <c r="X2117"/>
      <c r="Y2117"/>
      <c r="Z2117"/>
      <c r="AA2117"/>
      <c r="AB2117"/>
      <c r="AC2117"/>
      <c r="AD2117"/>
      <c r="AE2117"/>
      <c r="AF2117"/>
    </row>
    <row r="2118" spans="1:32">
      <c r="A2118" s="6" t="str">
        <f t="shared" si="66"/>
        <v/>
      </c>
      <c r="B2118" s="6" t="str">
        <f t="shared" si="67"/>
        <v/>
      </c>
      <c r="C2118"/>
      <c r="D2118"/>
      <c r="E2118"/>
      <c r="F2118"/>
      <c r="G2118"/>
      <c r="H2118"/>
      <c r="I2118"/>
      <c r="J2118"/>
      <c r="K2118"/>
      <c r="L2118"/>
      <c r="M2118"/>
      <c r="N2118"/>
      <c r="O2118"/>
      <c r="P2118"/>
      <c r="Q2118"/>
      <c r="R2118"/>
      <c r="S2118"/>
      <c r="T2118"/>
      <c r="U2118"/>
      <c r="V2118"/>
      <c r="W2118"/>
      <c r="X2118"/>
      <c r="Y2118"/>
      <c r="Z2118"/>
      <c r="AA2118"/>
      <c r="AB2118"/>
      <c r="AC2118"/>
      <c r="AD2118"/>
      <c r="AE2118"/>
      <c r="AF2118"/>
    </row>
    <row r="2119" spans="1:32">
      <c r="A2119" s="6" t="str">
        <f t="shared" si="66"/>
        <v/>
      </c>
      <c r="B2119" s="6" t="str">
        <f t="shared" si="67"/>
        <v/>
      </c>
      <c r="C2119"/>
      <c r="D2119"/>
      <c r="E2119"/>
      <c r="F2119"/>
      <c r="G2119"/>
      <c r="H2119"/>
      <c r="I2119"/>
      <c r="J2119"/>
      <c r="K2119"/>
      <c r="L2119"/>
      <c r="M2119"/>
      <c r="N2119"/>
      <c r="O2119"/>
      <c r="P2119"/>
      <c r="Q2119"/>
      <c r="R2119"/>
      <c r="S2119"/>
      <c r="T2119"/>
      <c r="U2119"/>
      <c r="V2119"/>
      <c r="W2119"/>
      <c r="X2119"/>
      <c r="Y2119"/>
      <c r="Z2119"/>
      <c r="AA2119"/>
      <c r="AB2119"/>
      <c r="AC2119"/>
      <c r="AD2119"/>
      <c r="AE2119"/>
      <c r="AF2119"/>
    </row>
    <row r="2120" spans="1:32">
      <c r="A2120" s="6" t="str">
        <f t="shared" si="66"/>
        <v/>
      </c>
      <c r="B2120" s="6" t="str">
        <f t="shared" si="67"/>
        <v/>
      </c>
      <c r="C2120"/>
      <c r="D2120"/>
      <c r="E2120"/>
      <c r="F2120"/>
      <c r="G2120"/>
      <c r="H2120"/>
      <c r="I2120"/>
      <c r="J2120"/>
      <c r="K2120"/>
      <c r="L2120"/>
      <c r="M2120"/>
      <c r="N2120"/>
      <c r="O2120"/>
      <c r="P2120"/>
      <c r="Q2120"/>
      <c r="R2120"/>
      <c r="S2120"/>
      <c r="T2120"/>
      <c r="U2120"/>
      <c r="V2120"/>
      <c r="W2120"/>
      <c r="X2120"/>
      <c r="Y2120"/>
      <c r="Z2120"/>
      <c r="AA2120"/>
      <c r="AB2120"/>
      <c r="AC2120"/>
      <c r="AD2120"/>
      <c r="AE2120"/>
      <c r="AF2120"/>
    </row>
    <row r="2121" spans="1:32">
      <c r="A2121" s="6" t="str">
        <f t="shared" si="66"/>
        <v/>
      </c>
      <c r="B2121" s="6" t="str">
        <f t="shared" si="67"/>
        <v/>
      </c>
      <c r="C2121"/>
      <c r="D2121"/>
      <c r="E2121"/>
      <c r="F2121"/>
      <c r="G2121"/>
      <c r="H2121"/>
      <c r="I2121"/>
      <c r="J2121"/>
      <c r="K2121"/>
      <c r="L2121"/>
      <c r="M2121"/>
      <c r="N2121"/>
      <c r="O2121"/>
      <c r="P2121"/>
      <c r="Q2121"/>
      <c r="R2121"/>
      <c r="S2121"/>
      <c r="T2121"/>
      <c r="U2121"/>
      <c r="V2121"/>
      <c r="W2121"/>
      <c r="X2121"/>
      <c r="Y2121"/>
      <c r="Z2121"/>
      <c r="AA2121"/>
      <c r="AB2121"/>
      <c r="AC2121"/>
      <c r="AD2121"/>
      <c r="AE2121"/>
      <c r="AF2121"/>
    </row>
    <row r="2122" spans="1:32">
      <c r="A2122" s="6" t="str">
        <f t="shared" ref="A2122:A2185" si="68">IFERROR(CONCATENATE(C2122,B2122),"")</f>
        <v/>
      </c>
      <c r="B2122" s="6" t="str">
        <f t="shared" ref="B2122:B2185" si="69">IFERROR(IF(C2122=C2121,B2121+1,IF(C2122="","",1)),"")</f>
        <v/>
      </c>
      <c r="C2122"/>
      <c r="D2122"/>
      <c r="E2122"/>
      <c r="F2122"/>
      <c r="G2122"/>
      <c r="H2122"/>
      <c r="I2122"/>
      <c r="J2122"/>
      <c r="K2122"/>
      <c r="L2122"/>
      <c r="M2122"/>
      <c r="N2122"/>
      <c r="O2122"/>
      <c r="P2122"/>
      <c r="Q2122"/>
      <c r="R2122"/>
      <c r="S2122"/>
      <c r="T2122"/>
      <c r="U2122"/>
      <c r="V2122"/>
      <c r="W2122"/>
      <c r="X2122"/>
      <c r="Y2122"/>
      <c r="Z2122"/>
      <c r="AA2122"/>
      <c r="AB2122"/>
      <c r="AC2122"/>
      <c r="AD2122"/>
      <c r="AE2122"/>
      <c r="AF2122"/>
    </row>
    <row r="2123" spans="1:32">
      <c r="A2123" s="6" t="str">
        <f t="shared" si="68"/>
        <v/>
      </c>
      <c r="B2123" s="6" t="str">
        <f t="shared" si="69"/>
        <v/>
      </c>
      <c r="C2123"/>
      <c r="D2123"/>
      <c r="E2123"/>
      <c r="F2123"/>
      <c r="G2123"/>
      <c r="H2123"/>
      <c r="I2123"/>
      <c r="J2123"/>
      <c r="K2123"/>
      <c r="L2123"/>
      <c r="M2123"/>
      <c r="N2123"/>
      <c r="O2123"/>
      <c r="P2123"/>
      <c r="Q2123"/>
      <c r="R2123"/>
      <c r="S2123"/>
      <c r="T2123"/>
      <c r="U2123"/>
      <c r="V2123"/>
      <c r="W2123"/>
      <c r="X2123"/>
      <c r="Y2123"/>
      <c r="Z2123"/>
      <c r="AA2123"/>
      <c r="AB2123"/>
      <c r="AC2123"/>
      <c r="AD2123"/>
      <c r="AE2123"/>
      <c r="AF2123"/>
    </row>
    <row r="2124" spans="1:32">
      <c r="A2124" s="6" t="str">
        <f t="shared" si="68"/>
        <v/>
      </c>
      <c r="B2124" s="6" t="str">
        <f t="shared" si="69"/>
        <v/>
      </c>
      <c r="C2124"/>
      <c r="D2124"/>
      <c r="E2124"/>
      <c r="F2124"/>
      <c r="G2124"/>
      <c r="H2124"/>
      <c r="I2124"/>
      <c r="J2124"/>
      <c r="K2124"/>
      <c r="L2124"/>
      <c r="M2124"/>
      <c r="N2124"/>
      <c r="O2124"/>
      <c r="P2124"/>
      <c r="Q2124"/>
      <c r="R2124"/>
      <c r="S2124"/>
      <c r="T2124"/>
      <c r="U2124"/>
      <c r="V2124"/>
      <c r="W2124"/>
      <c r="X2124"/>
      <c r="Y2124"/>
      <c r="Z2124"/>
      <c r="AA2124"/>
      <c r="AB2124"/>
      <c r="AC2124"/>
      <c r="AD2124"/>
      <c r="AE2124"/>
      <c r="AF2124"/>
    </row>
    <row r="2125" spans="1:32">
      <c r="A2125" s="6" t="str">
        <f t="shared" si="68"/>
        <v/>
      </c>
      <c r="B2125" s="6" t="str">
        <f t="shared" si="69"/>
        <v/>
      </c>
      <c r="C2125"/>
      <c r="D2125"/>
      <c r="E2125"/>
      <c r="F2125"/>
      <c r="G2125"/>
      <c r="H2125"/>
      <c r="I2125"/>
      <c r="J2125"/>
      <c r="K2125"/>
      <c r="L2125"/>
      <c r="M2125"/>
      <c r="N2125"/>
      <c r="O2125"/>
      <c r="P2125"/>
      <c r="Q2125"/>
      <c r="R2125"/>
      <c r="S2125"/>
      <c r="T2125"/>
      <c r="U2125"/>
      <c r="V2125"/>
      <c r="W2125"/>
      <c r="X2125"/>
      <c r="Y2125"/>
      <c r="Z2125"/>
      <c r="AA2125"/>
      <c r="AB2125"/>
      <c r="AC2125"/>
      <c r="AD2125"/>
      <c r="AE2125"/>
      <c r="AF2125"/>
    </row>
    <row r="2126" spans="1:32">
      <c r="A2126" s="6" t="str">
        <f t="shared" si="68"/>
        <v/>
      </c>
      <c r="B2126" s="6" t="str">
        <f t="shared" si="69"/>
        <v/>
      </c>
      <c r="C2126"/>
      <c r="D2126"/>
      <c r="E2126"/>
      <c r="F2126"/>
      <c r="G2126"/>
      <c r="H2126"/>
      <c r="I2126"/>
      <c r="J2126"/>
      <c r="K2126"/>
      <c r="L2126"/>
      <c r="M2126"/>
      <c r="N2126"/>
      <c r="O2126"/>
      <c r="P2126"/>
      <c r="Q2126"/>
      <c r="R2126"/>
      <c r="S2126"/>
      <c r="T2126"/>
      <c r="U2126"/>
      <c r="V2126"/>
      <c r="W2126"/>
      <c r="X2126"/>
      <c r="Y2126"/>
      <c r="Z2126"/>
      <c r="AA2126"/>
      <c r="AB2126"/>
      <c r="AC2126"/>
      <c r="AD2126"/>
      <c r="AE2126"/>
      <c r="AF2126"/>
    </row>
    <row r="2127" spans="1:32">
      <c r="A2127" s="6" t="str">
        <f t="shared" si="68"/>
        <v/>
      </c>
      <c r="B2127" s="6" t="str">
        <f t="shared" si="69"/>
        <v/>
      </c>
      <c r="C2127"/>
      <c r="D2127"/>
      <c r="E2127"/>
      <c r="F2127"/>
      <c r="G2127"/>
      <c r="H2127"/>
      <c r="I2127"/>
      <c r="J2127"/>
      <c r="K2127"/>
      <c r="L2127"/>
      <c r="M2127"/>
      <c r="N2127"/>
      <c r="O2127"/>
      <c r="P2127"/>
      <c r="Q2127"/>
      <c r="R2127"/>
      <c r="S2127"/>
      <c r="T2127"/>
      <c r="U2127"/>
      <c r="V2127"/>
      <c r="W2127"/>
      <c r="X2127"/>
      <c r="Y2127"/>
      <c r="Z2127"/>
      <c r="AA2127"/>
      <c r="AB2127"/>
      <c r="AC2127"/>
      <c r="AD2127"/>
      <c r="AE2127"/>
      <c r="AF2127"/>
    </row>
    <row r="2128" spans="1:32">
      <c r="A2128" s="6" t="str">
        <f t="shared" si="68"/>
        <v/>
      </c>
      <c r="B2128" s="6" t="str">
        <f t="shared" si="69"/>
        <v/>
      </c>
      <c r="C2128"/>
      <c r="D2128"/>
      <c r="E2128"/>
      <c r="F2128"/>
      <c r="G2128"/>
      <c r="H2128"/>
      <c r="I2128"/>
      <c r="J2128"/>
      <c r="K2128"/>
      <c r="L2128"/>
      <c r="M2128"/>
      <c r="N2128"/>
      <c r="O2128"/>
      <c r="P2128"/>
      <c r="Q2128"/>
      <c r="R2128"/>
      <c r="S2128"/>
      <c r="T2128"/>
      <c r="U2128"/>
      <c r="V2128"/>
      <c r="W2128"/>
      <c r="X2128"/>
      <c r="Y2128"/>
      <c r="Z2128"/>
      <c r="AA2128"/>
      <c r="AB2128"/>
      <c r="AC2128"/>
      <c r="AD2128"/>
      <c r="AE2128"/>
      <c r="AF2128"/>
    </row>
    <row r="2129" spans="1:32">
      <c r="A2129" s="6" t="str">
        <f t="shared" si="68"/>
        <v/>
      </c>
      <c r="B2129" s="6" t="str">
        <f t="shared" si="69"/>
        <v/>
      </c>
      <c r="C2129"/>
      <c r="D2129"/>
      <c r="E2129"/>
      <c r="F2129"/>
      <c r="G2129"/>
      <c r="H2129"/>
      <c r="I2129"/>
      <c r="J2129"/>
      <c r="K2129"/>
      <c r="L2129"/>
      <c r="M2129"/>
      <c r="N2129"/>
      <c r="O2129"/>
      <c r="P2129"/>
      <c r="Q2129"/>
      <c r="R2129"/>
      <c r="S2129"/>
      <c r="T2129"/>
      <c r="U2129"/>
      <c r="V2129"/>
      <c r="W2129"/>
      <c r="X2129"/>
      <c r="Y2129"/>
      <c r="Z2129"/>
      <c r="AA2129"/>
      <c r="AB2129"/>
      <c r="AC2129"/>
      <c r="AD2129"/>
      <c r="AE2129"/>
      <c r="AF2129"/>
    </row>
    <row r="2130" spans="1:32">
      <c r="A2130" s="6" t="str">
        <f t="shared" si="68"/>
        <v/>
      </c>
      <c r="B2130" s="6" t="str">
        <f t="shared" si="69"/>
        <v/>
      </c>
      <c r="C2130"/>
      <c r="D2130"/>
      <c r="E2130"/>
      <c r="F2130"/>
      <c r="G2130"/>
      <c r="H2130"/>
      <c r="I2130"/>
      <c r="J2130"/>
      <c r="K2130"/>
      <c r="L2130"/>
      <c r="M2130"/>
      <c r="N2130"/>
      <c r="O2130"/>
      <c r="P2130"/>
      <c r="Q2130"/>
      <c r="R2130"/>
      <c r="S2130"/>
      <c r="T2130"/>
      <c r="U2130"/>
      <c r="V2130"/>
      <c r="W2130"/>
      <c r="X2130"/>
      <c r="Y2130"/>
      <c r="Z2130"/>
      <c r="AA2130"/>
      <c r="AB2130"/>
      <c r="AC2130"/>
      <c r="AD2130"/>
      <c r="AE2130"/>
      <c r="AF2130"/>
    </row>
    <row r="2131" spans="1:32">
      <c r="A2131" s="6" t="str">
        <f t="shared" si="68"/>
        <v/>
      </c>
      <c r="B2131" s="6" t="str">
        <f t="shared" si="69"/>
        <v/>
      </c>
      <c r="C2131"/>
      <c r="D2131"/>
      <c r="E2131"/>
      <c r="F2131"/>
      <c r="G2131"/>
      <c r="H2131"/>
      <c r="I2131"/>
      <c r="J2131"/>
      <c r="K2131"/>
      <c r="L2131"/>
      <c r="M2131"/>
      <c r="N2131"/>
      <c r="O2131"/>
      <c r="P2131"/>
      <c r="Q2131"/>
      <c r="R2131"/>
      <c r="S2131"/>
      <c r="T2131"/>
      <c r="U2131"/>
      <c r="V2131"/>
      <c r="W2131"/>
      <c r="X2131"/>
      <c r="Y2131"/>
      <c r="Z2131"/>
      <c r="AA2131"/>
      <c r="AB2131"/>
      <c r="AC2131"/>
      <c r="AD2131"/>
      <c r="AE2131"/>
      <c r="AF2131"/>
    </row>
    <row r="2132" spans="1:32">
      <c r="A2132" s="6" t="str">
        <f t="shared" si="68"/>
        <v/>
      </c>
      <c r="B2132" s="6" t="str">
        <f t="shared" si="69"/>
        <v/>
      </c>
      <c r="C2132"/>
      <c r="D2132"/>
      <c r="E2132"/>
      <c r="F2132"/>
      <c r="G2132"/>
      <c r="H2132"/>
      <c r="I2132"/>
      <c r="J2132"/>
      <c r="K2132"/>
      <c r="L2132"/>
      <c r="M2132"/>
      <c r="N2132"/>
      <c r="O2132"/>
      <c r="P2132"/>
      <c r="Q2132"/>
      <c r="R2132"/>
      <c r="S2132"/>
      <c r="T2132"/>
      <c r="U2132"/>
      <c r="V2132"/>
      <c r="W2132"/>
      <c r="X2132"/>
      <c r="Y2132"/>
      <c r="Z2132"/>
      <c r="AA2132"/>
      <c r="AB2132"/>
      <c r="AC2132"/>
      <c r="AD2132"/>
      <c r="AE2132"/>
      <c r="AF2132"/>
    </row>
    <row r="2133" spans="1:32">
      <c r="A2133" s="6" t="str">
        <f t="shared" si="68"/>
        <v/>
      </c>
      <c r="B2133" s="6" t="str">
        <f t="shared" si="69"/>
        <v/>
      </c>
      <c r="C2133"/>
      <c r="D2133"/>
      <c r="E2133"/>
      <c r="F2133"/>
      <c r="G2133"/>
      <c r="H2133"/>
      <c r="I2133"/>
      <c r="J2133"/>
      <c r="K2133"/>
      <c r="L2133"/>
      <c r="M2133"/>
      <c r="N2133"/>
      <c r="O2133"/>
      <c r="P2133"/>
      <c r="Q2133"/>
      <c r="R2133"/>
      <c r="S2133"/>
      <c r="T2133"/>
      <c r="U2133"/>
      <c r="V2133"/>
      <c r="W2133"/>
      <c r="X2133"/>
      <c r="Y2133"/>
      <c r="Z2133"/>
      <c r="AA2133"/>
      <c r="AB2133"/>
      <c r="AC2133"/>
      <c r="AD2133"/>
      <c r="AE2133"/>
      <c r="AF2133"/>
    </row>
    <row r="2134" spans="1:32">
      <c r="A2134" s="6" t="str">
        <f t="shared" si="68"/>
        <v/>
      </c>
      <c r="B2134" s="6" t="str">
        <f t="shared" si="69"/>
        <v/>
      </c>
      <c r="C2134"/>
      <c r="D2134"/>
      <c r="E2134"/>
      <c r="F2134"/>
      <c r="G2134"/>
      <c r="H2134"/>
      <c r="I2134"/>
      <c r="J2134"/>
      <c r="K2134"/>
      <c r="L2134"/>
      <c r="M2134"/>
      <c r="N2134"/>
      <c r="O2134"/>
      <c r="P2134"/>
      <c r="Q2134"/>
      <c r="R2134"/>
      <c r="S2134"/>
      <c r="T2134"/>
      <c r="U2134"/>
      <c r="V2134"/>
      <c r="W2134"/>
      <c r="X2134"/>
      <c r="Y2134"/>
      <c r="Z2134"/>
      <c r="AA2134"/>
      <c r="AB2134"/>
      <c r="AC2134"/>
      <c r="AD2134"/>
      <c r="AE2134"/>
      <c r="AF2134"/>
    </row>
    <row r="2135" spans="1:32">
      <c r="A2135" s="6" t="str">
        <f t="shared" si="68"/>
        <v/>
      </c>
      <c r="B2135" s="6" t="str">
        <f t="shared" si="69"/>
        <v/>
      </c>
      <c r="C2135"/>
      <c r="D2135"/>
      <c r="E2135"/>
      <c r="F2135"/>
      <c r="G2135"/>
      <c r="H2135"/>
      <c r="I2135"/>
      <c r="J2135"/>
      <c r="K2135"/>
      <c r="L2135"/>
      <c r="M2135"/>
      <c r="N2135"/>
      <c r="O2135"/>
      <c r="P2135"/>
      <c r="Q2135"/>
      <c r="R2135"/>
      <c r="S2135"/>
      <c r="T2135"/>
      <c r="U2135"/>
      <c r="V2135"/>
      <c r="W2135"/>
      <c r="X2135"/>
      <c r="Y2135"/>
      <c r="Z2135"/>
      <c r="AA2135"/>
      <c r="AB2135"/>
      <c r="AC2135"/>
      <c r="AD2135"/>
      <c r="AE2135"/>
      <c r="AF2135"/>
    </row>
    <row r="2136" spans="1:32">
      <c r="A2136" s="6" t="str">
        <f t="shared" si="68"/>
        <v/>
      </c>
      <c r="B2136" s="6" t="str">
        <f t="shared" si="69"/>
        <v/>
      </c>
      <c r="C2136"/>
      <c r="D2136"/>
      <c r="E2136"/>
      <c r="F2136"/>
      <c r="G2136"/>
      <c r="H2136"/>
      <c r="I2136"/>
      <c r="J2136"/>
      <c r="K2136"/>
      <c r="L2136"/>
      <c r="M2136"/>
      <c r="N2136"/>
      <c r="O2136"/>
      <c r="P2136"/>
      <c r="Q2136"/>
      <c r="R2136"/>
      <c r="S2136"/>
      <c r="T2136"/>
      <c r="U2136"/>
      <c r="V2136"/>
      <c r="W2136"/>
      <c r="X2136"/>
      <c r="Y2136"/>
      <c r="Z2136"/>
      <c r="AA2136"/>
      <c r="AB2136"/>
      <c r="AC2136"/>
      <c r="AD2136"/>
      <c r="AE2136"/>
      <c r="AF2136"/>
    </row>
    <row r="2137" spans="1:32">
      <c r="A2137" s="6" t="str">
        <f t="shared" si="68"/>
        <v/>
      </c>
      <c r="B2137" s="6" t="str">
        <f t="shared" si="69"/>
        <v/>
      </c>
      <c r="C2137"/>
      <c r="D2137"/>
      <c r="E2137"/>
      <c r="F2137"/>
      <c r="G2137"/>
      <c r="H2137"/>
      <c r="I2137"/>
      <c r="J2137"/>
      <c r="K2137"/>
      <c r="L2137"/>
      <c r="M2137"/>
      <c r="N2137"/>
      <c r="O2137"/>
      <c r="P2137"/>
      <c r="Q2137"/>
      <c r="R2137"/>
      <c r="S2137"/>
      <c r="T2137"/>
      <c r="U2137"/>
      <c r="V2137"/>
      <c r="W2137"/>
      <c r="X2137"/>
      <c r="Y2137"/>
      <c r="Z2137"/>
      <c r="AA2137"/>
      <c r="AB2137"/>
      <c r="AC2137"/>
      <c r="AD2137"/>
      <c r="AE2137"/>
      <c r="AF2137"/>
    </row>
    <row r="2138" spans="1:32">
      <c r="A2138" s="6" t="str">
        <f t="shared" si="68"/>
        <v/>
      </c>
      <c r="B2138" s="6" t="str">
        <f t="shared" si="69"/>
        <v/>
      </c>
      <c r="C2138"/>
      <c r="D2138"/>
      <c r="E2138"/>
      <c r="F2138"/>
      <c r="G2138"/>
      <c r="H2138"/>
      <c r="I2138"/>
      <c r="J2138"/>
      <c r="K2138"/>
      <c r="L2138"/>
      <c r="M2138"/>
      <c r="N2138"/>
      <c r="O2138"/>
      <c r="P2138"/>
      <c r="Q2138"/>
      <c r="R2138"/>
      <c r="S2138"/>
      <c r="T2138"/>
      <c r="U2138"/>
      <c r="V2138"/>
      <c r="W2138"/>
      <c r="X2138"/>
      <c r="Y2138"/>
      <c r="Z2138"/>
      <c r="AA2138"/>
      <c r="AB2138"/>
      <c r="AC2138"/>
      <c r="AD2138"/>
      <c r="AE2138"/>
      <c r="AF2138"/>
    </row>
    <row r="2139" spans="1:32">
      <c r="A2139" s="6" t="str">
        <f t="shared" si="68"/>
        <v/>
      </c>
      <c r="B2139" s="6" t="str">
        <f t="shared" si="69"/>
        <v/>
      </c>
      <c r="C2139"/>
      <c r="D2139"/>
      <c r="E2139"/>
      <c r="F2139"/>
      <c r="G2139"/>
      <c r="H2139"/>
      <c r="I2139"/>
      <c r="J2139"/>
      <c r="K2139"/>
      <c r="L2139"/>
      <c r="M2139"/>
      <c r="N2139"/>
      <c r="O2139"/>
      <c r="P2139"/>
      <c r="Q2139"/>
      <c r="R2139"/>
      <c r="S2139"/>
      <c r="T2139"/>
      <c r="U2139"/>
      <c r="V2139"/>
      <c r="W2139"/>
      <c r="X2139"/>
      <c r="Y2139"/>
      <c r="Z2139"/>
      <c r="AA2139"/>
      <c r="AB2139"/>
      <c r="AC2139"/>
      <c r="AD2139"/>
      <c r="AE2139"/>
      <c r="AF2139"/>
    </row>
    <row r="2140" spans="1:32">
      <c r="A2140" s="6" t="str">
        <f t="shared" si="68"/>
        <v/>
      </c>
      <c r="B2140" s="6" t="str">
        <f t="shared" si="69"/>
        <v/>
      </c>
      <c r="C2140"/>
      <c r="D2140"/>
      <c r="E2140"/>
      <c r="F2140"/>
      <c r="G2140"/>
      <c r="H2140"/>
      <c r="I2140"/>
      <c r="J2140"/>
      <c r="K2140"/>
      <c r="L2140"/>
      <c r="M2140"/>
      <c r="N2140"/>
      <c r="O2140"/>
      <c r="P2140"/>
      <c r="Q2140"/>
      <c r="R2140"/>
      <c r="S2140"/>
      <c r="T2140"/>
      <c r="U2140"/>
      <c r="V2140"/>
      <c r="W2140"/>
      <c r="X2140"/>
      <c r="Y2140"/>
      <c r="Z2140"/>
      <c r="AA2140"/>
      <c r="AB2140"/>
      <c r="AC2140"/>
      <c r="AD2140"/>
      <c r="AE2140"/>
      <c r="AF2140"/>
    </row>
    <row r="2141" spans="1:32">
      <c r="A2141" s="6" t="str">
        <f t="shared" si="68"/>
        <v/>
      </c>
      <c r="B2141" s="6" t="str">
        <f t="shared" si="69"/>
        <v/>
      </c>
      <c r="C2141"/>
      <c r="D2141"/>
      <c r="E2141"/>
      <c r="F2141"/>
      <c r="G2141"/>
      <c r="H2141"/>
      <c r="I2141"/>
      <c r="J2141"/>
      <c r="K2141"/>
      <c r="L2141"/>
      <c r="M2141"/>
      <c r="N2141"/>
      <c r="O2141"/>
      <c r="P2141"/>
      <c r="Q2141"/>
      <c r="R2141"/>
      <c r="S2141"/>
      <c r="T2141"/>
      <c r="U2141"/>
      <c r="V2141"/>
      <c r="W2141"/>
      <c r="X2141"/>
      <c r="Y2141"/>
      <c r="Z2141"/>
      <c r="AA2141"/>
      <c r="AB2141"/>
      <c r="AC2141"/>
      <c r="AD2141"/>
      <c r="AE2141"/>
      <c r="AF2141"/>
    </row>
    <row r="2142" spans="1:32">
      <c r="A2142" s="6" t="str">
        <f t="shared" si="68"/>
        <v/>
      </c>
      <c r="B2142" s="6" t="str">
        <f t="shared" si="69"/>
        <v/>
      </c>
      <c r="C2142"/>
      <c r="D2142"/>
      <c r="E2142"/>
      <c r="F2142"/>
      <c r="G2142"/>
      <c r="H2142"/>
      <c r="I2142"/>
      <c r="J2142"/>
      <c r="K2142"/>
      <c r="L2142"/>
      <c r="M2142"/>
      <c r="N2142"/>
      <c r="O2142"/>
      <c r="P2142"/>
      <c r="Q2142"/>
      <c r="R2142"/>
      <c r="S2142"/>
      <c r="T2142"/>
      <c r="U2142"/>
      <c r="V2142"/>
      <c r="W2142"/>
      <c r="X2142"/>
      <c r="Y2142"/>
      <c r="Z2142"/>
      <c r="AA2142"/>
      <c r="AB2142"/>
      <c r="AC2142"/>
      <c r="AD2142"/>
      <c r="AE2142"/>
      <c r="AF2142"/>
    </row>
    <row r="2143" spans="1:32">
      <c r="A2143" s="6" t="str">
        <f t="shared" si="68"/>
        <v/>
      </c>
      <c r="B2143" s="6" t="str">
        <f t="shared" si="69"/>
        <v/>
      </c>
      <c r="C2143"/>
      <c r="D2143"/>
      <c r="E2143"/>
      <c r="F2143"/>
      <c r="G2143"/>
      <c r="H2143"/>
      <c r="I2143"/>
      <c r="J2143"/>
      <c r="K2143"/>
      <c r="L2143"/>
      <c r="M2143"/>
      <c r="N2143"/>
      <c r="O2143"/>
      <c r="P2143"/>
      <c r="Q2143"/>
      <c r="R2143"/>
      <c r="S2143"/>
      <c r="T2143"/>
      <c r="U2143"/>
      <c r="V2143"/>
      <c r="W2143"/>
      <c r="X2143"/>
      <c r="Y2143"/>
      <c r="Z2143"/>
      <c r="AA2143"/>
      <c r="AB2143"/>
      <c r="AC2143"/>
      <c r="AD2143"/>
      <c r="AE2143"/>
      <c r="AF2143"/>
    </row>
    <row r="2144" spans="1:32">
      <c r="A2144" s="6" t="str">
        <f t="shared" si="68"/>
        <v/>
      </c>
      <c r="B2144" s="6" t="str">
        <f t="shared" si="69"/>
        <v/>
      </c>
      <c r="C2144"/>
      <c r="D2144"/>
      <c r="E2144"/>
      <c r="F2144"/>
      <c r="G2144"/>
      <c r="H2144"/>
      <c r="I2144"/>
      <c r="J2144"/>
      <c r="K2144"/>
      <c r="L2144"/>
      <c r="M2144"/>
      <c r="N2144"/>
      <c r="O2144"/>
      <c r="P2144"/>
      <c r="Q2144"/>
      <c r="R2144"/>
      <c r="S2144"/>
      <c r="T2144"/>
      <c r="U2144"/>
      <c r="V2144"/>
      <c r="W2144"/>
      <c r="X2144"/>
      <c r="Y2144"/>
      <c r="Z2144"/>
      <c r="AA2144"/>
      <c r="AB2144"/>
      <c r="AC2144"/>
      <c r="AD2144"/>
      <c r="AE2144"/>
      <c r="AF2144"/>
    </row>
    <row r="2145" spans="1:32">
      <c r="A2145" s="6" t="str">
        <f t="shared" si="68"/>
        <v/>
      </c>
      <c r="B2145" s="6" t="str">
        <f t="shared" si="69"/>
        <v/>
      </c>
      <c r="C2145"/>
      <c r="D2145"/>
      <c r="E2145"/>
      <c r="F2145"/>
      <c r="G2145"/>
      <c r="H2145"/>
      <c r="I2145"/>
      <c r="J2145"/>
      <c r="K2145"/>
      <c r="L2145"/>
      <c r="M2145"/>
      <c r="N2145"/>
      <c r="O2145"/>
      <c r="P2145"/>
      <c r="Q2145"/>
      <c r="R2145"/>
      <c r="S2145"/>
      <c r="T2145"/>
      <c r="U2145"/>
      <c r="V2145"/>
      <c r="W2145"/>
      <c r="X2145"/>
      <c r="Y2145"/>
      <c r="Z2145"/>
      <c r="AA2145"/>
      <c r="AB2145"/>
      <c r="AC2145"/>
      <c r="AD2145"/>
      <c r="AE2145"/>
      <c r="AF2145"/>
    </row>
    <row r="2146" spans="1:32">
      <c r="A2146" s="6" t="str">
        <f t="shared" si="68"/>
        <v/>
      </c>
      <c r="B2146" s="6" t="str">
        <f t="shared" si="69"/>
        <v/>
      </c>
      <c r="C2146"/>
      <c r="D2146"/>
      <c r="E2146"/>
      <c r="F2146"/>
      <c r="G2146"/>
      <c r="H2146"/>
      <c r="I2146"/>
      <c r="J2146"/>
      <c r="K2146"/>
      <c r="L2146"/>
      <c r="M2146"/>
      <c r="N2146"/>
      <c r="O2146"/>
      <c r="P2146"/>
      <c r="Q2146"/>
      <c r="R2146"/>
      <c r="S2146"/>
      <c r="T2146"/>
      <c r="U2146"/>
      <c r="V2146"/>
      <c r="W2146"/>
      <c r="X2146"/>
      <c r="Y2146"/>
      <c r="Z2146"/>
      <c r="AA2146"/>
      <c r="AB2146"/>
      <c r="AC2146"/>
      <c r="AD2146"/>
      <c r="AE2146"/>
      <c r="AF2146"/>
    </row>
    <row r="2147" spans="1:32">
      <c r="A2147" s="6" t="str">
        <f t="shared" si="68"/>
        <v/>
      </c>
      <c r="B2147" s="6" t="str">
        <f t="shared" si="69"/>
        <v/>
      </c>
      <c r="C2147"/>
      <c r="D2147"/>
      <c r="E2147"/>
      <c r="F2147"/>
      <c r="G2147"/>
      <c r="H2147"/>
      <c r="I2147"/>
      <c r="J2147"/>
      <c r="K2147"/>
      <c r="L2147"/>
      <c r="M2147"/>
      <c r="N2147"/>
      <c r="O2147"/>
      <c r="P2147"/>
      <c r="Q2147"/>
      <c r="R2147"/>
      <c r="S2147"/>
      <c r="T2147"/>
      <c r="U2147"/>
      <c r="V2147"/>
      <c r="W2147"/>
      <c r="X2147"/>
      <c r="Y2147"/>
      <c r="Z2147"/>
      <c r="AA2147"/>
      <c r="AB2147"/>
      <c r="AC2147"/>
      <c r="AD2147"/>
      <c r="AE2147"/>
      <c r="AF2147"/>
    </row>
    <row r="2148" spans="1:32">
      <c r="A2148" s="6" t="str">
        <f t="shared" si="68"/>
        <v/>
      </c>
      <c r="B2148" s="6" t="str">
        <f t="shared" si="69"/>
        <v/>
      </c>
      <c r="C2148"/>
      <c r="D2148"/>
      <c r="E2148"/>
      <c r="F2148"/>
      <c r="G2148"/>
      <c r="H2148"/>
      <c r="I2148"/>
      <c r="J2148"/>
      <c r="K2148"/>
      <c r="L2148"/>
      <c r="M2148"/>
      <c r="N2148"/>
      <c r="O2148"/>
      <c r="P2148"/>
      <c r="Q2148"/>
      <c r="R2148"/>
      <c r="S2148"/>
      <c r="T2148"/>
      <c r="U2148"/>
      <c r="V2148"/>
      <c r="W2148"/>
      <c r="X2148"/>
      <c r="Y2148"/>
      <c r="Z2148"/>
      <c r="AA2148"/>
      <c r="AB2148"/>
      <c r="AC2148"/>
      <c r="AD2148"/>
      <c r="AE2148"/>
      <c r="AF2148"/>
    </row>
    <row r="2149" spans="1:32">
      <c r="A2149" s="6" t="str">
        <f t="shared" si="68"/>
        <v/>
      </c>
      <c r="B2149" s="6" t="str">
        <f t="shared" si="69"/>
        <v/>
      </c>
      <c r="C2149"/>
      <c r="D2149"/>
      <c r="E2149"/>
      <c r="F2149"/>
      <c r="G2149"/>
      <c r="H2149"/>
      <c r="I2149"/>
      <c r="J2149"/>
      <c r="K2149"/>
      <c r="L2149"/>
      <c r="M2149"/>
      <c r="N2149"/>
      <c r="O2149"/>
      <c r="P2149"/>
      <c r="Q2149"/>
      <c r="R2149"/>
      <c r="S2149"/>
      <c r="T2149"/>
      <c r="U2149"/>
      <c r="V2149"/>
      <c r="W2149"/>
      <c r="X2149"/>
      <c r="Y2149"/>
      <c r="Z2149"/>
      <c r="AA2149"/>
      <c r="AB2149"/>
      <c r="AC2149"/>
      <c r="AD2149"/>
      <c r="AE2149"/>
      <c r="AF2149"/>
    </row>
    <row r="2150" spans="1:32">
      <c r="A2150" s="6" t="str">
        <f t="shared" si="68"/>
        <v/>
      </c>
      <c r="B2150" s="6" t="str">
        <f t="shared" si="69"/>
        <v/>
      </c>
      <c r="C2150"/>
      <c r="D2150"/>
      <c r="E2150"/>
      <c r="F2150"/>
      <c r="G2150"/>
      <c r="H2150"/>
      <c r="I2150"/>
      <c r="J2150"/>
      <c r="K2150"/>
      <c r="L2150"/>
      <c r="M2150"/>
      <c r="N2150"/>
      <c r="O2150"/>
      <c r="P2150"/>
      <c r="Q2150"/>
      <c r="R2150"/>
      <c r="S2150"/>
      <c r="T2150"/>
      <c r="U2150"/>
      <c r="V2150"/>
      <c r="W2150"/>
      <c r="X2150"/>
      <c r="Y2150"/>
      <c r="Z2150"/>
      <c r="AA2150"/>
      <c r="AB2150"/>
      <c r="AC2150"/>
      <c r="AD2150"/>
      <c r="AE2150"/>
      <c r="AF2150"/>
    </row>
    <row r="2151" spans="1:32">
      <c r="A2151" s="6" t="str">
        <f t="shared" si="68"/>
        <v/>
      </c>
      <c r="B2151" s="6" t="str">
        <f t="shared" si="69"/>
        <v/>
      </c>
      <c r="C2151"/>
      <c r="D2151"/>
      <c r="E2151"/>
      <c r="F2151"/>
      <c r="G2151"/>
      <c r="H2151"/>
      <c r="I2151"/>
      <c r="J2151"/>
      <c r="K2151"/>
      <c r="L2151"/>
      <c r="M2151"/>
      <c r="N2151"/>
      <c r="O2151"/>
      <c r="P2151"/>
      <c r="Q2151"/>
      <c r="R2151"/>
      <c r="S2151"/>
      <c r="T2151"/>
      <c r="U2151"/>
      <c r="V2151"/>
      <c r="W2151"/>
      <c r="X2151"/>
      <c r="Y2151"/>
      <c r="Z2151"/>
      <c r="AA2151"/>
      <c r="AB2151"/>
      <c r="AC2151"/>
      <c r="AD2151"/>
      <c r="AE2151"/>
      <c r="AF2151"/>
    </row>
    <row r="2152" spans="1:32">
      <c r="A2152" s="6" t="str">
        <f t="shared" si="68"/>
        <v/>
      </c>
      <c r="B2152" s="6" t="str">
        <f t="shared" si="69"/>
        <v/>
      </c>
      <c r="C2152"/>
      <c r="D2152"/>
      <c r="E2152"/>
      <c r="F2152"/>
      <c r="G2152"/>
      <c r="H2152"/>
      <c r="I2152"/>
      <c r="J2152"/>
      <c r="K2152"/>
      <c r="L2152"/>
      <c r="M2152"/>
      <c r="N2152"/>
      <c r="O2152"/>
      <c r="P2152"/>
      <c r="Q2152"/>
      <c r="R2152"/>
      <c r="S2152"/>
      <c r="T2152"/>
      <c r="U2152"/>
      <c r="V2152"/>
      <c r="W2152"/>
      <c r="X2152"/>
      <c r="Y2152"/>
      <c r="Z2152"/>
      <c r="AA2152"/>
      <c r="AB2152"/>
      <c r="AC2152"/>
      <c r="AD2152"/>
      <c r="AE2152"/>
      <c r="AF2152"/>
    </row>
    <row r="2153" spans="1:32">
      <c r="A2153" s="6" t="str">
        <f t="shared" si="68"/>
        <v/>
      </c>
      <c r="B2153" s="6" t="str">
        <f t="shared" si="69"/>
        <v/>
      </c>
      <c r="C2153"/>
      <c r="D2153"/>
      <c r="E2153"/>
      <c r="F2153"/>
      <c r="G2153"/>
      <c r="H2153"/>
      <c r="I2153"/>
      <c r="J2153"/>
      <c r="K2153"/>
      <c r="L2153"/>
      <c r="M2153"/>
      <c r="N2153"/>
      <c r="O2153"/>
      <c r="P2153"/>
      <c r="Q2153"/>
      <c r="R2153"/>
      <c r="S2153"/>
      <c r="T2153"/>
      <c r="U2153"/>
      <c r="V2153"/>
      <c r="W2153"/>
      <c r="X2153"/>
      <c r="Y2153"/>
      <c r="Z2153"/>
      <c r="AA2153"/>
      <c r="AB2153"/>
      <c r="AC2153"/>
      <c r="AD2153"/>
      <c r="AE2153"/>
      <c r="AF2153"/>
    </row>
    <row r="2154" spans="1:32">
      <c r="A2154" s="6" t="str">
        <f t="shared" si="68"/>
        <v/>
      </c>
      <c r="B2154" s="6" t="str">
        <f t="shared" si="69"/>
        <v/>
      </c>
      <c r="C2154"/>
      <c r="D2154"/>
      <c r="E2154"/>
      <c r="F2154"/>
      <c r="G2154"/>
      <c r="H2154"/>
      <c r="I2154"/>
      <c r="J2154"/>
      <c r="K2154"/>
      <c r="L2154"/>
      <c r="M2154"/>
      <c r="N2154"/>
      <c r="O2154"/>
      <c r="P2154"/>
      <c r="Q2154"/>
      <c r="R2154"/>
      <c r="S2154"/>
      <c r="T2154"/>
      <c r="U2154"/>
      <c r="V2154"/>
      <c r="W2154"/>
      <c r="X2154"/>
      <c r="Y2154"/>
      <c r="Z2154"/>
      <c r="AA2154"/>
      <c r="AB2154"/>
      <c r="AC2154"/>
      <c r="AD2154"/>
      <c r="AE2154"/>
      <c r="AF2154"/>
    </row>
    <row r="2155" spans="1:32">
      <c r="A2155" s="6" t="str">
        <f t="shared" si="68"/>
        <v/>
      </c>
      <c r="B2155" s="6" t="str">
        <f t="shared" si="69"/>
        <v/>
      </c>
      <c r="C2155"/>
      <c r="D2155"/>
      <c r="E2155"/>
      <c r="F2155"/>
      <c r="G2155"/>
      <c r="H2155"/>
      <c r="I2155"/>
      <c r="J2155"/>
      <c r="K2155"/>
      <c r="L2155"/>
      <c r="M2155"/>
      <c r="N2155"/>
      <c r="O2155"/>
      <c r="P2155"/>
      <c r="Q2155"/>
      <c r="R2155"/>
      <c r="S2155"/>
      <c r="T2155"/>
      <c r="U2155"/>
      <c r="V2155"/>
      <c r="W2155"/>
      <c r="X2155"/>
      <c r="Y2155"/>
      <c r="Z2155"/>
      <c r="AA2155"/>
      <c r="AB2155"/>
      <c r="AC2155"/>
      <c r="AD2155"/>
      <c r="AE2155"/>
      <c r="AF2155"/>
    </row>
    <row r="2156" spans="1:32">
      <c r="A2156" s="6" t="str">
        <f t="shared" si="68"/>
        <v/>
      </c>
      <c r="B2156" s="6" t="str">
        <f t="shared" si="69"/>
        <v/>
      </c>
      <c r="C2156"/>
      <c r="D2156"/>
      <c r="E2156"/>
      <c r="F2156"/>
      <c r="G2156"/>
      <c r="H2156"/>
      <c r="I2156"/>
      <c r="J2156"/>
      <c r="K2156"/>
      <c r="L2156"/>
      <c r="M2156"/>
      <c r="N2156"/>
      <c r="O2156"/>
      <c r="P2156"/>
      <c r="Q2156"/>
      <c r="R2156"/>
      <c r="S2156"/>
      <c r="T2156"/>
      <c r="U2156"/>
      <c r="V2156"/>
      <c r="W2156"/>
      <c r="X2156"/>
      <c r="Y2156"/>
      <c r="Z2156"/>
      <c r="AA2156"/>
      <c r="AB2156"/>
      <c r="AC2156"/>
      <c r="AD2156"/>
      <c r="AE2156"/>
      <c r="AF2156"/>
    </row>
    <row r="2157" spans="1:32">
      <c r="A2157" s="6" t="str">
        <f t="shared" si="68"/>
        <v/>
      </c>
      <c r="B2157" s="6" t="str">
        <f t="shared" si="69"/>
        <v/>
      </c>
      <c r="C2157"/>
      <c r="D2157"/>
      <c r="E2157"/>
      <c r="F2157"/>
      <c r="G2157"/>
      <c r="H2157"/>
      <c r="I2157"/>
      <c r="J2157"/>
      <c r="K2157"/>
      <c r="L2157"/>
      <c r="M2157"/>
      <c r="N2157"/>
      <c r="O2157"/>
      <c r="P2157"/>
      <c r="Q2157"/>
      <c r="R2157"/>
      <c r="S2157"/>
      <c r="T2157"/>
      <c r="U2157"/>
      <c r="V2157"/>
      <c r="W2157"/>
      <c r="X2157"/>
      <c r="Y2157"/>
      <c r="Z2157"/>
      <c r="AA2157"/>
      <c r="AB2157"/>
      <c r="AC2157"/>
      <c r="AD2157"/>
      <c r="AE2157"/>
      <c r="AF2157"/>
    </row>
    <row r="2158" spans="1:32">
      <c r="A2158" s="6" t="str">
        <f t="shared" si="68"/>
        <v/>
      </c>
      <c r="B2158" s="6" t="str">
        <f t="shared" si="69"/>
        <v/>
      </c>
      <c r="C2158"/>
      <c r="D2158"/>
      <c r="E2158"/>
      <c r="F2158"/>
      <c r="G2158"/>
      <c r="H2158"/>
      <c r="I2158"/>
      <c r="J2158"/>
      <c r="K2158"/>
      <c r="L2158"/>
      <c r="M2158"/>
      <c r="N2158"/>
      <c r="O2158"/>
      <c r="P2158"/>
      <c r="Q2158"/>
      <c r="R2158"/>
      <c r="S2158"/>
      <c r="T2158"/>
      <c r="U2158"/>
      <c r="V2158"/>
      <c r="W2158"/>
      <c r="X2158"/>
      <c r="Y2158"/>
      <c r="Z2158"/>
      <c r="AA2158"/>
      <c r="AB2158"/>
      <c r="AC2158"/>
      <c r="AD2158"/>
      <c r="AE2158"/>
      <c r="AF2158"/>
    </row>
    <row r="2159" spans="1:32">
      <c r="A2159" s="6" t="str">
        <f t="shared" si="68"/>
        <v/>
      </c>
      <c r="B2159" s="6" t="str">
        <f t="shared" si="69"/>
        <v/>
      </c>
      <c r="C2159"/>
      <c r="D2159"/>
      <c r="E2159"/>
      <c r="F2159"/>
      <c r="G2159"/>
      <c r="H2159"/>
      <c r="I2159"/>
      <c r="J2159"/>
      <c r="K2159"/>
      <c r="L2159"/>
      <c r="M2159"/>
      <c r="N2159"/>
      <c r="O2159"/>
      <c r="P2159"/>
      <c r="Q2159"/>
      <c r="R2159"/>
      <c r="S2159"/>
      <c r="T2159"/>
      <c r="U2159"/>
      <c r="V2159"/>
      <c r="W2159"/>
      <c r="X2159"/>
      <c r="Y2159"/>
      <c r="Z2159"/>
      <c r="AA2159"/>
      <c r="AB2159"/>
      <c r="AC2159"/>
      <c r="AD2159"/>
      <c r="AE2159"/>
      <c r="AF2159"/>
    </row>
    <row r="2160" spans="1:32">
      <c r="A2160" s="6" t="str">
        <f t="shared" si="68"/>
        <v/>
      </c>
      <c r="B2160" s="6" t="str">
        <f t="shared" si="69"/>
        <v/>
      </c>
      <c r="C2160"/>
      <c r="D2160"/>
      <c r="E2160"/>
      <c r="F2160"/>
      <c r="G2160"/>
      <c r="H2160"/>
      <c r="I2160"/>
      <c r="J2160"/>
      <c r="K2160"/>
      <c r="L2160"/>
      <c r="M2160"/>
      <c r="N2160"/>
      <c r="O2160"/>
      <c r="P2160"/>
      <c r="Q2160"/>
      <c r="R2160"/>
      <c r="S2160"/>
      <c r="T2160"/>
      <c r="U2160"/>
      <c r="V2160"/>
      <c r="W2160"/>
      <c r="X2160"/>
      <c r="Y2160"/>
      <c r="Z2160"/>
      <c r="AA2160"/>
      <c r="AB2160"/>
      <c r="AC2160"/>
      <c r="AD2160"/>
      <c r="AE2160"/>
      <c r="AF2160"/>
    </row>
    <row r="2161" spans="1:32">
      <c r="A2161" s="6" t="str">
        <f t="shared" si="68"/>
        <v/>
      </c>
      <c r="B2161" s="6" t="str">
        <f t="shared" si="69"/>
        <v/>
      </c>
      <c r="C2161"/>
      <c r="D2161"/>
      <c r="E2161"/>
      <c r="F2161"/>
      <c r="G2161"/>
      <c r="H2161"/>
      <c r="I2161"/>
      <c r="J2161"/>
      <c r="K2161"/>
      <c r="L2161"/>
      <c r="M2161"/>
      <c r="N2161"/>
      <c r="O2161"/>
      <c r="P2161"/>
      <c r="Q2161"/>
      <c r="R2161"/>
      <c r="S2161"/>
      <c r="T2161"/>
      <c r="U2161"/>
      <c r="V2161"/>
      <c r="W2161"/>
      <c r="X2161"/>
      <c r="Y2161"/>
      <c r="Z2161"/>
      <c r="AA2161"/>
      <c r="AB2161"/>
      <c r="AC2161"/>
      <c r="AD2161"/>
      <c r="AE2161"/>
      <c r="AF2161"/>
    </row>
    <row r="2162" spans="1:32">
      <c r="A2162" s="6" t="str">
        <f t="shared" si="68"/>
        <v/>
      </c>
      <c r="B2162" s="6" t="str">
        <f t="shared" si="69"/>
        <v/>
      </c>
      <c r="C2162"/>
      <c r="D2162"/>
      <c r="E2162"/>
      <c r="F2162"/>
      <c r="G2162"/>
      <c r="H2162"/>
      <c r="I2162"/>
      <c r="J2162"/>
      <c r="K2162"/>
      <c r="L2162"/>
      <c r="M2162"/>
      <c r="N2162"/>
      <c r="O2162"/>
      <c r="P2162"/>
      <c r="Q2162"/>
      <c r="R2162"/>
      <c r="S2162"/>
      <c r="T2162"/>
      <c r="U2162"/>
      <c r="V2162"/>
      <c r="W2162"/>
      <c r="X2162"/>
      <c r="Y2162"/>
      <c r="Z2162"/>
      <c r="AA2162"/>
      <c r="AB2162"/>
      <c r="AC2162"/>
      <c r="AD2162"/>
      <c r="AE2162"/>
      <c r="AF2162"/>
    </row>
    <row r="2163" spans="1:32">
      <c r="A2163" s="6" t="str">
        <f t="shared" si="68"/>
        <v/>
      </c>
      <c r="B2163" s="6" t="str">
        <f t="shared" si="69"/>
        <v/>
      </c>
      <c r="C2163"/>
      <c r="D2163"/>
      <c r="E2163"/>
      <c r="F2163"/>
      <c r="G2163"/>
      <c r="H2163"/>
      <c r="I2163"/>
      <c r="J2163"/>
      <c r="K2163"/>
      <c r="L2163"/>
      <c r="M2163"/>
      <c r="N2163"/>
      <c r="O2163"/>
      <c r="P2163"/>
      <c r="Q2163"/>
      <c r="R2163"/>
      <c r="S2163"/>
      <c r="T2163"/>
      <c r="U2163"/>
      <c r="V2163"/>
      <c r="W2163"/>
      <c r="X2163"/>
      <c r="Y2163"/>
      <c r="Z2163"/>
      <c r="AA2163"/>
      <c r="AB2163"/>
      <c r="AC2163"/>
      <c r="AD2163"/>
      <c r="AE2163"/>
      <c r="AF2163"/>
    </row>
    <row r="2164" spans="1:32">
      <c r="A2164" s="6" t="str">
        <f t="shared" si="68"/>
        <v/>
      </c>
      <c r="B2164" s="6" t="str">
        <f t="shared" si="69"/>
        <v/>
      </c>
      <c r="C2164"/>
      <c r="D2164"/>
      <c r="E2164"/>
      <c r="F2164"/>
      <c r="G2164"/>
      <c r="H2164"/>
      <c r="I2164"/>
      <c r="J2164"/>
      <c r="K2164"/>
      <c r="L2164"/>
      <c r="M2164"/>
      <c r="N2164"/>
      <c r="O2164"/>
      <c r="P2164"/>
      <c r="Q2164"/>
      <c r="R2164"/>
      <c r="S2164"/>
      <c r="T2164"/>
      <c r="U2164"/>
      <c r="V2164"/>
      <c r="W2164"/>
      <c r="X2164"/>
      <c r="Y2164"/>
      <c r="Z2164"/>
      <c r="AA2164"/>
      <c r="AB2164"/>
      <c r="AC2164"/>
      <c r="AD2164"/>
      <c r="AE2164"/>
      <c r="AF2164"/>
    </row>
    <row r="2165" spans="1:32">
      <c r="A2165" s="6" t="str">
        <f t="shared" si="68"/>
        <v/>
      </c>
      <c r="B2165" s="6" t="str">
        <f t="shared" si="69"/>
        <v/>
      </c>
      <c r="C2165"/>
      <c r="D2165"/>
      <c r="E2165"/>
      <c r="F2165"/>
      <c r="G2165"/>
      <c r="H2165"/>
      <c r="I2165"/>
      <c r="J2165"/>
      <c r="K2165"/>
      <c r="L2165"/>
      <c r="M2165"/>
      <c r="N2165"/>
      <c r="O2165"/>
      <c r="P2165"/>
      <c r="Q2165"/>
      <c r="R2165"/>
      <c r="S2165"/>
      <c r="T2165"/>
      <c r="U2165"/>
      <c r="V2165"/>
      <c r="W2165"/>
      <c r="X2165"/>
      <c r="Y2165"/>
      <c r="Z2165"/>
      <c r="AA2165"/>
      <c r="AB2165"/>
      <c r="AC2165"/>
      <c r="AD2165"/>
      <c r="AE2165"/>
      <c r="AF2165"/>
    </row>
    <row r="2166" spans="1:32">
      <c r="A2166" s="6" t="str">
        <f t="shared" si="68"/>
        <v/>
      </c>
      <c r="B2166" s="6" t="str">
        <f t="shared" si="69"/>
        <v/>
      </c>
      <c r="C2166"/>
      <c r="D2166"/>
      <c r="E2166"/>
      <c r="F2166"/>
      <c r="G2166"/>
      <c r="H2166"/>
      <c r="I2166"/>
      <c r="J2166"/>
      <c r="K2166"/>
      <c r="L2166"/>
      <c r="M2166"/>
      <c r="N2166"/>
      <c r="O2166"/>
      <c r="P2166"/>
      <c r="Q2166"/>
      <c r="R2166"/>
      <c r="S2166"/>
      <c r="T2166"/>
      <c r="U2166"/>
      <c r="V2166"/>
      <c r="W2166"/>
      <c r="X2166"/>
      <c r="Y2166"/>
      <c r="Z2166"/>
      <c r="AA2166"/>
      <c r="AB2166"/>
      <c r="AC2166"/>
      <c r="AD2166"/>
      <c r="AE2166"/>
      <c r="AF2166"/>
    </row>
    <row r="2167" spans="1:32">
      <c r="A2167" s="6" t="str">
        <f t="shared" si="68"/>
        <v/>
      </c>
      <c r="B2167" s="6" t="str">
        <f t="shared" si="69"/>
        <v/>
      </c>
      <c r="C2167"/>
      <c r="D2167"/>
      <c r="E2167"/>
      <c r="F2167"/>
      <c r="G2167"/>
      <c r="H2167"/>
      <c r="I2167"/>
      <c r="J2167"/>
      <c r="K2167"/>
      <c r="L2167"/>
      <c r="M2167"/>
      <c r="N2167"/>
      <c r="O2167"/>
      <c r="P2167"/>
      <c r="Q2167"/>
      <c r="R2167"/>
      <c r="S2167"/>
      <c r="T2167"/>
      <c r="U2167"/>
      <c r="V2167"/>
      <c r="W2167"/>
      <c r="X2167"/>
      <c r="Y2167"/>
      <c r="Z2167"/>
      <c r="AA2167"/>
      <c r="AB2167"/>
      <c r="AC2167"/>
      <c r="AD2167"/>
      <c r="AE2167"/>
      <c r="AF2167"/>
    </row>
    <row r="2168" spans="1:32">
      <c r="A2168" s="6" t="str">
        <f t="shared" si="68"/>
        <v/>
      </c>
      <c r="B2168" s="6" t="str">
        <f t="shared" si="69"/>
        <v/>
      </c>
      <c r="C2168"/>
      <c r="D2168"/>
      <c r="E2168"/>
      <c r="F2168"/>
      <c r="G2168"/>
      <c r="H2168"/>
      <c r="I2168"/>
      <c r="J2168"/>
      <c r="K2168"/>
      <c r="L2168"/>
      <c r="M2168"/>
      <c r="N2168"/>
      <c r="O2168"/>
      <c r="P2168"/>
      <c r="Q2168"/>
      <c r="R2168"/>
      <c r="S2168"/>
      <c r="T2168"/>
      <c r="U2168"/>
      <c r="V2168"/>
      <c r="W2168"/>
      <c r="X2168"/>
      <c r="Y2168"/>
      <c r="Z2168"/>
      <c r="AA2168"/>
      <c r="AB2168"/>
      <c r="AC2168"/>
      <c r="AD2168"/>
      <c r="AE2168"/>
      <c r="AF2168"/>
    </row>
    <row r="2169" spans="1:32">
      <c r="A2169" s="6" t="str">
        <f t="shared" si="68"/>
        <v/>
      </c>
      <c r="B2169" s="6" t="str">
        <f t="shared" si="69"/>
        <v/>
      </c>
      <c r="C2169"/>
      <c r="D2169"/>
      <c r="E2169"/>
      <c r="F2169"/>
      <c r="G2169"/>
      <c r="H2169"/>
      <c r="I2169"/>
      <c r="J2169"/>
      <c r="K2169"/>
      <c r="L2169"/>
      <c r="M2169"/>
      <c r="N2169"/>
      <c r="O2169"/>
      <c r="P2169"/>
      <c r="Q2169"/>
      <c r="R2169"/>
      <c r="S2169"/>
      <c r="T2169"/>
      <c r="U2169"/>
      <c r="V2169"/>
      <c r="W2169"/>
      <c r="X2169"/>
      <c r="Y2169"/>
      <c r="Z2169"/>
      <c r="AA2169"/>
      <c r="AB2169"/>
      <c r="AC2169"/>
      <c r="AD2169"/>
      <c r="AE2169"/>
      <c r="AF2169"/>
    </row>
    <row r="2170" spans="1:32">
      <c r="A2170" s="6" t="str">
        <f t="shared" si="68"/>
        <v/>
      </c>
      <c r="B2170" s="6" t="str">
        <f t="shared" si="69"/>
        <v/>
      </c>
      <c r="C2170"/>
      <c r="D2170"/>
      <c r="E2170"/>
      <c r="F2170"/>
      <c r="G2170"/>
      <c r="H2170"/>
      <c r="I2170"/>
      <c r="J2170"/>
      <c r="K2170"/>
      <c r="L2170"/>
      <c r="M2170"/>
      <c r="N2170"/>
      <c r="O2170"/>
      <c r="P2170"/>
      <c r="Q2170"/>
      <c r="R2170"/>
      <c r="S2170"/>
      <c r="T2170"/>
      <c r="U2170"/>
      <c r="V2170"/>
      <c r="W2170"/>
      <c r="X2170"/>
      <c r="Y2170"/>
      <c r="Z2170"/>
      <c r="AA2170"/>
      <c r="AB2170"/>
      <c r="AC2170"/>
      <c r="AD2170"/>
      <c r="AE2170"/>
      <c r="AF2170"/>
    </row>
    <row r="2171" spans="1:32">
      <c r="A2171" s="6" t="str">
        <f t="shared" si="68"/>
        <v/>
      </c>
      <c r="B2171" s="6" t="str">
        <f t="shared" si="69"/>
        <v/>
      </c>
      <c r="C2171"/>
      <c r="D2171"/>
      <c r="E2171"/>
      <c r="F2171"/>
      <c r="G2171"/>
      <c r="H2171"/>
      <c r="I2171"/>
      <c r="J2171"/>
      <c r="K2171"/>
      <c r="L2171"/>
      <c r="M2171"/>
      <c r="N2171"/>
      <c r="O2171"/>
      <c r="P2171"/>
      <c r="Q2171"/>
      <c r="R2171"/>
      <c r="S2171"/>
      <c r="T2171"/>
      <c r="U2171"/>
      <c r="V2171"/>
      <c r="W2171"/>
      <c r="X2171"/>
      <c r="Y2171"/>
      <c r="Z2171"/>
      <c r="AA2171"/>
      <c r="AB2171"/>
      <c r="AC2171"/>
      <c r="AD2171"/>
      <c r="AE2171"/>
      <c r="AF2171"/>
    </row>
    <row r="2172" spans="1:32">
      <c r="A2172" s="6" t="str">
        <f t="shared" si="68"/>
        <v/>
      </c>
      <c r="B2172" s="6" t="str">
        <f t="shared" si="69"/>
        <v/>
      </c>
      <c r="C2172"/>
      <c r="D2172"/>
      <c r="E2172"/>
      <c r="F2172"/>
      <c r="G2172"/>
      <c r="H2172"/>
      <c r="I2172"/>
      <c r="J2172"/>
      <c r="K2172"/>
      <c r="L2172"/>
      <c r="M2172"/>
      <c r="N2172"/>
      <c r="O2172"/>
      <c r="P2172"/>
      <c r="Q2172"/>
      <c r="R2172"/>
      <c r="S2172"/>
      <c r="T2172"/>
      <c r="U2172"/>
      <c r="V2172"/>
      <c r="W2172"/>
      <c r="X2172"/>
      <c r="Y2172"/>
      <c r="Z2172"/>
      <c r="AA2172"/>
      <c r="AB2172"/>
      <c r="AC2172"/>
      <c r="AD2172"/>
      <c r="AE2172"/>
      <c r="AF2172"/>
    </row>
    <row r="2173" spans="1:32">
      <c r="A2173" s="6" t="str">
        <f t="shared" si="68"/>
        <v/>
      </c>
      <c r="B2173" s="6" t="str">
        <f t="shared" si="69"/>
        <v/>
      </c>
      <c r="C2173"/>
      <c r="D2173"/>
      <c r="E2173"/>
      <c r="F2173"/>
      <c r="G2173"/>
      <c r="H2173"/>
      <c r="I2173"/>
      <c r="J2173"/>
      <c r="K2173"/>
      <c r="L2173"/>
      <c r="M2173"/>
      <c r="N2173"/>
      <c r="O2173"/>
      <c r="P2173"/>
      <c r="Q2173"/>
      <c r="R2173"/>
      <c r="S2173"/>
      <c r="T2173"/>
      <c r="U2173"/>
      <c r="V2173"/>
      <c r="W2173"/>
      <c r="X2173"/>
      <c r="Y2173"/>
      <c r="Z2173"/>
      <c r="AA2173"/>
      <c r="AB2173"/>
      <c r="AC2173"/>
      <c r="AD2173"/>
      <c r="AE2173"/>
      <c r="AF2173"/>
    </row>
    <row r="2174" spans="1:32">
      <c r="A2174" s="6" t="str">
        <f t="shared" si="68"/>
        <v/>
      </c>
      <c r="B2174" s="6" t="str">
        <f t="shared" si="69"/>
        <v/>
      </c>
      <c r="C2174"/>
      <c r="D2174"/>
      <c r="E2174"/>
      <c r="F2174"/>
      <c r="G2174"/>
      <c r="H2174"/>
      <c r="I2174"/>
      <c r="J2174"/>
      <c r="K2174"/>
      <c r="L2174"/>
      <c r="M2174"/>
      <c r="N2174"/>
      <c r="O2174"/>
      <c r="P2174"/>
      <c r="Q2174"/>
      <c r="R2174"/>
      <c r="S2174"/>
      <c r="T2174"/>
      <c r="U2174"/>
      <c r="V2174"/>
      <c r="W2174"/>
      <c r="X2174"/>
      <c r="Y2174"/>
      <c r="Z2174"/>
      <c r="AA2174"/>
      <c r="AB2174"/>
      <c r="AC2174"/>
      <c r="AD2174"/>
      <c r="AE2174"/>
      <c r="AF2174"/>
    </row>
    <row r="2175" spans="1:32">
      <c r="A2175" s="6" t="str">
        <f t="shared" si="68"/>
        <v/>
      </c>
      <c r="B2175" s="6" t="str">
        <f t="shared" si="69"/>
        <v/>
      </c>
      <c r="C2175"/>
      <c r="D2175"/>
      <c r="E2175"/>
      <c r="F2175"/>
      <c r="G2175"/>
      <c r="H2175"/>
      <c r="I2175"/>
      <c r="J2175"/>
      <c r="K2175"/>
      <c r="L2175"/>
      <c r="M2175"/>
      <c r="N2175"/>
      <c r="O2175"/>
      <c r="P2175"/>
      <c r="Q2175"/>
      <c r="R2175"/>
      <c r="S2175"/>
      <c r="T2175"/>
      <c r="U2175"/>
      <c r="V2175"/>
      <c r="W2175"/>
      <c r="X2175"/>
      <c r="Y2175"/>
      <c r="Z2175"/>
      <c r="AA2175"/>
      <c r="AB2175"/>
      <c r="AC2175"/>
      <c r="AD2175"/>
      <c r="AE2175"/>
      <c r="AF2175"/>
    </row>
    <row r="2176" spans="1:32">
      <c r="A2176" s="6" t="str">
        <f t="shared" si="68"/>
        <v/>
      </c>
      <c r="B2176" s="6" t="str">
        <f t="shared" si="69"/>
        <v/>
      </c>
      <c r="C2176"/>
      <c r="D2176"/>
      <c r="E2176"/>
      <c r="F2176"/>
      <c r="G2176"/>
      <c r="H2176"/>
      <c r="I2176"/>
      <c r="J2176"/>
      <c r="K2176"/>
      <c r="L2176"/>
      <c r="M2176"/>
      <c r="N2176"/>
      <c r="O2176"/>
      <c r="P2176"/>
      <c r="Q2176"/>
      <c r="R2176"/>
      <c r="S2176"/>
      <c r="T2176"/>
      <c r="U2176"/>
      <c r="V2176"/>
      <c r="W2176"/>
      <c r="X2176"/>
      <c r="Y2176"/>
      <c r="Z2176"/>
      <c r="AA2176"/>
      <c r="AB2176"/>
      <c r="AC2176"/>
      <c r="AD2176"/>
      <c r="AE2176"/>
      <c r="AF2176"/>
    </row>
    <row r="2177" spans="1:32">
      <c r="A2177" s="6" t="str">
        <f t="shared" si="68"/>
        <v/>
      </c>
      <c r="B2177" s="6" t="str">
        <f t="shared" si="69"/>
        <v/>
      </c>
      <c r="C2177"/>
      <c r="D2177"/>
      <c r="E2177"/>
      <c r="F2177"/>
      <c r="G2177"/>
      <c r="H2177"/>
      <c r="I2177"/>
      <c r="J2177"/>
      <c r="K2177"/>
      <c r="L2177"/>
      <c r="M2177"/>
      <c r="N2177"/>
      <c r="O2177"/>
      <c r="P2177"/>
      <c r="Q2177"/>
      <c r="R2177"/>
      <c r="S2177"/>
      <c r="T2177"/>
      <c r="U2177"/>
      <c r="V2177"/>
      <c r="W2177"/>
      <c r="X2177"/>
      <c r="Y2177"/>
      <c r="Z2177"/>
      <c r="AA2177"/>
      <c r="AB2177"/>
      <c r="AC2177"/>
      <c r="AD2177"/>
      <c r="AE2177"/>
      <c r="AF2177"/>
    </row>
    <row r="2178" spans="1:32">
      <c r="A2178" s="6" t="str">
        <f t="shared" si="68"/>
        <v/>
      </c>
      <c r="B2178" s="6" t="str">
        <f t="shared" si="69"/>
        <v/>
      </c>
      <c r="C2178"/>
      <c r="D2178"/>
      <c r="E2178"/>
      <c r="F2178"/>
      <c r="G2178"/>
      <c r="H2178"/>
      <c r="I2178"/>
      <c r="J2178"/>
      <c r="K2178"/>
      <c r="L2178"/>
      <c r="M2178"/>
      <c r="N2178"/>
      <c r="O2178"/>
      <c r="P2178"/>
      <c r="Q2178"/>
      <c r="R2178"/>
      <c r="S2178"/>
      <c r="T2178"/>
      <c r="U2178"/>
      <c r="V2178"/>
      <c r="W2178"/>
      <c r="X2178"/>
      <c r="Y2178"/>
      <c r="Z2178"/>
      <c r="AA2178"/>
      <c r="AB2178"/>
      <c r="AC2178"/>
      <c r="AD2178"/>
      <c r="AE2178"/>
      <c r="AF2178"/>
    </row>
    <row r="2179" spans="1:32">
      <c r="A2179" s="6" t="str">
        <f t="shared" si="68"/>
        <v/>
      </c>
      <c r="B2179" s="6" t="str">
        <f t="shared" si="69"/>
        <v/>
      </c>
      <c r="C2179"/>
      <c r="D2179"/>
      <c r="E2179"/>
      <c r="F2179"/>
      <c r="G2179"/>
      <c r="H2179"/>
      <c r="I2179"/>
      <c r="J2179"/>
      <c r="K2179"/>
      <c r="L2179"/>
      <c r="M2179"/>
      <c r="N2179"/>
      <c r="O2179"/>
      <c r="P2179"/>
      <c r="Q2179"/>
      <c r="R2179"/>
      <c r="S2179"/>
      <c r="T2179"/>
      <c r="U2179"/>
      <c r="V2179"/>
      <c r="W2179"/>
      <c r="X2179"/>
      <c r="Y2179"/>
      <c r="Z2179"/>
      <c r="AA2179"/>
      <c r="AB2179"/>
      <c r="AC2179"/>
      <c r="AD2179"/>
      <c r="AE2179"/>
      <c r="AF2179"/>
    </row>
    <row r="2180" spans="1:32">
      <c r="A2180" s="6" t="str">
        <f t="shared" si="68"/>
        <v/>
      </c>
      <c r="B2180" s="6" t="str">
        <f t="shared" si="69"/>
        <v/>
      </c>
      <c r="C2180"/>
      <c r="D2180"/>
      <c r="E2180"/>
      <c r="F2180"/>
      <c r="G2180"/>
      <c r="H2180"/>
      <c r="I2180"/>
      <c r="J2180"/>
      <c r="K2180"/>
      <c r="L2180"/>
      <c r="M2180"/>
      <c r="N2180"/>
      <c r="O2180"/>
      <c r="P2180"/>
      <c r="Q2180"/>
      <c r="R2180"/>
      <c r="S2180"/>
      <c r="T2180"/>
      <c r="U2180"/>
      <c r="V2180"/>
      <c r="W2180"/>
      <c r="X2180"/>
      <c r="Y2180"/>
      <c r="Z2180"/>
      <c r="AA2180"/>
      <c r="AB2180"/>
      <c r="AC2180"/>
      <c r="AD2180"/>
      <c r="AE2180"/>
      <c r="AF2180"/>
    </row>
    <row r="2181" spans="1:32">
      <c r="A2181" s="6" t="str">
        <f t="shared" si="68"/>
        <v/>
      </c>
      <c r="B2181" s="6" t="str">
        <f t="shared" si="69"/>
        <v/>
      </c>
      <c r="C2181"/>
      <c r="D2181"/>
      <c r="E2181"/>
      <c r="F2181"/>
      <c r="G2181"/>
      <c r="H2181"/>
      <c r="I2181"/>
      <c r="J2181"/>
      <c r="K2181"/>
      <c r="L2181"/>
      <c r="M2181"/>
      <c r="N2181"/>
      <c r="O2181"/>
      <c r="P2181"/>
      <c r="Q2181"/>
      <c r="R2181"/>
      <c r="S2181"/>
      <c r="T2181"/>
      <c r="U2181"/>
      <c r="V2181"/>
      <c r="W2181"/>
      <c r="X2181"/>
      <c r="Y2181"/>
      <c r="Z2181"/>
      <c r="AA2181"/>
      <c r="AB2181"/>
      <c r="AC2181"/>
      <c r="AD2181"/>
      <c r="AE2181"/>
      <c r="AF2181"/>
    </row>
    <row r="2182" spans="1:32">
      <c r="A2182" s="6" t="str">
        <f t="shared" si="68"/>
        <v/>
      </c>
      <c r="B2182" s="6" t="str">
        <f t="shared" si="69"/>
        <v/>
      </c>
      <c r="C2182"/>
      <c r="D2182"/>
      <c r="E2182"/>
      <c r="F2182"/>
      <c r="G2182"/>
      <c r="H2182"/>
      <c r="I2182"/>
      <c r="J2182"/>
      <c r="K2182"/>
      <c r="L2182"/>
      <c r="M2182"/>
      <c r="N2182"/>
      <c r="O2182"/>
      <c r="P2182"/>
      <c r="Q2182"/>
      <c r="R2182"/>
      <c r="S2182"/>
      <c r="T2182"/>
      <c r="U2182"/>
      <c r="V2182"/>
      <c r="W2182"/>
      <c r="X2182"/>
      <c r="Y2182"/>
      <c r="Z2182"/>
      <c r="AA2182"/>
      <c r="AB2182"/>
      <c r="AC2182"/>
      <c r="AD2182"/>
      <c r="AE2182"/>
      <c r="AF2182"/>
    </row>
    <row r="2183" spans="1:32">
      <c r="A2183" s="6" t="str">
        <f t="shared" si="68"/>
        <v/>
      </c>
      <c r="B2183" s="6" t="str">
        <f t="shared" si="69"/>
        <v/>
      </c>
      <c r="C2183"/>
      <c r="D2183"/>
      <c r="E2183"/>
      <c r="F2183"/>
      <c r="G2183"/>
      <c r="H2183"/>
      <c r="I2183"/>
      <c r="J2183"/>
      <c r="K2183"/>
      <c r="L2183"/>
      <c r="M2183"/>
      <c r="N2183"/>
      <c r="O2183"/>
      <c r="P2183"/>
      <c r="Q2183"/>
      <c r="R2183"/>
      <c r="S2183"/>
      <c r="T2183"/>
      <c r="U2183"/>
      <c r="V2183"/>
      <c r="W2183"/>
      <c r="X2183"/>
      <c r="Y2183"/>
      <c r="Z2183"/>
      <c r="AA2183"/>
      <c r="AB2183"/>
      <c r="AC2183"/>
      <c r="AD2183"/>
      <c r="AE2183"/>
      <c r="AF2183"/>
    </row>
    <row r="2184" spans="1:32">
      <c r="A2184" s="6" t="str">
        <f t="shared" si="68"/>
        <v/>
      </c>
      <c r="B2184" s="6" t="str">
        <f t="shared" si="69"/>
        <v/>
      </c>
      <c r="C2184"/>
      <c r="D2184"/>
      <c r="E2184"/>
      <c r="F2184"/>
      <c r="G2184"/>
      <c r="H2184"/>
      <c r="I2184"/>
      <c r="J2184"/>
      <c r="K2184"/>
      <c r="L2184"/>
      <c r="M2184"/>
      <c r="N2184"/>
      <c r="O2184"/>
      <c r="P2184"/>
      <c r="Q2184"/>
      <c r="R2184"/>
      <c r="S2184"/>
      <c r="T2184"/>
      <c r="U2184"/>
      <c r="V2184"/>
      <c r="W2184"/>
      <c r="X2184"/>
      <c r="Y2184"/>
      <c r="Z2184"/>
      <c r="AA2184"/>
      <c r="AB2184"/>
      <c r="AC2184"/>
      <c r="AD2184"/>
      <c r="AE2184"/>
      <c r="AF2184"/>
    </row>
    <row r="2185" spans="1:32">
      <c r="A2185" s="6" t="str">
        <f t="shared" si="68"/>
        <v/>
      </c>
      <c r="B2185" s="6" t="str">
        <f t="shared" si="69"/>
        <v/>
      </c>
      <c r="C2185"/>
      <c r="D2185"/>
      <c r="E2185"/>
      <c r="F2185"/>
      <c r="G2185"/>
      <c r="H2185"/>
      <c r="I2185"/>
      <c r="J2185"/>
      <c r="K2185"/>
      <c r="L2185"/>
      <c r="M2185"/>
      <c r="N2185"/>
      <c r="O2185"/>
      <c r="P2185"/>
      <c r="Q2185"/>
      <c r="R2185"/>
      <c r="S2185"/>
      <c r="T2185"/>
      <c r="U2185"/>
      <c r="V2185"/>
      <c r="W2185"/>
      <c r="X2185"/>
      <c r="Y2185"/>
      <c r="Z2185"/>
      <c r="AA2185"/>
      <c r="AB2185"/>
      <c r="AC2185"/>
      <c r="AD2185"/>
      <c r="AE2185"/>
      <c r="AF2185"/>
    </row>
    <row r="2186" spans="1:32">
      <c r="A2186" s="6" t="str">
        <f t="shared" ref="A2186:A2249" si="70">IFERROR(CONCATENATE(C2186,B2186),"")</f>
        <v/>
      </c>
      <c r="B2186" s="6" t="str">
        <f t="shared" ref="B2186:B2249" si="71">IFERROR(IF(C2186=C2185,B2185+1,IF(C2186="","",1)),"")</f>
        <v/>
      </c>
      <c r="C2186"/>
      <c r="D2186"/>
      <c r="E2186"/>
      <c r="F2186"/>
      <c r="G2186"/>
      <c r="H2186"/>
      <c r="I2186"/>
      <c r="J2186"/>
      <c r="K2186"/>
      <c r="L2186"/>
      <c r="M2186"/>
      <c r="N2186"/>
      <c r="O2186"/>
      <c r="P2186"/>
      <c r="Q2186"/>
      <c r="R2186"/>
      <c r="S2186"/>
      <c r="T2186"/>
      <c r="U2186"/>
      <c r="V2186"/>
      <c r="W2186"/>
      <c r="X2186"/>
      <c r="Y2186"/>
      <c r="Z2186"/>
      <c r="AA2186"/>
      <c r="AB2186"/>
      <c r="AC2186"/>
      <c r="AD2186"/>
      <c r="AE2186"/>
      <c r="AF2186"/>
    </row>
    <row r="2187" spans="1:32">
      <c r="A2187" s="6" t="str">
        <f t="shared" si="70"/>
        <v/>
      </c>
      <c r="B2187" s="6" t="str">
        <f t="shared" si="71"/>
        <v/>
      </c>
      <c r="C2187"/>
      <c r="D2187"/>
      <c r="E2187"/>
      <c r="F2187"/>
      <c r="G2187"/>
      <c r="H2187"/>
      <c r="I2187"/>
      <c r="J2187"/>
      <c r="K2187"/>
      <c r="L2187"/>
      <c r="M2187"/>
      <c r="N2187"/>
      <c r="O2187"/>
      <c r="P2187"/>
      <c r="Q2187"/>
      <c r="R2187"/>
      <c r="S2187"/>
      <c r="T2187"/>
      <c r="U2187"/>
      <c r="V2187"/>
      <c r="W2187"/>
      <c r="X2187"/>
      <c r="Y2187"/>
      <c r="Z2187"/>
      <c r="AA2187"/>
      <c r="AB2187"/>
      <c r="AC2187"/>
      <c r="AD2187"/>
      <c r="AE2187"/>
      <c r="AF2187"/>
    </row>
    <row r="2188" spans="1:32">
      <c r="A2188" s="6" t="str">
        <f t="shared" si="70"/>
        <v/>
      </c>
      <c r="B2188" s="6" t="str">
        <f t="shared" si="71"/>
        <v/>
      </c>
      <c r="C2188"/>
      <c r="D2188"/>
      <c r="E2188"/>
      <c r="F2188"/>
      <c r="G2188"/>
      <c r="H2188"/>
      <c r="I2188"/>
      <c r="J2188"/>
      <c r="K2188"/>
      <c r="L2188"/>
      <c r="M2188"/>
      <c r="N2188"/>
      <c r="O2188"/>
      <c r="P2188"/>
      <c r="Q2188"/>
      <c r="R2188"/>
      <c r="S2188"/>
      <c r="T2188"/>
      <c r="U2188"/>
      <c r="V2188"/>
      <c r="W2188"/>
      <c r="X2188"/>
      <c r="Y2188"/>
      <c r="Z2188"/>
      <c r="AA2188"/>
      <c r="AB2188"/>
      <c r="AC2188"/>
      <c r="AD2188"/>
      <c r="AE2188"/>
      <c r="AF2188"/>
    </row>
    <row r="2189" spans="1:32">
      <c r="A2189" s="6" t="str">
        <f t="shared" si="70"/>
        <v/>
      </c>
      <c r="B2189" s="6" t="str">
        <f t="shared" si="71"/>
        <v/>
      </c>
      <c r="C2189"/>
      <c r="D2189"/>
      <c r="E2189"/>
      <c r="F2189"/>
      <c r="G2189"/>
      <c r="H2189"/>
      <c r="I2189"/>
      <c r="J2189"/>
      <c r="K2189"/>
      <c r="L2189"/>
      <c r="M2189"/>
      <c r="N2189"/>
      <c r="O2189"/>
      <c r="P2189"/>
      <c r="Q2189"/>
      <c r="R2189"/>
      <c r="S2189"/>
      <c r="T2189"/>
      <c r="U2189"/>
      <c r="V2189"/>
      <c r="W2189"/>
      <c r="X2189"/>
      <c r="Y2189"/>
      <c r="Z2189"/>
      <c r="AA2189"/>
      <c r="AB2189"/>
      <c r="AC2189"/>
      <c r="AD2189"/>
      <c r="AE2189"/>
      <c r="AF2189"/>
    </row>
    <row r="2190" spans="1:32">
      <c r="A2190" s="6" t="str">
        <f t="shared" si="70"/>
        <v/>
      </c>
      <c r="B2190" s="6" t="str">
        <f t="shared" si="71"/>
        <v/>
      </c>
      <c r="C2190"/>
      <c r="D2190"/>
      <c r="E2190"/>
      <c r="F2190"/>
      <c r="G2190"/>
      <c r="H2190"/>
      <c r="I2190"/>
      <c r="J2190"/>
      <c r="K2190"/>
      <c r="L2190"/>
      <c r="M2190"/>
      <c r="N2190"/>
      <c r="O2190"/>
      <c r="P2190"/>
      <c r="Q2190"/>
      <c r="R2190"/>
      <c r="S2190"/>
      <c r="T2190"/>
      <c r="U2190"/>
      <c r="V2190"/>
      <c r="W2190"/>
      <c r="X2190"/>
      <c r="Y2190"/>
      <c r="Z2190"/>
      <c r="AA2190"/>
      <c r="AB2190"/>
      <c r="AC2190"/>
      <c r="AD2190"/>
      <c r="AE2190"/>
      <c r="AF2190"/>
    </row>
    <row r="2191" spans="1:32">
      <c r="A2191" s="6" t="str">
        <f t="shared" si="70"/>
        <v/>
      </c>
      <c r="B2191" s="6" t="str">
        <f t="shared" si="71"/>
        <v/>
      </c>
      <c r="C2191"/>
      <c r="D2191"/>
      <c r="E2191"/>
      <c r="F2191"/>
      <c r="G2191"/>
      <c r="H2191"/>
      <c r="I2191"/>
      <c r="J2191"/>
      <c r="K2191"/>
      <c r="L2191"/>
      <c r="M2191"/>
      <c r="N2191"/>
      <c r="O2191"/>
      <c r="P2191"/>
      <c r="Q2191"/>
      <c r="R2191"/>
      <c r="S2191"/>
      <c r="T2191"/>
      <c r="U2191"/>
      <c r="V2191"/>
      <c r="W2191"/>
      <c r="X2191"/>
      <c r="Y2191"/>
      <c r="Z2191"/>
      <c r="AA2191"/>
      <c r="AB2191"/>
      <c r="AC2191"/>
      <c r="AD2191"/>
      <c r="AE2191"/>
      <c r="AF2191"/>
    </row>
    <row r="2192" spans="1:32">
      <c r="A2192" s="6" t="str">
        <f t="shared" si="70"/>
        <v/>
      </c>
      <c r="B2192" s="6" t="str">
        <f t="shared" si="71"/>
        <v/>
      </c>
      <c r="C2192"/>
      <c r="D2192"/>
      <c r="E2192"/>
      <c r="F2192"/>
      <c r="G2192"/>
      <c r="H2192"/>
      <c r="I2192"/>
      <c r="J2192"/>
      <c r="K2192"/>
      <c r="L2192"/>
      <c r="M2192"/>
      <c r="N2192"/>
      <c r="O2192"/>
      <c r="P2192"/>
      <c r="Q2192"/>
      <c r="R2192"/>
      <c r="S2192"/>
      <c r="T2192"/>
      <c r="U2192"/>
      <c r="V2192"/>
      <c r="W2192"/>
      <c r="X2192"/>
      <c r="Y2192"/>
      <c r="Z2192"/>
      <c r="AA2192"/>
      <c r="AB2192"/>
      <c r="AC2192"/>
      <c r="AD2192"/>
      <c r="AE2192"/>
      <c r="AF2192"/>
    </row>
    <row r="2193" spans="1:32">
      <c r="A2193" s="6" t="str">
        <f t="shared" si="70"/>
        <v/>
      </c>
      <c r="B2193" s="6" t="str">
        <f t="shared" si="71"/>
        <v/>
      </c>
      <c r="C2193"/>
      <c r="D2193"/>
      <c r="E2193"/>
      <c r="F2193"/>
      <c r="G2193"/>
      <c r="H2193"/>
      <c r="I2193"/>
      <c r="J2193"/>
      <c r="K2193"/>
      <c r="L2193"/>
      <c r="M2193"/>
      <c r="N2193"/>
      <c r="O2193"/>
      <c r="P2193"/>
      <c r="Q2193"/>
      <c r="R2193"/>
      <c r="S2193"/>
      <c r="T2193"/>
      <c r="U2193"/>
      <c r="V2193"/>
      <c r="W2193"/>
      <c r="X2193"/>
      <c r="Y2193"/>
      <c r="Z2193"/>
      <c r="AA2193"/>
      <c r="AB2193"/>
      <c r="AC2193"/>
      <c r="AD2193"/>
      <c r="AE2193"/>
      <c r="AF2193"/>
    </row>
    <row r="2194" spans="1:32">
      <c r="A2194" s="6" t="str">
        <f t="shared" si="70"/>
        <v/>
      </c>
      <c r="B2194" s="6" t="str">
        <f t="shared" si="71"/>
        <v/>
      </c>
      <c r="C2194"/>
      <c r="D2194"/>
      <c r="E2194"/>
      <c r="F2194"/>
      <c r="G2194"/>
      <c r="H2194"/>
      <c r="I2194"/>
      <c r="J2194"/>
      <c r="K2194"/>
      <c r="L2194"/>
      <c r="M2194"/>
      <c r="N2194"/>
      <c r="O2194"/>
      <c r="P2194"/>
      <c r="Q2194"/>
      <c r="R2194"/>
      <c r="S2194"/>
      <c r="T2194"/>
      <c r="U2194"/>
      <c r="V2194"/>
      <c r="W2194"/>
      <c r="X2194"/>
      <c r="Y2194"/>
      <c r="Z2194"/>
      <c r="AA2194"/>
      <c r="AB2194"/>
      <c r="AC2194"/>
      <c r="AD2194"/>
      <c r="AE2194"/>
      <c r="AF2194"/>
    </row>
    <row r="2195" spans="1:32">
      <c r="A2195" s="6" t="str">
        <f t="shared" si="70"/>
        <v/>
      </c>
      <c r="B2195" s="6" t="str">
        <f t="shared" si="71"/>
        <v/>
      </c>
      <c r="C2195"/>
      <c r="D2195"/>
      <c r="E2195"/>
      <c r="F2195"/>
      <c r="G2195"/>
      <c r="H2195"/>
      <c r="I2195"/>
      <c r="J2195"/>
      <c r="K2195"/>
      <c r="L2195"/>
      <c r="M2195"/>
      <c r="N2195"/>
      <c r="O2195"/>
      <c r="P2195"/>
      <c r="Q2195"/>
      <c r="R2195"/>
      <c r="S2195"/>
      <c r="T2195"/>
      <c r="U2195"/>
      <c r="V2195"/>
      <c r="W2195"/>
      <c r="X2195"/>
      <c r="Y2195"/>
      <c r="Z2195"/>
      <c r="AA2195"/>
      <c r="AB2195"/>
      <c r="AC2195"/>
      <c r="AD2195"/>
      <c r="AE2195"/>
      <c r="AF2195"/>
    </row>
    <row r="2196" spans="1:32">
      <c r="A2196" s="6" t="str">
        <f t="shared" si="70"/>
        <v/>
      </c>
      <c r="B2196" s="6" t="str">
        <f t="shared" si="71"/>
        <v/>
      </c>
      <c r="C2196"/>
      <c r="D2196"/>
      <c r="E2196"/>
      <c r="F2196"/>
      <c r="G2196"/>
      <c r="H2196"/>
      <c r="I2196"/>
      <c r="J2196"/>
      <c r="K2196"/>
      <c r="L2196"/>
      <c r="M2196"/>
      <c r="N2196"/>
      <c r="O2196"/>
      <c r="P2196"/>
      <c r="Q2196"/>
      <c r="R2196"/>
      <c r="S2196"/>
      <c r="T2196"/>
      <c r="U2196"/>
      <c r="V2196"/>
      <c r="W2196"/>
      <c r="X2196"/>
      <c r="Y2196"/>
      <c r="Z2196"/>
      <c r="AA2196"/>
      <c r="AB2196"/>
      <c r="AC2196"/>
      <c r="AD2196"/>
      <c r="AE2196"/>
      <c r="AF2196"/>
    </row>
    <row r="2197" spans="1:32">
      <c r="A2197" s="6" t="str">
        <f t="shared" si="70"/>
        <v/>
      </c>
      <c r="B2197" s="6" t="str">
        <f t="shared" si="71"/>
        <v/>
      </c>
      <c r="C2197"/>
      <c r="D2197"/>
      <c r="E2197"/>
      <c r="F2197"/>
      <c r="G2197"/>
      <c r="H2197"/>
      <c r="I2197"/>
      <c r="J2197"/>
      <c r="K2197"/>
      <c r="L2197"/>
      <c r="M2197"/>
      <c r="N2197"/>
      <c r="O2197"/>
      <c r="P2197"/>
      <c r="Q2197"/>
      <c r="R2197"/>
      <c r="S2197"/>
      <c r="T2197"/>
      <c r="U2197"/>
      <c r="V2197"/>
      <c r="W2197"/>
      <c r="X2197"/>
      <c r="Y2197"/>
      <c r="Z2197"/>
      <c r="AA2197"/>
      <c r="AB2197"/>
      <c r="AC2197"/>
      <c r="AD2197"/>
      <c r="AE2197"/>
      <c r="AF2197"/>
    </row>
    <row r="2198" spans="1:32">
      <c r="A2198" s="6" t="str">
        <f t="shared" si="70"/>
        <v/>
      </c>
      <c r="B2198" s="6" t="str">
        <f t="shared" si="71"/>
        <v/>
      </c>
      <c r="C2198"/>
      <c r="D2198"/>
      <c r="E2198"/>
      <c r="F2198"/>
      <c r="G2198"/>
      <c r="H2198"/>
      <c r="I2198"/>
      <c r="J2198"/>
      <c r="K2198"/>
      <c r="L2198"/>
      <c r="M2198"/>
      <c r="N2198"/>
      <c r="O2198"/>
      <c r="P2198"/>
      <c r="Q2198"/>
      <c r="R2198"/>
      <c r="S2198"/>
      <c r="T2198"/>
      <c r="U2198"/>
      <c r="V2198"/>
      <c r="W2198"/>
      <c r="X2198"/>
      <c r="Y2198"/>
      <c r="Z2198"/>
      <c r="AA2198"/>
      <c r="AB2198"/>
      <c r="AC2198"/>
      <c r="AD2198"/>
      <c r="AE2198"/>
      <c r="AF2198"/>
    </row>
    <row r="2199" spans="1:32">
      <c r="A2199" s="6" t="str">
        <f t="shared" si="70"/>
        <v/>
      </c>
      <c r="B2199" s="6" t="str">
        <f t="shared" si="71"/>
        <v/>
      </c>
      <c r="C2199"/>
      <c r="D2199"/>
      <c r="E2199"/>
      <c r="F2199"/>
      <c r="G2199"/>
      <c r="H2199"/>
      <c r="I2199"/>
      <c r="J2199"/>
      <c r="K2199"/>
      <c r="L2199"/>
      <c r="M2199"/>
      <c r="N2199"/>
      <c r="O2199"/>
      <c r="P2199"/>
      <c r="Q2199"/>
      <c r="R2199"/>
      <c r="S2199"/>
      <c r="T2199"/>
      <c r="U2199"/>
      <c r="V2199"/>
      <c r="W2199"/>
      <c r="X2199"/>
      <c r="Y2199"/>
      <c r="Z2199"/>
      <c r="AA2199"/>
      <c r="AB2199"/>
      <c r="AC2199"/>
      <c r="AD2199"/>
      <c r="AE2199"/>
      <c r="AF2199"/>
    </row>
    <row r="2200" spans="1:32">
      <c r="A2200" s="6" t="str">
        <f t="shared" si="70"/>
        <v/>
      </c>
      <c r="B2200" s="6" t="str">
        <f t="shared" si="71"/>
        <v/>
      </c>
      <c r="C2200"/>
      <c r="D2200"/>
      <c r="E2200"/>
      <c r="F2200"/>
      <c r="G2200"/>
      <c r="H2200"/>
      <c r="I2200"/>
      <c r="J2200"/>
      <c r="K2200"/>
      <c r="L2200"/>
      <c r="M2200"/>
      <c r="N2200"/>
      <c r="O2200"/>
      <c r="P2200"/>
      <c r="Q2200"/>
      <c r="R2200"/>
      <c r="S2200"/>
      <c r="T2200"/>
      <c r="U2200"/>
      <c r="V2200"/>
      <c r="W2200"/>
      <c r="X2200"/>
      <c r="Y2200"/>
      <c r="Z2200"/>
      <c r="AA2200"/>
      <c r="AB2200"/>
      <c r="AC2200"/>
      <c r="AD2200"/>
      <c r="AE2200"/>
      <c r="AF2200"/>
    </row>
    <row r="2201" spans="1:32">
      <c r="A2201" s="6" t="str">
        <f t="shared" si="70"/>
        <v/>
      </c>
      <c r="B2201" s="6" t="str">
        <f t="shared" si="71"/>
        <v/>
      </c>
      <c r="C2201"/>
      <c r="D2201"/>
      <c r="E2201"/>
      <c r="F2201"/>
      <c r="G2201"/>
      <c r="H2201"/>
      <c r="I2201"/>
      <c r="J2201"/>
      <c r="K2201"/>
      <c r="L2201"/>
      <c r="M2201"/>
      <c r="N2201"/>
      <c r="O2201"/>
      <c r="P2201"/>
      <c r="Q2201"/>
      <c r="R2201"/>
      <c r="S2201"/>
      <c r="T2201"/>
      <c r="U2201"/>
      <c r="V2201"/>
      <c r="W2201"/>
      <c r="X2201"/>
      <c r="Y2201"/>
      <c r="Z2201"/>
      <c r="AA2201"/>
      <c r="AB2201"/>
      <c r="AC2201"/>
      <c r="AD2201"/>
      <c r="AE2201"/>
      <c r="AF2201"/>
    </row>
    <row r="2202" spans="1:32">
      <c r="A2202" s="6" t="str">
        <f t="shared" si="70"/>
        <v/>
      </c>
      <c r="B2202" s="6" t="str">
        <f t="shared" si="71"/>
        <v/>
      </c>
      <c r="C2202"/>
      <c r="D2202"/>
      <c r="E2202"/>
      <c r="F2202"/>
      <c r="G2202"/>
      <c r="H2202"/>
      <c r="I2202"/>
      <c r="J2202"/>
      <c r="K2202"/>
      <c r="L2202"/>
      <c r="M2202"/>
      <c r="N2202"/>
      <c r="O2202"/>
      <c r="P2202"/>
      <c r="Q2202"/>
      <c r="R2202"/>
      <c r="S2202"/>
      <c r="T2202"/>
      <c r="U2202"/>
      <c r="V2202"/>
      <c r="W2202"/>
      <c r="X2202"/>
      <c r="Y2202"/>
      <c r="Z2202"/>
      <c r="AA2202"/>
      <c r="AB2202"/>
      <c r="AC2202"/>
      <c r="AD2202"/>
      <c r="AE2202"/>
      <c r="AF2202"/>
    </row>
    <row r="2203" spans="1:32">
      <c r="A2203" s="6" t="str">
        <f t="shared" si="70"/>
        <v/>
      </c>
      <c r="B2203" s="6" t="str">
        <f t="shared" si="71"/>
        <v/>
      </c>
      <c r="C2203"/>
      <c r="D2203"/>
      <c r="E2203"/>
      <c r="F2203"/>
      <c r="G2203"/>
      <c r="H2203"/>
      <c r="I2203"/>
      <c r="J2203"/>
      <c r="K2203"/>
      <c r="L2203"/>
      <c r="M2203"/>
      <c r="N2203"/>
      <c r="O2203"/>
      <c r="P2203"/>
      <c r="Q2203"/>
      <c r="R2203"/>
      <c r="S2203"/>
      <c r="T2203"/>
      <c r="U2203"/>
      <c r="V2203"/>
      <c r="W2203"/>
      <c r="X2203"/>
      <c r="Y2203"/>
      <c r="Z2203"/>
      <c r="AA2203"/>
      <c r="AB2203"/>
      <c r="AC2203"/>
      <c r="AD2203"/>
      <c r="AE2203"/>
      <c r="AF2203"/>
    </row>
    <row r="2204" spans="1:32">
      <c r="A2204" s="6" t="str">
        <f t="shared" si="70"/>
        <v/>
      </c>
      <c r="B2204" s="6" t="str">
        <f t="shared" si="71"/>
        <v/>
      </c>
      <c r="C2204"/>
      <c r="D2204"/>
      <c r="E2204"/>
      <c r="F2204"/>
      <c r="G2204"/>
      <c r="H2204"/>
      <c r="I2204"/>
      <c r="J2204"/>
      <c r="K2204"/>
      <c r="L2204"/>
      <c r="M2204"/>
      <c r="N2204"/>
      <c r="O2204"/>
      <c r="P2204"/>
      <c r="Q2204"/>
      <c r="R2204"/>
      <c r="S2204"/>
      <c r="T2204"/>
      <c r="U2204"/>
      <c r="V2204"/>
      <c r="W2204"/>
      <c r="X2204"/>
      <c r="Y2204"/>
      <c r="Z2204"/>
      <c r="AA2204"/>
      <c r="AB2204"/>
      <c r="AC2204"/>
      <c r="AD2204"/>
      <c r="AE2204"/>
      <c r="AF2204"/>
    </row>
    <row r="2205" spans="1:32">
      <c r="A2205" s="6" t="str">
        <f t="shared" si="70"/>
        <v/>
      </c>
      <c r="B2205" s="6" t="str">
        <f t="shared" si="71"/>
        <v/>
      </c>
      <c r="C2205"/>
      <c r="D2205"/>
      <c r="E2205"/>
      <c r="F2205"/>
      <c r="G2205"/>
      <c r="H2205"/>
      <c r="I2205"/>
      <c r="J2205"/>
      <c r="K2205"/>
      <c r="L2205"/>
      <c r="M2205"/>
      <c r="N2205"/>
      <c r="O2205"/>
      <c r="P2205"/>
      <c r="Q2205"/>
      <c r="R2205"/>
      <c r="S2205"/>
      <c r="T2205"/>
      <c r="U2205"/>
      <c r="V2205"/>
      <c r="W2205"/>
      <c r="X2205"/>
      <c r="Y2205"/>
      <c r="Z2205"/>
      <c r="AA2205"/>
      <c r="AB2205"/>
      <c r="AC2205"/>
      <c r="AD2205"/>
      <c r="AE2205"/>
      <c r="AF2205"/>
    </row>
    <row r="2206" spans="1:32">
      <c r="A2206" s="6" t="str">
        <f t="shared" si="70"/>
        <v/>
      </c>
      <c r="B2206" s="6" t="str">
        <f t="shared" si="71"/>
        <v/>
      </c>
      <c r="C2206"/>
      <c r="D2206"/>
      <c r="E2206"/>
      <c r="F2206"/>
      <c r="G2206"/>
      <c r="H2206"/>
      <c r="I2206"/>
      <c r="J2206"/>
      <c r="K2206"/>
      <c r="L2206"/>
      <c r="M2206"/>
      <c r="N2206"/>
      <c r="O2206"/>
      <c r="P2206"/>
      <c r="Q2206"/>
      <c r="R2206"/>
      <c r="S2206"/>
      <c r="T2206"/>
      <c r="U2206"/>
      <c r="V2206"/>
      <c r="W2206"/>
      <c r="X2206"/>
      <c r="Y2206"/>
      <c r="Z2206"/>
      <c r="AA2206"/>
      <c r="AB2206"/>
      <c r="AC2206"/>
      <c r="AD2206"/>
      <c r="AE2206"/>
      <c r="AF2206"/>
    </row>
    <row r="2207" spans="1:32">
      <c r="A2207" s="6" t="str">
        <f t="shared" si="70"/>
        <v/>
      </c>
      <c r="B2207" s="6" t="str">
        <f t="shared" si="71"/>
        <v/>
      </c>
      <c r="C2207"/>
      <c r="D2207"/>
      <c r="E2207"/>
      <c r="F2207"/>
      <c r="G2207"/>
      <c r="H2207"/>
      <c r="I2207"/>
      <c r="J2207"/>
      <c r="K2207"/>
      <c r="L2207"/>
      <c r="M2207"/>
      <c r="N2207"/>
      <c r="O2207"/>
      <c r="P2207"/>
      <c r="Q2207"/>
      <c r="R2207"/>
      <c r="S2207"/>
      <c r="T2207"/>
      <c r="U2207"/>
      <c r="V2207"/>
      <c r="W2207"/>
      <c r="X2207"/>
      <c r="Y2207"/>
      <c r="Z2207"/>
      <c r="AA2207"/>
      <c r="AB2207"/>
      <c r="AC2207"/>
      <c r="AD2207"/>
      <c r="AE2207"/>
      <c r="AF2207"/>
    </row>
    <row r="2208" spans="1:32">
      <c r="A2208" s="6" t="str">
        <f t="shared" si="70"/>
        <v/>
      </c>
      <c r="B2208" s="6" t="str">
        <f t="shared" si="71"/>
        <v/>
      </c>
      <c r="C2208"/>
      <c r="D2208"/>
      <c r="E2208"/>
      <c r="F2208"/>
      <c r="G2208"/>
      <c r="H2208"/>
      <c r="I2208"/>
      <c r="J2208"/>
      <c r="K2208"/>
      <c r="L2208"/>
      <c r="M2208"/>
      <c r="N2208"/>
      <c r="O2208"/>
      <c r="P2208"/>
      <c r="Q2208"/>
      <c r="R2208"/>
      <c r="S2208"/>
      <c r="T2208"/>
      <c r="U2208"/>
      <c r="V2208"/>
      <c r="W2208"/>
      <c r="X2208"/>
      <c r="Y2208"/>
      <c r="Z2208"/>
      <c r="AA2208"/>
      <c r="AB2208"/>
      <c r="AC2208"/>
      <c r="AD2208"/>
      <c r="AE2208"/>
      <c r="AF2208"/>
    </row>
    <row r="2209" spans="1:32">
      <c r="A2209" s="6" t="str">
        <f t="shared" si="70"/>
        <v/>
      </c>
      <c r="B2209" s="6" t="str">
        <f t="shared" si="71"/>
        <v/>
      </c>
      <c r="C2209"/>
      <c r="D2209"/>
      <c r="E2209"/>
      <c r="F2209"/>
      <c r="G2209"/>
      <c r="H2209"/>
      <c r="I2209"/>
      <c r="J2209"/>
      <c r="K2209"/>
      <c r="L2209"/>
      <c r="M2209"/>
      <c r="N2209"/>
      <c r="O2209"/>
      <c r="P2209"/>
      <c r="Q2209"/>
      <c r="R2209"/>
      <c r="S2209"/>
      <c r="T2209"/>
      <c r="U2209"/>
      <c r="V2209"/>
      <c r="W2209"/>
      <c r="X2209"/>
      <c r="Y2209"/>
      <c r="Z2209"/>
      <c r="AA2209"/>
      <c r="AB2209"/>
      <c r="AC2209"/>
      <c r="AD2209"/>
      <c r="AE2209"/>
      <c r="AF2209"/>
    </row>
    <row r="2210" spans="1:32">
      <c r="A2210" s="6" t="str">
        <f t="shared" si="70"/>
        <v/>
      </c>
      <c r="B2210" s="6" t="str">
        <f t="shared" si="71"/>
        <v/>
      </c>
      <c r="C2210"/>
      <c r="D2210"/>
      <c r="E2210"/>
      <c r="F2210"/>
      <c r="G2210"/>
      <c r="H2210"/>
      <c r="I2210"/>
      <c r="J2210"/>
      <c r="K2210"/>
      <c r="L2210"/>
      <c r="M2210"/>
      <c r="N2210"/>
      <c r="O2210"/>
      <c r="P2210"/>
      <c r="Q2210"/>
      <c r="R2210"/>
      <c r="S2210"/>
      <c r="T2210"/>
      <c r="U2210"/>
      <c r="V2210"/>
      <c r="W2210"/>
      <c r="X2210"/>
      <c r="Y2210"/>
      <c r="Z2210"/>
      <c r="AA2210"/>
      <c r="AB2210"/>
      <c r="AC2210"/>
      <c r="AD2210"/>
      <c r="AE2210"/>
      <c r="AF2210"/>
    </row>
    <row r="2211" spans="1:32">
      <c r="A2211" s="6" t="str">
        <f t="shared" si="70"/>
        <v/>
      </c>
      <c r="B2211" s="6" t="str">
        <f t="shared" si="71"/>
        <v/>
      </c>
      <c r="C2211"/>
      <c r="D2211"/>
      <c r="E2211"/>
      <c r="F2211"/>
      <c r="G2211"/>
      <c r="H2211"/>
      <c r="I2211"/>
      <c r="J2211"/>
      <c r="K2211"/>
      <c r="L2211"/>
      <c r="M2211"/>
      <c r="N2211"/>
      <c r="O2211"/>
      <c r="P2211"/>
      <c r="Q2211"/>
      <c r="R2211"/>
      <c r="S2211"/>
      <c r="T2211"/>
      <c r="U2211"/>
      <c r="V2211"/>
      <c r="W2211"/>
      <c r="X2211"/>
      <c r="Y2211"/>
      <c r="Z2211"/>
      <c r="AA2211"/>
      <c r="AB2211"/>
      <c r="AC2211"/>
      <c r="AD2211"/>
      <c r="AE2211"/>
      <c r="AF2211"/>
    </row>
    <row r="2212" spans="1:32">
      <c r="A2212" s="6" t="str">
        <f t="shared" si="70"/>
        <v/>
      </c>
      <c r="B2212" s="6" t="str">
        <f t="shared" si="71"/>
        <v/>
      </c>
      <c r="C2212"/>
      <c r="D2212"/>
      <c r="E2212"/>
      <c r="F2212"/>
      <c r="G2212"/>
      <c r="H2212"/>
      <c r="I2212"/>
      <c r="J2212"/>
      <c r="K2212"/>
      <c r="L2212"/>
      <c r="M2212"/>
      <c r="N2212"/>
      <c r="O2212"/>
      <c r="P2212"/>
      <c r="Q2212"/>
      <c r="R2212"/>
      <c r="S2212"/>
      <c r="T2212"/>
      <c r="U2212"/>
      <c r="V2212"/>
      <c r="W2212"/>
      <c r="X2212"/>
      <c r="Y2212"/>
      <c r="Z2212"/>
      <c r="AA2212"/>
      <c r="AB2212"/>
      <c r="AC2212"/>
      <c r="AD2212"/>
      <c r="AE2212"/>
      <c r="AF2212"/>
    </row>
    <row r="2213" spans="1:32">
      <c r="A2213" s="6" t="str">
        <f t="shared" si="70"/>
        <v/>
      </c>
      <c r="B2213" s="6" t="str">
        <f t="shared" si="71"/>
        <v/>
      </c>
      <c r="C2213"/>
      <c r="D2213"/>
      <c r="E2213"/>
      <c r="F2213"/>
      <c r="G2213"/>
      <c r="H2213"/>
      <c r="I2213"/>
      <c r="J2213"/>
      <c r="K2213"/>
      <c r="L2213"/>
      <c r="M2213"/>
      <c r="N2213"/>
      <c r="O2213"/>
      <c r="P2213"/>
      <c r="Q2213"/>
      <c r="R2213"/>
      <c r="S2213"/>
      <c r="T2213"/>
      <c r="U2213"/>
      <c r="V2213"/>
      <c r="W2213"/>
      <c r="X2213"/>
      <c r="Y2213"/>
      <c r="Z2213"/>
      <c r="AA2213"/>
      <c r="AB2213"/>
      <c r="AC2213"/>
      <c r="AD2213"/>
      <c r="AE2213"/>
      <c r="AF2213"/>
    </row>
    <row r="2214" spans="1:32">
      <c r="A2214" s="6" t="str">
        <f t="shared" si="70"/>
        <v/>
      </c>
      <c r="B2214" s="6" t="str">
        <f t="shared" si="71"/>
        <v/>
      </c>
      <c r="C2214"/>
      <c r="D2214"/>
      <c r="E2214"/>
      <c r="F2214"/>
      <c r="G2214"/>
      <c r="H2214"/>
      <c r="I2214"/>
      <c r="J2214"/>
      <c r="K2214"/>
      <c r="L2214"/>
      <c r="M2214"/>
      <c r="N2214"/>
      <c r="O2214"/>
      <c r="P2214"/>
      <c r="Q2214"/>
      <c r="R2214"/>
      <c r="S2214"/>
      <c r="T2214"/>
      <c r="U2214"/>
      <c r="V2214"/>
      <c r="W2214"/>
      <c r="X2214"/>
      <c r="Y2214"/>
      <c r="Z2214"/>
      <c r="AA2214"/>
      <c r="AB2214"/>
      <c r="AC2214"/>
      <c r="AD2214"/>
      <c r="AE2214"/>
      <c r="AF2214"/>
    </row>
    <row r="2215" spans="1:32">
      <c r="A2215" s="6" t="str">
        <f t="shared" si="70"/>
        <v/>
      </c>
      <c r="B2215" s="6" t="str">
        <f t="shared" si="71"/>
        <v/>
      </c>
      <c r="C2215"/>
      <c r="D2215"/>
      <c r="E2215"/>
      <c r="F2215"/>
      <c r="G2215"/>
      <c r="H2215"/>
      <c r="I2215"/>
      <c r="J2215"/>
      <c r="K2215"/>
      <c r="L2215"/>
      <c r="M2215"/>
      <c r="N2215"/>
      <c r="O2215"/>
      <c r="P2215"/>
      <c r="Q2215"/>
      <c r="R2215"/>
      <c r="S2215"/>
      <c r="T2215"/>
      <c r="U2215"/>
      <c r="V2215"/>
      <c r="W2215"/>
      <c r="X2215"/>
      <c r="Y2215"/>
      <c r="Z2215"/>
      <c r="AA2215"/>
      <c r="AB2215"/>
      <c r="AC2215"/>
      <c r="AD2215"/>
      <c r="AE2215"/>
      <c r="AF2215"/>
    </row>
    <row r="2216" spans="1:32">
      <c r="A2216" s="6" t="str">
        <f t="shared" si="70"/>
        <v/>
      </c>
      <c r="B2216" s="6" t="str">
        <f t="shared" si="71"/>
        <v/>
      </c>
      <c r="C2216"/>
      <c r="D2216"/>
      <c r="E2216"/>
      <c r="F2216"/>
      <c r="G2216"/>
      <c r="H2216"/>
      <c r="I2216"/>
      <c r="J2216"/>
      <c r="K2216"/>
      <c r="L2216"/>
      <c r="M2216"/>
      <c r="N2216"/>
      <c r="O2216"/>
      <c r="P2216"/>
      <c r="Q2216"/>
      <c r="R2216"/>
      <c r="S2216"/>
      <c r="T2216"/>
      <c r="U2216"/>
      <c r="V2216"/>
      <c r="W2216"/>
      <c r="X2216"/>
      <c r="Y2216"/>
      <c r="Z2216"/>
      <c r="AA2216"/>
      <c r="AB2216"/>
      <c r="AC2216"/>
      <c r="AD2216"/>
      <c r="AE2216"/>
      <c r="AF2216"/>
    </row>
    <row r="2217" spans="1:32">
      <c r="A2217" s="6" t="str">
        <f t="shared" si="70"/>
        <v/>
      </c>
      <c r="B2217" s="6" t="str">
        <f t="shared" si="71"/>
        <v/>
      </c>
      <c r="C2217"/>
      <c r="D2217"/>
      <c r="E2217"/>
      <c r="F2217"/>
      <c r="G2217"/>
      <c r="H2217"/>
      <c r="I2217"/>
      <c r="J2217"/>
      <c r="K2217"/>
      <c r="L2217"/>
      <c r="M2217"/>
      <c r="N2217"/>
      <c r="O2217"/>
      <c r="P2217"/>
      <c r="Q2217"/>
      <c r="R2217"/>
      <c r="S2217"/>
      <c r="T2217"/>
      <c r="U2217"/>
      <c r="V2217"/>
      <c r="W2217"/>
      <c r="X2217"/>
      <c r="Y2217"/>
      <c r="Z2217"/>
      <c r="AA2217"/>
      <c r="AB2217"/>
      <c r="AC2217"/>
      <c r="AD2217"/>
      <c r="AE2217"/>
      <c r="AF2217"/>
    </row>
    <row r="2218" spans="1:32">
      <c r="A2218" s="6" t="str">
        <f t="shared" si="70"/>
        <v/>
      </c>
      <c r="B2218" s="6" t="str">
        <f t="shared" si="71"/>
        <v/>
      </c>
      <c r="C2218"/>
      <c r="D2218"/>
      <c r="E2218"/>
      <c r="F2218"/>
      <c r="G2218"/>
      <c r="H2218"/>
      <c r="I2218"/>
      <c r="J2218"/>
      <c r="K2218"/>
      <c r="L2218"/>
      <c r="M2218"/>
      <c r="N2218"/>
      <c r="O2218"/>
      <c r="P2218"/>
      <c r="Q2218"/>
      <c r="R2218"/>
      <c r="S2218"/>
      <c r="T2218"/>
      <c r="U2218"/>
      <c r="V2218"/>
      <c r="W2218"/>
      <c r="X2218"/>
      <c r="Y2218"/>
      <c r="Z2218"/>
      <c r="AA2218"/>
      <c r="AB2218"/>
      <c r="AC2218"/>
      <c r="AD2218"/>
      <c r="AE2218"/>
      <c r="AF2218"/>
    </row>
    <row r="2219" spans="1:32">
      <c r="A2219" s="6" t="str">
        <f t="shared" si="70"/>
        <v/>
      </c>
      <c r="B2219" s="6" t="str">
        <f t="shared" si="71"/>
        <v/>
      </c>
      <c r="C2219"/>
      <c r="D2219"/>
      <c r="E2219"/>
      <c r="F2219"/>
      <c r="G2219"/>
      <c r="H2219"/>
      <c r="I2219"/>
      <c r="J2219"/>
      <c r="K2219"/>
      <c r="L2219"/>
      <c r="M2219"/>
      <c r="N2219"/>
      <c r="O2219"/>
      <c r="P2219"/>
      <c r="Q2219"/>
      <c r="R2219"/>
      <c r="S2219"/>
      <c r="T2219"/>
      <c r="U2219"/>
      <c r="V2219"/>
      <c r="W2219"/>
      <c r="X2219"/>
      <c r="Y2219"/>
      <c r="Z2219"/>
      <c r="AA2219"/>
      <c r="AB2219"/>
      <c r="AC2219"/>
      <c r="AD2219"/>
      <c r="AE2219"/>
      <c r="AF2219"/>
    </row>
    <row r="2220" spans="1:32">
      <c r="A2220" s="6" t="str">
        <f t="shared" si="70"/>
        <v/>
      </c>
      <c r="B2220" s="6" t="str">
        <f t="shared" si="71"/>
        <v/>
      </c>
      <c r="C2220"/>
      <c r="D2220"/>
      <c r="E2220"/>
      <c r="F2220"/>
      <c r="G2220"/>
      <c r="H2220"/>
      <c r="I2220"/>
      <c r="J2220"/>
      <c r="K2220"/>
      <c r="L2220"/>
      <c r="M2220"/>
      <c r="N2220"/>
      <c r="O2220"/>
      <c r="P2220"/>
      <c r="Q2220"/>
      <c r="R2220"/>
      <c r="S2220"/>
      <c r="T2220"/>
      <c r="U2220"/>
      <c r="V2220"/>
      <c r="W2220"/>
      <c r="X2220"/>
      <c r="Y2220"/>
      <c r="Z2220"/>
      <c r="AA2220"/>
      <c r="AB2220"/>
      <c r="AC2220"/>
      <c r="AD2220"/>
      <c r="AE2220"/>
      <c r="AF2220"/>
    </row>
    <row r="2221" spans="1:32">
      <c r="A2221" s="6" t="str">
        <f t="shared" si="70"/>
        <v/>
      </c>
      <c r="B2221" s="6" t="str">
        <f t="shared" si="71"/>
        <v/>
      </c>
      <c r="C2221"/>
      <c r="D2221"/>
      <c r="E2221"/>
      <c r="F2221"/>
      <c r="G2221"/>
      <c r="H2221"/>
      <c r="I2221"/>
      <c r="J2221"/>
      <c r="K2221"/>
      <c r="L2221"/>
      <c r="M2221"/>
      <c r="N2221"/>
      <c r="O2221"/>
      <c r="P2221"/>
      <c r="Q2221"/>
      <c r="R2221"/>
      <c r="S2221"/>
      <c r="T2221"/>
      <c r="U2221"/>
      <c r="V2221"/>
      <c r="W2221"/>
      <c r="X2221"/>
      <c r="Y2221"/>
      <c r="Z2221"/>
      <c r="AA2221"/>
      <c r="AB2221"/>
      <c r="AC2221"/>
      <c r="AD2221"/>
      <c r="AE2221"/>
      <c r="AF2221"/>
    </row>
    <row r="2222" spans="1:32">
      <c r="A2222" s="6" t="str">
        <f t="shared" si="70"/>
        <v/>
      </c>
      <c r="B2222" s="6" t="str">
        <f t="shared" si="71"/>
        <v/>
      </c>
      <c r="C2222"/>
      <c r="D2222"/>
      <c r="E2222"/>
      <c r="F2222"/>
      <c r="G2222"/>
      <c r="H2222"/>
      <c r="I2222"/>
      <c r="J2222"/>
      <c r="K2222"/>
      <c r="L2222"/>
      <c r="M2222"/>
      <c r="N2222"/>
      <c r="O2222"/>
      <c r="P2222"/>
      <c r="Q2222"/>
      <c r="R2222"/>
      <c r="S2222"/>
      <c r="T2222"/>
      <c r="U2222"/>
      <c r="V2222"/>
      <c r="W2222"/>
      <c r="X2222"/>
      <c r="Y2222"/>
      <c r="Z2222"/>
      <c r="AA2222"/>
      <c r="AB2222"/>
      <c r="AC2222"/>
      <c r="AD2222"/>
      <c r="AE2222"/>
      <c r="AF2222"/>
    </row>
    <row r="2223" spans="1:32">
      <c r="A2223" s="6" t="str">
        <f t="shared" si="70"/>
        <v/>
      </c>
      <c r="B2223" s="6" t="str">
        <f t="shared" si="71"/>
        <v/>
      </c>
      <c r="C2223"/>
      <c r="D2223"/>
      <c r="E2223"/>
      <c r="F2223"/>
      <c r="G2223"/>
      <c r="H2223"/>
      <c r="I2223"/>
      <c r="J2223"/>
      <c r="K2223"/>
      <c r="L2223"/>
      <c r="M2223"/>
      <c r="N2223"/>
      <c r="O2223"/>
      <c r="P2223"/>
      <c r="Q2223"/>
      <c r="R2223"/>
      <c r="S2223"/>
      <c r="T2223"/>
      <c r="U2223"/>
      <c r="V2223"/>
      <c r="W2223"/>
      <c r="X2223"/>
      <c r="Y2223"/>
      <c r="Z2223"/>
      <c r="AA2223"/>
      <c r="AB2223"/>
      <c r="AC2223"/>
      <c r="AD2223"/>
      <c r="AE2223"/>
      <c r="AF2223"/>
    </row>
    <row r="2224" spans="1:32">
      <c r="A2224" s="6" t="str">
        <f t="shared" si="70"/>
        <v/>
      </c>
      <c r="B2224" s="6" t="str">
        <f t="shared" si="71"/>
        <v/>
      </c>
      <c r="C2224"/>
      <c r="D2224"/>
      <c r="E2224"/>
      <c r="F2224"/>
      <c r="G2224"/>
      <c r="H2224"/>
      <c r="I2224"/>
      <c r="J2224"/>
      <c r="K2224"/>
      <c r="L2224"/>
      <c r="M2224"/>
      <c r="N2224"/>
      <c r="O2224"/>
      <c r="P2224"/>
      <c r="Q2224"/>
      <c r="R2224"/>
      <c r="S2224"/>
      <c r="T2224"/>
      <c r="U2224"/>
      <c r="V2224"/>
      <c r="W2224"/>
      <c r="X2224"/>
      <c r="Y2224"/>
      <c r="Z2224"/>
      <c r="AA2224"/>
      <c r="AB2224"/>
      <c r="AC2224"/>
      <c r="AD2224"/>
      <c r="AE2224"/>
      <c r="AF2224"/>
    </row>
    <row r="2225" spans="1:32">
      <c r="A2225" s="6" t="str">
        <f t="shared" si="70"/>
        <v/>
      </c>
      <c r="B2225" s="6" t="str">
        <f t="shared" si="71"/>
        <v/>
      </c>
      <c r="C2225"/>
      <c r="D2225"/>
      <c r="E2225"/>
      <c r="F2225"/>
      <c r="G2225"/>
      <c r="H2225"/>
      <c r="I2225"/>
      <c r="J2225"/>
      <c r="K2225"/>
      <c r="L2225"/>
      <c r="M2225"/>
      <c r="N2225"/>
      <c r="O2225"/>
      <c r="P2225"/>
      <c r="Q2225"/>
      <c r="R2225"/>
      <c r="S2225"/>
      <c r="T2225"/>
      <c r="U2225"/>
      <c r="V2225"/>
      <c r="W2225"/>
      <c r="X2225"/>
      <c r="Y2225"/>
      <c r="Z2225"/>
      <c r="AA2225"/>
      <c r="AB2225"/>
      <c r="AC2225"/>
      <c r="AD2225"/>
      <c r="AE2225"/>
      <c r="AF2225"/>
    </row>
    <row r="2226" spans="1:32">
      <c r="A2226" s="6" t="str">
        <f t="shared" si="70"/>
        <v/>
      </c>
      <c r="B2226" s="6" t="str">
        <f t="shared" si="71"/>
        <v/>
      </c>
      <c r="C2226"/>
      <c r="D2226"/>
      <c r="E2226"/>
      <c r="F2226"/>
      <c r="G2226"/>
      <c r="H2226"/>
      <c r="I2226"/>
      <c r="J2226"/>
      <c r="K2226"/>
      <c r="L2226"/>
      <c r="M2226"/>
      <c r="N2226"/>
      <c r="O2226"/>
      <c r="P2226"/>
      <c r="Q2226"/>
      <c r="R2226"/>
      <c r="S2226"/>
      <c r="T2226"/>
      <c r="U2226"/>
      <c r="V2226"/>
      <c r="W2226"/>
      <c r="X2226"/>
      <c r="Y2226"/>
      <c r="Z2226"/>
      <c r="AA2226"/>
      <c r="AB2226"/>
      <c r="AC2226"/>
      <c r="AD2226"/>
      <c r="AE2226"/>
      <c r="AF2226"/>
    </row>
    <row r="2227" spans="1:32">
      <c r="A2227" s="6" t="str">
        <f t="shared" si="70"/>
        <v/>
      </c>
      <c r="B2227" s="6" t="str">
        <f t="shared" si="71"/>
        <v/>
      </c>
      <c r="C2227"/>
      <c r="D2227"/>
      <c r="E2227"/>
      <c r="F2227"/>
      <c r="G2227"/>
      <c r="H2227"/>
      <c r="I2227"/>
      <c r="J2227"/>
      <c r="K2227"/>
      <c r="L2227"/>
      <c r="M2227"/>
      <c r="N2227"/>
      <c r="O2227"/>
      <c r="P2227"/>
      <c r="Q2227"/>
      <c r="R2227"/>
      <c r="S2227"/>
      <c r="T2227"/>
      <c r="U2227"/>
      <c r="V2227"/>
      <c r="W2227"/>
      <c r="X2227"/>
      <c r="Y2227"/>
      <c r="Z2227"/>
      <c r="AA2227"/>
      <c r="AB2227"/>
      <c r="AC2227"/>
      <c r="AD2227"/>
      <c r="AE2227"/>
      <c r="AF2227"/>
    </row>
    <row r="2228" spans="1:32">
      <c r="A2228" s="6" t="str">
        <f t="shared" si="70"/>
        <v/>
      </c>
      <c r="B2228" s="6" t="str">
        <f t="shared" si="71"/>
        <v/>
      </c>
      <c r="C2228"/>
      <c r="D2228"/>
      <c r="E2228"/>
      <c r="F2228"/>
      <c r="G2228"/>
      <c r="H2228"/>
      <c r="I2228"/>
      <c r="J2228"/>
      <c r="K2228"/>
      <c r="L2228"/>
      <c r="M2228"/>
      <c r="N2228"/>
      <c r="O2228"/>
      <c r="P2228"/>
      <c r="Q2228"/>
      <c r="R2228"/>
      <c r="S2228"/>
      <c r="T2228"/>
      <c r="U2228"/>
      <c r="V2228"/>
      <c r="W2228"/>
      <c r="X2228"/>
      <c r="Y2228"/>
      <c r="Z2228"/>
      <c r="AA2228"/>
      <c r="AB2228"/>
      <c r="AC2228"/>
      <c r="AD2228"/>
      <c r="AE2228"/>
      <c r="AF2228"/>
    </row>
    <row r="2229" spans="1:32">
      <c r="A2229" s="6" t="str">
        <f t="shared" si="70"/>
        <v/>
      </c>
      <c r="B2229" s="6" t="str">
        <f t="shared" si="71"/>
        <v/>
      </c>
      <c r="C2229"/>
      <c r="D2229"/>
      <c r="E2229"/>
      <c r="F2229"/>
      <c r="G2229"/>
      <c r="H2229"/>
      <c r="I2229"/>
      <c r="J2229"/>
      <c r="K2229"/>
      <c r="L2229"/>
      <c r="M2229"/>
      <c r="N2229"/>
      <c r="O2229"/>
      <c r="P2229"/>
      <c r="Q2229"/>
      <c r="R2229"/>
      <c r="S2229"/>
      <c r="T2229"/>
      <c r="U2229"/>
      <c r="V2229"/>
      <c r="W2229"/>
      <c r="X2229"/>
      <c r="Y2229"/>
      <c r="Z2229"/>
      <c r="AA2229"/>
      <c r="AB2229"/>
      <c r="AC2229"/>
      <c r="AD2229"/>
      <c r="AE2229"/>
      <c r="AF2229"/>
    </row>
    <row r="2230" spans="1:32">
      <c r="A2230" s="6" t="str">
        <f t="shared" si="70"/>
        <v/>
      </c>
      <c r="B2230" s="6" t="str">
        <f t="shared" si="71"/>
        <v/>
      </c>
      <c r="C2230"/>
      <c r="D2230"/>
      <c r="E2230"/>
      <c r="F2230"/>
      <c r="G2230"/>
      <c r="H2230"/>
      <c r="I2230"/>
      <c r="J2230"/>
      <c r="K2230"/>
      <c r="L2230"/>
      <c r="M2230"/>
      <c r="N2230"/>
      <c r="O2230"/>
      <c r="P2230"/>
      <c r="Q2230"/>
      <c r="R2230"/>
      <c r="S2230"/>
      <c r="T2230"/>
      <c r="U2230"/>
      <c r="V2230"/>
      <c r="W2230"/>
      <c r="X2230"/>
      <c r="Y2230"/>
      <c r="Z2230"/>
      <c r="AA2230"/>
      <c r="AB2230"/>
      <c r="AC2230"/>
      <c r="AD2230"/>
      <c r="AE2230"/>
      <c r="AF2230"/>
    </row>
    <row r="2231" spans="1:32">
      <c r="A2231" s="6" t="str">
        <f t="shared" si="70"/>
        <v/>
      </c>
      <c r="B2231" s="6" t="str">
        <f t="shared" si="71"/>
        <v/>
      </c>
      <c r="C2231"/>
      <c r="D2231"/>
      <c r="E2231"/>
      <c r="F2231"/>
      <c r="G2231"/>
      <c r="H2231"/>
      <c r="I2231"/>
      <c r="J2231"/>
      <c r="K2231"/>
      <c r="L2231"/>
      <c r="M2231"/>
      <c r="N2231"/>
      <c r="O2231"/>
      <c r="P2231"/>
      <c r="Q2231"/>
      <c r="R2231"/>
      <c r="S2231"/>
      <c r="T2231"/>
      <c r="U2231"/>
      <c r="V2231"/>
      <c r="W2231"/>
      <c r="X2231"/>
      <c r="Y2231"/>
      <c r="Z2231"/>
      <c r="AA2231"/>
      <c r="AB2231"/>
      <c r="AC2231"/>
      <c r="AD2231"/>
      <c r="AE2231"/>
      <c r="AF2231"/>
    </row>
    <row r="2232" spans="1:32">
      <c r="A2232" s="6" t="str">
        <f t="shared" si="70"/>
        <v/>
      </c>
      <c r="B2232" s="6" t="str">
        <f t="shared" si="71"/>
        <v/>
      </c>
      <c r="C2232"/>
      <c r="D2232"/>
      <c r="E2232"/>
      <c r="F2232"/>
      <c r="G2232"/>
      <c r="H2232"/>
      <c r="I2232"/>
      <c r="J2232"/>
      <c r="K2232"/>
      <c r="L2232"/>
      <c r="M2232"/>
      <c r="N2232"/>
      <c r="O2232"/>
      <c r="P2232"/>
      <c r="Q2232"/>
      <c r="R2232"/>
      <c r="S2232"/>
      <c r="T2232"/>
      <c r="U2232"/>
      <c r="V2232"/>
      <c r="W2232"/>
      <c r="X2232"/>
      <c r="Y2232"/>
      <c r="Z2232"/>
      <c r="AA2232"/>
      <c r="AB2232"/>
      <c r="AC2232"/>
      <c r="AD2232"/>
      <c r="AE2232"/>
      <c r="AF2232"/>
    </row>
    <row r="2233" spans="1:32">
      <c r="A2233" s="6" t="str">
        <f t="shared" si="70"/>
        <v/>
      </c>
      <c r="B2233" s="6" t="str">
        <f t="shared" si="71"/>
        <v/>
      </c>
      <c r="C2233"/>
      <c r="D2233"/>
      <c r="E2233"/>
      <c r="F2233"/>
      <c r="G2233"/>
      <c r="H2233"/>
      <c r="I2233"/>
      <c r="J2233"/>
      <c r="K2233"/>
      <c r="L2233"/>
      <c r="M2233"/>
      <c r="N2233"/>
      <c r="O2233"/>
      <c r="P2233"/>
      <c r="Q2233"/>
      <c r="R2233"/>
      <c r="S2233"/>
      <c r="T2233"/>
      <c r="U2233"/>
      <c r="V2233"/>
      <c r="W2233"/>
      <c r="X2233"/>
      <c r="Y2233"/>
      <c r="Z2233"/>
      <c r="AA2233"/>
      <c r="AB2233"/>
      <c r="AC2233"/>
      <c r="AD2233"/>
      <c r="AE2233"/>
      <c r="AF2233"/>
    </row>
    <row r="2234" spans="1:32">
      <c r="A2234" s="6" t="str">
        <f t="shared" si="70"/>
        <v/>
      </c>
      <c r="B2234" s="6" t="str">
        <f t="shared" si="71"/>
        <v/>
      </c>
      <c r="C2234"/>
      <c r="D2234"/>
      <c r="E2234"/>
      <c r="F2234"/>
      <c r="G2234"/>
      <c r="H2234"/>
      <c r="I2234"/>
      <c r="J2234"/>
      <c r="K2234"/>
      <c r="L2234"/>
      <c r="M2234"/>
      <c r="N2234"/>
      <c r="O2234"/>
      <c r="P2234"/>
      <c r="Q2234"/>
      <c r="R2234"/>
      <c r="S2234"/>
      <c r="T2234"/>
      <c r="U2234"/>
      <c r="V2234"/>
      <c r="W2234"/>
      <c r="X2234"/>
      <c r="Y2234"/>
      <c r="Z2234"/>
      <c r="AA2234"/>
      <c r="AB2234"/>
      <c r="AC2234"/>
      <c r="AD2234"/>
      <c r="AE2234"/>
      <c r="AF2234"/>
    </row>
    <row r="2235" spans="1:32">
      <c r="A2235" s="6" t="str">
        <f t="shared" si="70"/>
        <v/>
      </c>
      <c r="B2235" s="6" t="str">
        <f t="shared" si="71"/>
        <v/>
      </c>
      <c r="C2235"/>
      <c r="D2235"/>
      <c r="E2235"/>
      <c r="F2235"/>
      <c r="G2235"/>
      <c r="H2235"/>
      <c r="I2235"/>
      <c r="J2235"/>
      <c r="K2235"/>
      <c r="L2235"/>
      <c r="M2235"/>
      <c r="N2235"/>
      <c r="O2235"/>
      <c r="P2235"/>
      <c r="Q2235"/>
      <c r="R2235"/>
      <c r="S2235"/>
      <c r="T2235"/>
      <c r="U2235"/>
      <c r="V2235"/>
      <c r="W2235"/>
      <c r="X2235"/>
      <c r="Y2235"/>
      <c r="Z2235"/>
      <c r="AA2235"/>
      <c r="AB2235"/>
      <c r="AC2235"/>
      <c r="AD2235"/>
      <c r="AE2235"/>
      <c r="AF2235"/>
    </row>
    <row r="2236" spans="1:32">
      <c r="A2236" s="6" t="str">
        <f t="shared" si="70"/>
        <v/>
      </c>
      <c r="B2236" s="6" t="str">
        <f t="shared" si="71"/>
        <v/>
      </c>
      <c r="C2236"/>
      <c r="D2236"/>
      <c r="E2236"/>
      <c r="F2236"/>
      <c r="G2236"/>
      <c r="H2236"/>
      <c r="I2236"/>
      <c r="J2236"/>
      <c r="K2236"/>
      <c r="L2236"/>
      <c r="M2236"/>
      <c r="N2236"/>
      <c r="O2236"/>
      <c r="P2236"/>
      <c r="Q2236"/>
      <c r="R2236"/>
      <c r="S2236"/>
      <c r="T2236"/>
      <c r="U2236"/>
      <c r="V2236"/>
      <c r="W2236"/>
      <c r="X2236"/>
      <c r="Y2236"/>
      <c r="Z2236"/>
      <c r="AA2236"/>
      <c r="AB2236"/>
      <c r="AC2236"/>
      <c r="AD2236"/>
      <c r="AE2236"/>
      <c r="AF2236"/>
    </row>
    <row r="2237" spans="1:32">
      <c r="A2237" s="6" t="str">
        <f t="shared" si="70"/>
        <v/>
      </c>
      <c r="B2237" s="6" t="str">
        <f t="shared" si="71"/>
        <v/>
      </c>
      <c r="C2237"/>
      <c r="D2237"/>
      <c r="E2237"/>
      <c r="F2237"/>
      <c r="G2237"/>
      <c r="H2237"/>
      <c r="I2237"/>
      <c r="J2237"/>
      <c r="K2237"/>
      <c r="L2237"/>
      <c r="M2237"/>
      <c r="N2237"/>
      <c r="O2237"/>
      <c r="P2237"/>
      <c r="Q2237"/>
      <c r="R2237"/>
      <c r="S2237"/>
      <c r="T2237"/>
      <c r="U2237"/>
      <c r="V2237"/>
      <c r="W2237"/>
      <c r="X2237"/>
      <c r="Y2237"/>
      <c r="Z2237"/>
      <c r="AA2237"/>
      <c r="AB2237"/>
      <c r="AC2237"/>
      <c r="AD2237"/>
      <c r="AE2237"/>
      <c r="AF2237"/>
    </row>
    <row r="2238" spans="1:32">
      <c r="A2238" s="6" t="str">
        <f t="shared" si="70"/>
        <v/>
      </c>
      <c r="B2238" s="6" t="str">
        <f t="shared" si="71"/>
        <v/>
      </c>
      <c r="C2238"/>
      <c r="D2238"/>
      <c r="E2238"/>
      <c r="F2238"/>
      <c r="G2238"/>
      <c r="H2238"/>
      <c r="I2238"/>
      <c r="J2238"/>
      <c r="K2238"/>
      <c r="L2238"/>
      <c r="M2238"/>
      <c r="N2238"/>
      <c r="O2238"/>
      <c r="P2238"/>
      <c r="Q2238"/>
      <c r="R2238"/>
      <c r="S2238"/>
      <c r="T2238"/>
      <c r="U2238"/>
      <c r="V2238"/>
      <c r="W2238"/>
      <c r="X2238"/>
      <c r="Y2238"/>
      <c r="Z2238"/>
      <c r="AA2238"/>
      <c r="AB2238"/>
      <c r="AC2238"/>
      <c r="AD2238"/>
      <c r="AE2238"/>
      <c r="AF2238"/>
    </row>
    <row r="2239" spans="1:32">
      <c r="A2239" s="6" t="str">
        <f t="shared" si="70"/>
        <v/>
      </c>
      <c r="B2239" s="6" t="str">
        <f t="shared" si="71"/>
        <v/>
      </c>
      <c r="C2239"/>
      <c r="D2239"/>
      <c r="E2239"/>
      <c r="F2239"/>
      <c r="G2239"/>
      <c r="H2239"/>
      <c r="I2239"/>
      <c r="J2239"/>
      <c r="K2239"/>
      <c r="L2239"/>
      <c r="M2239"/>
      <c r="N2239"/>
      <c r="O2239"/>
      <c r="P2239"/>
      <c r="Q2239"/>
      <c r="R2239"/>
      <c r="S2239"/>
      <c r="T2239"/>
      <c r="U2239"/>
      <c r="V2239"/>
      <c r="W2239"/>
      <c r="X2239"/>
      <c r="Y2239"/>
      <c r="Z2239"/>
      <c r="AA2239"/>
      <c r="AB2239"/>
      <c r="AC2239"/>
      <c r="AD2239"/>
      <c r="AE2239"/>
      <c r="AF2239"/>
    </row>
    <row r="2240" spans="1:32">
      <c r="A2240" s="6" t="str">
        <f t="shared" si="70"/>
        <v/>
      </c>
      <c r="B2240" s="6" t="str">
        <f t="shared" si="71"/>
        <v/>
      </c>
      <c r="C2240"/>
      <c r="D2240"/>
      <c r="E2240"/>
      <c r="F2240"/>
      <c r="G2240"/>
      <c r="H2240"/>
      <c r="I2240"/>
      <c r="J2240"/>
      <c r="K2240"/>
      <c r="L2240"/>
      <c r="M2240"/>
      <c r="N2240"/>
      <c r="O2240"/>
      <c r="P2240"/>
      <c r="Q2240"/>
      <c r="R2240"/>
      <c r="S2240"/>
      <c r="T2240"/>
      <c r="U2240"/>
      <c r="V2240"/>
      <c r="W2240"/>
      <c r="X2240"/>
      <c r="Y2240"/>
      <c r="Z2240"/>
      <c r="AA2240"/>
      <c r="AB2240"/>
      <c r="AC2240"/>
      <c r="AD2240"/>
      <c r="AE2240"/>
      <c r="AF2240"/>
    </row>
    <row r="2241" spans="1:32">
      <c r="A2241" s="6" t="str">
        <f t="shared" si="70"/>
        <v/>
      </c>
      <c r="B2241" s="6" t="str">
        <f t="shared" si="71"/>
        <v/>
      </c>
      <c r="C2241"/>
      <c r="D2241"/>
      <c r="E2241"/>
      <c r="F2241"/>
      <c r="G2241"/>
      <c r="H2241"/>
      <c r="I2241"/>
      <c r="J2241"/>
      <c r="K2241"/>
      <c r="L2241"/>
      <c r="M2241"/>
      <c r="N2241"/>
      <c r="O2241"/>
      <c r="P2241"/>
      <c r="Q2241"/>
      <c r="R2241"/>
      <c r="S2241"/>
      <c r="T2241"/>
      <c r="U2241"/>
      <c r="V2241"/>
      <c r="W2241"/>
      <c r="X2241"/>
      <c r="Y2241"/>
      <c r="Z2241"/>
      <c r="AA2241"/>
      <c r="AB2241"/>
      <c r="AC2241"/>
      <c r="AD2241"/>
      <c r="AE2241"/>
      <c r="AF2241"/>
    </row>
    <row r="2242" spans="1:32">
      <c r="A2242" s="6" t="str">
        <f t="shared" si="70"/>
        <v/>
      </c>
      <c r="B2242" s="6" t="str">
        <f t="shared" si="71"/>
        <v/>
      </c>
      <c r="C2242"/>
      <c r="D2242"/>
      <c r="E2242"/>
      <c r="F2242"/>
      <c r="G2242"/>
      <c r="H2242"/>
      <c r="I2242"/>
      <c r="J2242"/>
      <c r="K2242"/>
      <c r="L2242"/>
      <c r="M2242"/>
      <c r="N2242"/>
      <c r="O2242"/>
      <c r="P2242"/>
      <c r="Q2242"/>
      <c r="R2242"/>
      <c r="S2242"/>
      <c r="T2242"/>
      <c r="U2242"/>
      <c r="V2242"/>
      <c r="W2242"/>
      <c r="X2242"/>
      <c r="Y2242"/>
      <c r="Z2242"/>
      <c r="AA2242"/>
      <c r="AB2242"/>
      <c r="AC2242"/>
      <c r="AD2242"/>
      <c r="AE2242"/>
      <c r="AF2242"/>
    </row>
    <row r="2243" spans="1:32">
      <c r="A2243" s="6" t="str">
        <f t="shared" si="70"/>
        <v/>
      </c>
      <c r="B2243" s="6" t="str">
        <f t="shared" si="71"/>
        <v/>
      </c>
      <c r="C2243"/>
      <c r="D2243"/>
      <c r="E2243"/>
      <c r="F2243"/>
      <c r="G2243"/>
      <c r="H2243"/>
      <c r="I2243"/>
      <c r="J2243"/>
      <c r="K2243"/>
      <c r="L2243"/>
      <c r="M2243"/>
      <c r="N2243"/>
      <c r="O2243"/>
      <c r="P2243"/>
      <c r="Q2243"/>
      <c r="R2243"/>
      <c r="S2243"/>
      <c r="T2243"/>
      <c r="U2243"/>
      <c r="V2243"/>
      <c r="W2243"/>
      <c r="X2243"/>
      <c r="Y2243"/>
      <c r="Z2243"/>
      <c r="AA2243"/>
      <c r="AB2243"/>
      <c r="AC2243"/>
      <c r="AD2243"/>
      <c r="AE2243"/>
      <c r="AF2243"/>
    </row>
    <row r="2244" spans="1:32">
      <c r="A2244" s="6" t="str">
        <f t="shared" si="70"/>
        <v/>
      </c>
      <c r="B2244" s="6" t="str">
        <f t="shared" si="71"/>
        <v/>
      </c>
      <c r="C2244"/>
      <c r="D2244"/>
      <c r="E2244"/>
      <c r="F2244"/>
      <c r="G2244"/>
      <c r="H2244"/>
      <c r="I2244"/>
      <c r="J2244"/>
      <c r="K2244"/>
      <c r="L2244"/>
      <c r="M2244"/>
      <c r="N2244"/>
      <c r="O2244"/>
      <c r="P2244"/>
      <c r="Q2244"/>
      <c r="R2244"/>
      <c r="S2244"/>
      <c r="T2244"/>
      <c r="U2244"/>
      <c r="V2244"/>
      <c r="W2244"/>
      <c r="X2244"/>
      <c r="Y2244"/>
      <c r="Z2244"/>
      <c r="AA2244"/>
      <c r="AB2244"/>
      <c r="AC2244"/>
      <c r="AD2244"/>
      <c r="AE2244"/>
      <c r="AF2244"/>
    </row>
    <row r="2245" spans="1:32">
      <c r="A2245" s="6" t="str">
        <f t="shared" si="70"/>
        <v/>
      </c>
      <c r="B2245" s="6" t="str">
        <f t="shared" si="71"/>
        <v/>
      </c>
      <c r="C2245"/>
      <c r="D2245"/>
      <c r="E2245"/>
      <c r="F2245"/>
      <c r="G2245"/>
      <c r="H2245"/>
      <c r="I2245"/>
      <c r="J2245"/>
      <c r="K2245"/>
      <c r="L2245"/>
      <c r="M2245"/>
      <c r="N2245"/>
      <c r="O2245"/>
      <c r="P2245"/>
      <c r="Q2245"/>
      <c r="R2245"/>
      <c r="S2245"/>
      <c r="T2245"/>
      <c r="U2245"/>
      <c r="V2245"/>
      <c r="W2245"/>
      <c r="X2245"/>
      <c r="Y2245"/>
      <c r="Z2245"/>
      <c r="AA2245"/>
      <c r="AB2245"/>
      <c r="AC2245"/>
      <c r="AD2245"/>
      <c r="AE2245"/>
      <c r="AF2245"/>
    </row>
    <row r="2246" spans="1:32">
      <c r="A2246" s="6" t="str">
        <f t="shared" si="70"/>
        <v/>
      </c>
      <c r="B2246" s="6" t="str">
        <f t="shared" si="71"/>
        <v/>
      </c>
      <c r="C2246"/>
      <c r="D2246"/>
      <c r="E2246"/>
      <c r="F2246"/>
      <c r="G2246"/>
      <c r="H2246"/>
      <c r="I2246"/>
      <c r="J2246"/>
      <c r="K2246"/>
      <c r="L2246"/>
      <c r="M2246"/>
      <c r="N2246"/>
      <c r="O2246"/>
      <c r="P2246"/>
      <c r="Q2246"/>
      <c r="R2246"/>
      <c r="S2246"/>
      <c r="T2246"/>
      <c r="U2246"/>
      <c r="V2246"/>
      <c r="W2246"/>
      <c r="X2246"/>
      <c r="Y2246"/>
      <c r="Z2246"/>
      <c r="AA2246"/>
      <c r="AB2246"/>
      <c r="AC2246"/>
      <c r="AD2246"/>
      <c r="AE2246"/>
      <c r="AF2246"/>
    </row>
    <row r="2247" spans="1:32">
      <c r="A2247" s="6" t="str">
        <f t="shared" si="70"/>
        <v/>
      </c>
      <c r="B2247" s="6" t="str">
        <f t="shared" si="71"/>
        <v/>
      </c>
      <c r="C2247"/>
      <c r="D2247"/>
      <c r="E2247"/>
      <c r="F2247"/>
      <c r="G2247"/>
      <c r="H2247"/>
      <c r="I2247"/>
      <c r="J2247"/>
      <c r="K2247"/>
      <c r="L2247"/>
      <c r="M2247"/>
      <c r="N2247"/>
      <c r="O2247"/>
      <c r="P2247"/>
      <c r="Q2247"/>
      <c r="R2247"/>
      <c r="S2247"/>
      <c r="T2247"/>
      <c r="U2247"/>
      <c r="V2247"/>
      <c r="W2247"/>
      <c r="X2247"/>
      <c r="Y2247"/>
      <c r="Z2247"/>
      <c r="AA2247"/>
      <c r="AB2247"/>
      <c r="AC2247"/>
      <c r="AD2247"/>
      <c r="AE2247"/>
      <c r="AF2247"/>
    </row>
    <row r="2248" spans="1:32">
      <c r="A2248" s="6" t="str">
        <f t="shared" si="70"/>
        <v/>
      </c>
      <c r="B2248" s="6" t="str">
        <f t="shared" si="71"/>
        <v/>
      </c>
      <c r="C2248"/>
      <c r="D2248"/>
      <c r="E2248"/>
      <c r="F2248"/>
      <c r="G2248"/>
      <c r="H2248"/>
      <c r="I2248"/>
      <c r="J2248"/>
      <c r="K2248"/>
      <c r="L2248"/>
      <c r="M2248"/>
      <c r="N2248"/>
      <c r="O2248"/>
      <c r="P2248"/>
      <c r="Q2248"/>
      <c r="R2248"/>
      <c r="S2248"/>
      <c r="T2248"/>
      <c r="U2248"/>
      <c r="V2248"/>
      <c r="W2248"/>
      <c r="X2248"/>
      <c r="Y2248"/>
      <c r="Z2248"/>
      <c r="AA2248"/>
      <c r="AB2248"/>
      <c r="AC2248"/>
      <c r="AD2248"/>
      <c r="AE2248"/>
      <c r="AF2248"/>
    </row>
    <row r="2249" spans="1:32">
      <c r="A2249" s="6" t="str">
        <f t="shared" si="70"/>
        <v/>
      </c>
      <c r="B2249" s="6" t="str">
        <f t="shared" si="71"/>
        <v/>
      </c>
      <c r="C2249"/>
      <c r="D2249"/>
      <c r="E2249"/>
      <c r="F2249"/>
      <c r="G2249"/>
      <c r="H2249"/>
      <c r="I2249"/>
      <c r="J2249"/>
      <c r="K2249"/>
      <c r="L2249"/>
      <c r="M2249"/>
      <c r="N2249"/>
      <c r="O2249"/>
      <c r="P2249"/>
      <c r="Q2249"/>
      <c r="R2249"/>
      <c r="S2249"/>
      <c r="T2249"/>
      <c r="U2249"/>
      <c r="V2249"/>
      <c r="W2249"/>
      <c r="X2249"/>
      <c r="Y2249"/>
      <c r="Z2249"/>
      <c r="AA2249"/>
      <c r="AB2249"/>
      <c r="AC2249"/>
      <c r="AD2249"/>
      <c r="AE2249"/>
      <c r="AF2249"/>
    </row>
    <row r="2250" spans="1:32">
      <c r="A2250" s="6" t="str">
        <f t="shared" ref="A2250:A2313" si="72">IFERROR(CONCATENATE(C2250,B2250),"")</f>
        <v/>
      </c>
      <c r="B2250" s="6" t="str">
        <f t="shared" ref="B2250:B2313" si="73">IFERROR(IF(C2250=C2249,B2249+1,IF(C2250="","",1)),"")</f>
        <v/>
      </c>
      <c r="C2250"/>
      <c r="D2250"/>
      <c r="E2250"/>
      <c r="F2250"/>
      <c r="G2250"/>
      <c r="H2250"/>
      <c r="I2250"/>
      <c r="J2250"/>
      <c r="K2250"/>
      <c r="L2250"/>
      <c r="M2250"/>
      <c r="N2250"/>
      <c r="O2250"/>
      <c r="P2250"/>
      <c r="Q2250"/>
      <c r="R2250"/>
      <c r="S2250"/>
      <c r="T2250"/>
      <c r="U2250"/>
      <c r="V2250"/>
      <c r="W2250"/>
      <c r="X2250"/>
      <c r="Y2250"/>
      <c r="Z2250"/>
      <c r="AA2250"/>
      <c r="AB2250"/>
      <c r="AC2250"/>
      <c r="AD2250"/>
      <c r="AE2250"/>
      <c r="AF2250"/>
    </row>
    <row r="2251" spans="1:32">
      <c r="A2251" s="6" t="str">
        <f t="shared" si="72"/>
        <v/>
      </c>
      <c r="B2251" s="6" t="str">
        <f t="shared" si="73"/>
        <v/>
      </c>
      <c r="C2251"/>
      <c r="D2251"/>
      <c r="E2251"/>
      <c r="F2251"/>
      <c r="G2251"/>
      <c r="H2251"/>
      <c r="I2251"/>
      <c r="J2251"/>
      <c r="K2251"/>
      <c r="L2251"/>
      <c r="M2251"/>
      <c r="N2251"/>
      <c r="O2251"/>
      <c r="P2251"/>
      <c r="Q2251"/>
      <c r="R2251"/>
      <c r="S2251"/>
      <c r="T2251"/>
      <c r="U2251"/>
      <c r="V2251"/>
      <c r="W2251"/>
      <c r="X2251"/>
      <c r="Y2251"/>
      <c r="Z2251"/>
      <c r="AA2251"/>
      <c r="AB2251"/>
      <c r="AC2251"/>
      <c r="AD2251"/>
      <c r="AE2251"/>
      <c r="AF2251"/>
    </row>
    <row r="2252" spans="1:32">
      <c r="A2252" s="6" t="str">
        <f t="shared" si="72"/>
        <v/>
      </c>
      <c r="B2252" s="6" t="str">
        <f t="shared" si="73"/>
        <v/>
      </c>
      <c r="C2252"/>
      <c r="D2252"/>
      <c r="E2252"/>
      <c r="F2252"/>
      <c r="G2252"/>
      <c r="H2252"/>
      <c r="I2252"/>
      <c r="J2252"/>
      <c r="K2252"/>
      <c r="L2252"/>
      <c r="M2252"/>
      <c r="N2252"/>
      <c r="O2252"/>
      <c r="P2252"/>
      <c r="Q2252"/>
      <c r="R2252"/>
      <c r="S2252"/>
      <c r="T2252"/>
      <c r="U2252"/>
      <c r="V2252"/>
      <c r="W2252"/>
      <c r="X2252"/>
      <c r="Y2252"/>
      <c r="Z2252"/>
      <c r="AA2252"/>
      <c r="AB2252"/>
      <c r="AC2252"/>
      <c r="AD2252"/>
      <c r="AE2252"/>
      <c r="AF2252"/>
    </row>
    <row r="2253" spans="1:32">
      <c r="A2253" s="6" t="str">
        <f t="shared" si="72"/>
        <v/>
      </c>
      <c r="B2253" s="6" t="str">
        <f t="shared" si="73"/>
        <v/>
      </c>
      <c r="C2253"/>
      <c r="D2253"/>
      <c r="E2253"/>
      <c r="F2253"/>
      <c r="G2253"/>
      <c r="H2253"/>
      <c r="I2253"/>
      <c r="J2253"/>
      <c r="K2253"/>
      <c r="L2253"/>
      <c r="M2253"/>
      <c r="N2253"/>
      <c r="O2253"/>
      <c r="P2253"/>
      <c r="Q2253"/>
      <c r="R2253"/>
      <c r="S2253"/>
      <c r="T2253"/>
      <c r="U2253"/>
      <c r="V2253"/>
      <c r="W2253"/>
      <c r="X2253"/>
      <c r="Y2253"/>
      <c r="Z2253"/>
      <c r="AA2253"/>
      <c r="AB2253"/>
      <c r="AC2253"/>
      <c r="AD2253"/>
      <c r="AE2253"/>
      <c r="AF2253"/>
    </row>
    <row r="2254" spans="1:32">
      <c r="A2254" s="6" t="str">
        <f t="shared" si="72"/>
        <v/>
      </c>
      <c r="B2254" s="6" t="str">
        <f t="shared" si="73"/>
        <v/>
      </c>
      <c r="C2254"/>
      <c r="D2254"/>
      <c r="E2254"/>
      <c r="F2254"/>
      <c r="G2254"/>
      <c r="H2254"/>
      <c r="I2254"/>
      <c r="J2254"/>
      <c r="K2254"/>
      <c r="L2254"/>
      <c r="M2254"/>
      <c r="N2254"/>
      <c r="O2254"/>
      <c r="P2254"/>
      <c r="Q2254"/>
      <c r="R2254"/>
      <c r="S2254"/>
      <c r="T2254"/>
      <c r="U2254"/>
      <c r="V2254"/>
      <c r="W2254"/>
      <c r="X2254"/>
      <c r="Y2254"/>
      <c r="Z2254"/>
      <c r="AA2254"/>
      <c r="AB2254"/>
      <c r="AC2254"/>
      <c r="AD2254"/>
      <c r="AE2254"/>
      <c r="AF2254"/>
    </row>
    <row r="2255" spans="1:32">
      <c r="A2255" s="6" t="str">
        <f t="shared" si="72"/>
        <v/>
      </c>
      <c r="B2255" s="6" t="str">
        <f t="shared" si="73"/>
        <v/>
      </c>
      <c r="C2255"/>
      <c r="D2255"/>
      <c r="E2255"/>
      <c r="F2255"/>
      <c r="G2255"/>
      <c r="H2255"/>
      <c r="I2255"/>
      <c r="J2255"/>
      <c r="K2255"/>
      <c r="L2255"/>
      <c r="M2255"/>
      <c r="N2255"/>
      <c r="O2255"/>
      <c r="P2255"/>
      <c r="Q2255"/>
      <c r="R2255"/>
      <c r="S2255"/>
      <c r="T2255"/>
      <c r="U2255"/>
      <c r="V2255"/>
      <c r="W2255"/>
      <c r="X2255"/>
      <c r="Y2255"/>
      <c r="Z2255"/>
      <c r="AA2255"/>
      <c r="AB2255"/>
      <c r="AC2255"/>
      <c r="AD2255"/>
      <c r="AE2255"/>
      <c r="AF2255"/>
    </row>
    <row r="2256" spans="1:32">
      <c r="A2256" s="6" t="str">
        <f t="shared" si="72"/>
        <v/>
      </c>
      <c r="B2256" s="6" t="str">
        <f t="shared" si="73"/>
        <v/>
      </c>
      <c r="C2256"/>
      <c r="D2256"/>
      <c r="E2256"/>
      <c r="F2256"/>
      <c r="G2256"/>
      <c r="H2256"/>
      <c r="I2256"/>
      <c r="J2256"/>
      <c r="K2256"/>
      <c r="L2256"/>
      <c r="M2256"/>
      <c r="N2256"/>
      <c r="O2256"/>
      <c r="P2256"/>
      <c r="Q2256"/>
      <c r="R2256"/>
      <c r="S2256"/>
      <c r="T2256"/>
      <c r="U2256"/>
      <c r="V2256"/>
      <c r="W2256"/>
      <c r="X2256"/>
      <c r="Y2256"/>
      <c r="Z2256"/>
      <c r="AA2256"/>
      <c r="AB2256"/>
      <c r="AC2256"/>
      <c r="AD2256"/>
      <c r="AE2256"/>
      <c r="AF2256"/>
    </row>
    <row r="2257" spans="1:32">
      <c r="A2257" s="6" t="str">
        <f t="shared" si="72"/>
        <v/>
      </c>
      <c r="B2257" s="6" t="str">
        <f t="shared" si="73"/>
        <v/>
      </c>
      <c r="C2257"/>
      <c r="D2257"/>
      <c r="E2257"/>
      <c r="F2257"/>
      <c r="G2257"/>
      <c r="H2257"/>
      <c r="I2257"/>
      <c r="J2257"/>
      <c r="K2257"/>
      <c r="L2257"/>
      <c r="M2257"/>
      <c r="N2257"/>
      <c r="O2257"/>
      <c r="P2257"/>
      <c r="Q2257"/>
      <c r="R2257"/>
      <c r="S2257"/>
      <c r="T2257"/>
      <c r="U2257"/>
      <c r="V2257"/>
      <c r="W2257"/>
      <c r="X2257"/>
      <c r="Y2257"/>
      <c r="Z2257"/>
      <c r="AA2257"/>
      <c r="AB2257"/>
      <c r="AC2257"/>
      <c r="AD2257"/>
      <c r="AE2257"/>
      <c r="AF2257"/>
    </row>
    <row r="2258" spans="1:32">
      <c r="A2258" s="6" t="str">
        <f t="shared" si="72"/>
        <v/>
      </c>
      <c r="B2258" s="6" t="str">
        <f t="shared" si="73"/>
        <v/>
      </c>
      <c r="C2258"/>
      <c r="D2258"/>
      <c r="E2258"/>
      <c r="F2258"/>
      <c r="G2258"/>
      <c r="H2258"/>
      <c r="I2258"/>
      <c r="J2258"/>
      <c r="K2258"/>
      <c r="L2258"/>
      <c r="M2258"/>
      <c r="N2258"/>
      <c r="O2258"/>
      <c r="P2258"/>
      <c r="Q2258"/>
      <c r="R2258"/>
      <c r="S2258"/>
      <c r="T2258"/>
      <c r="U2258"/>
      <c r="V2258"/>
      <c r="W2258"/>
      <c r="X2258"/>
      <c r="Y2258"/>
      <c r="Z2258"/>
      <c r="AA2258"/>
      <c r="AB2258"/>
      <c r="AC2258"/>
      <c r="AD2258"/>
      <c r="AE2258"/>
      <c r="AF2258"/>
    </row>
    <row r="2259" spans="1:32">
      <c r="A2259" s="6" t="str">
        <f t="shared" si="72"/>
        <v/>
      </c>
      <c r="B2259" s="6" t="str">
        <f t="shared" si="73"/>
        <v/>
      </c>
      <c r="C2259"/>
      <c r="D2259"/>
      <c r="E2259"/>
      <c r="F2259"/>
      <c r="G2259"/>
      <c r="H2259"/>
      <c r="I2259"/>
      <c r="J2259"/>
      <c r="K2259"/>
      <c r="L2259"/>
      <c r="M2259"/>
      <c r="N2259"/>
      <c r="O2259"/>
      <c r="P2259"/>
      <c r="Q2259"/>
      <c r="R2259"/>
      <c r="S2259"/>
      <c r="T2259"/>
      <c r="U2259"/>
      <c r="V2259"/>
      <c r="W2259"/>
      <c r="X2259"/>
      <c r="Y2259"/>
      <c r="Z2259"/>
      <c r="AA2259"/>
      <c r="AB2259"/>
      <c r="AC2259"/>
      <c r="AD2259"/>
      <c r="AE2259"/>
      <c r="AF2259"/>
    </row>
    <row r="2260" spans="1:32">
      <c r="A2260" s="6" t="str">
        <f t="shared" si="72"/>
        <v/>
      </c>
      <c r="B2260" s="6" t="str">
        <f t="shared" si="73"/>
        <v/>
      </c>
      <c r="C2260"/>
      <c r="D2260"/>
      <c r="E2260"/>
      <c r="F2260"/>
      <c r="G2260"/>
      <c r="H2260"/>
      <c r="I2260"/>
      <c r="J2260"/>
      <c r="K2260"/>
      <c r="L2260"/>
      <c r="M2260"/>
      <c r="N2260"/>
      <c r="O2260"/>
      <c r="P2260"/>
      <c r="Q2260"/>
      <c r="R2260"/>
      <c r="S2260"/>
      <c r="T2260"/>
      <c r="U2260"/>
      <c r="V2260"/>
      <c r="W2260"/>
      <c r="X2260"/>
      <c r="Y2260"/>
      <c r="Z2260"/>
      <c r="AA2260"/>
      <c r="AB2260"/>
      <c r="AC2260"/>
      <c r="AD2260"/>
      <c r="AE2260"/>
      <c r="AF2260"/>
    </row>
    <row r="2261" spans="1:32">
      <c r="A2261" s="6" t="str">
        <f t="shared" si="72"/>
        <v/>
      </c>
      <c r="B2261" s="6" t="str">
        <f t="shared" si="73"/>
        <v/>
      </c>
      <c r="C2261"/>
      <c r="D2261"/>
      <c r="E2261"/>
      <c r="F2261"/>
      <c r="G2261"/>
      <c r="H2261"/>
      <c r="I2261"/>
      <c r="J2261"/>
      <c r="K2261"/>
      <c r="L2261"/>
      <c r="M2261"/>
      <c r="N2261"/>
      <c r="O2261"/>
      <c r="P2261"/>
      <c r="Q2261"/>
      <c r="R2261"/>
      <c r="S2261"/>
      <c r="T2261"/>
      <c r="U2261"/>
      <c r="V2261"/>
      <c r="W2261"/>
      <c r="X2261"/>
      <c r="Y2261"/>
      <c r="Z2261"/>
      <c r="AA2261"/>
      <c r="AB2261"/>
      <c r="AC2261"/>
      <c r="AD2261"/>
      <c r="AE2261"/>
      <c r="AF2261"/>
    </row>
    <row r="2262" spans="1:32">
      <c r="A2262" s="6" t="str">
        <f t="shared" si="72"/>
        <v/>
      </c>
      <c r="B2262" s="6" t="str">
        <f t="shared" si="73"/>
        <v/>
      </c>
      <c r="C2262"/>
      <c r="D2262"/>
      <c r="E2262"/>
      <c r="F2262"/>
      <c r="G2262"/>
      <c r="H2262"/>
      <c r="I2262"/>
      <c r="J2262"/>
      <c r="K2262"/>
      <c r="L2262"/>
      <c r="M2262"/>
      <c r="N2262"/>
      <c r="O2262"/>
      <c r="P2262"/>
      <c r="Q2262"/>
      <c r="R2262"/>
      <c r="S2262"/>
      <c r="T2262"/>
      <c r="U2262"/>
      <c r="V2262"/>
      <c r="W2262"/>
      <c r="X2262"/>
      <c r="Y2262"/>
      <c r="Z2262"/>
      <c r="AA2262"/>
      <c r="AB2262"/>
      <c r="AC2262"/>
      <c r="AD2262"/>
      <c r="AE2262"/>
      <c r="AF2262"/>
    </row>
    <row r="2263" spans="1:32">
      <c r="A2263" s="6" t="str">
        <f t="shared" si="72"/>
        <v/>
      </c>
      <c r="B2263" s="6" t="str">
        <f t="shared" si="73"/>
        <v/>
      </c>
      <c r="C2263"/>
      <c r="D2263"/>
      <c r="E2263"/>
      <c r="F2263"/>
      <c r="G2263"/>
      <c r="H2263"/>
      <c r="I2263"/>
      <c r="J2263"/>
      <c r="K2263"/>
      <c r="L2263"/>
      <c r="M2263"/>
      <c r="N2263"/>
      <c r="O2263"/>
      <c r="P2263"/>
      <c r="Q2263"/>
      <c r="R2263"/>
      <c r="S2263"/>
      <c r="T2263"/>
      <c r="U2263"/>
      <c r="V2263"/>
      <c r="W2263"/>
      <c r="X2263"/>
      <c r="Y2263"/>
      <c r="Z2263"/>
      <c r="AA2263"/>
      <c r="AB2263"/>
      <c r="AC2263"/>
      <c r="AD2263"/>
      <c r="AE2263"/>
      <c r="AF2263"/>
    </row>
    <row r="2264" spans="1:32">
      <c r="A2264" s="6" t="str">
        <f t="shared" si="72"/>
        <v/>
      </c>
      <c r="B2264" s="6" t="str">
        <f t="shared" si="73"/>
        <v/>
      </c>
      <c r="C2264"/>
      <c r="D2264"/>
      <c r="E2264"/>
      <c r="F2264"/>
      <c r="G2264"/>
      <c r="H2264"/>
      <c r="I2264"/>
      <c r="J2264"/>
      <c r="K2264"/>
      <c r="L2264"/>
      <c r="M2264"/>
      <c r="N2264"/>
      <c r="O2264"/>
      <c r="P2264"/>
      <c r="Q2264"/>
      <c r="R2264"/>
      <c r="S2264"/>
      <c r="T2264"/>
      <c r="U2264"/>
      <c r="V2264"/>
      <c r="W2264"/>
      <c r="X2264"/>
      <c r="Y2264"/>
      <c r="Z2264"/>
      <c r="AA2264"/>
      <c r="AB2264"/>
      <c r="AC2264"/>
      <c r="AD2264"/>
      <c r="AE2264"/>
      <c r="AF2264"/>
    </row>
    <row r="2265" spans="1:32">
      <c r="A2265" s="6" t="str">
        <f t="shared" si="72"/>
        <v/>
      </c>
      <c r="B2265" s="6" t="str">
        <f t="shared" si="73"/>
        <v/>
      </c>
      <c r="C2265"/>
      <c r="D2265"/>
      <c r="E2265"/>
      <c r="F2265"/>
      <c r="G2265"/>
      <c r="H2265"/>
      <c r="I2265"/>
      <c r="J2265"/>
      <c r="K2265"/>
      <c r="L2265"/>
      <c r="M2265"/>
      <c r="N2265"/>
      <c r="O2265"/>
      <c r="P2265"/>
      <c r="Q2265"/>
      <c r="R2265"/>
      <c r="S2265"/>
      <c r="T2265"/>
      <c r="U2265"/>
      <c r="V2265"/>
      <c r="W2265"/>
      <c r="X2265"/>
      <c r="Y2265"/>
      <c r="Z2265"/>
      <c r="AA2265"/>
      <c r="AB2265"/>
      <c r="AC2265"/>
      <c r="AD2265"/>
      <c r="AE2265"/>
      <c r="AF2265"/>
    </row>
    <row r="2266" spans="1:32">
      <c r="A2266" s="6" t="str">
        <f t="shared" si="72"/>
        <v/>
      </c>
      <c r="B2266" s="6" t="str">
        <f t="shared" si="73"/>
        <v/>
      </c>
      <c r="C2266"/>
      <c r="D2266"/>
      <c r="E2266"/>
      <c r="F2266"/>
      <c r="G2266"/>
      <c r="H2266"/>
      <c r="I2266"/>
      <c r="J2266"/>
      <c r="K2266"/>
      <c r="L2266"/>
      <c r="M2266"/>
      <c r="N2266"/>
      <c r="O2266"/>
      <c r="P2266"/>
      <c r="Q2266"/>
      <c r="R2266"/>
      <c r="S2266"/>
      <c r="T2266"/>
      <c r="U2266"/>
      <c r="V2266"/>
      <c r="W2266"/>
      <c r="X2266"/>
      <c r="Y2266"/>
      <c r="Z2266"/>
      <c r="AA2266"/>
      <c r="AB2266"/>
      <c r="AC2266"/>
      <c r="AD2266"/>
      <c r="AE2266"/>
      <c r="AF2266"/>
    </row>
    <row r="2267" spans="1:32">
      <c r="A2267" s="6" t="str">
        <f t="shared" si="72"/>
        <v/>
      </c>
      <c r="B2267" s="6" t="str">
        <f t="shared" si="73"/>
        <v/>
      </c>
      <c r="C2267"/>
      <c r="D2267"/>
      <c r="E2267"/>
      <c r="F2267"/>
      <c r="G2267"/>
      <c r="H2267"/>
      <c r="I2267"/>
      <c r="J2267"/>
      <c r="K2267"/>
      <c r="L2267"/>
      <c r="M2267"/>
      <c r="N2267"/>
      <c r="O2267"/>
      <c r="P2267"/>
      <c r="Q2267"/>
      <c r="R2267"/>
      <c r="S2267"/>
      <c r="T2267"/>
      <c r="U2267"/>
      <c r="V2267"/>
      <c r="W2267"/>
      <c r="X2267"/>
      <c r="Y2267"/>
      <c r="Z2267"/>
      <c r="AA2267"/>
      <c r="AB2267"/>
      <c r="AC2267"/>
      <c r="AD2267"/>
      <c r="AE2267"/>
      <c r="AF2267"/>
    </row>
    <row r="2268" spans="1:32">
      <c r="A2268" s="6" t="str">
        <f t="shared" si="72"/>
        <v/>
      </c>
      <c r="B2268" s="6" t="str">
        <f t="shared" si="73"/>
        <v/>
      </c>
      <c r="C2268"/>
      <c r="D2268"/>
      <c r="E2268"/>
      <c r="F2268"/>
      <c r="G2268"/>
      <c r="H2268"/>
      <c r="I2268"/>
      <c r="J2268"/>
      <c r="K2268"/>
      <c r="L2268"/>
      <c r="M2268"/>
      <c r="N2268"/>
      <c r="O2268"/>
      <c r="P2268"/>
      <c r="Q2268"/>
      <c r="R2268"/>
      <c r="S2268"/>
      <c r="T2268"/>
      <c r="U2268"/>
      <c r="V2268"/>
      <c r="W2268"/>
      <c r="X2268"/>
      <c r="Y2268"/>
      <c r="Z2268"/>
      <c r="AA2268"/>
      <c r="AB2268"/>
      <c r="AC2268"/>
      <c r="AD2268"/>
      <c r="AE2268"/>
      <c r="AF2268"/>
    </row>
    <row r="2269" spans="1:32">
      <c r="A2269" s="6" t="str">
        <f t="shared" si="72"/>
        <v/>
      </c>
      <c r="B2269" s="6" t="str">
        <f t="shared" si="73"/>
        <v/>
      </c>
      <c r="C2269"/>
      <c r="D2269"/>
      <c r="E2269"/>
      <c r="F2269"/>
      <c r="G2269"/>
      <c r="H2269"/>
      <c r="I2269"/>
      <c r="J2269"/>
      <c r="K2269"/>
      <c r="L2269"/>
      <c r="M2269"/>
      <c r="N2269"/>
      <c r="O2269"/>
      <c r="P2269"/>
      <c r="Q2269"/>
      <c r="R2269"/>
      <c r="S2269"/>
      <c r="T2269"/>
      <c r="U2269"/>
      <c r="V2269"/>
      <c r="W2269"/>
      <c r="X2269"/>
      <c r="Y2269"/>
      <c r="Z2269"/>
      <c r="AA2269"/>
      <c r="AB2269"/>
      <c r="AC2269"/>
      <c r="AD2269"/>
      <c r="AE2269"/>
      <c r="AF2269"/>
    </row>
    <row r="2270" spans="1:32">
      <c r="A2270" s="6" t="str">
        <f t="shared" si="72"/>
        <v/>
      </c>
      <c r="B2270" s="6" t="str">
        <f t="shared" si="73"/>
        <v/>
      </c>
      <c r="C2270"/>
      <c r="D2270"/>
      <c r="E2270"/>
      <c r="F2270"/>
      <c r="G2270"/>
      <c r="H2270"/>
      <c r="I2270"/>
      <c r="J2270"/>
      <c r="K2270"/>
      <c r="L2270"/>
      <c r="M2270"/>
      <c r="N2270"/>
      <c r="O2270"/>
      <c r="P2270"/>
      <c r="Q2270"/>
      <c r="R2270"/>
      <c r="S2270"/>
      <c r="T2270"/>
      <c r="U2270"/>
      <c r="V2270"/>
      <c r="W2270"/>
      <c r="X2270"/>
      <c r="Y2270"/>
      <c r="Z2270"/>
      <c r="AA2270"/>
      <c r="AB2270"/>
      <c r="AC2270"/>
      <c r="AD2270"/>
      <c r="AE2270"/>
      <c r="AF2270"/>
    </row>
    <row r="2271" spans="1:32">
      <c r="A2271" s="6" t="str">
        <f t="shared" si="72"/>
        <v/>
      </c>
      <c r="B2271" s="6" t="str">
        <f t="shared" si="73"/>
        <v/>
      </c>
      <c r="C2271"/>
      <c r="D2271"/>
      <c r="E2271"/>
      <c r="F2271"/>
      <c r="G2271"/>
      <c r="H2271"/>
      <c r="I2271"/>
      <c r="J2271"/>
      <c r="K2271"/>
      <c r="L2271"/>
      <c r="M2271"/>
      <c r="N2271"/>
      <c r="O2271"/>
      <c r="P2271"/>
      <c r="Q2271"/>
      <c r="R2271"/>
      <c r="S2271"/>
      <c r="T2271"/>
      <c r="U2271"/>
      <c r="V2271"/>
      <c r="W2271"/>
      <c r="X2271"/>
      <c r="Y2271"/>
      <c r="Z2271"/>
      <c r="AA2271"/>
      <c r="AB2271"/>
      <c r="AC2271"/>
      <c r="AD2271"/>
      <c r="AE2271"/>
      <c r="AF2271"/>
    </row>
    <row r="2272" spans="1:32">
      <c r="A2272" s="6" t="str">
        <f t="shared" si="72"/>
        <v/>
      </c>
      <c r="B2272" s="6" t="str">
        <f t="shared" si="73"/>
        <v/>
      </c>
      <c r="C2272"/>
      <c r="D2272"/>
      <c r="E2272"/>
      <c r="F2272"/>
      <c r="G2272"/>
      <c r="H2272"/>
      <c r="I2272"/>
      <c r="J2272"/>
      <c r="K2272"/>
      <c r="L2272"/>
      <c r="M2272"/>
      <c r="N2272"/>
      <c r="O2272"/>
      <c r="P2272"/>
      <c r="Q2272"/>
      <c r="R2272"/>
      <c r="S2272"/>
      <c r="T2272"/>
      <c r="U2272"/>
      <c r="V2272"/>
      <c r="W2272"/>
      <c r="X2272"/>
      <c r="Y2272"/>
      <c r="Z2272"/>
      <c r="AA2272"/>
      <c r="AB2272"/>
      <c r="AC2272"/>
      <c r="AD2272"/>
      <c r="AE2272"/>
      <c r="AF2272"/>
    </row>
    <row r="2273" spans="1:32">
      <c r="A2273" s="6" t="str">
        <f t="shared" si="72"/>
        <v/>
      </c>
      <c r="B2273" s="6" t="str">
        <f t="shared" si="73"/>
        <v/>
      </c>
      <c r="C2273"/>
      <c r="D2273"/>
      <c r="E2273"/>
      <c r="F2273"/>
      <c r="G2273"/>
      <c r="H2273"/>
      <c r="I2273"/>
      <c r="J2273"/>
      <c r="K2273"/>
      <c r="L2273"/>
      <c r="M2273"/>
      <c r="N2273"/>
      <c r="O2273"/>
      <c r="P2273"/>
      <c r="Q2273"/>
      <c r="R2273"/>
      <c r="S2273"/>
      <c r="T2273"/>
      <c r="U2273"/>
      <c r="V2273"/>
      <c r="W2273"/>
      <c r="X2273"/>
      <c r="Y2273"/>
      <c r="Z2273"/>
      <c r="AA2273"/>
      <c r="AB2273"/>
      <c r="AC2273"/>
      <c r="AD2273"/>
      <c r="AE2273"/>
      <c r="AF2273"/>
    </row>
    <row r="2274" spans="1:32">
      <c r="A2274" s="6" t="str">
        <f t="shared" si="72"/>
        <v/>
      </c>
      <c r="B2274" s="6" t="str">
        <f t="shared" si="73"/>
        <v/>
      </c>
      <c r="C2274"/>
      <c r="D2274"/>
      <c r="E2274"/>
      <c r="F2274"/>
      <c r="G2274"/>
      <c r="H2274"/>
      <c r="I2274"/>
      <c r="J2274"/>
      <c r="K2274"/>
      <c r="L2274"/>
      <c r="M2274"/>
      <c r="N2274"/>
      <c r="O2274"/>
      <c r="P2274"/>
      <c r="Q2274"/>
      <c r="R2274"/>
      <c r="S2274"/>
      <c r="T2274"/>
      <c r="U2274"/>
      <c r="V2274"/>
      <c r="W2274"/>
      <c r="X2274"/>
      <c r="Y2274"/>
      <c r="Z2274"/>
      <c r="AA2274"/>
      <c r="AB2274"/>
      <c r="AC2274"/>
      <c r="AD2274"/>
      <c r="AE2274"/>
      <c r="AF2274"/>
    </row>
    <row r="2275" spans="1:32">
      <c r="A2275" s="6" t="str">
        <f t="shared" si="72"/>
        <v/>
      </c>
      <c r="B2275" s="6" t="str">
        <f t="shared" si="73"/>
        <v/>
      </c>
      <c r="C2275"/>
      <c r="D2275"/>
      <c r="E2275"/>
      <c r="F2275"/>
      <c r="G2275"/>
      <c r="H2275"/>
      <c r="I2275"/>
      <c r="J2275"/>
      <c r="K2275"/>
      <c r="L2275"/>
      <c r="M2275"/>
      <c r="N2275"/>
      <c r="O2275"/>
      <c r="P2275"/>
      <c r="Q2275"/>
      <c r="R2275"/>
      <c r="S2275"/>
      <c r="T2275"/>
      <c r="U2275"/>
      <c r="V2275"/>
      <c r="W2275"/>
      <c r="X2275"/>
      <c r="Y2275"/>
      <c r="Z2275"/>
      <c r="AA2275"/>
      <c r="AB2275"/>
      <c r="AC2275"/>
      <c r="AD2275"/>
      <c r="AE2275"/>
      <c r="AF2275"/>
    </row>
    <row r="2276" spans="1:32">
      <c r="A2276" s="6" t="str">
        <f t="shared" si="72"/>
        <v/>
      </c>
      <c r="B2276" s="6" t="str">
        <f t="shared" si="73"/>
        <v/>
      </c>
      <c r="C2276"/>
      <c r="D2276"/>
      <c r="E2276"/>
      <c r="F2276"/>
      <c r="G2276"/>
      <c r="H2276"/>
      <c r="I2276"/>
      <c r="J2276"/>
      <c r="K2276"/>
      <c r="L2276"/>
      <c r="M2276"/>
      <c r="N2276"/>
      <c r="O2276"/>
      <c r="P2276"/>
      <c r="Q2276"/>
      <c r="R2276"/>
      <c r="S2276"/>
      <c r="T2276"/>
      <c r="U2276"/>
      <c r="V2276"/>
      <c r="W2276"/>
      <c r="X2276"/>
      <c r="Y2276"/>
      <c r="Z2276"/>
      <c r="AA2276"/>
      <c r="AB2276"/>
      <c r="AC2276"/>
      <c r="AD2276"/>
      <c r="AE2276"/>
      <c r="AF2276"/>
    </row>
    <row r="2277" spans="1:32">
      <c r="A2277" s="6" t="str">
        <f t="shared" si="72"/>
        <v/>
      </c>
      <c r="B2277" s="6" t="str">
        <f t="shared" si="73"/>
        <v/>
      </c>
      <c r="C2277"/>
      <c r="D2277"/>
      <c r="E2277"/>
      <c r="F2277"/>
      <c r="G2277"/>
      <c r="H2277"/>
      <c r="I2277"/>
      <c r="J2277"/>
      <c r="K2277"/>
      <c r="L2277"/>
      <c r="M2277"/>
      <c r="N2277"/>
      <c r="O2277"/>
      <c r="P2277"/>
      <c r="Q2277"/>
      <c r="R2277"/>
      <c r="S2277"/>
      <c r="T2277"/>
      <c r="U2277"/>
      <c r="V2277"/>
      <c r="W2277"/>
      <c r="X2277"/>
      <c r="Y2277"/>
      <c r="Z2277"/>
      <c r="AA2277"/>
      <c r="AB2277"/>
      <c r="AC2277"/>
      <c r="AD2277"/>
      <c r="AE2277"/>
      <c r="AF2277"/>
    </row>
    <row r="2278" spans="1:32">
      <c r="A2278" s="6" t="str">
        <f t="shared" si="72"/>
        <v/>
      </c>
      <c r="B2278" s="6" t="str">
        <f t="shared" si="73"/>
        <v/>
      </c>
      <c r="C2278"/>
      <c r="D2278"/>
      <c r="E2278"/>
      <c r="F2278"/>
      <c r="G2278"/>
      <c r="H2278"/>
      <c r="I2278"/>
      <c r="J2278"/>
      <c r="K2278"/>
      <c r="L2278"/>
      <c r="M2278"/>
      <c r="N2278"/>
      <c r="O2278"/>
      <c r="P2278"/>
      <c r="Q2278"/>
      <c r="R2278"/>
      <c r="S2278"/>
      <c r="T2278"/>
      <c r="U2278"/>
      <c r="V2278"/>
      <c r="W2278"/>
      <c r="X2278"/>
      <c r="Y2278"/>
      <c r="Z2278"/>
      <c r="AA2278"/>
      <c r="AB2278"/>
      <c r="AC2278"/>
      <c r="AD2278"/>
      <c r="AE2278"/>
      <c r="AF2278"/>
    </row>
    <row r="2279" spans="1:32">
      <c r="A2279" s="6" t="str">
        <f t="shared" si="72"/>
        <v/>
      </c>
      <c r="B2279" s="6" t="str">
        <f t="shared" si="73"/>
        <v/>
      </c>
      <c r="C2279"/>
      <c r="D2279"/>
      <c r="E2279"/>
      <c r="F2279"/>
      <c r="G2279"/>
      <c r="H2279"/>
      <c r="I2279"/>
      <c r="J2279"/>
      <c r="K2279"/>
      <c r="L2279"/>
      <c r="M2279"/>
      <c r="N2279"/>
      <c r="O2279"/>
      <c r="P2279"/>
      <c r="Q2279"/>
      <c r="R2279"/>
      <c r="S2279"/>
      <c r="T2279"/>
      <c r="U2279"/>
      <c r="V2279"/>
      <c r="W2279"/>
      <c r="X2279"/>
      <c r="Y2279"/>
      <c r="Z2279"/>
      <c r="AA2279"/>
      <c r="AB2279"/>
      <c r="AC2279"/>
      <c r="AD2279"/>
      <c r="AE2279"/>
      <c r="AF2279"/>
    </row>
    <row r="2280" spans="1:32">
      <c r="A2280" s="6" t="str">
        <f t="shared" si="72"/>
        <v/>
      </c>
      <c r="B2280" s="6" t="str">
        <f t="shared" si="73"/>
        <v/>
      </c>
      <c r="C2280"/>
      <c r="D2280"/>
      <c r="E2280"/>
      <c r="F2280"/>
      <c r="G2280"/>
      <c r="H2280"/>
      <c r="I2280"/>
      <c r="J2280"/>
      <c r="K2280"/>
      <c r="L2280"/>
      <c r="M2280"/>
      <c r="N2280"/>
      <c r="O2280"/>
      <c r="P2280"/>
      <c r="Q2280"/>
      <c r="R2280"/>
      <c r="S2280"/>
      <c r="T2280"/>
      <c r="U2280"/>
      <c r="V2280"/>
      <c r="W2280"/>
      <c r="X2280"/>
      <c r="Y2280"/>
      <c r="Z2280"/>
      <c r="AA2280"/>
      <c r="AB2280"/>
      <c r="AC2280"/>
      <c r="AD2280"/>
      <c r="AE2280"/>
      <c r="AF2280"/>
    </row>
    <row r="2281" spans="1:32">
      <c r="A2281" s="6" t="str">
        <f t="shared" si="72"/>
        <v/>
      </c>
      <c r="B2281" s="6" t="str">
        <f t="shared" si="73"/>
        <v/>
      </c>
      <c r="C2281"/>
      <c r="D2281"/>
      <c r="E2281"/>
      <c r="F2281"/>
      <c r="G2281"/>
      <c r="H2281"/>
      <c r="I2281"/>
      <c r="J2281"/>
      <c r="K2281"/>
      <c r="L2281"/>
      <c r="M2281"/>
      <c r="N2281"/>
      <c r="O2281"/>
      <c r="P2281"/>
      <c r="Q2281"/>
      <c r="R2281"/>
      <c r="S2281"/>
      <c r="T2281"/>
      <c r="U2281"/>
      <c r="V2281"/>
      <c r="W2281"/>
      <c r="X2281"/>
      <c r="Y2281"/>
      <c r="Z2281"/>
      <c r="AA2281"/>
      <c r="AB2281"/>
      <c r="AC2281"/>
      <c r="AD2281"/>
      <c r="AE2281"/>
      <c r="AF2281"/>
    </row>
    <row r="2282" spans="1:32">
      <c r="A2282" s="6" t="str">
        <f t="shared" si="72"/>
        <v/>
      </c>
      <c r="B2282" s="6" t="str">
        <f t="shared" si="73"/>
        <v/>
      </c>
      <c r="C2282"/>
      <c r="D2282"/>
      <c r="E2282"/>
      <c r="F2282"/>
      <c r="G2282"/>
      <c r="H2282"/>
      <c r="I2282"/>
      <c r="J2282"/>
      <c r="K2282"/>
      <c r="L2282"/>
      <c r="M2282"/>
      <c r="N2282"/>
      <c r="O2282"/>
      <c r="P2282"/>
      <c r="Q2282"/>
      <c r="R2282"/>
      <c r="S2282"/>
      <c r="T2282"/>
      <c r="U2282"/>
      <c r="V2282"/>
      <c r="W2282"/>
      <c r="X2282"/>
      <c r="Y2282"/>
      <c r="Z2282"/>
      <c r="AA2282"/>
      <c r="AB2282"/>
      <c r="AC2282"/>
      <c r="AD2282"/>
      <c r="AE2282"/>
      <c r="AF2282"/>
    </row>
    <row r="2283" spans="1:32">
      <c r="A2283" s="6" t="str">
        <f t="shared" si="72"/>
        <v/>
      </c>
      <c r="B2283" s="6" t="str">
        <f t="shared" si="73"/>
        <v/>
      </c>
      <c r="C2283"/>
      <c r="D2283"/>
      <c r="E2283"/>
      <c r="F2283"/>
      <c r="G2283"/>
      <c r="H2283"/>
      <c r="I2283"/>
      <c r="J2283"/>
      <c r="K2283"/>
      <c r="L2283"/>
      <c r="M2283"/>
      <c r="N2283"/>
      <c r="O2283"/>
      <c r="P2283"/>
      <c r="Q2283"/>
      <c r="R2283"/>
      <c r="S2283"/>
      <c r="T2283"/>
      <c r="U2283"/>
      <c r="V2283"/>
      <c r="W2283"/>
      <c r="X2283"/>
      <c r="Y2283"/>
      <c r="Z2283"/>
      <c r="AA2283"/>
      <c r="AB2283"/>
      <c r="AC2283"/>
      <c r="AD2283"/>
      <c r="AE2283"/>
      <c r="AF2283"/>
    </row>
    <row r="2284" spans="1:32">
      <c r="A2284" s="6" t="str">
        <f t="shared" si="72"/>
        <v/>
      </c>
      <c r="B2284" s="6" t="str">
        <f t="shared" si="73"/>
        <v/>
      </c>
      <c r="C2284"/>
      <c r="D2284"/>
      <c r="E2284"/>
      <c r="F2284"/>
      <c r="G2284"/>
      <c r="H2284"/>
      <c r="I2284"/>
      <c r="J2284"/>
      <c r="K2284"/>
      <c r="L2284"/>
      <c r="M2284"/>
      <c r="N2284"/>
      <c r="O2284"/>
      <c r="P2284"/>
      <c r="Q2284"/>
      <c r="R2284"/>
      <c r="S2284"/>
      <c r="T2284"/>
      <c r="U2284"/>
      <c r="V2284"/>
      <c r="W2284"/>
      <c r="X2284"/>
      <c r="Y2284"/>
      <c r="Z2284"/>
      <c r="AA2284"/>
      <c r="AB2284"/>
      <c r="AC2284"/>
      <c r="AD2284"/>
      <c r="AE2284"/>
      <c r="AF2284"/>
    </row>
    <row r="2285" spans="1:32">
      <c r="A2285" s="6" t="str">
        <f t="shared" si="72"/>
        <v/>
      </c>
      <c r="B2285" s="6" t="str">
        <f t="shared" si="73"/>
        <v/>
      </c>
      <c r="C2285"/>
      <c r="D2285"/>
      <c r="E2285"/>
      <c r="F2285"/>
      <c r="G2285"/>
      <c r="H2285"/>
      <c r="I2285"/>
      <c r="J2285"/>
      <c r="K2285"/>
      <c r="L2285"/>
      <c r="M2285"/>
      <c r="N2285"/>
      <c r="O2285"/>
      <c r="P2285"/>
      <c r="Q2285"/>
      <c r="R2285"/>
      <c r="S2285"/>
      <c r="T2285"/>
      <c r="U2285"/>
      <c r="V2285"/>
      <c r="W2285"/>
      <c r="X2285"/>
      <c r="Y2285"/>
      <c r="Z2285"/>
      <c r="AA2285"/>
      <c r="AB2285"/>
      <c r="AC2285"/>
      <c r="AD2285"/>
      <c r="AE2285"/>
      <c r="AF2285"/>
    </row>
    <row r="2286" spans="1:32">
      <c r="A2286" s="6" t="str">
        <f t="shared" si="72"/>
        <v/>
      </c>
      <c r="B2286" s="6" t="str">
        <f t="shared" si="73"/>
        <v/>
      </c>
      <c r="C2286"/>
      <c r="D2286"/>
      <c r="E2286"/>
      <c r="F2286"/>
      <c r="G2286"/>
      <c r="H2286"/>
      <c r="I2286"/>
      <c r="J2286"/>
      <c r="K2286"/>
      <c r="L2286"/>
      <c r="M2286"/>
      <c r="N2286"/>
      <c r="O2286"/>
      <c r="P2286"/>
      <c r="Q2286"/>
      <c r="R2286"/>
      <c r="S2286"/>
      <c r="T2286"/>
      <c r="U2286"/>
      <c r="V2286"/>
      <c r="W2286"/>
      <c r="X2286"/>
      <c r="Y2286"/>
      <c r="Z2286"/>
      <c r="AA2286"/>
      <c r="AB2286"/>
      <c r="AC2286"/>
      <c r="AD2286"/>
      <c r="AE2286"/>
      <c r="AF2286"/>
    </row>
    <row r="2287" spans="1:32">
      <c r="A2287" s="6" t="str">
        <f t="shared" si="72"/>
        <v/>
      </c>
      <c r="B2287" s="6" t="str">
        <f t="shared" si="73"/>
        <v/>
      </c>
      <c r="C2287"/>
      <c r="D2287"/>
      <c r="E2287"/>
      <c r="F2287"/>
      <c r="G2287"/>
      <c r="H2287"/>
      <c r="I2287"/>
      <c r="J2287"/>
      <c r="K2287"/>
      <c r="L2287"/>
      <c r="M2287"/>
      <c r="N2287"/>
      <c r="O2287"/>
      <c r="P2287"/>
      <c r="Q2287"/>
      <c r="R2287"/>
      <c r="S2287"/>
      <c r="T2287"/>
      <c r="U2287"/>
      <c r="V2287"/>
      <c r="W2287"/>
      <c r="X2287"/>
      <c r="Y2287"/>
      <c r="Z2287"/>
      <c r="AA2287"/>
      <c r="AB2287"/>
      <c r="AC2287"/>
      <c r="AD2287"/>
      <c r="AE2287"/>
      <c r="AF2287"/>
    </row>
    <row r="2288" spans="1:32">
      <c r="A2288" s="6" t="str">
        <f t="shared" si="72"/>
        <v/>
      </c>
      <c r="B2288" s="6" t="str">
        <f t="shared" si="73"/>
        <v/>
      </c>
      <c r="C2288"/>
      <c r="D2288"/>
      <c r="E2288"/>
      <c r="F2288"/>
      <c r="G2288"/>
      <c r="H2288"/>
      <c r="I2288"/>
      <c r="J2288"/>
      <c r="K2288"/>
      <c r="L2288"/>
      <c r="M2288"/>
      <c r="N2288"/>
      <c r="O2288"/>
      <c r="P2288"/>
      <c r="Q2288"/>
      <c r="R2288"/>
      <c r="S2288"/>
      <c r="T2288"/>
      <c r="U2288"/>
      <c r="V2288"/>
      <c r="W2288"/>
      <c r="X2288"/>
      <c r="Y2288"/>
      <c r="Z2288"/>
      <c r="AA2288"/>
      <c r="AB2288"/>
      <c r="AC2288"/>
      <c r="AD2288"/>
      <c r="AE2288"/>
      <c r="AF2288"/>
    </row>
    <row r="2289" spans="1:32">
      <c r="A2289" s="6" t="str">
        <f t="shared" si="72"/>
        <v/>
      </c>
      <c r="B2289" s="6" t="str">
        <f t="shared" si="73"/>
        <v/>
      </c>
      <c r="C2289"/>
      <c r="D2289"/>
      <c r="E2289"/>
      <c r="F2289"/>
      <c r="G2289"/>
      <c r="H2289"/>
      <c r="I2289"/>
      <c r="J2289"/>
      <c r="K2289"/>
      <c r="L2289"/>
      <c r="M2289"/>
      <c r="N2289"/>
      <c r="O2289"/>
      <c r="P2289"/>
      <c r="Q2289"/>
      <c r="R2289"/>
      <c r="S2289"/>
      <c r="T2289"/>
      <c r="U2289"/>
      <c r="V2289"/>
      <c r="W2289"/>
      <c r="X2289"/>
      <c r="Y2289"/>
      <c r="Z2289"/>
      <c r="AA2289"/>
      <c r="AB2289"/>
      <c r="AC2289"/>
      <c r="AD2289"/>
      <c r="AE2289"/>
      <c r="AF2289"/>
    </row>
    <row r="2290" spans="1:32">
      <c r="A2290" s="6" t="str">
        <f t="shared" si="72"/>
        <v/>
      </c>
      <c r="B2290" s="6" t="str">
        <f t="shared" si="73"/>
        <v/>
      </c>
      <c r="C2290"/>
      <c r="D2290"/>
      <c r="E2290"/>
      <c r="F2290"/>
      <c r="G2290"/>
      <c r="H2290"/>
      <c r="I2290"/>
      <c r="J2290"/>
      <c r="K2290"/>
      <c r="L2290"/>
      <c r="M2290"/>
      <c r="N2290"/>
      <c r="O2290"/>
      <c r="P2290"/>
      <c r="Q2290"/>
      <c r="R2290"/>
      <c r="S2290"/>
      <c r="T2290"/>
      <c r="U2290"/>
      <c r="V2290"/>
      <c r="W2290"/>
      <c r="X2290"/>
      <c r="Y2290"/>
      <c r="Z2290"/>
      <c r="AA2290"/>
      <c r="AB2290"/>
      <c r="AC2290"/>
      <c r="AD2290"/>
      <c r="AE2290"/>
      <c r="AF2290"/>
    </row>
    <row r="2291" spans="1:32">
      <c r="A2291" s="6" t="str">
        <f t="shared" si="72"/>
        <v/>
      </c>
      <c r="B2291" s="6" t="str">
        <f t="shared" si="73"/>
        <v/>
      </c>
      <c r="C2291"/>
      <c r="D2291"/>
      <c r="E2291"/>
      <c r="F2291"/>
      <c r="G2291"/>
      <c r="H2291"/>
      <c r="I2291"/>
      <c r="J2291"/>
      <c r="K2291"/>
      <c r="L2291"/>
      <c r="M2291"/>
      <c r="N2291"/>
      <c r="O2291"/>
      <c r="P2291"/>
      <c r="Q2291"/>
      <c r="R2291"/>
      <c r="S2291"/>
      <c r="T2291"/>
      <c r="U2291"/>
      <c r="V2291"/>
      <c r="W2291"/>
      <c r="X2291"/>
      <c r="Y2291"/>
      <c r="Z2291"/>
      <c r="AA2291"/>
      <c r="AB2291"/>
      <c r="AC2291"/>
      <c r="AD2291"/>
      <c r="AE2291"/>
      <c r="AF2291"/>
    </row>
    <row r="2292" spans="1:32">
      <c r="A2292" s="6" t="str">
        <f t="shared" si="72"/>
        <v/>
      </c>
      <c r="B2292" s="6" t="str">
        <f t="shared" si="73"/>
        <v/>
      </c>
      <c r="C2292"/>
      <c r="D2292"/>
      <c r="E2292"/>
      <c r="F2292"/>
      <c r="G2292"/>
      <c r="H2292"/>
      <c r="I2292"/>
      <c r="J2292"/>
      <c r="K2292"/>
      <c r="L2292"/>
      <c r="M2292"/>
      <c r="N2292"/>
      <c r="O2292"/>
      <c r="P2292"/>
      <c r="Q2292"/>
      <c r="R2292"/>
      <c r="S2292"/>
      <c r="T2292"/>
      <c r="U2292"/>
      <c r="V2292"/>
      <c r="W2292"/>
      <c r="X2292"/>
      <c r="Y2292"/>
      <c r="Z2292"/>
      <c r="AA2292"/>
      <c r="AB2292"/>
      <c r="AC2292"/>
      <c r="AD2292"/>
      <c r="AE2292"/>
      <c r="AF2292"/>
    </row>
    <row r="2293" spans="1:32">
      <c r="A2293" s="6" t="str">
        <f t="shared" si="72"/>
        <v/>
      </c>
      <c r="B2293" s="6" t="str">
        <f t="shared" si="73"/>
        <v/>
      </c>
      <c r="C2293"/>
      <c r="D2293"/>
      <c r="E2293"/>
      <c r="F2293"/>
      <c r="G2293"/>
      <c r="H2293"/>
      <c r="I2293"/>
      <c r="J2293"/>
      <c r="K2293"/>
      <c r="L2293"/>
      <c r="M2293"/>
      <c r="N2293"/>
      <c r="O2293"/>
      <c r="P2293"/>
      <c r="Q2293"/>
      <c r="R2293"/>
      <c r="S2293"/>
      <c r="T2293"/>
      <c r="U2293"/>
      <c r="V2293"/>
      <c r="W2293"/>
      <c r="X2293"/>
      <c r="Y2293"/>
      <c r="Z2293"/>
      <c r="AA2293"/>
      <c r="AB2293"/>
      <c r="AC2293"/>
      <c r="AD2293"/>
      <c r="AE2293"/>
      <c r="AF2293"/>
    </row>
    <row r="2294" spans="1:32">
      <c r="A2294" s="6" t="str">
        <f t="shared" si="72"/>
        <v/>
      </c>
      <c r="B2294" s="6" t="str">
        <f t="shared" si="73"/>
        <v/>
      </c>
      <c r="C2294"/>
      <c r="D2294"/>
      <c r="E2294"/>
      <c r="F2294"/>
      <c r="G2294"/>
      <c r="H2294"/>
      <c r="I2294"/>
      <c r="J2294"/>
      <c r="K2294"/>
      <c r="L2294"/>
      <c r="M2294"/>
      <c r="N2294"/>
      <c r="O2294"/>
      <c r="P2294"/>
      <c r="Q2294"/>
      <c r="R2294"/>
      <c r="S2294"/>
      <c r="T2294"/>
      <c r="U2294"/>
      <c r="V2294"/>
      <c r="W2294"/>
      <c r="X2294"/>
      <c r="Y2294"/>
      <c r="Z2294"/>
      <c r="AA2294"/>
      <c r="AB2294"/>
      <c r="AC2294"/>
      <c r="AD2294"/>
      <c r="AE2294"/>
      <c r="AF2294"/>
    </row>
    <row r="2295" spans="1:32">
      <c r="A2295" s="6" t="str">
        <f t="shared" si="72"/>
        <v/>
      </c>
      <c r="B2295" s="6" t="str">
        <f t="shared" si="73"/>
        <v/>
      </c>
      <c r="C2295"/>
      <c r="D2295"/>
      <c r="E2295"/>
      <c r="F2295"/>
      <c r="G2295"/>
      <c r="H2295"/>
      <c r="I2295"/>
      <c r="J2295"/>
      <c r="K2295"/>
      <c r="L2295"/>
      <c r="M2295"/>
      <c r="N2295"/>
      <c r="O2295"/>
      <c r="P2295"/>
      <c r="Q2295"/>
      <c r="R2295"/>
      <c r="S2295"/>
      <c r="T2295"/>
      <c r="U2295"/>
      <c r="V2295"/>
      <c r="W2295"/>
      <c r="X2295"/>
      <c r="Y2295"/>
      <c r="Z2295"/>
      <c r="AA2295"/>
      <c r="AB2295"/>
      <c r="AC2295"/>
      <c r="AD2295"/>
      <c r="AE2295"/>
      <c r="AF2295"/>
    </row>
    <row r="2296" spans="1:32">
      <c r="A2296" s="6" t="str">
        <f t="shared" si="72"/>
        <v/>
      </c>
      <c r="B2296" s="6" t="str">
        <f t="shared" si="73"/>
        <v/>
      </c>
      <c r="C2296"/>
      <c r="D2296"/>
      <c r="E2296"/>
      <c r="F2296"/>
      <c r="G2296"/>
      <c r="H2296"/>
      <c r="I2296"/>
      <c r="J2296"/>
      <c r="K2296"/>
      <c r="L2296"/>
      <c r="M2296"/>
      <c r="N2296"/>
      <c r="O2296"/>
      <c r="P2296"/>
      <c r="Q2296"/>
      <c r="R2296"/>
      <c r="S2296"/>
      <c r="T2296"/>
      <c r="U2296"/>
      <c r="V2296"/>
      <c r="W2296"/>
      <c r="X2296"/>
      <c r="Y2296"/>
      <c r="Z2296"/>
      <c r="AA2296"/>
      <c r="AB2296"/>
      <c r="AC2296"/>
      <c r="AD2296"/>
      <c r="AE2296"/>
      <c r="AF2296"/>
    </row>
    <row r="2297" spans="1:32">
      <c r="A2297" s="6" t="str">
        <f t="shared" si="72"/>
        <v/>
      </c>
      <c r="B2297" s="6" t="str">
        <f t="shared" si="73"/>
        <v/>
      </c>
      <c r="C2297"/>
      <c r="D2297"/>
      <c r="E2297"/>
      <c r="F2297"/>
      <c r="G2297"/>
      <c r="H2297"/>
      <c r="I2297"/>
      <c r="J2297"/>
      <c r="K2297"/>
      <c r="L2297"/>
      <c r="M2297"/>
      <c r="N2297"/>
      <c r="O2297"/>
      <c r="P2297"/>
      <c r="Q2297"/>
      <c r="R2297"/>
      <c r="S2297"/>
      <c r="T2297"/>
      <c r="U2297"/>
      <c r="V2297"/>
      <c r="W2297"/>
      <c r="X2297"/>
      <c r="Y2297"/>
      <c r="Z2297"/>
      <c r="AA2297"/>
      <c r="AB2297"/>
      <c r="AC2297"/>
      <c r="AD2297"/>
      <c r="AE2297"/>
      <c r="AF2297"/>
    </row>
    <row r="2298" spans="1:32">
      <c r="A2298" s="6" t="str">
        <f t="shared" si="72"/>
        <v/>
      </c>
      <c r="B2298" s="6" t="str">
        <f t="shared" si="73"/>
        <v/>
      </c>
      <c r="C2298"/>
      <c r="D2298"/>
      <c r="E2298"/>
      <c r="F2298"/>
      <c r="G2298"/>
      <c r="H2298"/>
      <c r="I2298"/>
      <c r="J2298"/>
      <c r="K2298"/>
      <c r="L2298"/>
      <c r="M2298"/>
      <c r="N2298"/>
      <c r="O2298"/>
      <c r="P2298"/>
      <c r="Q2298"/>
      <c r="R2298"/>
      <c r="S2298"/>
      <c r="T2298"/>
      <c r="U2298"/>
      <c r="V2298"/>
      <c r="W2298"/>
      <c r="X2298"/>
      <c r="Y2298"/>
      <c r="Z2298"/>
      <c r="AA2298"/>
      <c r="AB2298"/>
      <c r="AC2298"/>
      <c r="AD2298"/>
      <c r="AE2298"/>
      <c r="AF2298"/>
    </row>
    <row r="2299" spans="1:32">
      <c r="A2299" s="6" t="str">
        <f t="shared" si="72"/>
        <v/>
      </c>
      <c r="B2299" s="6" t="str">
        <f t="shared" si="73"/>
        <v/>
      </c>
      <c r="C2299"/>
      <c r="D2299"/>
      <c r="E2299"/>
      <c r="F2299"/>
      <c r="G2299"/>
      <c r="H2299"/>
      <c r="I2299"/>
      <c r="J2299"/>
      <c r="K2299"/>
      <c r="L2299"/>
      <c r="M2299"/>
      <c r="N2299"/>
      <c r="O2299"/>
      <c r="P2299"/>
      <c r="Q2299"/>
      <c r="R2299"/>
      <c r="S2299"/>
      <c r="T2299"/>
      <c r="U2299"/>
      <c r="V2299"/>
      <c r="W2299"/>
      <c r="X2299"/>
      <c r="Y2299"/>
      <c r="Z2299"/>
      <c r="AA2299"/>
      <c r="AB2299"/>
      <c r="AC2299"/>
      <c r="AD2299"/>
      <c r="AE2299"/>
      <c r="AF2299"/>
    </row>
    <row r="2300" spans="1:32">
      <c r="A2300" s="6" t="str">
        <f t="shared" si="72"/>
        <v/>
      </c>
      <c r="B2300" s="6" t="str">
        <f t="shared" si="73"/>
        <v/>
      </c>
      <c r="C2300"/>
      <c r="D2300"/>
      <c r="E2300"/>
      <c r="F2300"/>
      <c r="G2300"/>
      <c r="H2300"/>
      <c r="I2300"/>
      <c r="J2300"/>
      <c r="K2300"/>
      <c r="L2300"/>
      <c r="M2300"/>
      <c r="N2300"/>
      <c r="O2300"/>
      <c r="P2300"/>
      <c r="Q2300"/>
      <c r="R2300"/>
      <c r="S2300"/>
      <c r="T2300"/>
      <c r="U2300"/>
      <c r="V2300"/>
      <c r="W2300"/>
      <c r="X2300"/>
      <c r="Y2300"/>
      <c r="Z2300"/>
      <c r="AA2300"/>
      <c r="AB2300"/>
      <c r="AC2300"/>
      <c r="AD2300"/>
      <c r="AE2300"/>
      <c r="AF2300"/>
    </row>
    <row r="2301" spans="1:32">
      <c r="A2301" s="6" t="str">
        <f t="shared" si="72"/>
        <v/>
      </c>
      <c r="B2301" s="6" t="str">
        <f t="shared" si="73"/>
        <v/>
      </c>
      <c r="C2301"/>
      <c r="D2301"/>
      <c r="E2301"/>
      <c r="F2301"/>
      <c r="G2301"/>
      <c r="H2301"/>
      <c r="I2301"/>
      <c r="J2301"/>
      <c r="K2301"/>
      <c r="L2301"/>
      <c r="M2301"/>
      <c r="N2301"/>
      <c r="O2301"/>
      <c r="P2301"/>
      <c r="Q2301"/>
      <c r="R2301"/>
      <c r="S2301"/>
      <c r="T2301"/>
      <c r="U2301"/>
      <c r="V2301"/>
      <c r="W2301"/>
      <c r="X2301"/>
      <c r="Y2301"/>
      <c r="Z2301"/>
      <c r="AA2301"/>
      <c r="AB2301"/>
      <c r="AC2301"/>
      <c r="AD2301"/>
      <c r="AE2301"/>
      <c r="AF2301"/>
    </row>
    <row r="2302" spans="1:32">
      <c r="A2302" s="6" t="str">
        <f t="shared" si="72"/>
        <v/>
      </c>
      <c r="B2302" s="6" t="str">
        <f t="shared" si="73"/>
        <v/>
      </c>
      <c r="C2302"/>
      <c r="D2302"/>
      <c r="E2302"/>
      <c r="F2302"/>
      <c r="G2302"/>
      <c r="H2302"/>
      <c r="I2302"/>
      <c r="J2302"/>
      <c r="K2302"/>
      <c r="L2302"/>
      <c r="M2302"/>
      <c r="N2302"/>
      <c r="O2302"/>
      <c r="P2302"/>
      <c r="Q2302"/>
      <c r="R2302"/>
      <c r="S2302"/>
      <c r="T2302"/>
      <c r="U2302"/>
      <c r="V2302"/>
      <c r="W2302"/>
      <c r="X2302"/>
      <c r="Y2302"/>
      <c r="Z2302"/>
      <c r="AA2302"/>
      <c r="AB2302"/>
      <c r="AC2302"/>
      <c r="AD2302"/>
      <c r="AE2302"/>
      <c r="AF2302"/>
    </row>
    <row r="2303" spans="1:32">
      <c r="A2303" s="6" t="str">
        <f t="shared" si="72"/>
        <v/>
      </c>
      <c r="B2303" s="6" t="str">
        <f t="shared" si="73"/>
        <v/>
      </c>
      <c r="C2303"/>
      <c r="D2303"/>
      <c r="E2303"/>
      <c r="F2303"/>
      <c r="G2303"/>
      <c r="H2303"/>
      <c r="I2303"/>
      <c r="J2303"/>
      <c r="K2303"/>
      <c r="L2303"/>
      <c r="M2303"/>
      <c r="N2303"/>
      <c r="O2303"/>
      <c r="P2303"/>
      <c r="Q2303"/>
      <c r="R2303"/>
      <c r="S2303"/>
      <c r="T2303"/>
      <c r="U2303"/>
      <c r="V2303"/>
      <c r="W2303"/>
      <c r="X2303"/>
      <c r="Y2303"/>
      <c r="Z2303"/>
      <c r="AA2303"/>
      <c r="AB2303"/>
      <c r="AC2303"/>
      <c r="AD2303"/>
      <c r="AE2303"/>
      <c r="AF2303"/>
    </row>
    <row r="2304" spans="1:32">
      <c r="A2304" s="6" t="str">
        <f t="shared" si="72"/>
        <v/>
      </c>
      <c r="B2304" s="6" t="str">
        <f t="shared" si="73"/>
        <v/>
      </c>
      <c r="C2304"/>
      <c r="D2304"/>
      <c r="E2304"/>
      <c r="F2304"/>
      <c r="G2304"/>
      <c r="H2304"/>
      <c r="I2304"/>
      <c r="J2304"/>
      <c r="K2304"/>
      <c r="L2304"/>
      <c r="M2304"/>
      <c r="N2304"/>
      <c r="O2304"/>
      <c r="P2304"/>
      <c r="Q2304"/>
      <c r="R2304"/>
      <c r="S2304"/>
      <c r="T2304"/>
      <c r="U2304"/>
      <c r="V2304"/>
      <c r="W2304"/>
      <c r="X2304"/>
      <c r="Y2304"/>
      <c r="Z2304"/>
      <c r="AA2304"/>
      <c r="AB2304"/>
      <c r="AC2304"/>
      <c r="AD2304"/>
      <c r="AE2304"/>
      <c r="AF2304"/>
    </row>
    <row r="2305" spans="1:32">
      <c r="A2305" s="6" t="str">
        <f t="shared" si="72"/>
        <v/>
      </c>
      <c r="B2305" s="6" t="str">
        <f t="shared" si="73"/>
        <v/>
      </c>
      <c r="C2305"/>
      <c r="D2305"/>
      <c r="E2305"/>
      <c r="F2305"/>
      <c r="G2305"/>
      <c r="H2305"/>
      <c r="I2305"/>
      <c r="J2305"/>
      <c r="K2305"/>
      <c r="L2305"/>
      <c r="M2305"/>
      <c r="N2305"/>
      <c r="O2305"/>
      <c r="P2305"/>
      <c r="Q2305"/>
      <c r="R2305"/>
      <c r="S2305"/>
      <c r="T2305"/>
      <c r="U2305"/>
      <c r="V2305"/>
      <c r="W2305"/>
      <c r="X2305"/>
      <c r="Y2305"/>
      <c r="Z2305"/>
      <c r="AA2305"/>
      <c r="AB2305"/>
      <c r="AC2305"/>
      <c r="AD2305"/>
      <c r="AE2305"/>
      <c r="AF2305"/>
    </row>
    <row r="2306" spans="1:32">
      <c r="A2306" s="6" t="str">
        <f t="shared" si="72"/>
        <v/>
      </c>
      <c r="B2306" s="6" t="str">
        <f t="shared" si="73"/>
        <v/>
      </c>
      <c r="C2306"/>
      <c r="D2306"/>
      <c r="E2306"/>
      <c r="F2306"/>
      <c r="G2306"/>
      <c r="H2306"/>
      <c r="I2306"/>
      <c r="J2306"/>
      <c r="K2306"/>
      <c r="L2306"/>
      <c r="M2306"/>
      <c r="N2306"/>
      <c r="O2306"/>
      <c r="P2306"/>
      <c r="Q2306"/>
      <c r="R2306"/>
      <c r="S2306"/>
      <c r="T2306"/>
      <c r="U2306"/>
      <c r="V2306"/>
      <c r="W2306"/>
      <c r="X2306"/>
      <c r="Y2306"/>
      <c r="Z2306"/>
      <c r="AA2306"/>
      <c r="AB2306"/>
      <c r="AC2306"/>
      <c r="AD2306"/>
      <c r="AE2306"/>
      <c r="AF2306"/>
    </row>
    <row r="2307" spans="1:32">
      <c r="A2307" s="6" t="str">
        <f t="shared" si="72"/>
        <v/>
      </c>
      <c r="B2307" s="6" t="str">
        <f t="shared" si="73"/>
        <v/>
      </c>
      <c r="C2307"/>
      <c r="D2307"/>
      <c r="E2307"/>
      <c r="F2307"/>
      <c r="G2307"/>
      <c r="H2307"/>
      <c r="I2307"/>
      <c r="J2307"/>
      <c r="K2307"/>
      <c r="L2307"/>
      <c r="M2307"/>
      <c r="N2307"/>
      <c r="O2307"/>
      <c r="P2307"/>
      <c r="Q2307"/>
      <c r="R2307"/>
      <c r="S2307"/>
      <c r="T2307"/>
      <c r="U2307"/>
      <c r="V2307"/>
      <c r="W2307"/>
      <c r="X2307"/>
      <c r="Y2307"/>
      <c r="Z2307"/>
      <c r="AA2307"/>
      <c r="AB2307"/>
      <c r="AC2307"/>
      <c r="AD2307"/>
      <c r="AE2307"/>
      <c r="AF2307"/>
    </row>
    <row r="2308" spans="1:32">
      <c r="A2308" s="6" t="str">
        <f t="shared" si="72"/>
        <v/>
      </c>
      <c r="B2308" s="6" t="str">
        <f t="shared" si="73"/>
        <v/>
      </c>
      <c r="C2308"/>
      <c r="D2308"/>
      <c r="E2308"/>
      <c r="F2308"/>
      <c r="G2308"/>
      <c r="H2308"/>
      <c r="I2308"/>
      <c r="J2308"/>
      <c r="K2308"/>
      <c r="L2308"/>
      <c r="M2308"/>
      <c r="N2308"/>
      <c r="O2308"/>
      <c r="P2308"/>
      <c r="Q2308"/>
      <c r="R2308"/>
      <c r="S2308"/>
      <c r="T2308"/>
      <c r="U2308"/>
      <c r="V2308"/>
      <c r="W2308"/>
      <c r="X2308"/>
      <c r="Y2308"/>
      <c r="Z2308"/>
      <c r="AA2308"/>
      <c r="AB2308"/>
      <c r="AC2308"/>
      <c r="AD2308"/>
      <c r="AE2308"/>
      <c r="AF2308"/>
    </row>
    <row r="2309" spans="1:32">
      <c r="A2309" s="6" t="str">
        <f t="shared" si="72"/>
        <v/>
      </c>
      <c r="B2309" s="6" t="str">
        <f t="shared" si="73"/>
        <v/>
      </c>
      <c r="C2309"/>
      <c r="D2309"/>
      <c r="E2309"/>
      <c r="F2309"/>
      <c r="G2309"/>
      <c r="H2309"/>
      <c r="I2309"/>
      <c r="J2309"/>
      <c r="K2309"/>
      <c r="L2309"/>
      <c r="M2309"/>
      <c r="N2309"/>
      <c r="O2309"/>
      <c r="P2309"/>
      <c r="Q2309"/>
      <c r="R2309"/>
      <c r="S2309"/>
      <c r="T2309"/>
      <c r="U2309"/>
      <c r="V2309"/>
      <c r="W2309"/>
      <c r="X2309"/>
      <c r="Y2309"/>
      <c r="Z2309"/>
      <c r="AA2309"/>
      <c r="AB2309"/>
      <c r="AC2309"/>
      <c r="AD2309"/>
      <c r="AE2309"/>
      <c r="AF2309"/>
    </row>
    <row r="2310" spans="1:32">
      <c r="A2310" s="6" t="str">
        <f t="shared" si="72"/>
        <v/>
      </c>
      <c r="B2310" s="6" t="str">
        <f t="shared" si="73"/>
        <v/>
      </c>
      <c r="C2310"/>
      <c r="D2310"/>
      <c r="E2310"/>
      <c r="F2310"/>
      <c r="G2310"/>
      <c r="H2310"/>
      <c r="I2310"/>
      <c r="J2310"/>
      <c r="K2310"/>
      <c r="L2310"/>
      <c r="M2310"/>
      <c r="N2310"/>
      <c r="O2310"/>
      <c r="P2310"/>
      <c r="Q2310"/>
      <c r="R2310"/>
      <c r="S2310"/>
      <c r="T2310"/>
      <c r="U2310"/>
      <c r="V2310"/>
      <c r="W2310"/>
      <c r="X2310"/>
      <c r="Y2310"/>
      <c r="Z2310"/>
      <c r="AA2310"/>
      <c r="AB2310"/>
      <c r="AC2310"/>
      <c r="AD2310"/>
      <c r="AE2310"/>
      <c r="AF2310"/>
    </row>
    <row r="2311" spans="1:32">
      <c r="A2311" s="6" t="str">
        <f t="shared" si="72"/>
        <v/>
      </c>
      <c r="B2311" s="6" t="str">
        <f t="shared" si="73"/>
        <v/>
      </c>
      <c r="C2311"/>
      <c r="D2311"/>
      <c r="E2311"/>
      <c r="F2311"/>
      <c r="G2311"/>
      <c r="H2311"/>
      <c r="I2311"/>
      <c r="J2311"/>
      <c r="K2311"/>
      <c r="L2311"/>
      <c r="M2311"/>
      <c r="N2311"/>
      <c r="O2311"/>
      <c r="P2311"/>
      <c r="Q2311"/>
      <c r="R2311"/>
      <c r="S2311"/>
      <c r="T2311"/>
      <c r="U2311"/>
      <c r="V2311"/>
      <c r="W2311"/>
      <c r="X2311"/>
      <c r="Y2311"/>
      <c r="Z2311"/>
      <c r="AA2311"/>
      <c r="AB2311"/>
      <c r="AC2311"/>
      <c r="AD2311"/>
      <c r="AE2311"/>
      <c r="AF2311"/>
    </row>
    <row r="2312" spans="1:32">
      <c r="A2312" s="6" t="str">
        <f t="shared" si="72"/>
        <v/>
      </c>
      <c r="B2312" s="6" t="str">
        <f t="shared" si="73"/>
        <v/>
      </c>
      <c r="C2312"/>
      <c r="D2312"/>
      <c r="E2312"/>
      <c r="F2312"/>
      <c r="G2312"/>
      <c r="H2312"/>
      <c r="I2312"/>
      <c r="J2312"/>
      <c r="K2312"/>
      <c r="L2312"/>
      <c r="M2312"/>
      <c r="N2312"/>
      <c r="O2312"/>
      <c r="P2312"/>
      <c r="Q2312"/>
      <c r="R2312"/>
      <c r="S2312"/>
      <c r="T2312"/>
      <c r="U2312"/>
      <c r="V2312"/>
      <c r="W2312"/>
      <c r="X2312"/>
      <c r="Y2312"/>
      <c r="Z2312"/>
      <c r="AA2312"/>
      <c r="AB2312"/>
      <c r="AC2312"/>
      <c r="AD2312"/>
      <c r="AE2312"/>
      <c r="AF2312"/>
    </row>
    <row r="2313" spans="1:32">
      <c r="A2313" s="6" t="str">
        <f t="shared" si="72"/>
        <v/>
      </c>
      <c r="B2313" s="6" t="str">
        <f t="shared" si="73"/>
        <v/>
      </c>
      <c r="C2313"/>
      <c r="D2313"/>
      <c r="E2313"/>
      <c r="F2313"/>
      <c r="G2313"/>
      <c r="H2313"/>
      <c r="I2313"/>
      <c r="J2313"/>
      <c r="K2313"/>
      <c r="L2313"/>
      <c r="M2313"/>
      <c r="N2313"/>
      <c r="O2313"/>
      <c r="P2313"/>
      <c r="Q2313"/>
      <c r="R2313"/>
      <c r="S2313"/>
      <c r="T2313"/>
      <c r="U2313"/>
      <c r="V2313"/>
      <c r="W2313"/>
      <c r="X2313"/>
      <c r="Y2313"/>
      <c r="Z2313"/>
      <c r="AA2313"/>
      <c r="AB2313"/>
      <c r="AC2313"/>
      <c r="AD2313"/>
      <c r="AE2313"/>
      <c r="AF2313"/>
    </row>
    <row r="2314" spans="1:32">
      <c r="A2314" s="6" t="str">
        <f t="shared" ref="A2314:A2377" si="74">IFERROR(CONCATENATE(C2314,B2314),"")</f>
        <v/>
      </c>
      <c r="B2314" s="6" t="str">
        <f t="shared" ref="B2314:B2377" si="75">IFERROR(IF(C2314=C2313,B2313+1,IF(C2314="","",1)),"")</f>
        <v/>
      </c>
      <c r="C2314"/>
      <c r="D2314"/>
      <c r="E2314"/>
      <c r="F2314"/>
      <c r="G2314"/>
      <c r="H2314"/>
      <c r="I2314"/>
      <c r="J2314"/>
      <c r="K2314"/>
      <c r="L2314"/>
      <c r="M2314"/>
      <c r="N2314"/>
      <c r="O2314"/>
      <c r="P2314"/>
      <c r="Q2314"/>
      <c r="R2314"/>
      <c r="S2314"/>
      <c r="T2314"/>
      <c r="U2314"/>
      <c r="V2314"/>
      <c r="W2314"/>
      <c r="X2314"/>
      <c r="Y2314"/>
      <c r="Z2314"/>
      <c r="AA2314"/>
      <c r="AB2314"/>
      <c r="AC2314"/>
      <c r="AD2314"/>
      <c r="AE2314"/>
      <c r="AF2314"/>
    </row>
    <row r="2315" spans="1:32">
      <c r="A2315" s="6" t="str">
        <f t="shared" si="74"/>
        <v/>
      </c>
      <c r="B2315" s="6" t="str">
        <f t="shared" si="75"/>
        <v/>
      </c>
      <c r="C2315"/>
      <c r="D2315"/>
      <c r="E2315"/>
      <c r="F2315"/>
      <c r="G2315"/>
      <c r="H2315"/>
      <c r="I2315"/>
      <c r="J2315"/>
      <c r="K2315"/>
      <c r="L2315"/>
      <c r="M2315"/>
      <c r="N2315"/>
      <c r="O2315"/>
      <c r="P2315"/>
      <c r="Q2315"/>
      <c r="R2315"/>
      <c r="S2315"/>
      <c r="T2315"/>
      <c r="U2315"/>
      <c r="V2315"/>
      <c r="W2315"/>
      <c r="X2315"/>
      <c r="Y2315"/>
      <c r="Z2315"/>
      <c r="AA2315"/>
      <c r="AB2315"/>
      <c r="AC2315"/>
      <c r="AD2315"/>
      <c r="AE2315"/>
      <c r="AF2315"/>
    </row>
    <row r="2316" spans="1:32">
      <c r="A2316" s="6" t="str">
        <f t="shared" si="74"/>
        <v/>
      </c>
      <c r="B2316" s="6" t="str">
        <f t="shared" si="75"/>
        <v/>
      </c>
      <c r="C2316"/>
      <c r="D2316"/>
      <c r="E2316"/>
      <c r="F2316"/>
      <c r="G2316"/>
      <c r="H2316"/>
      <c r="I2316"/>
      <c r="J2316"/>
      <c r="K2316"/>
      <c r="L2316"/>
      <c r="M2316"/>
      <c r="N2316"/>
      <c r="O2316"/>
      <c r="P2316"/>
      <c r="Q2316"/>
      <c r="R2316"/>
      <c r="S2316"/>
      <c r="T2316"/>
      <c r="U2316"/>
      <c r="V2316"/>
      <c r="W2316"/>
      <c r="X2316"/>
      <c r="Y2316"/>
      <c r="Z2316"/>
      <c r="AA2316"/>
      <c r="AB2316"/>
      <c r="AC2316"/>
      <c r="AD2316"/>
      <c r="AE2316"/>
      <c r="AF2316"/>
    </row>
    <row r="2317" spans="1:32">
      <c r="A2317" s="6" t="str">
        <f t="shared" si="74"/>
        <v/>
      </c>
      <c r="B2317" s="6" t="str">
        <f t="shared" si="75"/>
        <v/>
      </c>
      <c r="C2317"/>
      <c r="D2317"/>
      <c r="E2317"/>
      <c r="F2317"/>
      <c r="G2317"/>
      <c r="H2317"/>
      <c r="I2317"/>
      <c r="J2317"/>
      <c r="K2317"/>
      <c r="L2317"/>
      <c r="M2317"/>
      <c r="N2317"/>
      <c r="O2317"/>
      <c r="P2317"/>
      <c r="Q2317"/>
      <c r="R2317"/>
      <c r="S2317"/>
      <c r="T2317"/>
      <c r="U2317"/>
      <c r="V2317"/>
      <c r="W2317"/>
      <c r="X2317"/>
      <c r="Y2317"/>
      <c r="Z2317"/>
      <c r="AA2317"/>
      <c r="AB2317"/>
      <c r="AC2317"/>
      <c r="AD2317"/>
      <c r="AE2317"/>
      <c r="AF2317"/>
    </row>
    <row r="2318" spans="1:32">
      <c r="A2318" s="6" t="str">
        <f t="shared" si="74"/>
        <v/>
      </c>
      <c r="B2318" s="6" t="str">
        <f t="shared" si="75"/>
        <v/>
      </c>
      <c r="C2318"/>
      <c r="D2318"/>
      <c r="E2318"/>
      <c r="F2318"/>
      <c r="G2318"/>
      <c r="H2318"/>
      <c r="I2318"/>
      <c r="J2318"/>
      <c r="K2318"/>
      <c r="L2318"/>
      <c r="M2318"/>
      <c r="N2318"/>
      <c r="O2318"/>
      <c r="P2318"/>
      <c r="Q2318"/>
      <c r="R2318"/>
      <c r="S2318"/>
      <c r="T2318"/>
      <c r="U2318"/>
      <c r="V2318"/>
      <c r="W2318"/>
      <c r="X2318"/>
      <c r="Y2318"/>
      <c r="Z2318"/>
      <c r="AA2318"/>
      <c r="AB2318"/>
      <c r="AC2318"/>
      <c r="AD2318"/>
      <c r="AE2318"/>
      <c r="AF2318"/>
    </row>
    <row r="2319" spans="1:32">
      <c r="A2319" s="6" t="str">
        <f t="shared" si="74"/>
        <v/>
      </c>
      <c r="B2319" s="6" t="str">
        <f t="shared" si="75"/>
        <v/>
      </c>
      <c r="C2319"/>
      <c r="D2319"/>
      <c r="E2319"/>
      <c r="F2319"/>
      <c r="G2319"/>
      <c r="H2319"/>
      <c r="I2319"/>
      <c r="J2319"/>
      <c r="K2319"/>
      <c r="L2319"/>
      <c r="M2319"/>
      <c r="N2319"/>
      <c r="O2319"/>
      <c r="P2319"/>
      <c r="Q2319"/>
      <c r="R2319"/>
      <c r="S2319"/>
      <c r="T2319"/>
      <c r="U2319"/>
      <c r="V2319"/>
      <c r="W2319"/>
      <c r="X2319"/>
      <c r="Y2319"/>
      <c r="Z2319"/>
      <c r="AA2319"/>
      <c r="AB2319"/>
      <c r="AC2319"/>
      <c r="AD2319"/>
      <c r="AE2319"/>
      <c r="AF2319"/>
    </row>
    <row r="2320" spans="1:32">
      <c r="A2320" s="6" t="str">
        <f t="shared" si="74"/>
        <v/>
      </c>
      <c r="B2320" s="6" t="str">
        <f t="shared" si="75"/>
        <v/>
      </c>
      <c r="C2320"/>
      <c r="D2320"/>
      <c r="E2320"/>
      <c r="F2320"/>
      <c r="G2320"/>
      <c r="H2320"/>
      <c r="I2320"/>
      <c r="J2320"/>
      <c r="K2320"/>
      <c r="L2320"/>
      <c r="M2320"/>
      <c r="N2320"/>
      <c r="O2320"/>
      <c r="P2320"/>
      <c r="Q2320"/>
      <c r="R2320"/>
      <c r="S2320"/>
      <c r="T2320"/>
      <c r="U2320"/>
      <c r="V2320"/>
      <c r="W2320"/>
      <c r="X2320"/>
      <c r="Y2320"/>
      <c r="Z2320"/>
      <c r="AA2320"/>
      <c r="AB2320"/>
      <c r="AC2320"/>
      <c r="AD2320"/>
      <c r="AE2320"/>
      <c r="AF2320"/>
    </row>
    <row r="2321" spans="1:32">
      <c r="A2321" s="6" t="str">
        <f t="shared" si="74"/>
        <v/>
      </c>
      <c r="B2321" s="6" t="str">
        <f t="shared" si="75"/>
        <v/>
      </c>
      <c r="C2321"/>
      <c r="D2321"/>
      <c r="E2321"/>
      <c r="F2321"/>
      <c r="G2321"/>
      <c r="H2321"/>
      <c r="I2321"/>
      <c r="J2321"/>
      <c r="K2321"/>
      <c r="L2321"/>
      <c r="M2321"/>
      <c r="N2321"/>
      <c r="O2321"/>
      <c r="P2321"/>
      <c r="Q2321"/>
      <c r="R2321"/>
      <c r="S2321"/>
      <c r="T2321"/>
      <c r="U2321"/>
      <c r="V2321"/>
      <c r="W2321"/>
      <c r="X2321"/>
      <c r="Y2321"/>
      <c r="Z2321"/>
      <c r="AA2321"/>
      <c r="AB2321"/>
      <c r="AC2321"/>
      <c r="AD2321"/>
      <c r="AE2321"/>
      <c r="AF2321"/>
    </row>
    <row r="2322" spans="1:32">
      <c r="A2322" s="6" t="str">
        <f t="shared" si="74"/>
        <v/>
      </c>
      <c r="B2322" s="6" t="str">
        <f t="shared" si="75"/>
        <v/>
      </c>
      <c r="C2322"/>
      <c r="D2322"/>
      <c r="E2322"/>
      <c r="F2322"/>
      <c r="G2322"/>
      <c r="H2322"/>
      <c r="I2322"/>
      <c r="J2322"/>
      <c r="K2322"/>
      <c r="L2322"/>
      <c r="M2322"/>
      <c r="N2322"/>
      <c r="O2322"/>
      <c r="P2322"/>
      <c r="Q2322"/>
      <c r="R2322"/>
      <c r="S2322"/>
      <c r="T2322"/>
      <c r="U2322"/>
      <c r="V2322"/>
      <c r="W2322"/>
      <c r="X2322"/>
      <c r="Y2322"/>
      <c r="Z2322"/>
      <c r="AA2322"/>
      <c r="AB2322"/>
      <c r="AC2322"/>
      <c r="AD2322"/>
      <c r="AE2322"/>
      <c r="AF2322"/>
    </row>
    <row r="2323" spans="1:32">
      <c r="A2323" s="6" t="str">
        <f t="shared" si="74"/>
        <v/>
      </c>
      <c r="B2323" s="6" t="str">
        <f t="shared" si="75"/>
        <v/>
      </c>
      <c r="C2323"/>
      <c r="D2323"/>
      <c r="E2323"/>
      <c r="F2323"/>
      <c r="G2323"/>
      <c r="H2323"/>
      <c r="I2323"/>
      <c r="J2323"/>
      <c r="K2323"/>
      <c r="L2323"/>
      <c r="M2323"/>
      <c r="N2323"/>
      <c r="O2323"/>
      <c r="P2323"/>
      <c r="Q2323"/>
      <c r="R2323"/>
      <c r="S2323"/>
      <c r="T2323"/>
      <c r="U2323"/>
      <c r="V2323"/>
      <c r="W2323"/>
      <c r="X2323"/>
      <c r="Y2323"/>
      <c r="Z2323"/>
      <c r="AA2323"/>
      <c r="AB2323"/>
      <c r="AC2323"/>
      <c r="AD2323"/>
      <c r="AE2323"/>
      <c r="AF2323"/>
    </row>
    <row r="2324" spans="1:32">
      <c r="A2324" s="6" t="str">
        <f t="shared" si="74"/>
        <v/>
      </c>
      <c r="B2324" s="6" t="str">
        <f t="shared" si="75"/>
        <v/>
      </c>
      <c r="C2324"/>
      <c r="D2324"/>
      <c r="E2324"/>
      <c r="F2324"/>
      <c r="G2324"/>
      <c r="H2324"/>
      <c r="I2324"/>
      <c r="J2324"/>
      <c r="K2324"/>
      <c r="L2324"/>
      <c r="M2324"/>
      <c r="N2324"/>
      <c r="O2324"/>
      <c r="P2324"/>
      <c r="Q2324"/>
      <c r="R2324"/>
      <c r="S2324"/>
      <c r="T2324"/>
      <c r="U2324"/>
      <c r="V2324"/>
      <c r="W2324"/>
      <c r="X2324"/>
      <c r="Y2324"/>
      <c r="Z2324"/>
      <c r="AA2324"/>
      <c r="AB2324"/>
      <c r="AC2324"/>
      <c r="AD2324"/>
      <c r="AE2324"/>
      <c r="AF2324"/>
    </row>
    <row r="2325" spans="1:32">
      <c r="A2325" s="6" t="str">
        <f t="shared" si="74"/>
        <v/>
      </c>
      <c r="B2325" s="6" t="str">
        <f t="shared" si="75"/>
        <v/>
      </c>
      <c r="C2325"/>
      <c r="D2325"/>
      <c r="E2325"/>
      <c r="F2325"/>
      <c r="G2325"/>
      <c r="H2325"/>
      <c r="I2325"/>
      <c r="J2325"/>
      <c r="K2325"/>
      <c r="L2325"/>
      <c r="M2325"/>
      <c r="N2325"/>
      <c r="O2325"/>
      <c r="P2325"/>
      <c r="Q2325"/>
      <c r="R2325"/>
      <c r="S2325"/>
      <c r="T2325"/>
      <c r="U2325"/>
      <c r="V2325"/>
      <c r="W2325"/>
      <c r="X2325"/>
      <c r="Y2325"/>
      <c r="Z2325"/>
      <c r="AA2325"/>
      <c r="AB2325"/>
      <c r="AC2325"/>
      <c r="AD2325"/>
      <c r="AE2325"/>
      <c r="AF2325"/>
    </row>
    <row r="2326" spans="1:32">
      <c r="A2326" s="6" t="str">
        <f t="shared" si="74"/>
        <v/>
      </c>
      <c r="B2326" s="6" t="str">
        <f t="shared" si="75"/>
        <v/>
      </c>
      <c r="C2326"/>
      <c r="D2326"/>
      <c r="E2326"/>
      <c r="F2326"/>
      <c r="G2326"/>
      <c r="H2326"/>
      <c r="I2326"/>
      <c r="J2326"/>
      <c r="K2326"/>
      <c r="L2326"/>
      <c r="M2326"/>
      <c r="N2326"/>
      <c r="O2326"/>
      <c r="P2326"/>
      <c r="Q2326"/>
      <c r="R2326"/>
      <c r="S2326"/>
      <c r="T2326"/>
      <c r="U2326"/>
      <c r="V2326"/>
      <c r="W2326"/>
      <c r="X2326"/>
      <c r="Y2326"/>
      <c r="Z2326"/>
      <c r="AA2326"/>
      <c r="AB2326"/>
      <c r="AC2326"/>
      <c r="AD2326"/>
      <c r="AE2326"/>
      <c r="AF2326"/>
    </row>
    <row r="2327" spans="1:32">
      <c r="A2327" s="6" t="str">
        <f t="shared" si="74"/>
        <v/>
      </c>
      <c r="B2327" s="6" t="str">
        <f t="shared" si="75"/>
        <v/>
      </c>
      <c r="C2327"/>
      <c r="D2327"/>
      <c r="E2327"/>
      <c r="F2327"/>
      <c r="G2327"/>
      <c r="H2327"/>
      <c r="I2327"/>
      <c r="J2327"/>
      <c r="K2327"/>
      <c r="L2327"/>
      <c r="M2327"/>
      <c r="N2327"/>
      <c r="O2327"/>
      <c r="P2327"/>
      <c r="Q2327"/>
      <c r="R2327"/>
      <c r="S2327"/>
      <c r="T2327"/>
      <c r="U2327"/>
      <c r="V2327"/>
      <c r="W2327"/>
      <c r="X2327"/>
      <c r="Y2327"/>
      <c r="Z2327"/>
      <c r="AA2327"/>
      <c r="AB2327"/>
      <c r="AC2327"/>
      <c r="AD2327"/>
      <c r="AE2327"/>
      <c r="AF2327"/>
    </row>
    <row r="2328" spans="1:32">
      <c r="A2328" s="6" t="str">
        <f t="shared" si="74"/>
        <v/>
      </c>
      <c r="B2328" s="6" t="str">
        <f t="shared" si="75"/>
        <v/>
      </c>
      <c r="C2328"/>
      <c r="D2328"/>
      <c r="E2328"/>
      <c r="F2328"/>
      <c r="G2328"/>
      <c r="H2328"/>
      <c r="I2328"/>
      <c r="J2328"/>
      <c r="K2328"/>
      <c r="L2328"/>
      <c r="M2328"/>
      <c r="N2328"/>
      <c r="O2328"/>
      <c r="P2328"/>
      <c r="Q2328"/>
      <c r="R2328"/>
      <c r="S2328"/>
      <c r="T2328"/>
      <c r="U2328"/>
      <c r="V2328"/>
      <c r="W2328"/>
      <c r="X2328"/>
      <c r="Y2328"/>
      <c r="Z2328"/>
      <c r="AA2328"/>
      <c r="AB2328"/>
      <c r="AC2328"/>
      <c r="AD2328"/>
      <c r="AE2328"/>
      <c r="AF2328"/>
    </row>
    <row r="2329" spans="1:32">
      <c r="A2329" s="6" t="str">
        <f t="shared" si="74"/>
        <v/>
      </c>
      <c r="B2329" s="6" t="str">
        <f t="shared" si="75"/>
        <v/>
      </c>
      <c r="C2329"/>
      <c r="D2329"/>
      <c r="E2329"/>
      <c r="F2329"/>
      <c r="G2329"/>
      <c r="H2329"/>
      <c r="I2329"/>
      <c r="J2329"/>
      <c r="K2329"/>
      <c r="L2329"/>
      <c r="M2329"/>
      <c r="N2329"/>
      <c r="O2329"/>
      <c r="P2329"/>
      <c r="Q2329"/>
      <c r="R2329"/>
      <c r="S2329"/>
      <c r="T2329"/>
      <c r="U2329"/>
      <c r="V2329"/>
      <c r="W2329"/>
      <c r="X2329"/>
      <c r="Y2329"/>
      <c r="Z2329"/>
      <c r="AA2329"/>
      <c r="AB2329"/>
      <c r="AC2329"/>
      <c r="AD2329"/>
      <c r="AE2329"/>
      <c r="AF2329"/>
    </row>
    <row r="2330" spans="1:32">
      <c r="A2330" s="6" t="str">
        <f t="shared" si="74"/>
        <v/>
      </c>
      <c r="B2330" s="6" t="str">
        <f t="shared" si="75"/>
        <v/>
      </c>
      <c r="C2330"/>
      <c r="D2330"/>
      <c r="E2330"/>
      <c r="F2330"/>
      <c r="G2330"/>
      <c r="H2330"/>
      <c r="I2330"/>
      <c r="J2330"/>
      <c r="K2330"/>
      <c r="L2330"/>
      <c r="M2330"/>
      <c r="N2330"/>
      <c r="O2330"/>
      <c r="P2330"/>
      <c r="Q2330"/>
      <c r="R2330"/>
      <c r="S2330"/>
      <c r="T2330"/>
      <c r="U2330"/>
      <c r="V2330"/>
      <c r="W2330"/>
      <c r="X2330"/>
      <c r="Y2330"/>
      <c r="Z2330"/>
      <c r="AA2330"/>
      <c r="AB2330"/>
      <c r="AC2330"/>
      <c r="AD2330"/>
      <c r="AE2330"/>
      <c r="AF2330"/>
    </row>
    <row r="2331" spans="1:32">
      <c r="A2331" s="6" t="str">
        <f t="shared" si="74"/>
        <v/>
      </c>
      <c r="B2331" s="6" t="str">
        <f t="shared" si="75"/>
        <v/>
      </c>
      <c r="C2331"/>
      <c r="D2331"/>
      <c r="E2331"/>
      <c r="F2331"/>
      <c r="G2331"/>
      <c r="H2331"/>
      <c r="I2331"/>
      <c r="J2331"/>
      <c r="K2331"/>
      <c r="L2331"/>
      <c r="M2331"/>
      <c r="N2331"/>
      <c r="O2331"/>
      <c r="P2331"/>
      <c r="Q2331"/>
      <c r="R2331"/>
      <c r="S2331"/>
      <c r="T2331"/>
      <c r="U2331"/>
      <c r="V2331"/>
      <c r="W2331"/>
      <c r="X2331"/>
      <c r="Y2331"/>
      <c r="Z2331"/>
      <c r="AA2331"/>
      <c r="AB2331"/>
      <c r="AC2331"/>
      <c r="AD2331"/>
      <c r="AE2331"/>
      <c r="AF2331"/>
    </row>
    <row r="2332" spans="1:32">
      <c r="A2332" s="6" t="str">
        <f t="shared" si="74"/>
        <v/>
      </c>
      <c r="B2332" s="6" t="str">
        <f t="shared" si="75"/>
        <v/>
      </c>
      <c r="C2332"/>
      <c r="D2332"/>
      <c r="E2332"/>
      <c r="F2332"/>
      <c r="G2332"/>
      <c r="H2332"/>
      <c r="I2332"/>
      <c r="J2332"/>
      <c r="K2332"/>
      <c r="L2332"/>
      <c r="M2332"/>
      <c r="N2332"/>
      <c r="O2332"/>
      <c r="P2332"/>
      <c r="Q2332"/>
      <c r="R2332"/>
      <c r="S2332"/>
      <c r="T2332"/>
      <c r="U2332"/>
      <c r="V2332"/>
      <c r="W2332"/>
      <c r="X2332"/>
      <c r="Y2332"/>
      <c r="Z2332"/>
      <c r="AA2332"/>
      <c r="AB2332"/>
      <c r="AC2332"/>
      <c r="AD2332"/>
      <c r="AE2332"/>
      <c r="AF2332"/>
    </row>
    <row r="2333" spans="1:32">
      <c r="A2333" s="6" t="str">
        <f t="shared" si="74"/>
        <v/>
      </c>
      <c r="B2333" s="6" t="str">
        <f t="shared" si="75"/>
        <v/>
      </c>
      <c r="C2333"/>
      <c r="D2333"/>
      <c r="E2333"/>
      <c r="F2333"/>
      <c r="G2333"/>
      <c r="H2333"/>
      <c r="I2333"/>
      <c r="J2333"/>
      <c r="K2333"/>
      <c r="L2333"/>
      <c r="M2333"/>
      <c r="N2333"/>
      <c r="O2333"/>
      <c r="P2333"/>
      <c r="Q2333"/>
      <c r="R2333"/>
      <c r="S2333"/>
      <c r="T2333"/>
      <c r="U2333"/>
      <c r="V2333"/>
      <c r="W2333"/>
      <c r="X2333"/>
      <c r="Y2333"/>
      <c r="Z2333"/>
      <c r="AA2333"/>
      <c r="AB2333"/>
      <c r="AC2333"/>
      <c r="AD2333"/>
      <c r="AE2333"/>
      <c r="AF2333"/>
    </row>
    <row r="2334" spans="1:32">
      <c r="A2334" s="6" t="str">
        <f t="shared" si="74"/>
        <v/>
      </c>
      <c r="B2334" s="6" t="str">
        <f t="shared" si="75"/>
        <v/>
      </c>
      <c r="C2334"/>
      <c r="D2334"/>
      <c r="E2334"/>
      <c r="F2334"/>
      <c r="G2334"/>
      <c r="H2334"/>
      <c r="I2334"/>
      <c r="J2334"/>
      <c r="K2334"/>
      <c r="L2334"/>
      <c r="M2334"/>
      <c r="N2334"/>
      <c r="O2334"/>
      <c r="P2334"/>
      <c r="Q2334"/>
      <c r="R2334"/>
      <c r="S2334"/>
      <c r="T2334"/>
      <c r="U2334"/>
      <c r="V2334"/>
      <c r="W2334"/>
      <c r="X2334"/>
      <c r="Y2334"/>
      <c r="Z2334"/>
      <c r="AA2334"/>
      <c r="AB2334"/>
      <c r="AC2334"/>
      <c r="AD2334"/>
      <c r="AE2334"/>
      <c r="AF2334"/>
    </row>
    <row r="2335" spans="1:32">
      <c r="A2335" s="6" t="str">
        <f t="shared" si="74"/>
        <v/>
      </c>
      <c r="B2335" s="6" t="str">
        <f t="shared" si="75"/>
        <v/>
      </c>
      <c r="C2335"/>
      <c r="D2335"/>
      <c r="E2335"/>
      <c r="F2335"/>
      <c r="G2335"/>
      <c r="H2335"/>
      <c r="I2335"/>
      <c r="J2335"/>
      <c r="K2335"/>
      <c r="L2335"/>
      <c r="M2335"/>
      <c r="N2335"/>
      <c r="O2335"/>
      <c r="P2335"/>
      <c r="Q2335"/>
      <c r="R2335"/>
      <c r="S2335"/>
      <c r="T2335"/>
      <c r="U2335"/>
      <c r="V2335"/>
      <c r="W2335"/>
      <c r="X2335"/>
      <c r="Y2335"/>
      <c r="Z2335"/>
      <c r="AA2335"/>
      <c r="AB2335"/>
      <c r="AC2335"/>
      <c r="AD2335"/>
      <c r="AE2335"/>
      <c r="AF2335"/>
    </row>
    <row r="2336" spans="1:32">
      <c r="A2336" s="6" t="str">
        <f t="shared" si="74"/>
        <v/>
      </c>
      <c r="B2336" s="6" t="str">
        <f t="shared" si="75"/>
        <v/>
      </c>
      <c r="C2336"/>
      <c r="D2336"/>
      <c r="E2336"/>
      <c r="F2336"/>
      <c r="G2336"/>
      <c r="H2336"/>
      <c r="I2336"/>
      <c r="J2336"/>
      <c r="K2336"/>
      <c r="L2336"/>
      <c r="M2336"/>
      <c r="N2336"/>
      <c r="O2336"/>
      <c r="P2336"/>
      <c r="Q2336"/>
      <c r="R2336"/>
      <c r="S2336"/>
      <c r="T2336"/>
      <c r="U2336"/>
      <c r="V2336"/>
      <c r="W2336"/>
      <c r="X2336"/>
      <c r="Y2336"/>
      <c r="Z2336"/>
      <c r="AA2336"/>
      <c r="AB2336"/>
      <c r="AC2336"/>
      <c r="AD2336"/>
      <c r="AE2336"/>
      <c r="AF2336"/>
    </row>
    <row r="2337" spans="1:32">
      <c r="A2337" s="6" t="str">
        <f t="shared" si="74"/>
        <v/>
      </c>
      <c r="B2337" s="6" t="str">
        <f t="shared" si="75"/>
        <v/>
      </c>
      <c r="C2337"/>
      <c r="D2337"/>
      <c r="E2337"/>
      <c r="F2337"/>
      <c r="G2337"/>
      <c r="H2337"/>
      <c r="I2337"/>
      <c r="J2337"/>
      <c r="K2337"/>
      <c r="L2337"/>
      <c r="M2337"/>
      <c r="N2337"/>
      <c r="O2337"/>
      <c r="P2337"/>
      <c r="Q2337"/>
      <c r="R2337"/>
      <c r="S2337"/>
      <c r="T2337"/>
      <c r="U2337"/>
      <c r="V2337"/>
      <c r="W2337"/>
      <c r="X2337"/>
      <c r="Y2337"/>
      <c r="Z2337"/>
      <c r="AA2337"/>
      <c r="AB2337"/>
      <c r="AC2337"/>
      <c r="AD2337"/>
      <c r="AE2337"/>
      <c r="AF2337"/>
    </row>
    <row r="2338" spans="1:32">
      <c r="A2338" s="6" t="str">
        <f t="shared" si="74"/>
        <v/>
      </c>
      <c r="B2338" s="6" t="str">
        <f t="shared" si="75"/>
        <v/>
      </c>
      <c r="C2338"/>
      <c r="D2338"/>
      <c r="E2338"/>
      <c r="F2338"/>
      <c r="G2338"/>
      <c r="H2338"/>
      <c r="I2338"/>
      <c r="J2338"/>
      <c r="K2338"/>
      <c r="L2338"/>
      <c r="M2338"/>
      <c r="N2338"/>
      <c r="O2338"/>
      <c r="P2338"/>
      <c r="Q2338"/>
      <c r="R2338"/>
      <c r="S2338"/>
      <c r="T2338"/>
      <c r="U2338"/>
      <c r="V2338"/>
      <c r="W2338"/>
      <c r="X2338"/>
      <c r="Y2338"/>
      <c r="Z2338"/>
      <c r="AA2338"/>
      <c r="AB2338"/>
      <c r="AC2338"/>
      <c r="AD2338"/>
      <c r="AE2338"/>
      <c r="AF2338"/>
    </row>
    <row r="2339" spans="1:32">
      <c r="A2339" s="6" t="str">
        <f t="shared" si="74"/>
        <v/>
      </c>
      <c r="B2339" s="6" t="str">
        <f t="shared" si="75"/>
        <v/>
      </c>
      <c r="C2339"/>
      <c r="D2339"/>
      <c r="E2339"/>
      <c r="F2339"/>
      <c r="G2339"/>
      <c r="H2339"/>
      <c r="I2339"/>
      <c r="J2339"/>
      <c r="K2339"/>
      <c r="L2339"/>
      <c r="M2339"/>
      <c r="N2339"/>
      <c r="O2339"/>
      <c r="P2339"/>
      <c r="Q2339"/>
      <c r="R2339"/>
      <c r="S2339"/>
      <c r="T2339"/>
      <c r="U2339"/>
      <c r="V2339"/>
      <c r="W2339"/>
      <c r="X2339"/>
      <c r="Y2339"/>
      <c r="Z2339"/>
      <c r="AA2339"/>
      <c r="AB2339"/>
      <c r="AC2339"/>
      <c r="AD2339"/>
      <c r="AE2339"/>
      <c r="AF2339"/>
    </row>
    <row r="2340" spans="1:32">
      <c r="A2340" s="6" t="str">
        <f t="shared" si="74"/>
        <v/>
      </c>
      <c r="B2340" s="6" t="str">
        <f t="shared" si="75"/>
        <v/>
      </c>
      <c r="C2340"/>
      <c r="D2340"/>
      <c r="E2340"/>
      <c r="F2340"/>
      <c r="G2340"/>
      <c r="H2340"/>
      <c r="I2340"/>
      <c r="J2340"/>
      <c r="K2340"/>
      <c r="L2340"/>
      <c r="M2340"/>
      <c r="N2340"/>
      <c r="O2340"/>
      <c r="P2340"/>
      <c r="Q2340"/>
      <c r="R2340"/>
      <c r="S2340"/>
      <c r="T2340"/>
      <c r="U2340"/>
      <c r="V2340"/>
      <c r="W2340"/>
      <c r="X2340"/>
      <c r="Y2340"/>
      <c r="Z2340"/>
      <c r="AA2340"/>
      <c r="AB2340"/>
      <c r="AC2340"/>
      <c r="AD2340"/>
      <c r="AE2340"/>
      <c r="AF2340"/>
    </row>
    <row r="2341" spans="1:32">
      <c r="A2341" s="6" t="str">
        <f t="shared" si="74"/>
        <v/>
      </c>
      <c r="B2341" s="6" t="str">
        <f t="shared" si="75"/>
        <v/>
      </c>
      <c r="C2341"/>
      <c r="D2341"/>
      <c r="E2341"/>
      <c r="F2341"/>
      <c r="G2341"/>
      <c r="H2341"/>
      <c r="I2341"/>
      <c r="J2341"/>
      <c r="K2341"/>
      <c r="L2341"/>
      <c r="M2341"/>
      <c r="N2341"/>
      <c r="O2341"/>
      <c r="P2341"/>
      <c r="Q2341"/>
      <c r="R2341"/>
      <c r="S2341"/>
      <c r="T2341"/>
      <c r="U2341"/>
      <c r="V2341"/>
      <c r="W2341"/>
      <c r="X2341"/>
      <c r="Y2341"/>
      <c r="Z2341"/>
      <c r="AA2341"/>
      <c r="AB2341"/>
      <c r="AC2341"/>
      <c r="AD2341"/>
      <c r="AE2341"/>
      <c r="AF2341"/>
    </row>
    <row r="2342" spans="1:32">
      <c r="A2342" s="6" t="str">
        <f t="shared" si="74"/>
        <v/>
      </c>
      <c r="B2342" s="6" t="str">
        <f t="shared" si="75"/>
        <v/>
      </c>
      <c r="C2342"/>
      <c r="D2342"/>
      <c r="E2342"/>
      <c r="F2342"/>
      <c r="G2342"/>
      <c r="H2342"/>
      <c r="I2342"/>
      <c r="J2342"/>
      <c r="K2342"/>
      <c r="L2342"/>
      <c r="M2342"/>
      <c r="N2342"/>
      <c r="O2342"/>
      <c r="P2342"/>
      <c r="Q2342"/>
      <c r="R2342"/>
      <c r="S2342"/>
      <c r="T2342"/>
      <c r="U2342"/>
      <c r="V2342"/>
      <c r="W2342"/>
      <c r="X2342"/>
      <c r="Y2342"/>
      <c r="Z2342"/>
      <c r="AA2342"/>
      <c r="AB2342"/>
      <c r="AC2342"/>
      <c r="AD2342"/>
      <c r="AE2342"/>
      <c r="AF2342"/>
    </row>
    <row r="2343" spans="1:32">
      <c r="A2343" s="6" t="str">
        <f t="shared" si="74"/>
        <v/>
      </c>
      <c r="B2343" s="6" t="str">
        <f t="shared" si="75"/>
        <v/>
      </c>
      <c r="C2343"/>
      <c r="D2343"/>
      <c r="E2343"/>
      <c r="F2343"/>
      <c r="G2343"/>
      <c r="H2343"/>
      <c r="I2343"/>
      <c r="J2343"/>
      <c r="K2343"/>
      <c r="L2343"/>
      <c r="M2343"/>
      <c r="N2343"/>
      <c r="O2343"/>
      <c r="P2343"/>
      <c r="Q2343"/>
      <c r="R2343"/>
      <c r="S2343"/>
      <c r="T2343"/>
      <c r="U2343"/>
      <c r="V2343"/>
      <c r="W2343"/>
      <c r="X2343"/>
      <c r="Y2343"/>
      <c r="Z2343"/>
      <c r="AA2343"/>
      <c r="AB2343"/>
      <c r="AC2343"/>
      <c r="AD2343"/>
      <c r="AE2343"/>
      <c r="AF2343"/>
    </row>
    <row r="2344" spans="1:32">
      <c r="A2344" s="6" t="str">
        <f t="shared" si="74"/>
        <v/>
      </c>
      <c r="B2344" s="6" t="str">
        <f t="shared" si="75"/>
        <v/>
      </c>
      <c r="C2344"/>
      <c r="D2344"/>
      <c r="E2344"/>
      <c r="F2344"/>
      <c r="G2344"/>
      <c r="H2344"/>
      <c r="I2344"/>
      <c r="J2344"/>
      <c r="K2344"/>
      <c r="L2344"/>
      <c r="M2344"/>
      <c r="N2344"/>
      <c r="O2344"/>
      <c r="P2344"/>
      <c r="Q2344"/>
      <c r="R2344"/>
      <c r="S2344"/>
      <c r="T2344"/>
      <c r="U2344"/>
      <c r="V2344"/>
      <c r="W2344"/>
      <c r="X2344"/>
      <c r="Y2344"/>
      <c r="Z2344"/>
      <c r="AA2344"/>
      <c r="AB2344"/>
      <c r="AC2344"/>
      <c r="AD2344"/>
      <c r="AE2344"/>
      <c r="AF2344"/>
    </row>
    <row r="2345" spans="1:32">
      <c r="A2345" s="6" t="str">
        <f t="shared" si="74"/>
        <v/>
      </c>
      <c r="B2345" s="6" t="str">
        <f t="shared" si="75"/>
        <v/>
      </c>
      <c r="C2345"/>
      <c r="D2345"/>
      <c r="E2345"/>
      <c r="F2345"/>
      <c r="G2345"/>
      <c r="H2345"/>
      <c r="I2345"/>
      <c r="J2345"/>
      <c r="K2345"/>
      <c r="L2345"/>
      <c r="M2345"/>
      <c r="N2345"/>
      <c r="O2345"/>
      <c r="P2345"/>
      <c r="Q2345"/>
      <c r="R2345"/>
      <c r="S2345"/>
      <c r="T2345"/>
      <c r="U2345"/>
      <c r="V2345"/>
      <c r="W2345"/>
      <c r="X2345"/>
      <c r="Y2345"/>
      <c r="Z2345"/>
      <c r="AA2345"/>
      <c r="AB2345"/>
      <c r="AC2345"/>
      <c r="AD2345"/>
      <c r="AE2345"/>
      <c r="AF2345"/>
    </row>
    <row r="2346" spans="1:32">
      <c r="A2346" s="6" t="str">
        <f t="shared" si="74"/>
        <v/>
      </c>
      <c r="B2346" s="6" t="str">
        <f t="shared" si="75"/>
        <v/>
      </c>
      <c r="C2346"/>
      <c r="D2346"/>
      <c r="E2346"/>
      <c r="F2346"/>
      <c r="G2346"/>
      <c r="H2346"/>
      <c r="I2346"/>
      <c r="J2346"/>
      <c r="K2346"/>
      <c r="L2346"/>
      <c r="M2346"/>
      <c r="N2346"/>
      <c r="O2346"/>
      <c r="P2346"/>
      <c r="Q2346"/>
      <c r="R2346"/>
      <c r="S2346"/>
      <c r="T2346"/>
      <c r="U2346"/>
      <c r="V2346"/>
      <c r="W2346"/>
      <c r="X2346"/>
      <c r="Y2346"/>
      <c r="Z2346"/>
      <c r="AA2346"/>
      <c r="AB2346"/>
      <c r="AC2346"/>
      <c r="AD2346"/>
      <c r="AE2346"/>
      <c r="AF2346"/>
    </row>
    <row r="2347" spans="1:32">
      <c r="A2347" s="6" t="str">
        <f t="shared" si="74"/>
        <v/>
      </c>
      <c r="B2347" s="6" t="str">
        <f t="shared" si="75"/>
        <v/>
      </c>
      <c r="C2347"/>
      <c r="D2347"/>
      <c r="E2347"/>
      <c r="F2347"/>
      <c r="G2347"/>
      <c r="H2347"/>
      <c r="I2347"/>
      <c r="J2347"/>
      <c r="K2347"/>
      <c r="L2347"/>
      <c r="M2347"/>
      <c r="N2347"/>
      <c r="O2347"/>
      <c r="P2347"/>
      <c r="Q2347"/>
      <c r="R2347"/>
      <c r="S2347"/>
      <c r="T2347"/>
      <c r="U2347"/>
      <c r="V2347"/>
      <c r="W2347"/>
      <c r="X2347"/>
      <c r="Y2347"/>
      <c r="Z2347"/>
      <c r="AA2347"/>
      <c r="AB2347"/>
      <c r="AC2347"/>
      <c r="AD2347"/>
      <c r="AE2347"/>
      <c r="AF2347"/>
    </row>
    <row r="2348" spans="1:32">
      <c r="A2348" s="6" t="str">
        <f t="shared" si="74"/>
        <v/>
      </c>
      <c r="B2348" s="6" t="str">
        <f t="shared" si="75"/>
        <v/>
      </c>
      <c r="C2348"/>
      <c r="D2348"/>
      <c r="E2348"/>
      <c r="F2348"/>
      <c r="G2348"/>
      <c r="H2348"/>
      <c r="I2348"/>
      <c r="J2348"/>
      <c r="K2348"/>
      <c r="L2348"/>
      <c r="M2348"/>
      <c r="N2348"/>
      <c r="O2348"/>
      <c r="P2348"/>
      <c r="Q2348"/>
      <c r="R2348"/>
      <c r="S2348"/>
      <c r="T2348"/>
      <c r="U2348"/>
      <c r="V2348"/>
      <c r="W2348"/>
      <c r="X2348"/>
      <c r="Y2348"/>
      <c r="Z2348"/>
      <c r="AA2348"/>
      <c r="AB2348"/>
      <c r="AC2348"/>
      <c r="AD2348"/>
      <c r="AE2348"/>
      <c r="AF2348"/>
    </row>
    <row r="2349" spans="1:32">
      <c r="A2349" s="6" t="str">
        <f t="shared" si="74"/>
        <v/>
      </c>
      <c r="B2349" s="6" t="str">
        <f t="shared" si="75"/>
        <v/>
      </c>
      <c r="C2349"/>
      <c r="D2349"/>
      <c r="E2349"/>
      <c r="F2349"/>
      <c r="G2349"/>
      <c r="H2349"/>
      <c r="I2349"/>
      <c r="J2349"/>
      <c r="K2349"/>
      <c r="L2349"/>
      <c r="M2349"/>
      <c r="N2349"/>
      <c r="O2349"/>
      <c r="P2349"/>
      <c r="Q2349"/>
      <c r="R2349"/>
      <c r="S2349"/>
      <c r="T2349"/>
      <c r="U2349"/>
      <c r="V2349"/>
      <c r="W2349"/>
      <c r="X2349"/>
      <c r="Y2349"/>
      <c r="Z2349"/>
      <c r="AA2349"/>
      <c r="AB2349"/>
      <c r="AC2349"/>
      <c r="AD2349"/>
      <c r="AE2349"/>
      <c r="AF2349"/>
    </row>
    <row r="2350" spans="1:32">
      <c r="A2350" s="6" t="str">
        <f t="shared" si="74"/>
        <v/>
      </c>
      <c r="B2350" s="6" t="str">
        <f t="shared" si="75"/>
        <v/>
      </c>
      <c r="C2350"/>
      <c r="D2350"/>
      <c r="E2350"/>
      <c r="F2350"/>
      <c r="G2350"/>
      <c r="H2350"/>
      <c r="I2350"/>
      <c r="J2350"/>
      <c r="K2350"/>
      <c r="L2350"/>
      <c r="M2350"/>
      <c r="N2350"/>
      <c r="O2350"/>
      <c r="P2350"/>
      <c r="Q2350"/>
      <c r="R2350"/>
      <c r="S2350"/>
      <c r="T2350"/>
      <c r="U2350"/>
      <c r="V2350"/>
      <c r="W2350"/>
      <c r="X2350"/>
      <c r="Y2350"/>
      <c r="Z2350"/>
      <c r="AA2350"/>
      <c r="AB2350"/>
      <c r="AC2350"/>
      <c r="AD2350"/>
      <c r="AE2350"/>
      <c r="AF2350"/>
    </row>
    <row r="2351" spans="1:32">
      <c r="A2351" s="6" t="str">
        <f t="shared" si="74"/>
        <v/>
      </c>
      <c r="B2351" s="6" t="str">
        <f t="shared" si="75"/>
        <v/>
      </c>
      <c r="C2351"/>
      <c r="D2351"/>
      <c r="E2351"/>
      <c r="F2351"/>
      <c r="G2351"/>
      <c r="H2351"/>
      <c r="I2351"/>
      <c r="J2351"/>
      <c r="K2351"/>
      <c r="L2351"/>
      <c r="M2351"/>
      <c r="N2351"/>
      <c r="O2351"/>
      <c r="P2351"/>
      <c r="Q2351"/>
      <c r="R2351"/>
      <c r="S2351"/>
      <c r="T2351"/>
      <c r="U2351"/>
      <c r="V2351"/>
      <c r="W2351"/>
      <c r="X2351"/>
      <c r="Y2351"/>
      <c r="Z2351"/>
      <c r="AA2351"/>
      <c r="AB2351"/>
      <c r="AC2351"/>
      <c r="AD2351"/>
      <c r="AE2351"/>
      <c r="AF2351"/>
    </row>
    <row r="2352" spans="1:32">
      <c r="A2352" s="6" t="str">
        <f t="shared" si="74"/>
        <v/>
      </c>
      <c r="B2352" s="6" t="str">
        <f t="shared" si="75"/>
        <v/>
      </c>
      <c r="C2352"/>
      <c r="D2352"/>
      <c r="E2352"/>
      <c r="F2352"/>
      <c r="G2352"/>
      <c r="H2352"/>
      <c r="I2352"/>
      <c r="J2352"/>
      <c r="K2352"/>
      <c r="L2352"/>
      <c r="M2352"/>
      <c r="N2352"/>
      <c r="O2352"/>
      <c r="P2352"/>
      <c r="Q2352"/>
      <c r="R2352"/>
      <c r="S2352"/>
      <c r="T2352"/>
      <c r="U2352"/>
      <c r="V2352"/>
      <c r="W2352"/>
      <c r="X2352"/>
      <c r="Y2352"/>
      <c r="Z2352"/>
      <c r="AA2352"/>
      <c r="AB2352"/>
      <c r="AC2352"/>
      <c r="AD2352"/>
      <c r="AE2352"/>
      <c r="AF2352"/>
    </row>
    <row r="2353" spans="1:32">
      <c r="A2353" s="6" t="str">
        <f t="shared" si="74"/>
        <v/>
      </c>
      <c r="B2353" s="6" t="str">
        <f t="shared" si="75"/>
        <v/>
      </c>
      <c r="C2353"/>
      <c r="D2353"/>
      <c r="E2353"/>
      <c r="F2353"/>
      <c r="G2353"/>
      <c r="H2353"/>
      <c r="I2353"/>
      <c r="J2353"/>
      <c r="K2353"/>
      <c r="L2353"/>
      <c r="M2353"/>
      <c r="N2353"/>
      <c r="O2353"/>
      <c r="P2353"/>
      <c r="Q2353"/>
      <c r="R2353"/>
      <c r="S2353"/>
      <c r="T2353"/>
      <c r="U2353"/>
      <c r="V2353"/>
      <c r="W2353"/>
      <c r="X2353"/>
      <c r="Y2353"/>
      <c r="Z2353"/>
      <c r="AA2353"/>
      <c r="AB2353"/>
      <c r="AC2353"/>
      <c r="AD2353"/>
      <c r="AE2353"/>
      <c r="AF2353"/>
    </row>
    <row r="2354" spans="1:32">
      <c r="A2354" s="6" t="str">
        <f t="shared" si="74"/>
        <v/>
      </c>
      <c r="B2354" s="6" t="str">
        <f t="shared" si="75"/>
        <v/>
      </c>
      <c r="C2354"/>
      <c r="D2354"/>
      <c r="E2354"/>
      <c r="F2354"/>
      <c r="G2354"/>
      <c r="H2354"/>
      <c r="I2354"/>
      <c r="J2354"/>
      <c r="K2354"/>
      <c r="L2354"/>
      <c r="M2354"/>
      <c r="N2354"/>
      <c r="O2354"/>
      <c r="P2354"/>
      <c r="Q2354"/>
      <c r="R2354"/>
      <c r="S2354"/>
      <c r="T2354"/>
      <c r="U2354"/>
      <c r="V2354"/>
      <c r="W2354"/>
      <c r="X2354"/>
      <c r="Y2354"/>
      <c r="Z2354"/>
      <c r="AA2354"/>
      <c r="AB2354"/>
      <c r="AC2354"/>
      <c r="AD2354"/>
      <c r="AE2354"/>
      <c r="AF2354"/>
    </row>
    <row r="2355" spans="1:32">
      <c r="A2355" s="6" t="str">
        <f t="shared" si="74"/>
        <v/>
      </c>
      <c r="B2355" s="6" t="str">
        <f t="shared" si="75"/>
        <v/>
      </c>
      <c r="C2355"/>
      <c r="D2355"/>
      <c r="E2355"/>
      <c r="F2355"/>
      <c r="G2355"/>
      <c r="H2355"/>
      <c r="I2355"/>
      <c r="J2355"/>
      <c r="K2355"/>
      <c r="L2355"/>
      <c r="M2355"/>
      <c r="N2355"/>
      <c r="O2355"/>
      <c r="P2355"/>
      <c r="Q2355"/>
      <c r="R2355"/>
      <c r="S2355"/>
      <c r="T2355"/>
      <c r="U2355"/>
      <c r="V2355"/>
      <c r="W2355"/>
      <c r="X2355"/>
      <c r="Y2355"/>
      <c r="Z2355"/>
      <c r="AA2355"/>
      <c r="AB2355"/>
      <c r="AC2355"/>
      <c r="AD2355"/>
      <c r="AE2355"/>
      <c r="AF2355"/>
    </row>
    <row r="2356" spans="1:32">
      <c r="A2356" s="6" t="str">
        <f t="shared" si="74"/>
        <v/>
      </c>
      <c r="B2356" s="6" t="str">
        <f t="shared" si="75"/>
        <v/>
      </c>
      <c r="C2356"/>
      <c r="D2356"/>
      <c r="E2356"/>
      <c r="F2356"/>
      <c r="G2356"/>
      <c r="H2356"/>
      <c r="I2356"/>
      <c r="J2356"/>
      <c r="K2356"/>
      <c r="L2356"/>
      <c r="M2356"/>
      <c r="N2356"/>
      <c r="O2356"/>
      <c r="P2356"/>
      <c r="Q2356"/>
      <c r="R2356"/>
      <c r="S2356"/>
      <c r="T2356"/>
      <c r="U2356"/>
      <c r="V2356"/>
      <c r="W2356"/>
      <c r="X2356"/>
      <c r="Y2356"/>
      <c r="Z2356"/>
      <c r="AA2356"/>
      <c r="AB2356"/>
      <c r="AC2356"/>
      <c r="AD2356"/>
      <c r="AE2356"/>
      <c r="AF2356"/>
    </row>
    <row r="2357" spans="1:32">
      <c r="A2357" s="6" t="str">
        <f t="shared" si="74"/>
        <v/>
      </c>
      <c r="B2357" s="6" t="str">
        <f t="shared" si="75"/>
        <v/>
      </c>
      <c r="C2357"/>
      <c r="D2357"/>
      <c r="E2357"/>
      <c r="F2357"/>
      <c r="G2357"/>
      <c r="H2357"/>
      <c r="I2357"/>
      <c r="J2357"/>
      <c r="K2357"/>
      <c r="L2357"/>
      <c r="M2357"/>
      <c r="N2357"/>
      <c r="O2357"/>
      <c r="P2357"/>
      <c r="Q2357"/>
      <c r="R2357"/>
      <c r="S2357"/>
      <c r="T2357"/>
      <c r="U2357"/>
      <c r="V2357"/>
      <c r="W2357"/>
      <c r="X2357"/>
      <c r="Y2357"/>
      <c r="Z2357"/>
      <c r="AA2357"/>
      <c r="AB2357"/>
      <c r="AC2357"/>
      <c r="AD2357"/>
      <c r="AE2357"/>
      <c r="AF2357"/>
    </row>
    <row r="2358" spans="1:32">
      <c r="A2358" s="6" t="str">
        <f t="shared" si="74"/>
        <v/>
      </c>
      <c r="B2358" s="6" t="str">
        <f t="shared" si="75"/>
        <v/>
      </c>
      <c r="C2358"/>
      <c r="D2358"/>
      <c r="E2358"/>
      <c r="F2358"/>
      <c r="G2358"/>
      <c r="H2358"/>
      <c r="I2358"/>
      <c r="J2358"/>
      <c r="K2358"/>
      <c r="L2358"/>
      <c r="M2358"/>
      <c r="N2358"/>
      <c r="O2358"/>
      <c r="P2358"/>
      <c r="Q2358"/>
      <c r="R2358"/>
      <c r="S2358"/>
      <c r="T2358"/>
      <c r="U2358"/>
      <c r="V2358"/>
      <c r="W2358"/>
      <c r="X2358"/>
      <c r="Y2358"/>
      <c r="Z2358"/>
      <c r="AA2358"/>
      <c r="AB2358"/>
      <c r="AC2358"/>
      <c r="AD2358"/>
      <c r="AE2358"/>
      <c r="AF2358"/>
    </row>
    <row r="2359" spans="1:32">
      <c r="A2359" s="6" t="str">
        <f t="shared" si="74"/>
        <v/>
      </c>
      <c r="B2359" s="6" t="str">
        <f t="shared" si="75"/>
        <v/>
      </c>
      <c r="C2359"/>
      <c r="D2359"/>
      <c r="E2359"/>
      <c r="F2359"/>
      <c r="G2359"/>
      <c r="H2359"/>
      <c r="I2359"/>
      <c r="J2359"/>
      <c r="K2359"/>
      <c r="L2359"/>
      <c r="M2359"/>
      <c r="N2359"/>
      <c r="O2359"/>
      <c r="P2359"/>
      <c r="Q2359"/>
      <c r="R2359"/>
      <c r="S2359"/>
      <c r="T2359"/>
      <c r="U2359"/>
      <c r="V2359"/>
      <c r="W2359"/>
      <c r="X2359"/>
      <c r="Y2359"/>
      <c r="Z2359"/>
      <c r="AA2359"/>
      <c r="AB2359"/>
      <c r="AC2359"/>
      <c r="AD2359"/>
      <c r="AE2359"/>
      <c r="AF2359"/>
    </row>
    <row r="2360" spans="1:32">
      <c r="A2360" s="6" t="str">
        <f t="shared" si="74"/>
        <v/>
      </c>
      <c r="B2360" s="6" t="str">
        <f t="shared" si="75"/>
        <v/>
      </c>
      <c r="C2360"/>
      <c r="D2360"/>
      <c r="E2360"/>
      <c r="F2360"/>
      <c r="G2360"/>
      <c r="H2360"/>
      <c r="I2360"/>
      <c r="J2360"/>
      <c r="K2360"/>
      <c r="L2360"/>
      <c r="M2360"/>
      <c r="N2360"/>
      <c r="O2360"/>
      <c r="P2360"/>
      <c r="Q2360"/>
      <c r="R2360"/>
      <c r="S2360"/>
      <c r="T2360"/>
      <c r="U2360"/>
      <c r="V2360"/>
      <c r="W2360"/>
      <c r="X2360"/>
      <c r="Y2360"/>
      <c r="Z2360"/>
      <c r="AA2360"/>
      <c r="AB2360"/>
      <c r="AC2360"/>
      <c r="AD2360"/>
      <c r="AE2360"/>
      <c r="AF2360"/>
    </row>
    <row r="2361" spans="1:32">
      <c r="A2361" s="6" t="str">
        <f t="shared" si="74"/>
        <v/>
      </c>
      <c r="B2361" s="6" t="str">
        <f t="shared" si="75"/>
        <v/>
      </c>
      <c r="C2361"/>
      <c r="D2361"/>
      <c r="E2361"/>
      <c r="F2361"/>
      <c r="G2361"/>
      <c r="H2361"/>
      <c r="I2361"/>
      <c r="J2361"/>
      <c r="K2361"/>
      <c r="L2361"/>
      <c r="M2361"/>
      <c r="N2361"/>
      <c r="O2361"/>
      <c r="P2361"/>
      <c r="Q2361"/>
      <c r="R2361"/>
      <c r="S2361"/>
      <c r="T2361"/>
      <c r="U2361"/>
      <c r="V2361"/>
      <c r="W2361"/>
      <c r="X2361"/>
      <c r="Y2361"/>
      <c r="Z2361"/>
      <c r="AA2361"/>
      <c r="AB2361"/>
      <c r="AC2361"/>
      <c r="AD2361"/>
      <c r="AE2361"/>
      <c r="AF2361"/>
    </row>
    <row r="2362" spans="1:32">
      <c r="A2362" s="6" t="str">
        <f t="shared" si="74"/>
        <v/>
      </c>
      <c r="B2362" s="6" t="str">
        <f t="shared" si="75"/>
        <v/>
      </c>
      <c r="C2362"/>
      <c r="D2362"/>
      <c r="E2362"/>
      <c r="F2362"/>
      <c r="G2362"/>
      <c r="H2362"/>
      <c r="I2362"/>
      <c r="J2362"/>
      <c r="K2362"/>
      <c r="L2362"/>
      <c r="M2362"/>
      <c r="N2362"/>
      <c r="O2362"/>
      <c r="P2362"/>
      <c r="Q2362"/>
      <c r="R2362"/>
      <c r="S2362"/>
      <c r="T2362"/>
      <c r="U2362"/>
      <c r="V2362"/>
      <c r="W2362"/>
      <c r="X2362"/>
      <c r="Y2362"/>
      <c r="Z2362"/>
      <c r="AA2362"/>
      <c r="AB2362"/>
      <c r="AC2362"/>
      <c r="AD2362"/>
      <c r="AE2362"/>
      <c r="AF2362"/>
    </row>
    <row r="2363" spans="1:32">
      <c r="A2363" s="6" t="str">
        <f t="shared" si="74"/>
        <v/>
      </c>
      <c r="B2363" s="6" t="str">
        <f t="shared" si="75"/>
        <v/>
      </c>
      <c r="C2363"/>
      <c r="D2363"/>
      <c r="E2363"/>
      <c r="F2363"/>
      <c r="G2363"/>
      <c r="H2363"/>
      <c r="I2363"/>
      <c r="J2363"/>
      <c r="K2363"/>
      <c r="L2363"/>
      <c r="M2363"/>
      <c r="N2363"/>
      <c r="O2363"/>
      <c r="P2363"/>
      <c r="Q2363"/>
      <c r="R2363"/>
      <c r="S2363"/>
      <c r="T2363"/>
      <c r="U2363"/>
      <c r="V2363"/>
      <c r="W2363"/>
      <c r="X2363"/>
      <c r="Y2363"/>
      <c r="Z2363"/>
      <c r="AA2363"/>
      <c r="AB2363"/>
      <c r="AC2363"/>
      <c r="AD2363"/>
      <c r="AE2363"/>
      <c r="AF2363"/>
    </row>
    <row r="2364" spans="1:32">
      <c r="A2364" s="6" t="str">
        <f t="shared" si="74"/>
        <v/>
      </c>
      <c r="B2364" s="6" t="str">
        <f t="shared" si="75"/>
        <v/>
      </c>
      <c r="C2364"/>
      <c r="D2364"/>
      <c r="E2364"/>
      <c r="F2364"/>
      <c r="G2364"/>
      <c r="H2364"/>
      <c r="I2364"/>
      <c r="J2364"/>
      <c r="K2364"/>
      <c r="L2364"/>
      <c r="M2364"/>
      <c r="N2364"/>
      <c r="O2364"/>
      <c r="P2364"/>
      <c r="Q2364"/>
      <c r="R2364"/>
      <c r="S2364"/>
      <c r="T2364"/>
      <c r="U2364"/>
      <c r="V2364"/>
      <c r="W2364"/>
      <c r="X2364"/>
      <c r="Y2364"/>
      <c r="Z2364"/>
      <c r="AA2364"/>
      <c r="AB2364"/>
      <c r="AC2364"/>
      <c r="AD2364"/>
      <c r="AE2364"/>
      <c r="AF2364"/>
    </row>
    <row r="2365" spans="1:32">
      <c r="A2365" s="6" t="str">
        <f t="shared" si="74"/>
        <v/>
      </c>
      <c r="B2365" s="6" t="str">
        <f t="shared" si="75"/>
        <v/>
      </c>
      <c r="C2365"/>
      <c r="D2365"/>
      <c r="E2365"/>
      <c r="F2365"/>
      <c r="G2365"/>
      <c r="H2365"/>
      <c r="I2365"/>
      <c r="J2365"/>
      <c r="K2365"/>
      <c r="L2365"/>
      <c r="M2365"/>
      <c r="N2365"/>
      <c r="O2365"/>
      <c r="P2365"/>
      <c r="Q2365"/>
      <c r="R2365"/>
      <c r="S2365"/>
      <c r="T2365"/>
      <c r="U2365"/>
      <c r="V2365"/>
      <c r="W2365"/>
      <c r="X2365"/>
      <c r="Y2365"/>
      <c r="Z2365"/>
      <c r="AA2365"/>
      <c r="AB2365"/>
      <c r="AC2365"/>
      <c r="AD2365"/>
      <c r="AE2365"/>
      <c r="AF2365"/>
    </row>
    <row r="2366" spans="1:32">
      <c r="A2366" s="6" t="str">
        <f t="shared" si="74"/>
        <v/>
      </c>
      <c r="B2366" s="6" t="str">
        <f t="shared" si="75"/>
        <v/>
      </c>
      <c r="C2366"/>
      <c r="D2366"/>
      <c r="E2366"/>
      <c r="F2366"/>
      <c r="G2366"/>
      <c r="H2366"/>
      <c r="I2366"/>
      <c r="J2366"/>
      <c r="K2366"/>
      <c r="L2366"/>
      <c r="M2366"/>
      <c r="N2366"/>
      <c r="O2366"/>
      <c r="P2366"/>
      <c r="Q2366"/>
      <c r="R2366"/>
      <c r="S2366"/>
      <c r="T2366"/>
      <c r="U2366"/>
      <c r="V2366"/>
      <c r="W2366"/>
      <c r="X2366"/>
      <c r="Y2366"/>
      <c r="Z2366"/>
      <c r="AA2366"/>
      <c r="AB2366"/>
      <c r="AC2366"/>
      <c r="AD2366"/>
      <c r="AE2366"/>
      <c r="AF2366"/>
    </row>
    <row r="2367" spans="1:32">
      <c r="A2367" s="6" t="str">
        <f t="shared" si="74"/>
        <v/>
      </c>
      <c r="B2367" s="6" t="str">
        <f t="shared" si="75"/>
        <v/>
      </c>
      <c r="C2367"/>
      <c r="D2367"/>
      <c r="E2367"/>
      <c r="F2367"/>
      <c r="G2367"/>
      <c r="H2367"/>
      <c r="I2367"/>
      <c r="J2367"/>
      <c r="K2367"/>
      <c r="L2367"/>
      <c r="M2367"/>
      <c r="N2367"/>
      <c r="O2367"/>
      <c r="P2367"/>
      <c r="Q2367"/>
      <c r="R2367"/>
      <c r="S2367"/>
      <c r="T2367"/>
      <c r="U2367"/>
      <c r="V2367"/>
      <c r="W2367"/>
      <c r="X2367"/>
      <c r="Y2367"/>
      <c r="Z2367"/>
      <c r="AA2367"/>
      <c r="AB2367"/>
      <c r="AC2367"/>
      <c r="AD2367"/>
      <c r="AE2367"/>
      <c r="AF2367"/>
    </row>
    <row r="2368" spans="1:32">
      <c r="A2368" s="6" t="str">
        <f t="shared" si="74"/>
        <v/>
      </c>
      <c r="B2368" s="6" t="str">
        <f t="shared" si="75"/>
        <v/>
      </c>
      <c r="C2368"/>
      <c r="D2368"/>
      <c r="E2368"/>
      <c r="F2368"/>
      <c r="G2368"/>
      <c r="H2368"/>
      <c r="I2368"/>
      <c r="J2368"/>
      <c r="K2368"/>
      <c r="L2368"/>
      <c r="M2368"/>
      <c r="N2368"/>
      <c r="O2368"/>
      <c r="P2368"/>
      <c r="Q2368"/>
      <c r="R2368"/>
      <c r="S2368"/>
      <c r="T2368"/>
      <c r="U2368"/>
      <c r="V2368"/>
      <c r="W2368"/>
      <c r="X2368"/>
      <c r="Y2368"/>
      <c r="Z2368"/>
      <c r="AA2368"/>
      <c r="AB2368"/>
      <c r="AC2368"/>
      <c r="AD2368"/>
      <c r="AE2368"/>
      <c r="AF2368"/>
    </row>
    <row r="2369" spans="1:32">
      <c r="A2369" s="6" t="str">
        <f t="shared" si="74"/>
        <v/>
      </c>
      <c r="B2369" s="6" t="str">
        <f t="shared" si="75"/>
        <v/>
      </c>
      <c r="C2369"/>
      <c r="D2369"/>
      <c r="E2369"/>
      <c r="F2369"/>
      <c r="G2369"/>
      <c r="H2369"/>
      <c r="I2369"/>
      <c r="J2369"/>
      <c r="K2369"/>
      <c r="L2369"/>
      <c r="M2369"/>
      <c r="N2369"/>
      <c r="O2369"/>
      <c r="P2369"/>
      <c r="Q2369"/>
      <c r="R2369"/>
      <c r="S2369"/>
      <c r="T2369"/>
      <c r="U2369"/>
      <c r="V2369"/>
      <c r="W2369"/>
      <c r="X2369"/>
      <c r="Y2369"/>
      <c r="Z2369"/>
      <c r="AA2369"/>
      <c r="AB2369"/>
      <c r="AC2369"/>
      <c r="AD2369"/>
      <c r="AE2369"/>
      <c r="AF2369"/>
    </row>
    <row r="2370" spans="1:32">
      <c r="A2370" s="6" t="str">
        <f t="shared" si="74"/>
        <v/>
      </c>
      <c r="B2370" s="6" t="str">
        <f t="shared" si="75"/>
        <v/>
      </c>
      <c r="C2370"/>
      <c r="D2370"/>
      <c r="E2370"/>
      <c r="F2370"/>
      <c r="G2370"/>
      <c r="H2370"/>
      <c r="I2370"/>
      <c r="J2370"/>
      <c r="K2370"/>
      <c r="L2370"/>
      <c r="M2370"/>
      <c r="N2370"/>
      <c r="O2370"/>
      <c r="P2370"/>
      <c r="Q2370"/>
      <c r="R2370"/>
      <c r="S2370"/>
      <c r="T2370"/>
      <c r="U2370"/>
      <c r="V2370"/>
      <c r="W2370"/>
      <c r="X2370"/>
      <c r="Y2370"/>
      <c r="Z2370"/>
      <c r="AA2370"/>
      <c r="AB2370"/>
      <c r="AC2370"/>
      <c r="AD2370"/>
      <c r="AE2370"/>
      <c r="AF2370"/>
    </row>
    <row r="2371" spans="1:32">
      <c r="A2371" s="6" t="str">
        <f t="shared" si="74"/>
        <v/>
      </c>
      <c r="B2371" s="6" t="str">
        <f t="shared" si="75"/>
        <v/>
      </c>
      <c r="C2371"/>
      <c r="D2371"/>
      <c r="E2371"/>
      <c r="F2371"/>
      <c r="G2371"/>
      <c r="H2371"/>
      <c r="I2371"/>
      <c r="J2371"/>
      <c r="K2371"/>
      <c r="L2371"/>
      <c r="M2371"/>
      <c r="N2371"/>
      <c r="O2371"/>
      <c r="P2371"/>
      <c r="Q2371"/>
      <c r="R2371"/>
      <c r="S2371"/>
      <c r="T2371"/>
      <c r="U2371"/>
      <c r="V2371"/>
      <c r="W2371"/>
      <c r="X2371"/>
      <c r="Y2371"/>
      <c r="Z2371"/>
      <c r="AA2371"/>
      <c r="AB2371"/>
      <c r="AC2371"/>
      <c r="AD2371"/>
      <c r="AE2371"/>
      <c r="AF2371"/>
    </row>
    <row r="2372" spans="1:32">
      <c r="A2372" s="6" t="str">
        <f t="shared" si="74"/>
        <v/>
      </c>
      <c r="B2372" s="6" t="str">
        <f t="shared" si="75"/>
        <v/>
      </c>
      <c r="C2372"/>
      <c r="D2372"/>
      <c r="E2372"/>
      <c r="F2372"/>
      <c r="G2372"/>
      <c r="H2372"/>
      <c r="I2372"/>
      <c r="J2372"/>
      <c r="K2372"/>
      <c r="L2372"/>
      <c r="M2372"/>
      <c r="N2372"/>
      <c r="O2372"/>
      <c r="P2372"/>
      <c r="Q2372"/>
      <c r="R2372"/>
      <c r="S2372"/>
      <c r="T2372"/>
      <c r="U2372"/>
      <c r="V2372"/>
      <c r="W2372"/>
      <c r="X2372"/>
      <c r="Y2372"/>
      <c r="Z2372"/>
      <c r="AA2372"/>
      <c r="AB2372"/>
      <c r="AC2372"/>
      <c r="AD2372"/>
      <c r="AE2372"/>
      <c r="AF2372"/>
    </row>
    <row r="2373" spans="1:32">
      <c r="A2373" s="6" t="str">
        <f t="shared" si="74"/>
        <v/>
      </c>
      <c r="B2373" s="6" t="str">
        <f t="shared" si="75"/>
        <v/>
      </c>
      <c r="C2373"/>
      <c r="D2373"/>
      <c r="E2373"/>
      <c r="F2373"/>
      <c r="G2373"/>
      <c r="H2373"/>
      <c r="I2373"/>
      <c r="J2373"/>
      <c r="K2373"/>
      <c r="L2373"/>
      <c r="M2373"/>
      <c r="N2373"/>
      <c r="O2373"/>
      <c r="P2373"/>
      <c r="Q2373"/>
      <c r="R2373"/>
      <c r="S2373"/>
      <c r="T2373"/>
      <c r="U2373"/>
      <c r="V2373"/>
      <c r="W2373"/>
      <c r="X2373"/>
      <c r="Y2373"/>
      <c r="Z2373"/>
      <c r="AA2373"/>
      <c r="AB2373"/>
      <c r="AC2373"/>
      <c r="AD2373"/>
      <c r="AE2373"/>
      <c r="AF2373"/>
    </row>
    <row r="2374" spans="1:32">
      <c r="A2374" s="6" t="str">
        <f t="shared" si="74"/>
        <v/>
      </c>
      <c r="B2374" s="6" t="str">
        <f t="shared" si="75"/>
        <v/>
      </c>
      <c r="C2374"/>
      <c r="D2374"/>
      <c r="E2374"/>
      <c r="F2374"/>
      <c r="G2374"/>
      <c r="H2374"/>
      <c r="I2374"/>
      <c r="J2374"/>
      <c r="K2374"/>
      <c r="L2374"/>
      <c r="M2374"/>
      <c r="N2374"/>
      <c r="O2374"/>
      <c r="P2374"/>
      <c r="Q2374"/>
      <c r="R2374"/>
      <c r="S2374"/>
      <c r="T2374"/>
      <c r="U2374"/>
      <c r="V2374"/>
      <c r="W2374"/>
      <c r="X2374"/>
      <c r="Y2374"/>
      <c r="Z2374"/>
      <c r="AA2374"/>
      <c r="AB2374"/>
      <c r="AC2374"/>
      <c r="AD2374"/>
      <c r="AE2374"/>
      <c r="AF2374"/>
    </row>
    <row r="2375" spans="1:32">
      <c r="A2375" s="6" t="str">
        <f t="shared" si="74"/>
        <v/>
      </c>
      <c r="B2375" s="6" t="str">
        <f t="shared" si="75"/>
        <v/>
      </c>
      <c r="C2375"/>
      <c r="D2375"/>
      <c r="E2375"/>
      <c r="F2375"/>
      <c r="G2375"/>
      <c r="H2375"/>
      <c r="I2375"/>
      <c r="J2375"/>
      <c r="K2375"/>
      <c r="L2375"/>
      <c r="M2375"/>
      <c r="N2375"/>
      <c r="O2375"/>
      <c r="P2375"/>
      <c r="Q2375"/>
      <c r="R2375"/>
      <c r="S2375"/>
      <c r="T2375"/>
      <c r="U2375"/>
      <c r="V2375"/>
      <c r="W2375"/>
      <c r="X2375"/>
      <c r="Y2375"/>
      <c r="Z2375"/>
      <c r="AA2375"/>
      <c r="AB2375"/>
      <c r="AC2375"/>
      <c r="AD2375"/>
      <c r="AE2375"/>
      <c r="AF2375"/>
    </row>
    <row r="2376" spans="1:32">
      <c r="A2376" s="6" t="str">
        <f t="shared" si="74"/>
        <v/>
      </c>
      <c r="B2376" s="6" t="str">
        <f t="shared" si="75"/>
        <v/>
      </c>
      <c r="C2376"/>
      <c r="D2376"/>
      <c r="E2376"/>
      <c r="F2376"/>
      <c r="G2376"/>
      <c r="H2376"/>
      <c r="I2376"/>
      <c r="J2376"/>
      <c r="K2376"/>
      <c r="L2376"/>
      <c r="M2376"/>
      <c r="N2376"/>
      <c r="O2376"/>
      <c r="P2376"/>
      <c r="Q2376"/>
      <c r="R2376"/>
      <c r="S2376"/>
      <c r="T2376"/>
      <c r="U2376"/>
      <c r="V2376"/>
      <c r="W2376"/>
      <c r="X2376"/>
      <c r="Y2376"/>
      <c r="Z2376"/>
      <c r="AA2376"/>
      <c r="AB2376"/>
      <c r="AC2376"/>
      <c r="AD2376"/>
      <c r="AE2376"/>
      <c r="AF2376"/>
    </row>
    <row r="2377" spans="1:32">
      <c r="A2377" s="6" t="str">
        <f t="shared" si="74"/>
        <v/>
      </c>
      <c r="B2377" s="6" t="str">
        <f t="shared" si="75"/>
        <v/>
      </c>
      <c r="C2377"/>
      <c r="D2377"/>
      <c r="E2377"/>
      <c r="F2377"/>
      <c r="G2377"/>
      <c r="H2377"/>
      <c r="I2377"/>
      <c r="J2377"/>
      <c r="K2377"/>
      <c r="L2377"/>
      <c r="M2377"/>
      <c r="N2377"/>
      <c r="O2377"/>
      <c r="P2377"/>
      <c r="Q2377"/>
      <c r="R2377"/>
      <c r="S2377"/>
      <c r="T2377"/>
      <c r="U2377"/>
      <c r="V2377"/>
      <c r="W2377"/>
      <c r="X2377"/>
      <c r="Y2377"/>
      <c r="Z2377"/>
      <c r="AA2377"/>
      <c r="AB2377"/>
      <c r="AC2377"/>
      <c r="AD2377"/>
      <c r="AE2377"/>
      <c r="AF2377"/>
    </row>
    <row r="2378" spans="1:32">
      <c r="A2378" s="6" t="str">
        <f t="shared" ref="A2378:A2441" si="76">IFERROR(CONCATENATE(C2378,B2378),"")</f>
        <v/>
      </c>
      <c r="B2378" s="6" t="str">
        <f t="shared" ref="B2378:B2441" si="77">IFERROR(IF(C2378=C2377,B2377+1,IF(C2378="","",1)),"")</f>
        <v/>
      </c>
      <c r="C2378"/>
      <c r="D2378"/>
      <c r="E2378"/>
      <c r="F2378"/>
      <c r="G2378"/>
      <c r="H2378"/>
      <c r="I2378"/>
      <c r="J2378"/>
      <c r="K2378"/>
      <c r="L2378"/>
      <c r="M2378"/>
      <c r="N2378"/>
      <c r="O2378"/>
      <c r="P2378"/>
      <c r="Q2378"/>
      <c r="R2378"/>
      <c r="S2378"/>
      <c r="T2378"/>
      <c r="U2378"/>
      <c r="V2378"/>
      <c r="W2378"/>
      <c r="X2378"/>
      <c r="Y2378"/>
      <c r="Z2378"/>
      <c r="AA2378"/>
      <c r="AB2378"/>
      <c r="AC2378"/>
      <c r="AD2378"/>
      <c r="AE2378"/>
      <c r="AF2378"/>
    </row>
    <row r="2379" spans="1:32">
      <c r="A2379" s="6" t="str">
        <f t="shared" si="76"/>
        <v/>
      </c>
      <c r="B2379" s="6" t="str">
        <f t="shared" si="77"/>
        <v/>
      </c>
      <c r="C2379"/>
      <c r="D2379"/>
      <c r="E2379"/>
      <c r="F2379"/>
      <c r="G2379"/>
      <c r="H2379"/>
      <c r="I2379"/>
      <c r="J2379"/>
      <c r="K2379"/>
      <c r="L2379"/>
      <c r="M2379"/>
      <c r="N2379"/>
      <c r="O2379"/>
      <c r="P2379"/>
      <c r="Q2379"/>
      <c r="R2379"/>
      <c r="S2379"/>
      <c r="T2379"/>
      <c r="U2379"/>
      <c r="V2379"/>
      <c r="W2379"/>
      <c r="X2379"/>
      <c r="Y2379"/>
      <c r="Z2379"/>
      <c r="AA2379"/>
      <c r="AB2379"/>
      <c r="AC2379"/>
      <c r="AD2379"/>
      <c r="AE2379"/>
      <c r="AF2379"/>
    </row>
    <row r="2380" spans="1:32">
      <c r="A2380" s="6" t="str">
        <f t="shared" si="76"/>
        <v/>
      </c>
      <c r="B2380" s="6" t="str">
        <f t="shared" si="77"/>
        <v/>
      </c>
      <c r="C2380"/>
      <c r="D2380"/>
      <c r="E2380"/>
      <c r="F2380"/>
      <c r="G2380"/>
      <c r="H2380"/>
      <c r="I2380"/>
      <c r="J2380"/>
      <c r="K2380"/>
      <c r="L2380"/>
      <c r="M2380"/>
      <c r="N2380"/>
      <c r="O2380"/>
      <c r="P2380"/>
      <c r="Q2380"/>
      <c r="R2380"/>
      <c r="S2380"/>
      <c r="T2380"/>
      <c r="U2380"/>
      <c r="V2380"/>
      <c r="W2380"/>
      <c r="X2380"/>
      <c r="Y2380"/>
      <c r="Z2380"/>
      <c r="AA2380"/>
      <c r="AB2380"/>
      <c r="AC2380"/>
      <c r="AD2380"/>
      <c r="AE2380"/>
      <c r="AF2380"/>
    </row>
    <row r="2381" spans="1:32">
      <c r="A2381" s="6" t="str">
        <f t="shared" si="76"/>
        <v/>
      </c>
      <c r="B2381" s="6" t="str">
        <f t="shared" si="77"/>
        <v/>
      </c>
      <c r="C2381"/>
      <c r="D2381"/>
      <c r="E2381"/>
      <c r="F2381"/>
      <c r="G2381"/>
      <c r="H2381"/>
      <c r="I2381"/>
      <c r="J2381"/>
      <c r="K2381"/>
      <c r="L2381"/>
      <c r="M2381"/>
      <c r="N2381"/>
      <c r="O2381"/>
      <c r="P2381"/>
      <c r="Q2381"/>
      <c r="R2381"/>
      <c r="S2381"/>
      <c r="T2381"/>
      <c r="U2381"/>
      <c r="V2381"/>
      <c r="W2381"/>
      <c r="X2381"/>
      <c r="Y2381"/>
      <c r="Z2381"/>
      <c r="AA2381"/>
      <c r="AB2381"/>
      <c r="AC2381"/>
      <c r="AD2381"/>
      <c r="AE2381"/>
      <c r="AF2381"/>
    </row>
    <row r="2382" spans="1:32">
      <c r="A2382" s="6" t="str">
        <f t="shared" si="76"/>
        <v/>
      </c>
      <c r="B2382" s="6" t="str">
        <f t="shared" si="77"/>
        <v/>
      </c>
      <c r="C2382"/>
      <c r="D2382"/>
      <c r="E2382"/>
      <c r="F2382"/>
      <c r="G2382"/>
      <c r="H2382"/>
      <c r="I2382"/>
      <c r="J2382"/>
      <c r="K2382"/>
      <c r="L2382"/>
      <c r="M2382"/>
      <c r="N2382"/>
      <c r="O2382"/>
      <c r="P2382"/>
      <c r="Q2382"/>
      <c r="R2382"/>
      <c r="S2382"/>
      <c r="T2382"/>
      <c r="U2382"/>
      <c r="V2382"/>
      <c r="W2382"/>
      <c r="X2382"/>
      <c r="Y2382"/>
      <c r="Z2382"/>
      <c r="AA2382"/>
      <c r="AB2382"/>
      <c r="AC2382"/>
      <c r="AD2382"/>
      <c r="AE2382"/>
      <c r="AF2382"/>
    </row>
    <row r="2383" spans="1:32">
      <c r="A2383" s="6" t="str">
        <f t="shared" si="76"/>
        <v/>
      </c>
      <c r="B2383" s="6" t="str">
        <f t="shared" si="77"/>
        <v/>
      </c>
      <c r="C2383"/>
      <c r="D2383"/>
      <c r="E2383"/>
      <c r="F2383"/>
      <c r="G2383"/>
      <c r="H2383"/>
      <c r="I2383"/>
      <c r="J2383"/>
      <c r="K2383"/>
      <c r="L2383"/>
      <c r="M2383"/>
      <c r="N2383"/>
      <c r="O2383"/>
      <c r="P2383"/>
      <c r="Q2383"/>
      <c r="R2383"/>
      <c r="S2383"/>
      <c r="T2383"/>
      <c r="U2383"/>
      <c r="V2383"/>
      <c r="W2383"/>
      <c r="X2383"/>
      <c r="Y2383"/>
      <c r="Z2383"/>
      <c r="AA2383"/>
      <c r="AB2383"/>
      <c r="AC2383"/>
      <c r="AD2383"/>
      <c r="AE2383"/>
      <c r="AF2383"/>
    </row>
    <row r="2384" spans="1:32">
      <c r="A2384" s="6" t="str">
        <f t="shared" si="76"/>
        <v/>
      </c>
      <c r="B2384" s="6" t="str">
        <f t="shared" si="77"/>
        <v/>
      </c>
      <c r="C2384"/>
      <c r="D2384"/>
      <c r="E2384"/>
      <c r="F2384"/>
      <c r="G2384"/>
      <c r="H2384"/>
      <c r="I2384"/>
      <c r="J2384"/>
      <c r="K2384"/>
      <c r="L2384"/>
      <c r="M2384"/>
      <c r="N2384"/>
      <c r="O2384"/>
      <c r="P2384"/>
      <c r="Q2384"/>
      <c r="R2384"/>
      <c r="S2384"/>
      <c r="T2384"/>
      <c r="U2384"/>
      <c r="V2384"/>
      <c r="W2384"/>
      <c r="X2384"/>
      <c r="Y2384"/>
      <c r="Z2384"/>
      <c r="AA2384"/>
      <c r="AB2384"/>
      <c r="AC2384"/>
      <c r="AD2384"/>
      <c r="AE2384"/>
      <c r="AF2384"/>
    </row>
    <row r="2385" spans="1:32">
      <c r="A2385" s="6" t="str">
        <f t="shared" si="76"/>
        <v/>
      </c>
      <c r="B2385" s="6" t="str">
        <f t="shared" si="77"/>
        <v/>
      </c>
      <c r="C2385"/>
      <c r="D2385"/>
      <c r="E2385"/>
      <c r="F2385"/>
      <c r="G2385"/>
      <c r="H2385"/>
      <c r="I2385"/>
      <c r="J2385"/>
      <c r="K2385"/>
      <c r="L2385"/>
      <c r="M2385"/>
      <c r="N2385"/>
      <c r="O2385"/>
      <c r="P2385"/>
      <c r="Q2385"/>
      <c r="R2385"/>
      <c r="S2385"/>
      <c r="T2385"/>
      <c r="U2385"/>
      <c r="V2385"/>
      <c r="W2385"/>
      <c r="X2385"/>
      <c r="Y2385"/>
      <c r="Z2385"/>
      <c r="AA2385"/>
      <c r="AB2385"/>
      <c r="AC2385"/>
      <c r="AD2385"/>
      <c r="AE2385"/>
      <c r="AF2385"/>
    </row>
    <row r="2386" spans="1:32">
      <c r="A2386" s="6" t="str">
        <f t="shared" si="76"/>
        <v/>
      </c>
      <c r="B2386" s="6" t="str">
        <f t="shared" si="77"/>
        <v/>
      </c>
      <c r="C2386"/>
      <c r="D2386"/>
      <c r="E2386"/>
      <c r="F2386"/>
      <c r="G2386"/>
      <c r="H2386"/>
      <c r="I2386"/>
      <c r="J2386"/>
      <c r="K2386"/>
      <c r="L2386"/>
      <c r="M2386"/>
      <c r="N2386"/>
      <c r="O2386"/>
      <c r="P2386"/>
      <c r="Q2386"/>
      <c r="R2386"/>
      <c r="S2386"/>
      <c r="T2386"/>
      <c r="U2386"/>
      <c r="V2386"/>
      <c r="W2386"/>
      <c r="X2386"/>
      <c r="Y2386"/>
      <c r="Z2386"/>
      <c r="AA2386"/>
      <c r="AB2386"/>
      <c r="AC2386"/>
      <c r="AD2386"/>
      <c r="AE2386"/>
      <c r="AF2386"/>
    </row>
    <row r="2387" spans="1:32">
      <c r="A2387" s="6" t="str">
        <f t="shared" si="76"/>
        <v/>
      </c>
      <c r="B2387" s="6" t="str">
        <f t="shared" si="77"/>
        <v/>
      </c>
      <c r="C2387"/>
      <c r="D2387"/>
      <c r="E2387"/>
      <c r="F2387"/>
      <c r="G2387"/>
      <c r="H2387"/>
      <c r="I2387"/>
      <c r="J2387"/>
      <c r="K2387"/>
      <c r="L2387"/>
      <c r="M2387"/>
      <c r="N2387"/>
      <c r="O2387"/>
      <c r="P2387"/>
      <c r="Q2387"/>
      <c r="R2387"/>
      <c r="S2387"/>
      <c r="T2387"/>
      <c r="U2387"/>
      <c r="V2387"/>
      <c r="W2387"/>
      <c r="X2387"/>
      <c r="Y2387"/>
      <c r="Z2387"/>
      <c r="AA2387"/>
      <c r="AB2387"/>
      <c r="AC2387"/>
      <c r="AD2387"/>
      <c r="AE2387"/>
      <c r="AF2387"/>
    </row>
    <row r="2388" spans="1:32">
      <c r="A2388" s="6" t="str">
        <f t="shared" si="76"/>
        <v/>
      </c>
      <c r="B2388" s="6" t="str">
        <f t="shared" si="77"/>
        <v/>
      </c>
      <c r="C2388"/>
      <c r="D2388"/>
      <c r="E2388"/>
      <c r="F2388"/>
      <c r="G2388"/>
      <c r="H2388"/>
      <c r="I2388"/>
      <c r="J2388"/>
      <c r="K2388"/>
      <c r="L2388"/>
      <c r="M2388"/>
      <c r="N2388"/>
      <c r="O2388"/>
      <c r="P2388"/>
      <c r="Q2388"/>
      <c r="R2388"/>
      <c r="S2388"/>
      <c r="T2388"/>
      <c r="U2388"/>
      <c r="V2388"/>
      <c r="W2388"/>
      <c r="X2388"/>
      <c r="Y2388"/>
      <c r="Z2388"/>
      <c r="AA2388"/>
      <c r="AB2388"/>
      <c r="AC2388"/>
      <c r="AD2388"/>
      <c r="AE2388"/>
      <c r="AF2388"/>
    </row>
    <row r="2389" spans="1:32">
      <c r="A2389" s="6" t="str">
        <f t="shared" si="76"/>
        <v/>
      </c>
      <c r="B2389" s="6" t="str">
        <f t="shared" si="77"/>
        <v/>
      </c>
      <c r="C2389"/>
      <c r="D2389"/>
      <c r="E2389"/>
      <c r="F2389"/>
      <c r="G2389"/>
      <c r="H2389"/>
      <c r="I2389"/>
      <c r="J2389"/>
      <c r="K2389"/>
      <c r="L2389"/>
      <c r="M2389"/>
      <c r="N2389"/>
      <c r="O2389"/>
      <c r="P2389"/>
      <c r="Q2389"/>
      <c r="R2389"/>
      <c r="S2389"/>
      <c r="T2389"/>
      <c r="U2389"/>
      <c r="V2389"/>
      <c r="W2389"/>
      <c r="X2389"/>
      <c r="Y2389"/>
      <c r="Z2389"/>
      <c r="AA2389"/>
      <c r="AB2389"/>
      <c r="AC2389"/>
      <c r="AD2389"/>
      <c r="AE2389"/>
      <c r="AF2389"/>
    </row>
    <row r="2390" spans="1:32">
      <c r="A2390" s="6" t="str">
        <f t="shared" si="76"/>
        <v/>
      </c>
      <c r="B2390" s="6" t="str">
        <f t="shared" si="77"/>
        <v/>
      </c>
      <c r="C2390"/>
      <c r="D2390"/>
      <c r="E2390"/>
      <c r="F2390"/>
      <c r="G2390"/>
      <c r="H2390"/>
      <c r="I2390"/>
      <c r="J2390"/>
      <c r="K2390"/>
      <c r="L2390"/>
      <c r="M2390"/>
      <c r="N2390"/>
      <c r="O2390"/>
      <c r="P2390"/>
      <c r="Q2390"/>
      <c r="R2390"/>
      <c r="S2390"/>
      <c r="T2390"/>
      <c r="U2390"/>
      <c r="V2390"/>
      <c r="W2390"/>
      <c r="X2390"/>
      <c r="Y2390"/>
      <c r="Z2390"/>
      <c r="AA2390"/>
      <c r="AB2390"/>
      <c r="AC2390"/>
      <c r="AD2390"/>
      <c r="AE2390"/>
      <c r="AF2390"/>
    </row>
    <row r="2391" spans="1:32">
      <c r="A2391" s="6" t="str">
        <f t="shared" si="76"/>
        <v/>
      </c>
      <c r="B2391" s="6" t="str">
        <f t="shared" si="77"/>
        <v/>
      </c>
      <c r="C2391"/>
      <c r="D2391"/>
      <c r="E2391"/>
      <c r="F2391"/>
      <c r="G2391"/>
      <c r="H2391"/>
      <c r="I2391"/>
      <c r="J2391"/>
      <c r="K2391"/>
      <c r="L2391"/>
      <c r="M2391"/>
      <c r="N2391"/>
      <c r="O2391"/>
      <c r="P2391"/>
      <c r="Q2391"/>
      <c r="R2391"/>
      <c r="S2391"/>
      <c r="T2391"/>
      <c r="U2391"/>
      <c r="V2391"/>
      <c r="W2391"/>
      <c r="X2391"/>
      <c r="Y2391"/>
      <c r="Z2391"/>
      <c r="AA2391"/>
      <c r="AB2391"/>
      <c r="AC2391"/>
      <c r="AD2391"/>
      <c r="AE2391"/>
      <c r="AF2391"/>
    </row>
    <row r="2392" spans="1:32">
      <c r="A2392" s="6" t="str">
        <f t="shared" si="76"/>
        <v/>
      </c>
      <c r="B2392" s="6" t="str">
        <f t="shared" si="77"/>
        <v/>
      </c>
      <c r="C2392"/>
      <c r="D2392"/>
      <c r="E2392"/>
      <c r="F2392"/>
      <c r="G2392"/>
      <c r="H2392"/>
      <c r="I2392"/>
      <c r="J2392"/>
      <c r="K2392"/>
      <c r="L2392"/>
      <c r="M2392"/>
      <c r="N2392"/>
      <c r="O2392"/>
      <c r="P2392"/>
      <c r="Q2392"/>
      <c r="R2392"/>
      <c r="S2392"/>
      <c r="T2392"/>
      <c r="U2392"/>
      <c r="V2392"/>
      <c r="W2392"/>
      <c r="X2392"/>
      <c r="Y2392"/>
      <c r="Z2392"/>
      <c r="AA2392"/>
      <c r="AB2392"/>
      <c r="AC2392"/>
      <c r="AD2392"/>
      <c r="AE2392"/>
      <c r="AF2392"/>
    </row>
    <row r="2393" spans="1:32">
      <c r="A2393" s="6" t="str">
        <f t="shared" si="76"/>
        <v/>
      </c>
      <c r="B2393" s="6" t="str">
        <f t="shared" si="77"/>
        <v/>
      </c>
      <c r="C2393"/>
      <c r="D2393"/>
      <c r="E2393"/>
      <c r="F2393"/>
      <c r="G2393"/>
      <c r="H2393"/>
      <c r="I2393"/>
      <c r="J2393"/>
      <c r="K2393"/>
      <c r="L2393"/>
      <c r="M2393"/>
      <c r="N2393"/>
      <c r="O2393"/>
      <c r="P2393"/>
      <c r="Q2393"/>
      <c r="R2393"/>
      <c r="S2393"/>
      <c r="T2393"/>
      <c r="U2393"/>
      <c r="V2393"/>
      <c r="W2393"/>
      <c r="X2393"/>
      <c r="Y2393"/>
      <c r="Z2393"/>
      <c r="AA2393"/>
      <c r="AB2393"/>
      <c r="AC2393"/>
      <c r="AD2393"/>
      <c r="AE2393"/>
      <c r="AF2393"/>
    </row>
    <row r="2394" spans="1:32">
      <c r="A2394" s="6" t="str">
        <f t="shared" si="76"/>
        <v/>
      </c>
      <c r="B2394" s="6" t="str">
        <f t="shared" si="77"/>
        <v/>
      </c>
      <c r="C2394"/>
      <c r="D2394"/>
      <c r="E2394"/>
      <c r="F2394"/>
      <c r="G2394"/>
      <c r="H2394"/>
      <c r="I2394"/>
      <c r="J2394"/>
      <c r="K2394"/>
      <c r="L2394"/>
      <c r="M2394"/>
      <c r="N2394"/>
      <c r="O2394"/>
      <c r="P2394"/>
      <c r="Q2394"/>
      <c r="R2394"/>
      <c r="S2394"/>
      <c r="T2394"/>
      <c r="U2394"/>
      <c r="V2394"/>
      <c r="W2394"/>
      <c r="X2394"/>
      <c r="Y2394"/>
      <c r="Z2394"/>
      <c r="AA2394"/>
      <c r="AB2394"/>
      <c r="AC2394"/>
      <c r="AD2394"/>
      <c r="AE2394"/>
      <c r="AF2394"/>
    </row>
    <row r="2395" spans="1:32">
      <c r="A2395" s="6" t="str">
        <f t="shared" si="76"/>
        <v/>
      </c>
      <c r="B2395" s="6" t="str">
        <f t="shared" si="77"/>
        <v/>
      </c>
      <c r="C2395"/>
      <c r="D2395"/>
      <c r="E2395"/>
      <c r="F2395"/>
      <c r="G2395"/>
      <c r="H2395"/>
      <c r="I2395"/>
      <c r="J2395"/>
      <c r="K2395"/>
      <c r="L2395"/>
      <c r="M2395"/>
      <c r="N2395"/>
      <c r="O2395"/>
      <c r="P2395"/>
      <c r="Q2395"/>
      <c r="R2395"/>
      <c r="S2395"/>
      <c r="T2395"/>
      <c r="U2395"/>
      <c r="V2395"/>
      <c r="W2395"/>
      <c r="X2395"/>
      <c r="Y2395"/>
      <c r="Z2395"/>
      <c r="AA2395"/>
      <c r="AB2395"/>
      <c r="AC2395"/>
      <c r="AD2395"/>
      <c r="AE2395"/>
      <c r="AF2395"/>
    </row>
    <row r="2396" spans="1:32">
      <c r="A2396" s="6" t="str">
        <f t="shared" si="76"/>
        <v/>
      </c>
      <c r="B2396" s="6" t="str">
        <f t="shared" si="77"/>
        <v/>
      </c>
      <c r="C2396"/>
      <c r="D2396"/>
      <c r="E2396"/>
      <c r="F2396"/>
      <c r="G2396"/>
      <c r="H2396"/>
      <c r="I2396"/>
      <c r="J2396"/>
      <c r="K2396"/>
      <c r="L2396"/>
      <c r="M2396"/>
      <c r="N2396"/>
      <c r="O2396"/>
      <c r="P2396"/>
      <c r="Q2396"/>
      <c r="R2396"/>
      <c r="S2396"/>
      <c r="T2396"/>
      <c r="U2396"/>
      <c r="V2396"/>
      <c r="W2396"/>
      <c r="X2396"/>
      <c r="Y2396"/>
      <c r="Z2396"/>
      <c r="AA2396"/>
      <c r="AB2396"/>
      <c r="AC2396"/>
      <c r="AD2396"/>
      <c r="AE2396"/>
      <c r="AF2396"/>
    </row>
    <row r="2397" spans="1:32">
      <c r="A2397" s="6" t="str">
        <f t="shared" si="76"/>
        <v/>
      </c>
      <c r="B2397" s="6" t="str">
        <f t="shared" si="77"/>
        <v/>
      </c>
      <c r="C2397"/>
      <c r="D2397"/>
      <c r="E2397"/>
      <c r="F2397"/>
      <c r="G2397"/>
      <c r="H2397"/>
      <c r="I2397"/>
      <c r="J2397"/>
      <c r="K2397"/>
      <c r="L2397"/>
      <c r="M2397"/>
      <c r="N2397"/>
      <c r="O2397"/>
      <c r="P2397"/>
      <c r="Q2397"/>
      <c r="R2397"/>
      <c r="S2397"/>
      <c r="T2397"/>
      <c r="U2397"/>
      <c r="V2397"/>
      <c r="W2397"/>
      <c r="X2397"/>
      <c r="Y2397"/>
      <c r="Z2397"/>
      <c r="AA2397"/>
      <c r="AB2397"/>
      <c r="AC2397"/>
      <c r="AD2397"/>
      <c r="AE2397"/>
      <c r="AF2397"/>
    </row>
    <row r="2398" spans="1:32">
      <c r="A2398" s="6" t="str">
        <f t="shared" si="76"/>
        <v/>
      </c>
      <c r="B2398" s="6" t="str">
        <f t="shared" si="77"/>
        <v/>
      </c>
      <c r="C2398"/>
      <c r="D2398"/>
      <c r="E2398"/>
      <c r="F2398"/>
      <c r="G2398"/>
      <c r="H2398"/>
      <c r="I2398"/>
      <c r="J2398"/>
      <c r="K2398"/>
      <c r="L2398"/>
      <c r="M2398"/>
      <c r="N2398"/>
      <c r="O2398"/>
      <c r="P2398"/>
      <c r="Q2398"/>
      <c r="R2398"/>
      <c r="S2398"/>
      <c r="T2398"/>
      <c r="U2398"/>
      <c r="V2398"/>
      <c r="W2398"/>
      <c r="X2398"/>
      <c r="Y2398"/>
      <c r="Z2398"/>
      <c r="AA2398"/>
      <c r="AB2398"/>
      <c r="AC2398"/>
      <c r="AD2398"/>
      <c r="AE2398"/>
      <c r="AF2398"/>
    </row>
    <row r="2399" spans="1:32">
      <c r="A2399" s="6" t="str">
        <f t="shared" si="76"/>
        <v/>
      </c>
      <c r="B2399" s="6" t="str">
        <f t="shared" si="77"/>
        <v/>
      </c>
      <c r="C2399"/>
      <c r="D2399"/>
      <c r="E2399"/>
      <c r="F2399"/>
      <c r="G2399"/>
      <c r="H2399"/>
      <c r="I2399"/>
      <c r="J2399"/>
      <c r="K2399"/>
      <c r="L2399"/>
      <c r="M2399"/>
      <c r="N2399"/>
      <c r="O2399"/>
      <c r="P2399"/>
      <c r="Q2399"/>
      <c r="R2399"/>
      <c r="S2399"/>
      <c r="T2399"/>
      <c r="U2399"/>
      <c r="V2399"/>
      <c r="W2399"/>
      <c r="X2399"/>
      <c r="Y2399"/>
      <c r="Z2399"/>
      <c r="AA2399"/>
      <c r="AB2399"/>
      <c r="AC2399"/>
      <c r="AD2399"/>
      <c r="AE2399"/>
      <c r="AF2399"/>
    </row>
    <row r="2400" spans="1:32">
      <c r="A2400" s="6" t="str">
        <f t="shared" si="76"/>
        <v/>
      </c>
      <c r="B2400" s="6" t="str">
        <f t="shared" si="77"/>
        <v/>
      </c>
      <c r="C2400"/>
      <c r="D2400"/>
      <c r="E2400"/>
      <c r="F2400"/>
      <c r="G2400"/>
      <c r="H2400"/>
      <c r="I2400"/>
      <c r="J2400"/>
      <c r="K2400"/>
      <c r="L2400"/>
      <c r="M2400"/>
      <c r="N2400"/>
      <c r="O2400"/>
      <c r="P2400"/>
      <c r="Q2400"/>
      <c r="R2400"/>
      <c r="S2400"/>
      <c r="T2400"/>
      <c r="U2400"/>
      <c r="V2400"/>
      <c r="W2400"/>
      <c r="X2400"/>
      <c r="Y2400"/>
      <c r="Z2400"/>
      <c r="AA2400"/>
      <c r="AB2400"/>
      <c r="AC2400"/>
      <c r="AD2400"/>
      <c r="AE2400"/>
      <c r="AF2400"/>
    </row>
    <row r="2401" spans="1:32">
      <c r="A2401" s="6" t="str">
        <f t="shared" si="76"/>
        <v/>
      </c>
      <c r="B2401" s="6" t="str">
        <f t="shared" si="77"/>
        <v/>
      </c>
      <c r="C2401"/>
      <c r="D2401"/>
      <c r="E2401"/>
      <c r="F2401"/>
      <c r="G2401"/>
      <c r="H2401"/>
      <c r="I2401"/>
      <c r="J2401"/>
      <c r="K2401"/>
      <c r="L2401"/>
      <c r="M2401"/>
      <c r="N2401"/>
      <c r="O2401"/>
      <c r="P2401"/>
      <c r="Q2401"/>
      <c r="R2401"/>
      <c r="S2401"/>
      <c r="T2401"/>
      <c r="U2401"/>
      <c r="V2401"/>
      <c r="W2401"/>
      <c r="X2401"/>
      <c r="Y2401"/>
      <c r="Z2401"/>
      <c r="AA2401"/>
      <c r="AB2401"/>
      <c r="AC2401"/>
      <c r="AD2401"/>
      <c r="AE2401"/>
      <c r="AF2401"/>
    </row>
    <row r="2402" spans="1:32">
      <c r="A2402" s="6" t="str">
        <f t="shared" si="76"/>
        <v/>
      </c>
      <c r="B2402" s="6" t="str">
        <f t="shared" si="77"/>
        <v/>
      </c>
      <c r="C2402"/>
      <c r="D2402"/>
      <c r="E2402"/>
      <c r="F2402"/>
      <c r="G2402"/>
      <c r="H2402"/>
      <c r="I2402"/>
      <c r="J2402"/>
      <c r="K2402"/>
      <c r="L2402"/>
      <c r="M2402"/>
      <c r="N2402"/>
      <c r="O2402"/>
      <c r="P2402"/>
      <c r="Q2402"/>
      <c r="R2402"/>
      <c r="S2402"/>
      <c r="T2402"/>
      <c r="U2402"/>
      <c r="V2402"/>
      <c r="W2402"/>
      <c r="X2402"/>
      <c r="Y2402"/>
      <c r="Z2402"/>
      <c r="AA2402"/>
      <c r="AB2402"/>
      <c r="AC2402"/>
      <c r="AD2402"/>
      <c r="AE2402"/>
      <c r="AF2402"/>
    </row>
    <row r="2403" spans="1:32">
      <c r="A2403" s="6" t="str">
        <f t="shared" si="76"/>
        <v/>
      </c>
      <c r="B2403" s="6" t="str">
        <f t="shared" si="77"/>
        <v/>
      </c>
      <c r="C2403"/>
      <c r="D2403"/>
      <c r="E2403"/>
      <c r="F2403"/>
      <c r="G2403"/>
      <c r="H2403"/>
      <c r="I2403"/>
      <c r="J2403"/>
      <c r="K2403"/>
      <c r="L2403"/>
      <c r="M2403"/>
      <c r="N2403"/>
      <c r="O2403"/>
      <c r="P2403"/>
      <c r="Q2403"/>
      <c r="R2403"/>
      <c r="S2403"/>
      <c r="T2403"/>
      <c r="U2403"/>
      <c r="V2403"/>
      <c r="W2403"/>
      <c r="X2403"/>
      <c r="Y2403"/>
      <c r="Z2403"/>
      <c r="AA2403"/>
      <c r="AB2403"/>
      <c r="AC2403"/>
      <c r="AD2403"/>
      <c r="AE2403"/>
      <c r="AF2403"/>
    </row>
    <row r="2404" spans="1:32">
      <c r="A2404" s="6" t="str">
        <f t="shared" si="76"/>
        <v/>
      </c>
      <c r="B2404" s="6" t="str">
        <f t="shared" si="77"/>
        <v/>
      </c>
      <c r="C2404"/>
      <c r="D2404"/>
      <c r="E2404"/>
      <c r="F2404"/>
      <c r="G2404"/>
      <c r="H2404"/>
      <c r="I2404"/>
      <c r="J2404"/>
      <c r="K2404"/>
      <c r="L2404"/>
      <c r="M2404"/>
      <c r="N2404"/>
      <c r="O2404"/>
      <c r="P2404"/>
      <c r="Q2404"/>
      <c r="R2404"/>
      <c r="S2404"/>
      <c r="T2404"/>
      <c r="U2404"/>
      <c r="V2404"/>
      <c r="W2404"/>
      <c r="X2404"/>
      <c r="Y2404"/>
      <c r="Z2404"/>
      <c r="AA2404"/>
      <c r="AB2404"/>
      <c r="AC2404"/>
      <c r="AD2404"/>
      <c r="AE2404"/>
      <c r="AF2404"/>
    </row>
    <row r="2405" spans="1:32">
      <c r="A2405" s="6" t="str">
        <f t="shared" si="76"/>
        <v/>
      </c>
      <c r="B2405" s="6" t="str">
        <f t="shared" si="77"/>
        <v/>
      </c>
      <c r="C2405"/>
      <c r="D2405"/>
      <c r="E2405"/>
      <c r="F2405"/>
      <c r="G2405"/>
      <c r="H2405"/>
      <c r="I2405"/>
      <c r="J2405"/>
      <c r="K2405"/>
      <c r="L2405"/>
      <c r="M2405"/>
      <c r="N2405"/>
      <c r="O2405"/>
      <c r="P2405"/>
      <c r="Q2405"/>
      <c r="R2405"/>
      <c r="S2405"/>
      <c r="T2405"/>
      <c r="U2405"/>
      <c r="V2405"/>
      <c r="W2405"/>
      <c r="X2405"/>
      <c r="Y2405"/>
      <c r="Z2405"/>
      <c r="AA2405"/>
      <c r="AB2405"/>
      <c r="AC2405"/>
      <c r="AD2405"/>
      <c r="AE2405"/>
      <c r="AF2405"/>
    </row>
    <row r="2406" spans="1:32">
      <c r="A2406" s="6" t="str">
        <f t="shared" si="76"/>
        <v/>
      </c>
      <c r="B2406" s="6" t="str">
        <f t="shared" si="77"/>
        <v/>
      </c>
      <c r="C2406"/>
      <c r="D2406"/>
      <c r="E2406"/>
      <c r="F2406"/>
      <c r="G2406"/>
      <c r="H2406"/>
      <c r="I2406"/>
      <c r="J2406"/>
      <c r="K2406"/>
      <c r="L2406"/>
      <c r="M2406"/>
      <c r="N2406"/>
      <c r="O2406"/>
      <c r="P2406"/>
      <c r="Q2406"/>
      <c r="R2406"/>
      <c r="S2406"/>
      <c r="T2406"/>
      <c r="U2406"/>
      <c r="V2406"/>
      <c r="W2406"/>
      <c r="X2406"/>
      <c r="Y2406"/>
      <c r="Z2406"/>
      <c r="AA2406"/>
      <c r="AB2406"/>
      <c r="AC2406"/>
      <c r="AD2406"/>
      <c r="AE2406"/>
      <c r="AF2406"/>
    </row>
    <row r="2407" spans="1:32">
      <c r="A2407" s="6" t="str">
        <f t="shared" si="76"/>
        <v/>
      </c>
      <c r="B2407" s="6" t="str">
        <f t="shared" si="77"/>
        <v/>
      </c>
      <c r="C2407"/>
      <c r="D2407"/>
      <c r="E2407"/>
      <c r="F2407"/>
      <c r="G2407"/>
      <c r="H2407"/>
      <c r="I2407"/>
      <c r="J2407"/>
      <c r="K2407"/>
      <c r="L2407"/>
      <c r="M2407"/>
      <c r="N2407"/>
      <c r="O2407"/>
      <c r="P2407"/>
      <c r="Q2407"/>
      <c r="R2407"/>
      <c r="S2407"/>
      <c r="T2407"/>
      <c r="U2407"/>
      <c r="V2407"/>
      <c r="W2407"/>
      <c r="X2407"/>
      <c r="Y2407"/>
      <c r="Z2407"/>
      <c r="AA2407"/>
      <c r="AB2407"/>
      <c r="AC2407"/>
      <c r="AD2407"/>
      <c r="AE2407"/>
      <c r="AF2407"/>
    </row>
    <row r="2408" spans="1:32">
      <c r="A2408" s="6" t="str">
        <f t="shared" si="76"/>
        <v/>
      </c>
      <c r="B2408" s="6" t="str">
        <f t="shared" si="77"/>
        <v/>
      </c>
      <c r="C2408"/>
      <c r="D2408"/>
      <c r="E2408"/>
      <c r="F2408"/>
      <c r="G2408"/>
      <c r="H2408"/>
      <c r="I2408"/>
      <c r="J2408"/>
      <c r="K2408"/>
      <c r="L2408"/>
      <c r="M2408"/>
      <c r="N2408"/>
      <c r="O2408"/>
      <c r="P2408"/>
      <c r="Q2408"/>
      <c r="R2408"/>
      <c r="S2408"/>
      <c r="T2408"/>
      <c r="U2408"/>
      <c r="V2408"/>
      <c r="W2408"/>
      <c r="X2408"/>
      <c r="Y2408"/>
      <c r="Z2408"/>
      <c r="AA2408"/>
      <c r="AB2408"/>
      <c r="AC2408"/>
      <c r="AD2408"/>
      <c r="AE2408"/>
      <c r="AF2408"/>
    </row>
    <row r="2409" spans="1:32">
      <c r="A2409" s="6" t="str">
        <f t="shared" si="76"/>
        <v/>
      </c>
      <c r="B2409" s="6" t="str">
        <f t="shared" si="77"/>
        <v/>
      </c>
      <c r="C2409"/>
      <c r="D2409"/>
      <c r="E2409"/>
      <c r="F2409"/>
      <c r="G2409"/>
      <c r="H2409"/>
      <c r="I2409"/>
      <c r="J2409"/>
      <c r="K2409"/>
      <c r="L2409"/>
      <c r="M2409"/>
      <c r="N2409"/>
      <c r="O2409"/>
      <c r="P2409"/>
      <c r="Q2409"/>
      <c r="R2409"/>
      <c r="S2409"/>
      <c r="T2409"/>
      <c r="U2409"/>
      <c r="V2409"/>
      <c r="W2409"/>
      <c r="X2409"/>
      <c r="Y2409"/>
      <c r="Z2409"/>
      <c r="AA2409"/>
      <c r="AB2409"/>
      <c r="AC2409"/>
      <c r="AD2409"/>
      <c r="AE2409"/>
      <c r="AF2409"/>
    </row>
    <row r="2410" spans="1:32">
      <c r="A2410" s="6" t="str">
        <f t="shared" si="76"/>
        <v/>
      </c>
      <c r="B2410" s="6" t="str">
        <f t="shared" si="77"/>
        <v/>
      </c>
      <c r="C2410"/>
      <c r="D2410"/>
      <c r="E2410"/>
      <c r="F2410"/>
      <c r="G2410"/>
      <c r="H2410"/>
      <c r="I2410"/>
      <c r="J2410"/>
      <c r="K2410"/>
      <c r="L2410"/>
      <c r="M2410"/>
      <c r="N2410"/>
      <c r="O2410"/>
      <c r="P2410"/>
      <c r="Q2410"/>
      <c r="R2410"/>
      <c r="S2410"/>
      <c r="T2410"/>
      <c r="U2410"/>
      <c r="V2410"/>
      <c r="W2410"/>
      <c r="X2410"/>
      <c r="Y2410"/>
      <c r="Z2410"/>
      <c r="AA2410"/>
      <c r="AB2410"/>
      <c r="AC2410"/>
      <c r="AD2410"/>
      <c r="AE2410"/>
      <c r="AF2410"/>
    </row>
    <row r="2411" spans="1:32">
      <c r="A2411" s="6" t="str">
        <f t="shared" si="76"/>
        <v/>
      </c>
      <c r="B2411" s="6" t="str">
        <f t="shared" si="77"/>
        <v/>
      </c>
      <c r="C2411"/>
      <c r="D2411"/>
      <c r="E2411"/>
      <c r="F2411"/>
      <c r="G2411"/>
      <c r="H2411"/>
      <c r="I2411"/>
      <c r="J2411"/>
      <c r="K2411"/>
      <c r="L2411"/>
      <c r="M2411"/>
      <c r="N2411"/>
      <c r="O2411"/>
      <c r="P2411"/>
      <c r="Q2411"/>
      <c r="R2411"/>
      <c r="S2411"/>
      <c r="T2411"/>
      <c r="U2411"/>
      <c r="V2411"/>
      <c r="W2411"/>
      <c r="X2411"/>
      <c r="Y2411"/>
      <c r="Z2411"/>
      <c r="AA2411"/>
      <c r="AB2411"/>
      <c r="AC2411"/>
      <c r="AD2411"/>
      <c r="AE2411"/>
      <c r="AF2411"/>
    </row>
    <row r="2412" spans="1:32">
      <c r="A2412" s="6" t="str">
        <f t="shared" si="76"/>
        <v/>
      </c>
      <c r="B2412" s="6" t="str">
        <f t="shared" si="77"/>
        <v/>
      </c>
      <c r="C2412"/>
      <c r="D2412"/>
      <c r="E2412"/>
      <c r="F2412"/>
      <c r="G2412"/>
      <c r="H2412"/>
      <c r="I2412"/>
      <c r="J2412"/>
      <c r="K2412"/>
      <c r="L2412"/>
      <c r="M2412"/>
      <c r="N2412"/>
      <c r="O2412"/>
      <c r="P2412"/>
      <c r="Q2412"/>
      <c r="R2412"/>
      <c r="S2412"/>
      <c r="T2412"/>
      <c r="U2412"/>
      <c r="V2412"/>
      <c r="W2412"/>
      <c r="X2412"/>
      <c r="Y2412"/>
      <c r="Z2412"/>
      <c r="AA2412"/>
      <c r="AB2412"/>
      <c r="AC2412"/>
      <c r="AD2412"/>
      <c r="AE2412"/>
      <c r="AF2412"/>
    </row>
    <row r="2413" spans="1:32">
      <c r="A2413" s="6" t="str">
        <f t="shared" si="76"/>
        <v/>
      </c>
      <c r="B2413" s="6" t="str">
        <f t="shared" si="77"/>
        <v/>
      </c>
      <c r="C2413"/>
      <c r="D2413"/>
      <c r="E2413"/>
      <c r="F2413"/>
      <c r="G2413"/>
      <c r="H2413"/>
      <c r="I2413"/>
      <c r="J2413"/>
      <c r="K2413"/>
      <c r="L2413"/>
      <c r="M2413"/>
      <c r="N2413"/>
      <c r="O2413"/>
      <c r="P2413"/>
      <c r="Q2413"/>
      <c r="R2413"/>
      <c r="S2413"/>
      <c r="T2413"/>
      <c r="U2413"/>
      <c r="V2413"/>
      <c r="W2413"/>
      <c r="X2413"/>
      <c r="Y2413"/>
      <c r="Z2413"/>
      <c r="AA2413"/>
      <c r="AB2413"/>
      <c r="AC2413"/>
      <c r="AD2413"/>
      <c r="AE2413"/>
      <c r="AF2413"/>
    </row>
    <row r="2414" spans="1:32">
      <c r="A2414" s="6" t="str">
        <f t="shared" si="76"/>
        <v/>
      </c>
      <c r="B2414" s="6" t="str">
        <f t="shared" si="77"/>
        <v/>
      </c>
      <c r="C2414"/>
      <c r="D2414"/>
      <c r="E2414"/>
      <c r="F2414"/>
      <c r="G2414"/>
      <c r="H2414"/>
      <c r="I2414"/>
      <c r="J2414"/>
      <c r="K2414"/>
      <c r="L2414"/>
      <c r="M2414"/>
      <c r="N2414"/>
      <c r="O2414"/>
      <c r="P2414"/>
      <c r="Q2414"/>
      <c r="R2414"/>
      <c r="S2414"/>
      <c r="T2414"/>
      <c r="U2414"/>
      <c r="V2414"/>
      <c r="W2414"/>
      <c r="X2414"/>
      <c r="Y2414"/>
      <c r="Z2414"/>
      <c r="AA2414"/>
      <c r="AB2414"/>
      <c r="AC2414"/>
      <c r="AD2414"/>
      <c r="AE2414"/>
      <c r="AF2414"/>
    </row>
    <row r="2415" spans="1:32">
      <c r="A2415" s="6" t="str">
        <f t="shared" si="76"/>
        <v/>
      </c>
      <c r="B2415" s="6" t="str">
        <f t="shared" si="77"/>
        <v/>
      </c>
      <c r="C2415"/>
      <c r="D2415"/>
      <c r="E2415"/>
      <c r="F2415"/>
      <c r="G2415"/>
      <c r="H2415"/>
      <c r="I2415"/>
      <c r="J2415"/>
      <c r="K2415"/>
      <c r="L2415"/>
      <c r="M2415"/>
      <c r="N2415"/>
      <c r="O2415"/>
      <c r="P2415"/>
      <c r="Q2415"/>
      <c r="R2415"/>
      <c r="S2415"/>
      <c r="T2415"/>
      <c r="U2415"/>
      <c r="V2415"/>
      <c r="W2415"/>
      <c r="X2415"/>
      <c r="Y2415"/>
      <c r="Z2415"/>
      <c r="AA2415"/>
      <c r="AB2415"/>
      <c r="AC2415"/>
      <c r="AD2415"/>
      <c r="AE2415"/>
      <c r="AF2415"/>
    </row>
    <row r="2416" spans="1:32">
      <c r="A2416" s="6" t="str">
        <f t="shared" si="76"/>
        <v/>
      </c>
      <c r="B2416" s="6" t="str">
        <f t="shared" si="77"/>
        <v/>
      </c>
      <c r="C2416"/>
      <c r="D2416"/>
      <c r="E2416"/>
      <c r="F2416"/>
      <c r="G2416"/>
      <c r="H2416"/>
      <c r="I2416"/>
      <c r="J2416"/>
      <c r="K2416"/>
      <c r="L2416"/>
      <c r="M2416"/>
      <c r="N2416"/>
      <c r="O2416"/>
      <c r="P2416"/>
      <c r="Q2416"/>
      <c r="R2416"/>
      <c r="S2416"/>
      <c r="T2416"/>
      <c r="U2416"/>
      <c r="V2416"/>
      <c r="W2416"/>
      <c r="X2416"/>
      <c r="Y2416"/>
      <c r="Z2416"/>
      <c r="AA2416"/>
      <c r="AB2416"/>
      <c r="AC2416"/>
      <c r="AD2416"/>
      <c r="AE2416"/>
      <c r="AF2416"/>
    </row>
    <row r="2417" spans="1:32">
      <c r="A2417" s="6" t="str">
        <f t="shared" si="76"/>
        <v/>
      </c>
      <c r="B2417" s="6" t="str">
        <f t="shared" si="77"/>
        <v/>
      </c>
      <c r="C2417"/>
      <c r="D2417"/>
      <c r="E2417"/>
      <c r="F2417"/>
      <c r="G2417"/>
      <c r="H2417"/>
      <c r="I2417"/>
      <c r="J2417"/>
      <c r="K2417"/>
      <c r="L2417"/>
      <c r="M2417"/>
      <c r="N2417"/>
      <c r="O2417"/>
      <c r="P2417"/>
      <c r="Q2417"/>
      <c r="R2417"/>
      <c r="S2417"/>
      <c r="T2417"/>
      <c r="U2417"/>
      <c r="V2417"/>
      <c r="W2417"/>
      <c r="X2417"/>
      <c r="Y2417"/>
      <c r="Z2417"/>
      <c r="AA2417"/>
      <c r="AB2417"/>
      <c r="AC2417"/>
      <c r="AD2417"/>
      <c r="AE2417"/>
      <c r="AF2417"/>
    </row>
    <row r="2418" spans="1:32">
      <c r="A2418" s="6" t="str">
        <f t="shared" si="76"/>
        <v/>
      </c>
      <c r="B2418" s="6" t="str">
        <f t="shared" si="77"/>
        <v/>
      </c>
      <c r="C2418"/>
      <c r="D2418"/>
      <c r="E2418"/>
      <c r="F2418"/>
      <c r="G2418"/>
      <c r="H2418"/>
      <c r="I2418"/>
      <c r="J2418"/>
      <c r="K2418"/>
      <c r="L2418"/>
      <c r="M2418"/>
      <c r="N2418"/>
      <c r="O2418"/>
      <c r="P2418"/>
      <c r="Q2418"/>
      <c r="R2418"/>
      <c r="S2418"/>
      <c r="T2418"/>
      <c r="U2418"/>
      <c r="V2418"/>
      <c r="W2418"/>
      <c r="X2418"/>
      <c r="Y2418"/>
      <c r="Z2418"/>
      <c r="AA2418"/>
      <c r="AB2418"/>
      <c r="AC2418"/>
      <c r="AD2418"/>
      <c r="AE2418"/>
      <c r="AF2418"/>
    </row>
    <row r="2419" spans="1:32">
      <c r="A2419" s="6" t="str">
        <f t="shared" si="76"/>
        <v/>
      </c>
      <c r="B2419" s="6" t="str">
        <f t="shared" si="77"/>
        <v/>
      </c>
      <c r="C2419"/>
      <c r="D2419"/>
      <c r="E2419"/>
      <c r="F2419"/>
      <c r="G2419"/>
      <c r="H2419"/>
      <c r="I2419"/>
      <c r="J2419"/>
      <c r="K2419"/>
      <c r="L2419"/>
      <c r="M2419"/>
      <c r="N2419"/>
      <c r="O2419"/>
      <c r="P2419"/>
      <c r="Q2419"/>
      <c r="R2419"/>
      <c r="S2419"/>
      <c r="T2419"/>
      <c r="U2419"/>
      <c r="V2419"/>
      <c r="W2419"/>
      <c r="X2419"/>
      <c r="Y2419"/>
      <c r="Z2419"/>
      <c r="AA2419"/>
      <c r="AB2419"/>
      <c r="AC2419"/>
      <c r="AD2419"/>
      <c r="AE2419"/>
      <c r="AF2419"/>
    </row>
    <row r="2420" spans="1:32">
      <c r="A2420" s="6" t="str">
        <f t="shared" si="76"/>
        <v/>
      </c>
      <c r="B2420" s="6" t="str">
        <f t="shared" si="77"/>
        <v/>
      </c>
      <c r="C2420"/>
      <c r="D2420"/>
      <c r="E2420"/>
      <c r="F2420"/>
      <c r="G2420"/>
      <c r="H2420"/>
      <c r="I2420"/>
      <c r="J2420"/>
      <c r="K2420"/>
      <c r="L2420"/>
      <c r="M2420"/>
      <c r="N2420"/>
      <c r="O2420"/>
      <c r="P2420"/>
      <c r="Q2420"/>
      <c r="R2420"/>
      <c r="S2420"/>
      <c r="T2420"/>
      <c r="U2420"/>
      <c r="V2420"/>
      <c r="W2420"/>
      <c r="X2420"/>
      <c r="Y2420"/>
      <c r="Z2420"/>
      <c r="AA2420"/>
      <c r="AB2420"/>
      <c r="AC2420"/>
      <c r="AD2420"/>
      <c r="AE2420"/>
      <c r="AF2420"/>
    </row>
    <row r="2421" spans="1:32">
      <c r="A2421" s="6" t="str">
        <f t="shared" si="76"/>
        <v/>
      </c>
      <c r="B2421" s="6" t="str">
        <f t="shared" si="77"/>
        <v/>
      </c>
      <c r="C2421"/>
      <c r="D2421"/>
      <c r="E2421"/>
      <c r="F2421"/>
      <c r="G2421"/>
      <c r="H2421"/>
      <c r="I2421"/>
      <c r="J2421"/>
      <c r="K2421"/>
      <c r="L2421"/>
      <c r="M2421"/>
      <c r="N2421"/>
      <c r="O2421"/>
      <c r="P2421"/>
      <c r="Q2421"/>
      <c r="R2421"/>
      <c r="S2421"/>
      <c r="T2421"/>
      <c r="U2421"/>
      <c r="V2421"/>
      <c r="W2421"/>
      <c r="X2421"/>
      <c r="Y2421"/>
      <c r="Z2421"/>
      <c r="AA2421"/>
      <c r="AB2421"/>
      <c r="AC2421"/>
      <c r="AD2421"/>
      <c r="AE2421"/>
      <c r="AF2421"/>
    </row>
    <row r="2422" spans="1:32">
      <c r="A2422" s="6" t="str">
        <f t="shared" si="76"/>
        <v/>
      </c>
      <c r="B2422" s="6" t="str">
        <f t="shared" si="77"/>
        <v/>
      </c>
      <c r="C2422"/>
      <c r="D2422"/>
      <c r="E2422"/>
      <c r="F2422"/>
      <c r="G2422"/>
      <c r="H2422"/>
      <c r="I2422"/>
      <c r="J2422"/>
      <c r="K2422"/>
      <c r="L2422"/>
      <c r="M2422"/>
      <c r="N2422"/>
      <c r="O2422"/>
      <c r="P2422"/>
      <c r="Q2422"/>
      <c r="R2422"/>
      <c r="S2422"/>
      <c r="T2422"/>
      <c r="U2422"/>
      <c r="V2422"/>
      <c r="W2422"/>
      <c r="X2422"/>
      <c r="Y2422"/>
      <c r="Z2422"/>
      <c r="AA2422"/>
      <c r="AB2422"/>
      <c r="AC2422"/>
      <c r="AD2422"/>
      <c r="AE2422"/>
      <c r="AF2422"/>
    </row>
    <row r="2423" spans="1:32">
      <c r="A2423" s="6" t="str">
        <f t="shared" si="76"/>
        <v/>
      </c>
      <c r="B2423" s="6" t="str">
        <f t="shared" si="77"/>
        <v/>
      </c>
      <c r="C2423"/>
      <c r="D2423"/>
      <c r="E2423"/>
      <c r="F2423"/>
      <c r="G2423"/>
      <c r="H2423"/>
      <c r="I2423"/>
      <c r="J2423"/>
      <c r="K2423"/>
      <c r="L2423"/>
      <c r="M2423"/>
      <c r="N2423"/>
      <c r="O2423"/>
      <c r="P2423"/>
      <c r="Q2423"/>
      <c r="R2423"/>
      <c r="S2423"/>
      <c r="T2423"/>
      <c r="U2423"/>
      <c r="V2423"/>
      <c r="W2423"/>
      <c r="X2423"/>
      <c r="Y2423"/>
      <c r="Z2423"/>
      <c r="AA2423"/>
      <c r="AB2423"/>
      <c r="AC2423"/>
      <c r="AD2423"/>
      <c r="AE2423"/>
      <c r="AF2423"/>
    </row>
    <row r="2424" spans="1:32">
      <c r="A2424" s="6" t="str">
        <f t="shared" si="76"/>
        <v/>
      </c>
      <c r="B2424" s="6" t="str">
        <f t="shared" si="77"/>
        <v/>
      </c>
      <c r="C2424"/>
      <c r="D2424"/>
      <c r="E2424"/>
      <c r="F2424"/>
      <c r="G2424"/>
      <c r="H2424"/>
      <c r="I2424"/>
      <c r="J2424"/>
      <c r="K2424"/>
      <c r="L2424"/>
      <c r="M2424"/>
      <c r="N2424"/>
      <c r="O2424"/>
      <c r="P2424"/>
      <c r="Q2424"/>
      <c r="R2424"/>
      <c r="S2424"/>
      <c r="T2424"/>
      <c r="U2424"/>
      <c r="V2424"/>
      <c r="W2424"/>
      <c r="X2424"/>
      <c r="Y2424"/>
      <c r="Z2424"/>
      <c r="AA2424"/>
      <c r="AB2424"/>
      <c r="AC2424"/>
      <c r="AD2424"/>
      <c r="AE2424"/>
      <c r="AF2424"/>
    </row>
    <row r="2425" spans="1:32">
      <c r="A2425" s="6" t="str">
        <f t="shared" si="76"/>
        <v/>
      </c>
      <c r="B2425" s="6" t="str">
        <f t="shared" si="77"/>
        <v/>
      </c>
      <c r="C2425"/>
      <c r="D2425"/>
      <c r="E2425"/>
      <c r="F2425"/>
      <c r="G2425"/>
      <c r="H2425"/>
      <c r="I2425"/>
      <c r="J2425"/>
      <c r="K2425"/>
      <c r="L2425"/>
      <c r="M2425"/>
      <c r="N2425"/>
      <c r="O2425"/>
      <c r="P2425"/>
      <c r="Q2425"/>
      <c r="R2425"/>
      <c r="S2425"/>
      <c r="T2425"/>
      <c r="U2425"/>
      <c r="V2425"/>
      <c r="W2425"/>
      <c r="X2425"/>
      <c r="Y2425"/>
      <c r="Z2425"/>
      <c r="AA2425"/>
      <c r="AB2425"/>
      <c r="AC2425"/>
      <c r="AD2425"/>
      <c r="AE2425"/>
      <c r="AF2425"/>
    </row>
    <row r="2426" spans="1:32">
      <c r="A2426" s="6" t="str">
        <f t="shared" si="76"/>
        <v/>
      </c>
      <c r="B2426" s="6" t="str">
        <f t="shared" si="77"/>
        <v/>
      </c>
      <c r="C2426"/>
      <c r="D2426"/>
      <c r="E2426"/>
      <c r="F2426"/>
      <c r="G2426"/>
      <c r="H2426"/>
      <c r="I2426"/>
      <c r="J2426"/>
      <c r="K2426"/>
      <c r="L2426"/>
      <c r="M2426"/>
      <c r="N2426"/>
      <c r="O2426"/>
      <c r="P2426"/>
      <c r="Q2426"/>
      <c r="R2426"/>
      <c r="S2426"/>
      <c r="T2426"/>
      <c r="U2426"/>
      <c r="V2426"/>
      <c r="W2426"/>
      <c r="X2426"/>
      <c r="Y2426"/>
      <c r="Z2426"/>
      <c r="AA2426"/>
      <c r="AB2426"/>
      <c r="AC2426"/>
      <c r="AD2426"/>
      <c r="AE2426"/>
      <c r="AF2426"/>
    </row>
    <row r="2427" spans="1:32">
      <c r="A2427" s="6" t="str">
        <f t="shared" si="76"/>
        <v/>
      </c>
      <c r="B2427" s="6" t="str">
        <f t="shared" si="77"/>
        <v/>
      </c>
      <c r="C2427"/>
      <c r="D2427"/>
      <c r="E2427"/>
      <c r="F2427"/>
      <c r="G2427"/>
      <c r="H2427"/>
      <c r="I2427"/>
      <c r="J2427"/>
      <c r="K2427"/>
      <c r="L2427"/>
      <c r="M2427"/>
      <c r="N2427"/>
      <c r="O2427"/>
      <c r="P2427"/>
      <c r="Q2427"/>
      <c r="R2427"/>
      <c r="S2427"/>
      <c r="T2427"/>
      <c r="U2427"/>
      <c r="V2427"/>
      <c r="W2427"/>
      <c r="X2427"/>
      <c r="Y2427"/>
      <c r="Z2427"/>
      <c r="AA2427"/>
      <c r="AB2427"/>
      <c r="AC2427"/>
      <c r="AD2427"/>
      <c r="AE2427"/>
      <c r="AF2427"/>
    </row>
    <row r="2428" spans="1:32">
      <c r="A2428" s="6" t="str">
        <f t="shared" si="76"/>
        <v/>
      </c>
      <c r="B2428" s="6" t="str">
        <f t="shared" si="77"/>
        <v/>
      </c>
      <c r="C2428"/>
      <c r="D2428"/>
      <c r="E2428"/>
      <c r="F2428"/>
      <c r="G2428"/>
      <c r="H2428"/>
      <c r="I2428"/>
      <c r="J2428"/>
      <c r="K2428"/>
      <c r="L2428"/>
      <c r="M2428"/>
      <c r="N2428"/>
      <c r="O2428"/>
      <c r="P2428"/>
      <c r="Q2428"/>
      <c r="R2428"/>
      <c r="S2428"/>
      <c r="T2428"/>
      <c r="U2428"/>
      <c r="V2428"/>
      <c r="W2428"/>
      <c r="X2428"/>
      <c r="Y2428"/>
      <c r="Z2428"/>
      <c r="AA2428"/>
      <c r="AB2428"/>
      <c r="AC2428"/>
      <c r="AD2428"/>
      <c r="AE2428"/>
      <c r="AF2428"/>
    </row>
    <row r="2429" spans="1:32">
      <c r="A2429" s="6" t="str">
        <f t="shared" si="76"/>
        <v/>
      </c>
      <c r="B2429" s="6" t="str">
        <f t="shared" si="77"/>
        <v/>
      </c>
      <c r="C2429"/>
      <c r="D2429"/>
      <c r="E2429"/>
      <c r="F2429"/>
      <c r="G2429"/>
      <c r="H2429"/>
      <c r="I2429"/>
      <c r="J2429"/>
      <c r="K2429"/>
      <c r="L2429"/>
      <c r="M2429"/>
      <c r="N2429"/>
      <c r="O2429"/>
      <c r="P2429"/>
      <c r="Q2429"/>
      <c r="R2429"/>
      <c r="S2429"/>
      <c r="T2429"/>
      <c r="U2429"/>
      <c r="V2429"/>
      <c r="W2429"/>
      <c r="X2429"/>
      <c r="Y2429"/>
      <c r="Z2429"/>
      <c r="AA2429"/>
      <c r="AB2429"/>
      <c r="AC2429"/>
      <c r="AD2429"/>
      <c r="AE2429"/>
      <c r="AF2429"/>
    </row>
    <row r="2430" spans="1:32">
      <c r="A2430" s="6" t="str">
        <f t="shared" si="76"/>
        <v/>
      </c>
      <c r="B2430" s="6" t="str">
        <f t="shared" si="77"/>
        <v/>
      </c>
      <c r="C2430"/>
      <c r="D2430"/>
      <c r="E2430"/>
      <c r="F2430"/>
      <c r="G2430"/>
      <c r="H2430"/>
      <c r="I2430"/>
      <c r="J2430"/>
      <c r="K2430"/>
      <c r="L2430"/>
      <c r="M2430"/>
      <c r="N2430"/>
      <c r="O2430"/>
      <c r="P2430"/>
      <c r="Q2430"/>
      <c r="R2430"/>
      <c r="S2430"/>
      <c r="T2430"/>
      <c r="U2430"/>
      <c r="V2430"/>
      <c r="W2430"/>
      <c r="X2430"/>
      <c r="Y2430"/>
      <c r="Z2430"/>
      <c r="AA2430"/>
      <c r="AB2430"/>
      <c r="AC2430"/>
      <c r="AD2430"/>
      <c r="AE2430"/>
      <c r="AF2430"/>
    </row>
    <row r="2431" spans="1:32">
      <c r="A2431" s="6" t="str">
        <f t="shared" si="76"/>
        <v/>
      </c>
      <c r="B2431" s="6" t="str">
        <f t="shared" si="77"/>
        <v/>
      </c>
      <c r="C2431"/>
      <c r="D2431"/>
      <c r="E2431"/>
      <c r="F2431"/>
      <c r="G2431"/>
      <c r="H2431"/>
      <c r="I2431"/>
      <c r="J2431"/>
      <c r="K2431"/>
      <c r="L2431"/>
      <c r="M2431"/>
      <c r="N2431"/>
      <c r="O2431"/>
      <c r="P2431"/>
      <c r="Q2431"/>
      <c r="R2431"/>
      <c r="S2431"/>
      <c r="T2431"/>
      <c r="U2431"/>
      <c r="V2431"/>
      <c r="W2431"/>
      <c r="X2431"/>
      <c r="Y2431"/>
      <c r="Z2431"/>
      <c r="AA2431"/>
      <c r="AB2431"/>
      <c r="AC2431"/>
      <c r="AD2431"/>
      <c r="AE2431"/>
      <c r="AF2431"/>
    </row>
    <row r="2432" spans="1:32">
      <c r="A2432" s="6" t="str">
        <f t="shared" si="76"/>
        <v/>
      </c>
      <c r="B2432" s="6" t="str">
        <f t="shared" si="77"/>
        <v/>
      </c>
      <c r="C2432"/>
      <c r="D2432"/>
      <c r="E2432"/>
      <c r="F2432"/>
      <c r="G2432"/>
      <c r="H2432"/>
      <c r="I2432"/>
      <c r="J2432"/>
      <c r="K2432"/>
      <c r="L2432"/>
      <c r="M2432"/>
      <c r="N2432"/>
      <c r="O2432"/>
      <c r="P2432"/>
      <c r="Q2432"/>
      <c r="R2432"/>
      <c r="S2432"/>
      <c r="T2432"/>
      <c r="U2432"/>
      <c r="V2432"/>
      <c r="W2432"/>
      <c r="X2432"/>
      <c r="Y2432"/>
      <c r="Z2432"/>
      <c r="AA2432"/>
      <c r="AB2432"/>
      <c r="AC2432"/>
      <c r="AD2432"/>
      <c r="AE2432"/>
      <c r="AF2432"/>
    </row>
    <row r="2433" spans="1:32">
      <c r="A2433" s="6" t="str">
        <f t="shared" si="76"/>
        <v/>
      </c>
      <c r="B2433" s="6" t="str">
        <f t="shared" si="77"/>
        <v/>
      </c>
      <c r="C2433"/>
      <c r="D2433"/>
      <c r="E2433"/>
      <c r="F2433"/>
      <c r="G2433"/>
      <c r="H2433"/>
      <c r="I2433"/>
      <c r="J2433"/>
      <c r="K2433"/>
      <c r="L2433"/>
      <c r="M2433"/>
      <c r="N2433"/>
      <c r="O2433"/>
      <c r="P2433"/>
      <c r="Q2433"/>
      <c r="R2433"/>
      <c r="S2433"/>
      <c r="T2433"/>
      <c r="U2433"/>
      <c r="V2433"/>
      <c r="W2433"/>
      <c r="X2433"/>
      <c r="Y2433"/>
      <c r="Z2433"/>
      <c r="AA2433"/>
      <c r="AB2433"/>
      <c r="AC2433"/>
      <c r="AD2433"/>
      <c r="AE2433"/>
      <c r="AF2433"/>
    </row>
    <row r="2434" spans="1:32">
      <c r="A2434" s="6" t="str">
        <f t="shared" si="76"/>
        <v/>
      </c>
      <c r="B2434" s="6" t="str">
        <f t="shared" si="77"/>
        <v/>
      </c>
      <c r="C2434"/>
      <c r="D2434"/>
      <c r="E2434"/>
      <c r="F2434"/>
      <c r="G2434"/>
      <c r="H2434"/>
      <c r="I2434"/>
      <c r="J2434"/>
      <c r="K2434"/>
      <c r="L2434"/>
      <c r="M2434"/>
      <c r="N2434"/>
      <c r="O2434"/>
      <c r="P2434"/>
      <c r="Q2434"/>
      <c r="R2434"/>
      <c r="S2434"/>
      <c r="T2434"/>
      <c r="U2434"/>
      <c r="V2434"/>
      <c r="W2434"/>
      <c r="X2434"/>
      <c r="Y2434"/>
      <c r="Z2434"/>
      <c r="AA2434"/>
      <c r="AB2434"/>
      <c r="AC2434"/>
      <c r="AD2434"/>
      <c r="AE2434"/>
      <c r="AF2434"/>
    </row>
    <row r="2435" spans="1:32">
      <c r="A2435" s="6" t="str">
        <f t="shared" si="76"/>
        <v/>
      </c>
      <c r="B2435" s="6" t="str">
        <f t="shared" si="77"/>
        <v/>
      </c>
      <c r="C2435"/>
      <c r="D2435"/>
      <c r="E2435"/>
      <c r="F2435"/>
      <c r="G2435"/>
      <c r="H2435"/>
      <c r="I2435"/>
      <c r="J2435"/>
      <c r="K2435"/>
      <c r="L2435"/>
      <c r="M2435"/>
      <c r="N2435"/>
      <c r="O2435"/>
      <c r="P2435"/>
      <c r="Q2435"/>
      <c r="R2435"/>
      <c r="S2435"/>
      <c r="T2435"/>
      <c r="U2435"/>
      <c r="V2435"/>
      <c r="W2435"/>
      <c r="X2435"/>
      <c r="Y2435"/>
      <c r="Z2435"/>
      <c r="AA2435"/>
      <c r="AB2435"/>
      <c r="AC2435"/>
      <c r="AD2435"/>
      <c r="AE2435"/>
      <c r="AF2435"/>
    </row>
    <row r="2436" spans="1:32">
      <c r="A2436" s="6" t="str">
        <f t="shared" si="76"/>
        <v/>
      </c>
      <c r="B2436" s="6" t="str">
        <f t="shared" si="77"/>
        <v/>
      </c>
      <c r="C2436"/>
      <c r="D2436"/>
      <c r="E2436"/>
      <c r="F2436"/>
      <c r="G2436"/>
      <c r="H2436"/>
      <c r="I2436"/>
      <c r="J2436"/>
      <c r="K2436"/>
      <c r="L2436"/>
      <c r="M2436"/>
      <c r="N2436"/>
      <c r="O2436"/>
      <c r="P2436"/>
      <c r="Q2436"/>
      <c r="R2436"/>
      <c r="S2436"/>
      <c r="T2436"/>
      <c r="U2436"/>
      <c r="V2436"/>
      <c r="W2436"/>
      <c r="X2436"/>
      <c r="Y2436"/>
      <c r="Z2436"/>
      <c r="AA2436"/>
      <c r="AB2436"/>
      <c r="AC2436"/>
      <c r="AD2436"/>
      <c r="AE2436"/>
      <c r="AF2436"/>
    </row>
    <row r="2437" spans="1:32">
      <c r="A2437" s="6" t="str">
        <f t="shared" si="76"/>
        <v/>
      </c>
      <c r="B2437" s="6" t="str">
        <f t="shared" si="77"/>
        <v/>
      </c>
      <c r="C2437"/>
      <c r="D2437"/>
      <c r="E2437"/>
      <c r="F2437"/>
      <c r="G2437"/>
      <c r="H2437"/>
      <c r="I2437"/>
      <c r="J2437"/>
      <c r="K2437"/>
      <c r="L2437"/>
      <c r="M2437"/>
      <c r="N2437"/>
      <c r="O2437"/>
      <c r="P2437"/>
      <c r="Q2437"/>
      <c r="R2437"/>
      <c r="S2437"/>
      <c r="T2437"/>
      <c r="U2437"/>
      <c r="V2437"/>
      <c r="W2437"/>
      <c r="X2437"/>
      <c r="Y2437"/>
      <c r="Z2437"/>
      <c r="AA2437"/>
      <c r="AB2437"/>
      <c r="AC2437"/>
      <c r="AD2437"/>
      <c r="AE2437"/>
      <c r="AF2437"/>
    </row>
    <row r="2438" spans="1:32">
      <c r="A2438" s="6" t="str">
        <f t="shared" si="76"/>
        <v/>
      </c>
      <c r="B2438" s="6" t="str">
        <f t="shared" si="77"/>
        <v/>
      </c>
      <c r="C2438"/>
      <c r="D2438"/>
      <c r="E2438"/>
      <c r="F2438"/>
      <c r="G2438"/>
      <c r="H2438"/>
      <c r="I2438"/>
      <c r="J2438"/>
      <c r="K2438"/>
      <c r="L2438"/>
      <c r="M2438"/>
      <c r="N2438"/>
      <c r="O2438"/>
      <c r="P2438"/>
      <c r="Q2438"/>
      <c r="R2438"/>
      <c r="S2438"/>
      <c r="T2438"/>
      <c r="U2438"/>
      <c r="V2438"/>
      <c r="W2438"/>
      <c r="X2438"/>
      <c r="Y2438"/>
      <c r="Z2438"/>
      <c r="AA2438"/>
      <c r="AB2438"/>
      <c r="AC2438"/>
      <c r="AD2438"/>
      <c r="AE2438"/>
      <c r="AF2438"/>
    </row>
    <row r="2439" spans="1:32">
      <c r="A2439" s="6" t="str">
        <f t="shared" si="76"/>
        <v/>
      </c>
      <c r="B2439" s="6" t="str">
        <f t="shared" si="77"/>
        <v/>
      </c>
      <c r="C2439"/>
      <c r="D2439"/>
      <c r="E2439"/>
      <c r="F2439"/>
      <c r="G2439"/>
      <c r="H2439"/>
      <c r="I2439"/>
      <c r="J2439"/>
      <c r="K2439"/>
      <c r="L2439"/>
      <c r="M2439"/>
      <c r="N2439"/>
      <c r="O2439"/>
      <c r="P2439"/>
      <c r="Q2439"/>
      <c r="R2439"/>
      <c r="S2439"/>
      <c r="T2439"/>
      <c r="U2439"/>
      <c r="V2439"/>
      <c r="W2439"/>
      <c r="X2439"/>
      <c r="Y2439"/>
      <c r="Z2439"/>
      <c r="AA2439"/>
      <c r="AB2439"/>
      <c r="AC2439"/>
      <c r="AD2439"/>
      <c r="AE2439"/>
      <c r="AF2439"/>
    </row>
    <row r="2440" spans="1:32">
      <c r="A2440" s="6" t="str">
        <f t="shared" si="76"/>
        <v/>
      </c>
      <c r="B2440" s="6" t="str">
        <f t="shared" si="77"/>
        <v/>
      </c>
      <c r="C2440"/>
      <c r="D2440"/>
      <c r="E2440"/>
      <c r="F2440"/>
      <c r="G2440"/>
      <c r="H2440"/>
      <c r="I2440"/>
      <c r="J2440"/>
      <c r="K2440"/>
      <c r="L2440"/>
      <c r="M2440"/>
      <c r="N2440"/>
      <c r="O2440"/>
      <c r="P2440"/>
      <c r="Q2440"/>
      <c r="R2440"/>
      <c r="S2440"/>
      <c r="T2440"/>
      <c r="U2440"/>
      <c r="V2440"/>
      <c r="W2440"/>
      <c r="X2440"/>
      <c r="Y2440"/>
      <c r="Z2440"/>
      <c r="AA2440"/>
      <c r="AB2440"/>
      <c r="AC2440"/>
      <c r="AD2440"/>
      <c r="AE2440"/>
      <c r="AF2440"/>
    </row>
    <row r="2441" spans="1:32">
      <c r="A2441" s="6" t="str">
        <f t="shared" si="76"/>
        <v/>
      </c>
      <c r="B2441" s="6" t="str">
        <f t="shared" si="77"/>
        <v/>
      </c>
      <c r="C2441"/>
      <c r="D2441"/>
      <c r="E2441"/>
      <c r="F2441"/>
      <c r="G2441"/>
      <c r="H2441"/>
      <c r="I2441"/>
      <c r="J2441"/>
      <c r="K2441"/>
      <c r="L2441"/>
      <c r="M2441"/>
      <c r="N2441"/>
      <c r="O2441"/>
      <c r="P2441"/>
      <c r="Q2441"/>
      <c r="R2441"/>
      <c r="S2441"/>
      <c r="T2441"/>
      <c r="U2441"/>
      <c r="V2441"/>
      <c r="W2441"/>
      <c r="X2441"/>
      <c r="Y2441"/>
      <c r="Z2441"/>
      <c r="AA2441"/>
      <c r="AB2441"/>
      <c r="AC2441"/>
      <c r="AD2441"/>
      <c r="AE2441"/>
      <c r="AF2441"/>
    </row>
    <row r="2442" spans="1:32">
      <c r="A2442" s="6" t="str">
        <f t="shared" ref="A2442:A2500" si="78">IFERROR(CONCATENATE(C2442,B2442),"")</f>
        <v/>
      </c>
      <c r="B2442" s="6" t="str">
        <f t="shared" ref="B2442:B2500" si="79">IFERROR(IF(C2442=C2441,B2441+1,IF(C2442="","",1)),"")</f>
        <v/>
      </c>
      <c r="C2442"/>
      <c r="D2442"/>
      <c r="E2442"/>
      <c r="F2442"/>
      <c r="G2442"/>
      <c r="H2442"/>
      <c r="I2442"/>
      <c r="J2442"/>
      <c r="K2442"/>
      <c r="L2442"/>
      <c r="M2442"/>
      <c r="N2442"/>
      <c r="O2442"/>
      <c r="P2442"/>
      <c r="Q2442"/>
      <c r="R2442"/>
      <c r="S2442"/>
      <c r="T2442"/>
      <c r="U2442"/>
      <c r="V2442"/>
      <c r="W2442"/>
      <c r="X2442"/>
      <c r="Y2442"/>
      <c r="Z2442"/>
      <c r="AA2442"/>
      <c r="AB2442"/>
      <c r="AC2442"/>
      <c r="AD2442"/>
      <c r="AE2442"/>
      <c r="AF2442"/>
    </row>
    <row r="2443" spans="1:32">
      <c r="A2443" s="6" t="str">
        <f t="shared" si="78"/>
        <v/>
      </c>
      <c r="B2443" s="6" t="str">
        <f t="shared" si="79"/>
        <v/>
      </c>
      <c r="C2443"/>
      <c r="D2443"/>
      <c r="E2443"/>
      <c r="F2443"/>
      <c r="G2443"/>
      <c r="H2443"/>
      <c r="I2443"/>
      <c r="J2443"/>
      <c r="K2443"/>
      <c r="L2443"/>
      <c r="M2443"/>
      <c r="N2443"/>
      <c r="O2443"/>
      <c r="P2443"/>
      <c r="Q2443"/>
      <c r="R2443"/>
      <c r="S2443"/>
      <c r="T2443"/>
      <c r="U2443"/>
      <c r="V2443"/>
      <c r="W2443"/>
      <c r="X2443"/>
      <c r="Y2443"/>
      <c r="Z2443"/>
      <c r="AA2443"/>
      <c r="AB2443"/>
      <c r="AC2443"/>
      <c r="AD2443"/>
      <c r="AE2443"/>
      <c r="AF2443"/>
    </row>
    <row r="2444" spans="1:32">
      <c r="A2444" s="6" t="str">
        <f t="shared" si="78"/>
        <v/>
      </c>
      <c r="B2444" s="6" t="str">
        <f t="shared" si="79"/>
        <v/>
      </c>
      <c r="C2444"/>
      <c r="D2444"/>
      <c r="E2444"/>
      <c r="F2444"/>
      <c r="G2444"/>
      <c r="H2444"/>
      <c r="I2444"/>
      <c r="J2444"/>
      <c r="K2444"/>
      <c r="L2444"/>
      <c r="M2444"/>
      <c r="N2444"/>
      <c r="O2444"/>
      <c r="P2444"/>
      <c r="Q2444"/>
      <c r="R2444"/>
      <c r="S2444"/>
      <c r="T2444"/>
      <c r="U2444"/>
      <c r="V2444"/>
      <c r="W2444"/>
      <c r="X2444"/>
      <c r="Y2444"/>
      <c r="Z2444"/>
      <c r="AA2444"/>
      <c r="AB2444"/>
      <c r="AC2444"/>
      <c r="AD2444"/>
      <c r="AE2444"/>
      <c r="AF2444"/>
    </row>
    <row r="2445" spans="1:32">
      <c r="A2445" s="6" t="str">
        <f t="shared" si="78"/>
        <v/>
      </c>
      <c r="B2445" s="6" t="str">
        <f t="shared" si="79"/>
        <v/>
      </c>
      <c r="C2445"/>
      <c r="D2445"/>
      <c r="E2445"/>
      <c r="F2445"/>
      <c r="G2445"/>
      <c r="H2445"/>
      <c r="I2445"/>
      <c r="J2445"/>
      <c r="K2445"/>
      <c r="L2445"/>
      <c r="M2445"/>
      <c r="N2445"/>
      <c r="O2445"/>
      <c r="P2445"/>
      <c r="Q2445"/>
      <c r="R2445"/>
      <c r="S2445"/>
      <c r="T2445"/>
      <c r="U2445"/>
      <c r="V2445"/>
      <c r="W2445"/>
      <c r="X2445"/>
      <c r="Y2445"/>
      <c r="Z2445"/>
      <c r="AA2445"/>
      <c r="AB2445"/>
      <c r="AC2445"/>
      <c r="AD2445"/>
      <c r="AE2445"/>
      <c r="AF2445"/>
    </row>
    <row r="2446" spans="1:32">
      <c r="A2446" s="6" t="str">
        <f t="shared" si="78"/>
        <v/>
      </c>
      <c r="B2446" s="6" t="str">
        <f t="shared" si="79"/>
        <v/>
      </c>
      <c r="C2446"/>
      <c r="D2446"/>
      <c r="E2446"/>
      <c r="F2446"/>
      <c r="G2446"/>
      <c r="H2446"/>
      <c r="I2446"/>
      <c r="J2446"/>
      <c r="K2446"/>
      <c r="L2446"/>
      <c r="M2446"/>
      <c r="N2446"/>
      <c r="O2446"/>
      <c r="P2446"/>
      <c r="Q2446"/>
      <c r="R2446"/>
      <c r="S2446"/>
      <c r="T2446"/>
      <c r="U2446"/>
      <c r="V2446"/>
      <c r="W2446"/>
      <c r="X2446"/>
      <c r="Y2446"/>
      <c r="Z2446"/>
      <c r="AA2446"/>
      <c r="AB2446"/>
      <c r="AC2446"/>
      <c r="AD2446"/>
      <c r="AE2446"/>
      <c r="AF2446"/>
    </row>
    <row r="2447" spans="1:32">
      <c r="A2447" s="6" t="str">
        <f t="shared" si="78"/>
        <v/>
      </c>
      <c r="B2447" s="6" t="str">
        <f t="shared" si="79"/>
        <v/>
      </c>
      <c r="C2447"/>
      <c r="D2447"/>
      <c r="E2447"/>
      <c r="F2447"/>
      <c r="G2447"/>
      <c r="H2447"/>
      <c r="I2447"/>
      <c r="J2447"/>
      <c r="K2447"/>
      <c r="L2447"/>
      <c r="M2447"/>
      <c r="N2447"/>
      <c r="O2447"/>
      <c r="P2447"/>
      <c r="Q2447"/>
      <c r="R2447"/>
      <c r="S2447"/>
      <c r="T2447"/>
      <c r="U2447"/>
      <c r="V2447"/>
      <c r="W2447"/>
      <c r="X2447"/>
      <c r="Y2447"/>
      <c r="Z2447"/>
      <c r="AA2447"/>
      <c r="AB2447"/>
      <c r="AC2447"/>
      <c r="AD2447"/>
      <c r="AE2447"/>
      <c r="AF2447"/>
    </row>
    <row r="2448" spans="1:32">
      <c r="A2448" s="6" t="str">
        <f t="shared" si="78"/>
        <v/>
      </c>
      <c r="B2448" s="6" t="str">
        <f t="shared" si="79"/>
        <v/>
      </c>
      <c r="C2448"/>
      <c r="D2448"/>
      <c r="E2448"/>
      <c r="F2448"/>
      <c r="G2448"/>
      <c r="H2448"/>
      <c r="I2448"/>
      <c r="J2448"/>
      <c r="K2448"/>
      <c r="L2448"/>
      <c r="M2448"/>
      <c r="N2448"/>
      <c r="O2448"/>
      <c r="P2448"/>
      <c r="Q2448"/>
      <c r="R2448"/>
      <c r="S2448"/>
      <c r="T2448"/>
      <c r="U2448"/>
      <c r="V2448"/>
      <c r="W2448"/>
      <c r="X2448"/>
      <c r="Y2448"/>
      <c r="Z2448"/>
      <c r="AA2448"/>
      <c r="AB2448"/>
      <c r="AC2448"/>
      <c r="AD2448"/>
      <c r="AE2448"/>
      <c r="AF2448"/>
    </row>
    <row r="2449" spans="1:32">
      <c r="A2449" s="6" t="str">
        <f t="shared" si="78"/>
        <v/>
      </c>
      <c r="B2449" s="6" t="str">
        <f t="shared" si="79"/>
        <v/>
      </c>
      <c r="C2449"/>
      <c r="D2449"/>
      <c r="E2449"/>
      <c r="F2449"/>
      <c r="G2449"/>
      <c r="H2449"/>
      <c r="I2449"/>
      <c r="J2449"/>
      <c r="K2449"/>
      <c r="L2449"/>
      <c r="M2449"/>
      <c r="N2449"/>
      <c r="O2449"/>
      <c r="P2449"/>
      <c r="Q2449"/>
      <c r="R2449"/>
      <c r="S2449"/>
      <c r="T2449"/>
      <c r="U2449"/>
      <c r="V2449"/>
      <c r="W2449"/>
      <c r="X2449"/>
      <c r="Y2449"/>
      <c r="Z2449"/>
      <c r="AA2449"/>
      <c r="AB2449"/>
      <c r="AC2449"/>
      <c r="AD2449"/>
      <c r="AE2449"/>
      <c r="AF2449"/>
    </row>
    <row r="2450" spans="1:32">
      <c r="A2450" s="6" t="str">
        <f t="shared" si="78"/>
        <v/>
      </c>
      <c r="B2450" s="6" t="str">
        <f t="shared" si="79"/>
        <v/>
      </c>
      <c r="C2450"/>
      <c r="D2450"/>
      <c r="E2450"/>
      <c r="F2450"/>
      <c r="G2450"/>
      <c r="H2450"/>
      <c r="I2450"/>
      <c r="J2450"/>
      <c r="K2450"/>
      <c r="L2450"/>
      <c r="M2450"/>
      <c r="N2450"/>
      <c r="O2450"/>
      <c r="P2450"/>
      <c r="Q2450"/>
      <c r="R2450"/>
      <c r="S2450"/>
      <c r="T2450"/>
      <c r="U2450"/>
      <c r="V2450"/>
      <c r="W2450"/>
      <c r="X2450"/>
      <c r="Y2450"/>
      <c r="Z2450"/>
      <c r="AA2450"/>
      <c r="AB2450"/>
      <c r="AC2450"/>
      <c r="AD2450"/>
      <c r="AE2450"/>
      <c r="AF2450"/>
    </row>
    <row r="2451" spans="1:32">
      <c r="A2451" s="6" t="str">
        <f t="shared" si="78"/>
        <v/>
      </c>
      <c r="B2451" s="6" t="str">
        <f t="shared" si="79"/>
        <v/>
      </c>
      <c r="C2451"/>
      <c r="D2451"/>
      <c r="E2451"/>
      <c r="F2451"/>
      <c r="G2451"/>
      <c r="H2451"/>
      <c r="I2451"/>
      <c r="J2451"/>
      <c r="K2451"/>
      <c r="L2451"/>
      <c r="M2451"/>
      <c r="N2451"/>
      <c r="O2451"/>
      <c r="P2451"/>
      <c r="Q2451"/>
      <c r="R2451"/>
      <c r="S2451"/>
      <c r="T2451"/>
      <c r="U2451"/>
      <c r="V2451"/>
      <c r="W2451"/>
      <c r="X2451"/>
      <c r="Y2451"/>
      <c r="Z2451"/>
      <c r="AA2451"/>
      <c r="AB2451"/>
      <c r="AC2451"/>
      <c r="AD2451"/>
      <c r="AE2451"/>
      <c r="AF2451"/>
    </row>
    <row r="2452" spans="1:32">
      <c r="A2452" s="6" t="str">
        <f t="shared" si="78"/>
        <v/>
      </c>
      <c r="B2452" s="6" t="str">
        <f t="shared" si="79"/>
        <v/>
      </c>
      <c r="C2452"/>
      <c r="D2452"/>
      <c r="E2452"/>
      <c r="F2452"/>
      <c r="G2452"/>
      <c r="H2452"/>
      <c r="I2452"/>
      <c r="J2452"/>
      <c r="K2452"/>
      <c r="L2452"/>
      <c r="M2452"/>
      <c r="N2452"/>
      <c r="O2452"/>
      <c r="P2452"/>
      <c r="Q2452"/>
      <c r="R2452"/>
      <c r="S2452"/>
      <c r="T2452"/>
      <c r="U2452"/>
      <c r="V2452"/>
      <c r="W2452"/>
      <c r="X2452"/>
      <c r="Y2452"/>
      <c r="Z2452"/>
      <c r="AA2452"/>
      <c r="AB2452"/>
      <c r="AC2452"/>
      <c r="AD2452"/>
      <c r="AE2452"/>
      <c r="AF2452"/>
    </row>
    <row r="2453" spans="1:32">
      <c r="A2453" s="6" t="str">
        <f t="shared" si="78"/>
        <v/>
      </c>
      <c r="B2453" s="6" t="str">
        <f t="shared" si="79"/>
        <v/>
      </c>
      <c r="C2453"/>
      <c r="D2453"/>
      <c r="E2453"/>
      <c r="F2453"/>
      <c r="G2453"/>
      <c r="H2453"/>
      <c r="I2453"/>
      <c r="J2453"/>
      <c r="K2453"/>
      <c r="L2453"/>
      <c r="M2453"/>
      <c r="N2453"/>
      <c r="O2453"/>
      <c r="P2453"/>
      <c r="Q2453"/>
      <c r="R2453"/>
      <c r="S2453"/>
      <c r="T2453"/>
      <c r="U2453"/>
      <c r="V2453"/>
      <c r="W2453"/>
      <c r="X2453"/>
      <c r="Y2453"/>
      <c r="Z2453"/>
      <c r="AA2453"/>
      <c r="AB2453"/>
      <c r="AC2453"/>
      <c r="AD2453"/>
      <c r="AE2453"/>
      <c r="AF2453"/>
    </row>
    <row r="2454" spans="1:32">
      <c r="A2454" s="6" t="str">
        <f t="shared" si="78"/>
        <v/>
      </c>
      <c r="B2454" s="6" t="str">
        <f t="shared" si="79"/>
        <v/>
      </c>
      <c r="C2454"/>
      <c r="D2454"/>
      <c r="E2454"/>
      <c r="F2454"/>
      <c r="G2454"/>
      <c r="H2454"/>
      <c r="I2454"/>
      <c r="J2454"/>
      <c r="K2454"/>
      <c r="L2454"/>
      <c r="M2454"/>
      <c r="N2454"/>
      <c r="O2454"/>
      <c r="P2454"/>
      <c r="Q2454"/>
      <c r="R2454"/>
      <c r="S2454"/>
      <c r="T2454"/>
      <c r="U2454"/>
      <c r="V2454"/>
      <c r="W2454"/>
      <c r="X2454"/>
      <c r="Y2454"/>
      <c r="Z2454"/>
      <c r="AA2454"/>
      <c r="AB2454"/>
      <c r="AC2454"/>
      <c r="AD2454"/>
      <c r="AE2454"/>
      <c r="AF2454"/>
    </row>
    <row r="2455" spans="1:32">
      <c r="A2455" s="6" t="str">
        <f t="shared" si="78"/>
        <v/>
      </c>
      <c r="B2455" s="6" t="str">
        <f t="shared" si="79"/>
        <v/>
      </c>
      <c r="C2455"/>
      <c r="D2455"/>
      <c r="E2455"/>
      <c r="F2455"/>
      <c r="G2455"/>
      <c r="H2455"/>
      <c r="I2455"/>
      <c r="J2455"/>
      <c r="K2455"/>
      <c r="L2455"/>
      <c r="M2455"/>
      <c r="N2455"/>
      <c r="O2455"/>
      <c r="P2455"/>
      <c r="Q2455"/>
      <c r="R2455"/>
      <c r="S2455"/>
      <c r="T2455"/>
      <c r="U2455"/>
      <c r="V2455"/>
      <c r="W2455"/>
      <c r="X2455"/>
      <c r="Y2455"/>
      <c r="Z2455"/>
      <c r="AA2455"/>
      <c r="AB2455"/>
      <c r="AC2455"/>
      <c r="AD2455"/>
      <c r="AE2455"/>
      <c r="AF2455"/>
    </row>
    <row r="2456" spans="1:32">
      <c r="A2456" s="6" t="str">
        <f t="shared" si="78"/>
        <v/>
      </c>
      <c r="B2456" s="6" t="str">
        <f t="shared" si="79"/>
        <v/>
      </c>
      <c r="C2456"/>
      <c r="D2456"/>
      <c r="E2456"/>
      <c r="F2456"/>
      <c r="G2456"/>
      <c r="H2456"/>
      <c r="I2456"/>
      <c r="J2456"/>
      <c r="K2456"/>
      <c r="L2456"/>
      <c r="M2456"/>
      <c r="N2456"/>
      <c r="O2456"/>
      <c r="P2456"/>
      <c r="Q2456"/>
      <c r="R2456"/>
      <c r="S2456"/>
      <c r="T2456"/>
      <c r="U2456"/>
      <c r="V2456"/>
      <c r="W2456"/>
      <c r="X2456"/>
      <c r="Y2456"/>
      <c r="Z2456"/>
      <c r="AA2456"/>
      <c r="AB2456"/>
      <c r="AC2456"/>
      <c r="AD2456"/>
      <c r="AE2456"/>
      <c r="AF2456"/>
    </row>
    <row r="2457" spans="1:32">
      <c r="A2457" s="6" t="str">
        <f t="shared" si="78"/>
        <v/>
      </c>
      <c r="B2457" s="6" t="str">
        <f t="shared" si="79"/>
        <v/>
      </c>
      <c r="C2457"/>
      <c r="D2457"/>
      <c r="E2457"/>
      <c r="F2457"/>
      <c r="G2457"/>
      <c r="H2457"/>
      <c r="I2457"/>
      <c r="J2457"/>
      <c r="K2457"/>
      <c r="L2457"/>
      <c r="M2457"/>
      <c r="N2457"/>
      <c r="O2457"/>
      <c r="P2457"/>
      <c r="Q2457"/>
      <c r="R2457"/>
      <c r="S2457"/>
      <c r="T2457"/>
      <c r="U2457"/>
      <c r="V2457"/>
      <c r="W2457"/>
      <c r="X2457"/>
      <c r="Y2457"/>
      <c r="Z2457"/>
      <c r="AA2457"/>
      <c r="AB2457"/>
      <c r="AC2457"/>
      <c r="AD2457"/>
      <c r="AE2457"/>
      <c r="AF2457"/>
    </row>
    <row r="2458" spans="1:32">
      <c r="A2458" s="6" t="str">
        <f t="shared" si="78"/>
        <v/>
      </c>
      <c r="B2458" s="6" t="str">
        <f t="shared" si="79"/>
        <v/>
      </c>
      <c r="C2458"/>
      <c r="D2458"/>
      <c r="E2458"/>
      <c r="F2458"/>
      <c r="G2458"/>
      <c r="H2458"/>
      <c r="I2458"/>
      <c r="J2458"/>
      <c r="K2458"/>
      <c r="L2458"/>
      <c r="M2458"/>
      <c r="N2458"/>
      <c r="O2458"/>
      <c r="P2458"/>
      <c r="Q2458"/>
      <c r="R2458"/>
      <c r="S2458"/>
      <c r="T2458"/>
      <c r="U2458"/>
      <c r="V2458"/>
      <c r="W2458"/>
      <c r="X2458"/>
      <c r="Y2458"/>
      <c r="Z2458"/>
      <c r="AA2458"/>
      <c r="AB2458"/>
      <c r="AC2458"/>
      <c r="AD2458"/>
      <c r="AE2458"/>
      <c r="AF2458"/>
    </row>
    <row r="2459" spans="1:32">
      <c r="A2459" s="6" t="str">
        <f t="shared" si="78"/>
        <v/>
      </c>
      <c r="B2459" s="6" t="str">
        <f t="shared" si="79"/>
        <v/>
      </c>
      <c r="C2459"/>
      <c r="D2459"/>
      <c r="E2459"/>
      <c r="F2459"/>
      <c r="G2459"/>
      <c r="H2459"/>
      <c r="I2459"/>
      <c r="J2459"/>
      <c r="K2459"/>
      <c r="L2459"/>
      <c r="M2459"/>
      <c r="N2459"/>
      <c r="O2459"/>
      <c r="P2459"/>
      <c r="Q2459"/>
      <c r="R2459"/>
      <c r="S2459"/>
      <c r="T2459"/>
      <c r="U2459"/>
      <c r="V2459"/>
      <c r="W2459"/>
      <c r="X2459"/>
      <c r="Y2459"/>
      <c r="Z2459"/>
      <c r="AA2459"/>
      <c r="AB2459"/>
      <c r="AC2459"/>
      <c r="AD2459"/>
      <c r="AE2459"/>
      <c r="AF2459"/>
    </row>
    <row r="2460" spans="1:32">
      <c r="A2460" s="6" t="str">
        <f t="shared" si="78"/>
        <v/>
      </c>
      <c r="B2460" s="6" t="str">
        <f t="shared" si="79"/>
        <v/>
      </c>
      <c r="C2460"/>
      <c r="D2460"/>
      <c r="E2460"/>
      <c r="F2460"/>
      <c r="G2460"/>
      <c r="H2460"/>
      <c r="I2460"/>
      <c r="J2460"/>
      <c r="K2460"/>
      <c r="L2460"/>
      <c r="M2460"/>
      <c r="N2460"/>
      <c r="O2460"/>
      <c r="P2460"/>
      <c r="Q2460"/>
      <c r="R2460"/>
      <c r="S2460"/>
      <c r="T2460"/>
      <c r="U2460"/>
      <c r="V2460"/>
      <c r="W2460"/>
      <c r="X2460"/>
      <c r="Y2460"/>
      <c r="Z2460"/>
      <c r="AA2460"/>
      <c r="AB2460"/>
      <c r="AC2460"/>
      <c r="AD2460"/>
      <c r="AE2460"/>
      <c r="AF2460"/>
    </row>
    <row r="2461" spans="1:32">
      <c r="A2461" s="6" t="str">
        <f t="shared" si="78"/>
        <v/>
      </c>
      <c r="B2461" s="6" t="str">
        <f t="shared" si="79"/>
        <v/>
      </c>
      <c r="C2461"/>
      <c r="D2461"/>
      <c r="E2461"/>
      <c r="F2461"/>
      <c r="G2461"/>
      <c r="H2461"/>
      <c r="I2461"/>
      <c r="J2461"/>
      <c r="K2461"/>
      <c r="L2461"/>
      <c r="M2461"/>
      <c r="N2461"/>
      <c r="O2461"/>
      <c r="P2461"/>
      <c r="Q2461"/>
      <c r="R2461"/>
      <c r="S2461"/>
      <c r="T2461"/>
      <c r="U2461"/>
      <c r="V2461"/>
      <c r="W2461"/>
      <c r="X2461"/>
      <c r="Y2461"/>
      <c r="Z2461"/>
      <c r="AA2461"/>
      <c r="AB2461"/>
      <c r="AC2461"/>
      <c r="AD2461"/>
      <c r="AE2461"/>
      <c r="AF2461"/>
    </row>
    <row r="2462" spans="1:32">
      <c r="A2462" s="6" t="str">
        <f t="shared" si="78"/>
        <v/>
      </c>
      <c r="B2462" s="6" t="str">
        <f t="shared" si="79"/>
        <v/>
      </c>
      <c r="C2462"/>
      <c r="D2462"/>
      <c r="E2462"/>
      <c r="F2462"/>
      <c r="G2462"/>
      <c r="H2462"/>
      <c r="I2462"/>
      <c r="J2462"/>
      <c r="K2462"/>
      <c r="L2462"/>
      <c r="M2462"/>
      <c r="N2462"/>
      <c r="O2462"/>
      <c r="P2462"/>
      <c r="Q2462"/>
      <c r="R2462"/>
      <c r="S2462"/>
      <c r="T2462"/>
      <c r="U2462"/>
      <c r="V2462"/>
      <c r="W2462"/>
      <c r="X2462"/>
      <c r="Y2462"/>
      <c r="Z2462"/>
      <c r="AA2462"/>
      <c r="AB2462"/>
      <c r="AC2462"/>
      <c r="AD2462"/>
      <c r="AE2462"/>
      <c r="AF2462"/>
    </row>
    <row r="2463" spans="1:32">
      <c r="A2463" s="6" t="str">
        <f t="shared" si="78"/>
        <v/>
      </c>
      <c r="B2463" s="6" t="str">
        <f t="shared" si="79"/>
        <v/>
      </c>
      <c r="C2463"/>
      <c r="D2463"/>
      <c r="E2463"/>
      <c r="F2463"/>
      <c r="G2463"/>
      <c r="H2463"/>
      <c r="I2463"/>
      <c r="J2463"/>
      <c r="K2463"/>
      <c r="L2463"/>
      <c r="M2463"/>
      <c r="N2463"/>
      <c r="O2463"/>
      <c r="P2463"/>
      <c r="Q2463"/>
      <c r="R2463"/>
      <c r="S2463"/>
      <c r="T2463"/>
      <c r="U2463"/>
      <c r="V2463"/>
      <c r="W2463"/>
      <c r="X2463"/>
      <c r="Y2463"/>
      <c r="Z2463"/>
      <c r="AA2463"/>
      <c r="AB2463"/>
      <c r="AC2463"/>
      <c r="AD2463"/>
      <c r="AE2463"/>
      <c r="AF2463"/>
    </row>
    <row r="2464" spans="1:32">
      <c r="A2464" s="6" t="str">
        <f t="shared" si="78"/>
        <v/>
      </c>
      <c r="B2464" s="6" t="str">
        <f t="shared" si="79"/>
        <v/>
      </c>
      <c r="C2464"/>
      <c r="D2464"/>
      <c r="E2464"/>
      <c r="F2464"/>
      <c r="G2464"/>
      <c r="H2464"/>
      <c r="I2464"/>
      <c r="J2464"/>
      <c r="K2464"/>
      <c r="L2464"/>
      <c r="M2464"/>
      <c r="N2464"/>
      <c r="O2464"/>
      <c r="P2464"/>
      <c r="Q2464"/>
      <c r="R2464"/>
      <c r="S2464"/>
      <c r="T2464"/>
      <c r="U2464"/>
      <c r="V2464"/>
      <c r="W2464"/>
      <c r="X2464"/>
      <c r="Y2464"/>
      <c r="Z2464"/>
      <c r="AA2464"/>
      <c r="AB2464"/>
      <c r="AC2464"/>
      <c r="AD2464"/>
      <c r="AE2464"/>
      <c r="AF2464"/>
    </row>
    <row r="2465" spans="1:32">
      <c r="A2465" s="6" t="str">
        <f t="shared" si="78"/>
        <v/>
      </c>
      <c r="B2465" s="6" t="str">
        <f t="shared" si="79"/>
        <v/>
      </c>
      <c r="C2465"/>
      <c r="D2465"/>
      <c r="E2465"/>
      <c r="F2465"/>
      <c r="G2465"/>
      <c r="H2465"/>
      <c r="I2465"/>
      <c r="J2465"/>
      <c r="K2465"/>
      <c r="L2465"/>
      <c r="M2465"/>
      <c r="N2465"/>
      <c r="O2465"/>
      <c r="P2465"/>
      <c r="Q2465"/>
      <c r="R2465"/>
      <c r="S2465"/>
      <c r="T2465"/>
      <c r="U2465"/>
      <c r="V2465"/>
      <c r="W2465"/>
      <c r="X2465"/>
      <c r="Y2465"/>
      <c r="Z2465"/>
      <c r="AA2465"/>
      <c r="AB2465"/>
      <c r="AC2465"/>
      <c r="AD2465"/>
      <c r="AE2465"/>
      <c r="AF2465"/>
    </row>
    <row r="2466" spans="1:32">
      <c r="A2466" s="6" t="str">
        <f t="shared" si="78"/>
        <v/>
      </c>
      <c r="B2466" s="6" t="str">
        <f t="shared" si="79"/>
        <v/>
      </c>
      <c r="C2466"/>
      <c r="D2466"/>
      <c r="E2466"/>
      <c r="F2466"/>
      <c r="G2466"/>
      <c r="H2466"/>
      <c r="I2466"/>
      <c r="J2466"/>
      <c r="K2466"/>
      <c r="L2466"/>
      <c r="M2466"/>
      <c r="N2466"/>
      <c r="O2466"/>
      <c r="P2466"/>
      <c r="Q2466"/>
      <c r="R2466"/>
      <c r="S2466"/>
      <c r="T2466"/>
      <c r="U2466"/>
      <c r="V2466"/>
      <c r="W2466"/>
      <c r="X2466"/>
      <c r="Y2466"/>
      <c r="Z2466"/>
      <c r="AA2466"/>
      <c r="AB2466"/>
      <c r="AC2466"/>
      <c r="AD2466"/>
      <c r="AE2466"/>
      <c r="AF2466"/>
    </row>
    <row r="2467" spans="1:32">
      <c r="A2467" s="6" t="str">
        <f t="shared" si="78"/>
        <v/>
      </c>
      <c r="B2467" s="6" t="str">
        <f t="shared" si="79"/>
        <v/>
      </c>
      <c r="C2467"/>
      <c r="D2467"/>
      <c r="E2467"/>
      <c r="F2467"/>
      <c r="G2467"/>
      <c r="H2467"/>
      <c r="I2467"/>
      <c r="J2467"/>
      <c r="K2467"/>
      <c r="L2467"/>
      <c r="M2467"/>
      <c r="N2467"/>
      <c r="O2467"/>
      <c r="P2467"/>
      <c r="Q2467"/>
      <c r="R2467"/>
      <c r="S2467"/>
      <c r="T2467"/>
      <c r="U2467"/>
      <c r="V2467"/>
      <c r="W2467"/>
      <c r="X2467"/>
      <c r="Y2467"/>
      <c r="Z2467"/>
      <c r="AA2467"/>
      <c r="AB2467"/>
      <c r="AC2467"/>
      <c r="AD2467"/>
      <c r="AE2467"/>
      <c r="AF2467"/>
    </row>
    <row r="2468" spans="1:32">
      <c r="A2468" s="6" t="str">
        <f t="shared" si="78"/>
        <v/>
      </c>
      <c r="B2468" s="6" t="str">
        <f t="shared" si="79"/>
        <v/>
      </c>
      <c r="C2468"/>
      <c r="D2468"/>
      <c r="E2468"/>
      <c r="F2468"/>
      <c r="G2468"/>
      <c r="H2468"/>
      <c r="I2468"/>
      <c r="J2468"/>
      <c r="K2468"/>
      <c r="L2468"/>
      <c r="M2468"/>
      <c r="N2468"/>
      <c r="O2468"/>
      <c r="P2468"/>
      <c r="Q2468"/>
      <c r="R2468"/>
      <c r="S2468"/>
      <c r="T2468"/>
      <c r="U2468"/>
      <c r="V2468"/>
      <c r="W2468"/>
      <c r="X2468"/>
      <c r="Y2468"/>
      <c r="Z2468"/>
      <c r="AA2468"/>
      <c r="AB2468"/>
      <c r="AC2468"/>
      <c r="AD2468"/>
      <c r="AE2468"/>
      <c r="AF2468"/>
    </row>
    <row r="2469" spans="1:32">
      <c r="A2469" s="6" t="str">
        <f t="shared" si="78"/>
        <v/>
      </c>
      <c r="B2469" s="6" t="str">
        <f t="shared" si="79"/>
        <v/>
      </c>
      <c r="C2469"/>
      <c r="D2469"/>
      <c r="E2469"/>
      <c r="F2469"/>
      <c r="G2469"/>
      <c r="H2469"/>
      <c r="I2469"/>
      <c r="J2469"/>
      <c r="K2469"/>
      <c r="L2469"/>
      <c r="M2469"/>
      <c r="N2469"/>
      <c r="O2469"/>
      <c r="P2469"/>
      <c r="Q2469"/>
      <c r="R2469"/>
      <c r="S2469"/>
      <c r="T2469"/>
      <c r="U2469"/>
      <c r="V2469"/>
      <c r="W2469"/>
      <c r="X2469"/>
      <c r="Y2469"/>
      <c r="Z2469"/>
      <c r="AA2469"/>
      <c r="AB2469"/>
      <c r="AC2469"/>
      <c r="AD2469"/>
      <c r="AE2469"/>
      <c r="AF2469"/>
    </row>
    <row r="2470" spans="1:32">
      <c r="A2470" s="6" t="str">
        <f t="shared" si="78"/>
        <v/>
      </c>
      <c r="B2470" s="6" t="str">
        <f t="shared" si="79"/>
        <v/>
      </c>
      <c r="C2470"/>
      <c r="D2470"/>
      <c r="E2470"/>
      <c r="F2470"/>
      <c r="G2470"/>
      <c r="H2470"/>
      <c r="I2470"/>
      <c r="J2470"/>
      <c r="K2470"/>
      <c r="L2470"/>
      <c r="M2470"/>
      <c r="N2470"/>
      <c r="O2470"/>
      <c r="P2470"/>
      <c r="Q2470"/>
      <c r="R2470"/>
      <c r="S2470"/>
      <c r="T2470"/>
      <c r="U2470"/>
      <c r="V2470"/>
      <c r="W2470"/>
      <c r="X2470"/>
      <c r="Y2470"/>
      <c r="Z2470"/>
      <c r="AA2470"/>
      <c r="AB2470"/>
      <c r="AC2470"/>
      <c r="AD2470"/>
      <c r="AE2470"/>
      <c r="AF2470"/>
    </row>
    <row r="2471" spans="1:32">
      <c r="A2471" s="6" t="str">
        <f t="shared" si="78"/>
        <v/>
      </c>
      <c r="B2471" s="6" t="str">
        <f t="shared" si="79"/>
        <v/>
      </c>
      <c r="C2471"/>
      <c r="D2471"/>
      <c r="E2471"/>
      <c r="F2471"/>
      <c r="G2471"/>
      <c r="H2471"/>
      <c r="I2471"/>
      <c r="J2471"/>
      <c r="K2471"/>
      <c r="L2471"/>
      <c r="M2471"/>
      <c r="N2471"/>
      <c r="O2471"/>
      <c r="P2471"/>
      <c r="Q2471"/>
      <c r="R2471"/>
      <c r="S2471"/>
      <c r="T2471"/>
      <c r="U2471"/>
      <c r="V2471"/>
      <c r="W2471"/>
      <c r="X2471"/>
      <c r="Y2471"/>
      <c r="Z2471"/>
      <c r="AA2471"/>
      <c r="AB2471"/>
      <c r="AC2471"/>
      <c r="AD2471"/>
      <c r="AE2471"/>
      <c r="AF2471"/>
    </row>
    <row r="2472" spans="1:32">
      <c r="A2472" s="6" t="str">
        <f t="shared" si="78"/>
        <v/>
      </c>
      <c r="B2472" s="6" t="str">
        <f t="shared" si="79"/>
        <v/>
      </c>
      <c r="C2472"/>
      <c r="D2472"/>
      <c r="E2472"/>
      <c r="F2472"/>
      <c r="G2472"/>
      <c r="H2472"/>
      <c r="I2472"/>
      <c r="J2472"/>
      <c r="K2472"/>
      <c r="L2472"/>
      <c r="M2472"/>
      <c r="N2472"/>
      <c r="O2472"/>
      <c r="P2472"/>
      <c r="Q2472"/>
      <c r="R2472"/>
      <c r="S2472"/>
      <c r="T2472"/>
      <c r="U2472"/>
      <c r="V2472"/>
      <c r="W2472"/>
      <c r="X2472"/>
      <c r="Y2472"/>
      <c r="Z2472"/>
      <c r="AA2472"/>
      <c r="AB2472"/>
      <c r="AC2472"/>
      <c r="AD2472"/>
      <c r="AE2472"/>
      <c r="AF2472"/>
    </row>
    <row r="2473" spans="1:32">
      <c r="A2473" s="6" t="str">
        <f t="shared" si="78"/>
        <v/>
      </c>
      <c r="B2473" s="6" t="str">
        <f t="shared" si="79"/>
        <v/>
      </c>
      <c r="C2473"/>
      <c r="D2473"/>
      <c r="E2473"/>
      <c r="F2473"/>
      <c r="G2473"/>
      <c r="H2473"/>
      <c r="I2473"/>
      <c r="J2473"/>
      <c r="K2473"/>
      <c r="L2473"/>
      <c r="M2473"/>
      <c r="N2473"/>
      <c r="O2473"/>
      <c r="P2473"/>
      <c r="Q2473"/>
      <c r="R2473"/>
      <c r="S2473"/>
      <c r="T2473"/>
      <c r="U2473"/>
      <c r="V2473"/>
      <c r="W2473"/>
      <c r="X2473"/>
      <c r="Y2473"/>
      <c r="Z2473"/>
      <c r="AA2473"/>
      <c r="AB2473"/>
      <c r="AC2473"/>
      <c r="AD2473"/>
      <c r="AE2473"/>
      <c r="AF2473"/>
    </row>
    <row r="2474" spans="1:32">
      <c r="A2474" s="6" t="str">
        <f t="shared" si="78"/>
        <v/>
      </c>
      <c r="B2474" s="6" t="str">
        <f t="shared" si="79"/>
        <v/>
      </c>
      <c r="C2474"/>
      <c r="D2474"/>
      <c r="E2474"/>
      <c r="F2474"/>
      <c r="G2474"/>
      <c r="H2474"/>
      <c r="I2474"/>
      <c r="J2474"/>
      <c r="K2474"/>
      <c r="L2474"/>
      <c r="M2474"/>
      <c r="N2474"/>
      <c r="O2474"/>
      <c r="P2474"/>
      <c r="Q2474"/>
      <c r="R2474"/>
      <c r="S2474"/>
      <c r="T2474"/>
      <c r="U2474"/>
      <c r="V2474"/>
      <c r="W2474"/>
      <c r="X2474"/>
      <c r="Y2474"/>
      <c r="Z2474"/>
      <c r="AA2474"/>
      <c r="AB2474"/>
      <c r="AC2474"/>
      <c r="AD2474"/>
      <c r="AE2474"/>
      <c r="AF2474"/>
    </row>
    <row r="2475" spans="1:32">
      <c r="A2475" s="6" t="str">
        <f t="shared" si="78"/>
        <v/>
      </c>
      <c r="B2475" s="6" t="str">
        <f t="shared" si="79"/>
        <v/>
      </c>
      <c r="C2475"/>
      <c r="D2475"/>
      <c r="E2475"/>
      <c r="F2475"/>
      <c r="G2475"/>
      <c r="H2475"/>
      <c r="I2475"/>
      <c r="J2475"/>
      <c r="K2475"/>
      <c r="L2475"/>
      <c r="M2475"/>
      <c r="N2475"/>
      <c r="O2475"/>
      <c r="P2475"/>
      <c r="Q2475"/>
      <c r="R2475"/>
      <c r="S2475"/>
      <c r="T2475"/>
      <c r="U2475"/>
      <c r="V2475"/>
      <c r="W2475"/>
      <c r="X2475"/>
      <c r="Y2475"/>
      <c r="Z2475"/>
      <c r="AA2475"/>
      <c r="AB2475"/>
      <c r="AC2475"/>
      <c r="AD2475"/>
      <c r="AE2475"/>
      <c r="AF2475"/>
    </row>
    <row r="2476" spans="1:32">
      <c r="A2476" s="6" t="str">
        <f t="shared" si="78"/>
        <v/>
      </c>
      <c r="B2476" s="6" t="str">
        <f t="shared" si="79"/>
        <v/>
      </c>
      <c r="C2476"/>
      <c r="D2476"/>
      <c r="E2476"/>
      <c r="F2476"/>
      <c r="G2476"/>
      <c r="H2476"/>
      <c r="I2476"/>
      <c r="J2476"/>
      <c r="K2476"/>
      <c r="L2476"/>
      <c r="M2476"/>
      <c r="N2476"/>
      <c r="O2476"/>
      <c r="P2476"/>
      <c r="Q2476"/>
      <c r="R2476"/>
      <c r="S2476"/>
      <c r="T2476"/>
      <c r="U2476"/>
      <c r="V2476"/>
      <c r="W2476"/>
      <c r="X2476"/>
      <c r="Y2476"/>
      <c r="Z2476"/>
      <c r="AA2476"/>
      <c r="AB2476"/>
      <c r="AC2476"/>
      <c r="AD2476"/>
      <c r="AE2476"/>
      <c r="AF2476"/>
    </row>
    <row r="2477" spans="1:32">
      <c r="A2477" s="6" t="str">
        <f t="shared" si="78"/>
        <v/>
      </c>
      <c r="B2477" s="6" t="str">
        <f t="shared" si="79"/>
        <v/>
      </c>
      <c r="C2477"/>
      <c r="D2477"/>
      <c r="E2477"/>
      <c r="F2477"/>
      <c r="G2477"/>
      <c r="H2477"/>
      <c r="I2477"/>
      <c r="J2477"/>
      <c r="K2477"/>
      <c r="L2477"/>
      <c r="M2477"/>
      <c r="N2477"/>
      <c r="O2477"/>
      <c r="P2477"/>
      <c r="Q2477"/>
      <c r="R2477"/>
      <c r="S2477"/>
      <c r="T2477"/>
      <c r="U2477"/>
      <c r="V2477"/>
      <c r="W2477"/>
      <c r="X2477"/>
      <c r="Y2477"/>
      <c r="Z2477"/>
      <c r="AA2477"/>
      <c r="AB2477"/>
      <c r="AC2477"/>
      <c r="AD2477"/>
      <c r="AE2477"/>
      <c r="AF2477"/>
    </row>
    <row r="2478" spans="1:32">
      <c r="A2478" s="6" t="str">
        <f t="shared" si="78"/>
        <v/>
      </c>
      <c r="B2478" s="6" t="str">
        <f t="shared" si="79"/>
        <v/>
      </c>
      <c r="C2478"/>
      <c r="D2478"/>
      <c r="E2478"/>
      <c r="F2478"/>
      <c r="G2478"/>
      <c r="H2478"/>
      <c r="I2478"/>
      <c r="J2478"/>
      <c r="K2478"/>
      <c r="L2478"/>
      <c r="M2478"/>
      <c r="N2478"/>
      <c r="O2478"/>
      <c r="P2478"/>
      <c r="Q2478"/>
      <c r="R2478"/>
      <c r="S2478"/>
      <c r="T2478"/>
      <c r="U2478"/>
      <c r="V2478"/>
      <c r="W2478"/>
      <c r="X2478"/>
      <c r="Y2478"/>
      <c r="Z2478"/>
      <c r="AA2478"/>
      <c r="AB2478"/>
      <c r="AC2478"/>
      <c r="AD2478"/>
      <c r="AE2478"/>
      <c r="AF2478"/>
    </row>
    <row r="2479" spans="1:32">
      <c r="A2479" s="6" t="str">
        <f t="shared" si="78"/>
        <v/>
      </c>
      <c r="B2479" s="6" t="str">
        <f t="shared" si="79"/>
        <v/>
      </c>
      <c r="C2479"/>
      <c r="D2479"/>
      <c r="E2479"/>
      <c r="F2479"/>
      <c r="G2479"/>
      <c r="H2479"/>
      <c r="I2479"/>
      <c r="J2479"/>
      <c r="K2479"/>
      <c r="L2479"/>
      <c r="M2479"/>
      <c r="N2479"/>
      <c r="O2479"/>
      <c r="P2479"/>
      <c r="Q2479"/>
      <c r="R2479"/>
      <c r="S2479"/>
      <c r="T2479"/>
      <c r="U2479"/>
      <c r="V2479"/>
      <c r="W2479"/>
      <c r="X2479"/>
      <c r="Y2479"/>
      <c r="Z2479"/>
      <c r="AA2479"/>
      <c r="AB2479"/>
      <c r="AC2479"/>
      <c r="AD2479"/>
      <c r="AE2479"/>
      <c r="AF2479"/>
    </row>
    <row r="2480" spans="1:32">
      <c r="A2480" s="6" t="str">
        <f t="shared" si="78"/>
        <v/>
      </c>
      <c r="B2480" s="6" t="str">
        <f t="shared" si="79"/>
        <v/>
      </c>
      <c r="C2480"/>
      <c r="D2480"/>
      <c r="E2480"/>
      <c r="F2480"/>
      <c r="G2480"/>
      <c r="H2480"/>
      <c r="I2480"/>
      <c r="J2480"/>
      <c r="K2480"/>
      <c r="L2480"/>
      <c r="M2480"/>
      <c r="N2480"/>
      <c r="O2480"/>
      <c r="P2480"/>
      <c r="Q2480"/>
      <c r="R2480"/>
      <c r="S2480"/>
      <c r="T2480"/>
      <c r="U2480"/>
      <c r="V2480"/>
      <c r="W2480"/>
      <c r="X2480"/>
      <c r="Y2480"/>
      <c r="Z2480"/>
      <c r="AA2480"/>
      <c r="AB2480"/>
      <c r="AC2480"/>
      <c r="AD2480"/>
      <c r="AE2480"/>
      <c r="AF2480"/>
    </row>
    <row r="2481" spans="1:32">
      <c r="A2481" s="6" t="str">
        <f t="shared" si="78"/>
        <v/>
      </c>
      <c r="B2481" s="6" t="str">
        <f t="shared" si="79"/>
        <v/>
      </c>
      <c r="C2481"/>
      <c r="D2481"/>
      <c r="E2481"/>
      <c r="F2481"/>
      <c r="G2481"/>
      <c r="H2481"/>
      <c r="I2481"/>
      <c r="J2481"/>
      <c r="K2481"/>
      <c r="L2481"/>
      <c r="M2481"/>
      <c r="N2481"/>
      <c r="O2481"/>
      <c r="P2481"/>
      <c r="Q2481"/>
      <c r="R2481"/>
      <c r="S2481"/>
      <c r="T2481"/>
      <c r="U2481"/>
      <c r="V2481"/>
      <c r="W2481"/>
      <c r="X2481"/>
      <c r="Y2481"/>
      <c r="Z2481"/>
      <c r="AA2481"/>
      <c r="AB2481"/>
      <c r="AC2481"/>
      <c r="AD2481"/>
      <c r="AE2481"/>
      <c r="AF2481"/>
    </row>
    <row r="2482" spans="1:32">
      <c r="A2482" s="6" t="str">
        <f t="shared" si="78"/>
        <v/>
      </c>
      <c r="B2482" s="6" t="str">
        <f t="shared" si="79"/>
        <v/>
      </c>
      <c r="C2482"/>
      <c r="D2482"/>
      <c r="E2482"/>
      <c r="F2482"/>
      <c r="G2482"/>
      <c r="H2482"/>
      <c r="I2482"/>
      <c r="J2482"/>
      <c r="K2482"/>
      <c r="L2482"/>
      <c r="M2482"/>
      <c r="N2482"/>
      <c r="O2482"/>
      <c r="P2482"/>
      <c r="Q2482"/>
      <c r="R2482"/>
      <c r="S2482"/>
      <c r="T2482"/>
      <c r="U2482"/>
      <c r="V2482"/>
      <c r="W2482"/>
      <c r="X2482"/>
      <c r="Y2482"/>
      <c r="Z2482"/>
      <c r="AA2482"/>
      <c r="AB2482"/>
      <c r="AC2482"/>
      <c r="AD2482"/>
      <c r="AE2482"/>
      <c r="AF2482"/>
    </row>
    <row r="2483" spans="1:32">
      <c r="A2483" s="6" t="str">
        <f t="shared" si="78"/>
        <v/>
      </c>
      <c r="B2483" s="6" t="str">
        <f t="shared" si="79"/>
        <v/>
      </c>
      <c r="C2483"/>
      <c r="D2483"/>
      <c r="E2483"/>
      <c r="F2483"/>
      <c r="G2483"/>
      <c r="H2483"/>
      <c r="I2483"/>
      <c r="J2483"/>
      <c r="K2483"/>
      <c r="L2483"/>
      <c r="M2483"/>
      <c r="N2483"/>
      <c r="O2483"/>
      <c r="P2483"/>
      <c r="Q2483"/>
      <c r="R2483"/>
      <c r="S2483"/>
      <c r="T2483"/>
      <c r="U2483"/>
      <c r="V2483"/>
      <c r="W2483"/>
      <c r="X2483"/>
      <c r="Y2483"/>
      <c r="Z2483"/>
      <c r="AA2483"/>
      <c r="AB2483"/>
      <c r="AC2483"/>
      <c r="AD2483"/>
      <c r="AE2483"/>
      <c r="AF2483"/>
    </row>
    <row r="2484" spans="1:32">
      <c r="A2484" s="6" t="str">
        <f t="shared" si="78"/>
        <v/>
      </c>
      <c r="B2484" s="6" t="str">
        <f t="shared" si="79"/>
        <v/>
      </c>
      <c r="C2484"/>
      <c r="D2484"/>
      <c r="E2484"/>
      <c r="F2484"/>
      <c r="G2484"/>
      <c r="H2484"/>
      <c r="I2484"/>
      <c r="J2484"/>
      <c r="K2484"/>
      <c r="L2484"/>
      <c r="M2484"/>
      <c r="N2484"/>
      <c r="O2484"/>
      <c r="P2484"/>
      <c r="Q2484"/>
      <c r="R2484"/>
      <c r="S2484"/>
      <c r="T2484"/>
      <c r="U2484"/>
      <c r="V2484"/>
      <c r="W2484"/>
      <c r="X2484"/>
      <c r="Y2484"/>
      <c r="Z2484"/>
      <c r="AA2484"/>
      <c r="AB2484"/>
      <c r="AC2484"/>
      <c r="AD2484"/>
      <c r="AE2484"/>
      <c r="AF2484"/>
    </row>
    <row r="2485" spans="1:32">
      <c r="A2485" s="6" t="str">
        <f t="shared" si="78"/>
        <v/>
      </c>
      <c r="B2485" s="6" t="str">
        <f t="shared" si="79"/>
        <v/>
      </c>
      <c r="C2485"/>
      <c r="D2485"/>
      <c r="E2485"/>
      <c r="F2485"/>
      <c r="G2485"/>
      <c r="H2485"/>
      <c r="I2485"/>
      <c r="J2485"/>
      <c r="K2485"/>
      <c r="L2485"/>
      <c r="M2485"/>
      <c r="N2485"/>
      <c r="O2485"/>
      <c r="P2485"/>
      <c r="Q2485"/>
      <c r="R2485"/>
      <c r="S2485"/>
      <c r="T2485"/>
      <c r="U2485"/>
      <c r="V2485"/>
      <c r="W2485"/>
      <c r="X2485"/>
      <c r="Y2485"/>
      <c r="Z2485"/>
      <c r="AA2485"/>
      <c r="AB2485"/>
      <c r="AC2485"/>
      <c r="AD2485"/>
      <c r="AE2485"/>
      <c r="AF2485"/>
    </row>
    <row r="2486" spans="1:32">
      <c r="A2486" s="6" t="str">
        <f t="shared" si="78"/>
        <v/>
      </c>
      <c r="B2486" s="6" t="str">
        <f t="shared" si="79"/>
        <v/>
      </c>
      <c r="C2486"/>
      <c r="D2486"/>
      <c r="E2486"/>
      <c r="F2486"/>
      <c r="G2486"/>
      <c r="H2486"/>
      <c r="I2486"/>
      <c r="J2486"/>
      <c r="K2486"/>
      <c r="L2486"/>
      <c r="M2486"/>
      <c r="N2486"/>
      <c r="O2486"/>
      <c r="P2486"/>
      <c r="Q2486"/>
      <c r="R2486"/>
      <c r="S2486"/>
      <c r="T2486"/>
      <c r="U2486"/>
      <c r="V2486"/>
      <c r="W2486"/>
      <c r="X2486"/>
      <c r="Y2486"/>
      <c r="Z2486"/>
      <c r="AA2486"/>
      <c r="AB2486"/>
      <c r="AC2486"/>
      <c r="AD2486"/>
      <c r="AE2486"/>
      <c r="AF2486"/>
    </row>
    <row r="2487" spans="1:32">
      <c r="A2487" s="6" t="str">
        <f t="shared" si="78"/>
        <v/>
      </c>
      <c r="B2487" s="6" t="str">
        <f t="shared" si="79"/>
        <v/>
      </c>
      <c r="C2487"/>
      <c r="D2487"/>
      <c r="E2487"/>
      <c r="F2487"/>
      <c r="G2487"/>
      <c r="H2487"/>
      <c r="I2487"/>
      <c r="J2487"/>
      <c r="K2487"/>
      <c r="L2487"/>
      <c r="M2487"/>
      <c r="N2487"/>
      <c r="O2487"/>
      <c r="P2487"/>
      <c r="Q2487"/>
      <c r="R2487"/>
      <c r="S2487"/>
      <c r="T2487"/>
      <c r="U2487"/>
      <c r="V2487"/>
      <c r="W2487"/>
      <c r="X2487"/>
      <c r="Y2487"/>
      <c r="Z2487"/>
      <c r="AA2487"/>
      <c r="AB2487"/>
      <c r="AC2487"/>
      <c r="AD2487"/>
      <c r="AE2487"/>
      <c r="AF2487"/>
    </row>
    <row r="2488" spans="1:32">
      <c r="A2488" s="6" t="str">
        <f t="shared" si="78"/>
        <v/>
      </c>
      <c r="B2488" s="6" t="str">
        <f t="shared" si="79"/>
        <v/>
      </c>
      <c r="C2488"/>
      <c r="D2488"/>
      <c r="E2488"/>
      <c r="F2488"/>
      <c r="G2488"/>
      <c r="H2488"/>
      <c r="I2488"/>
      <c r="J2488"/>
      <c r="K2488"/>
      <c r="L2488"/>
      <c r="M2488"/>
      <c r="N2488"/>
      <c r="O2488"/>
      <c r="P2488"/>
      <c r="Q2488"/>
      <c r="R2488"/>
      <c r="S2488"/>
      <c r="T2488"/>
      <c r="U2488"/>
      <c r="V2488"/>
      <c r="W2488"/>
      <c r="X2488"/>
      <c r="Y2488"/>
      <c r="Z2488"/>
      <c r="AA2488"/>
      <c r="AB2488"/>
      <c r="AC2488"/>
      <c r="AD2488"/>
      <c r="AE2488"/>
      <c r="AF2488"/>
    </row>
    <row r="2489" spans="1:32">
      <c r="A2489" s="6" t="str">
        <f t="shared" si="78"/>
        <v/>
      </c>
      <c r="B2489" s="6" t="str">
        <f t="shared" si="79"/>
        <v/>
      </c>
      <c r="C2489"/>
      <c r="D2489"/>
      <c r="E2489"/>
      <c r="F2489"/>
      <c r="G2489"/>
      <c r="H2489"/>
      <c r="I2489"/>
      <c r="J2489"/>
      <c r="K2489"/>
      <c r="L2489"/>
      <c r="M2489"/>
      <c r="N2489"/>
      <c r="O2489"/>
      <c r="P2489"/>
      <c r="Q2489"/>
      <c r="R2489"/>
      <c r="S2489"/>
      <c r="T2489"/>
      <c r="U2489"/>
      <c r="V2489"/>
      <c r="W2489"/>
      <c r="X2489"/>
      <c r="Y2489"/>
      <c r="Z2489"/>
      <c r="AA2489"/>
      <c r="AB2489"/>
      <c r="AC2489"/>
      <c r="AD2489"/>
      <c r="AE2489"/>
      <c r="AF2489"/>
    </row>
    <row r="2490" spans="1:32">
      <c r="A2490" s="6" t="str">
        <f t="shared" si="78"/>
        <v/>
      </c>
      <c r="B2490" s="6" t="str">
        <f t="shared" si="79"/>
        <v/>
      </c>
      <c r="C2490"/>
      <c r="D2490"/>
      <c r="E2490"/>
      <c r="F2490"/>
      <c r="G2490"/>
      <c r="H2490"/>
      <c r="I2490"/>
      <c r="J2490"/>
      <c r="K2490"/>
      <c r="L2490"/>
      <c r="M2490"/>
      <c r="N2490"/>
      <c r="O2490"/>
      <c r="P2490"/>
      <c r="Q2490"/>
      <c r="R2490"/>
      <c r="S2490"/>
      <c r="T2490"/>
      <c r="U2490"/>
      <c r="V2490"/>
      <c r="W2490"/>
      <c r="X2490"/>
      <c r="Y2490"/>
      <c r="Z2490"/>
      <c r="AA2490"/>
      <c r="AB2490"/>
      <c r="AC2490"/>
      <c r="AD2490"/>
      <c r="AE2490"/>
      <c r="AF2490"/>
    </row>
    <row r="2491" spans="1:32">
      <c r="A2491" s="6" t="str">
        <f t="shared" si="78"/>
        <v/>
      </c>
      <c r="B2491" s="6" t="str">
        <f t="shared" si="79"/>
        <v/>
      </c>
      <c r="C2491"/>
      <c r="D2491"/>
      <c r="E2491"/>
      <c r="F2491"/>
      <c r="G2491"/>
      <c r="H2491"/>
      <c r="I2491"/>
      <c r="J2491"/>
      <c r="K2491"/>
      <c r="L2491"/>
      <c r="M2491"/>
      <c r="N2491"/>
      <c r="O2491"/>
      <c r="P2491"/>
      <c r="Q2491"/>
      <c r="R2491"/>
      <c r="S2491"/>
      <c r="T2491"/>
      <c r="U2491"/>
      <c r="V2491"/>
      <c r="W2491"/>
      <c r="X2491"/>
      <c r="Y2491"/>
      <c r="Z2491"/>
      <c r="AA2491"/>
      <c r="AB2491"/>
      <c r="AC2491"/>
      <c r="AD2491"/>
      <c r="AE2491"/>
      <c r="AF2491"/>
    </row>
    <row r="2492" spans="1:32">
      <c r="A2492" s="6" t="str">
        <f t="shared" si="78"/>
        <v/>
      </c>
      <c r="B2492" s="6" t="str">
        <f t="shared" si="79"/>
        <v/>
      </c>
      <c r="C2492"/>
      <c r="D2492"/>
      <c r="E2492"/>
      <c r="F2492"/>
      <c r="G2492"/>
      <c r="H2492"/>
      <c r="I2492"/>
      <c r="J2492"/>
      <c r="K2492"/>
      <c r="L2492"/>
      <c r="M2492"/>
      <c r="N2492"/>
      <c r="O2492"/>
      <c r="P2492"/>
      <c r="Q2492"/>
      <c r="R2492"/>
      <c r="S2492"/>
      <c r="T2492"/>
      <c r="U2492"/>
      <c r="V2492"/>
      <c r="W2492"/>
      <c r="X2492"/>
      <c r="Y2492"/>
      <c r="Z2492"/>
      <c r="AA2492"/>
      <c r="AB2492"/>
      <c r="AC2492"/>
      <c r="AD2492"/>
      <c r="AE2492"/>
      <c r="AF2492"/>
    </row>
    <row r="2493" spans="1:32">
      <c r="A2493" s="6" t="str">
        <f t="shared" si="78"/>
        <v/>
      </c>
      <c r="B2493" s="6" t="str">
        <f t="shared" si="79"/>
        <v/>
      </c>
      <c r="C2493"/>
      <c r="D2493"/>
      <c r="E2493"/>
      <c r="F2493"/>
      <c r="G2493"/>
      <c r="H2493"/>
      <c r="I2493"/>
      <c r="J2493"/>
      <c r="K2493"/>
      <c r="L2493"/>
      <c r="M2493"/>
      <c r="N2493"/>
      <c r="O2493"/>
      <c r="P2493"/>
      <c r="Q2493"/>
      <c r="R2493"/>
      <c r="S2493"/>
      <c r="T2493"/>
      <c r="U2493"/>
      <c r="V2493"/>
      <c r="W2493"/>
      <c r="X2493"/>
      <c r="Y2493"/>
      <c r="Z2493"/>
      <c r="AA2493"/>
      <c r="AB2493"/>
      <c r="AC2493"/>
      <c r="AD2493"/>
      <c r="AE2493"/>
      <c r="AF2493"/>
    </row>
    <row r="2494" spans="1:32">
      <c r="A2494" s="6" t="str">
        <f t="shared" si="78"/>
        <v/>
      </c>
      <c r="B2494" s="6" t="str">
        <f t="shared" si="79"/>
        <v/>
      </c>
      <c r="C2494"/>
      <c r="D2494"/>
      <c r="E2494"/>
      <c r="F2494"/>
      <c r="G2494"/>
      <c r="H2494"/>
      <c r="I2494"/>
      <c r="J2494"/>
      <c r="K2494"/>
      <c r="L2494"/>
      <c r="M2494"/>
      <c r="N2494"/>
      <c r="O2494"/>
      <c r="P2494"/>
      <c r="Q2494"/>
      <c r="R2494"/>
      <c r="S2494"/>
      <c r="T2494"/>
      <c r="U2494"/>
      <c r="V2494"/>
      <c r="W2494"/>
      <c r="X2494"/>
      <c r="Y2494"/>
      <c r="Z2494"/>
      <c r="AA2494"/>
      <c r="AB2494"/>
      <c r="AC2494"/>
      <c r="AD2494"/>
      <c r="AE2494"/>
      <c r="AF2494"/>
    </row>
    <row r="2495" spans="1:32">
      <c r="A2495" s="6" t="str">
        <f t="shared" si="78"/>
        <v/>
      </c>
      <c r="B2495" s="6" t="str">
        <f t="shared" si="79"/>
        <v/>
      </c>
      <c r="C2495"/>
      <c r="D2495"/>
      <c r="E2495"/>
      <c r="F2495"/>
      <c r="G2495"/>
      <c r="H2495"/>
      <c r="I2495"/>
      <c r="J2495"/>
      <c r="K2495"/>
      <c r="L2495"/>
      <c r="M2495"/>
      <c r="N2495"/>
      <c r="O2495"/>
      <c r="P2495"/>
      <c r="Q2495"/>
      <c r="R2495"/>
      <c r="S2495"/>
      <c r="T2495"/>
      <c r="U2495"/>
      <c r="V2495"/>
      <c r="W2495"/>
      <c r="X2495"/>
      <c r="Y2495"/>
      <c r="Z2495"/>
      <c r="AA2495"/>
      <c r="AB2495"/>
      <c r="AC2495"/>
      <c r="AD2495"/>
      <c r="AE2495"/>
      <c r="AF2495"/>
    </row>
    <row r="2496" spans="1:32">
      <c r="A2496" s="6" t="str">
        <f t="shared" si="78"/>
        <v/>
      </c>
      <c r="B2496" s="6" t="str">
        <f t="shared" si="79"/>
        <v/>
      </c>
      <c r="C2496"/>
      <c r="D2496"/>
      <c r="E2496"/>
      <c r="F2496"/>
      <c r="G2496"/>
      <c r="H2496"/>
      <c r="I2496"/>
      <c r="J2496"/>
      <c r="K2496"/>
      <c r="L2496"/>
      <c r="M2496"/>
      <c r="N2496"/>
      <c r="O2496"/>
      <c r="P2496"/>
      <c r="Q2496"/>
      <c r="R2496"/>
      <c r="S2496"/>
      <c r="T2496"/>
      <c r="U2496"/>
      <c r="V2496"/>
      <c r="W2496"/>
      <c r="X2496"/>
      <c r="Y2496"/>
      <c r="Z2496"/>
      <c r="AA2496"/>
      <c r="AB2496"/>
      <c r="AC2496"/>
      <c r="AD2496"/>
      <c r="AE2496"/>
      <c r="AF2496"/>
    </row>
    <row r="2497" spans="1:32">
      <c r="A2497" s="6" t="str">
        <f t="shared" si="78"/>
        <v/>
      </c>
      <c r="B2497" s="6" t="str">
        <f t="shared" si="79"/>
        <v/>
      </c>
      <c r="C2497"/>
      <c r="D2497"/>
      <c r="E2497"/>
      <c r="F2497"/>
      <c r="G2497"/>
      <c r="H2497"/>
      <c r="I2497"/>
      <c r="J2497"/>
      <c r="K2497"/>
      <c r="L2497"/>
      <c r="M2497"/>
      <c r="N2497"/>
      <c r="O2497"/>
      <c r="P2497"/>
      <c r="Q2497"/>
      <c r="R2497"/>
      <c r="S2497"/>
      <c r="T2497"/>
      <c r="U2497"/>
      <c r="V2497"/>
      <c r="W2497"/>
      <c r="X2497"/>
      <c r="Y2497"/>
      <c r="Z2497"/>
      <c r="AA2497"/>
      <c r="AB2497"/>
      <c r="AC2497"/>
      <c r="AD2497"/>
      <c r="AE2497"/>
      <c r="AF2497"/>
    </row>
    <row r="2498" spans="1:32">
      <c r="A2498" s="6" t="str">
        <f t="shared" si="78"/>
        <v/>
      </c>
      <c r="B2498" s="6" t="str">
        <f t="shared" si="79"/>
        <v/>
      </c>
      <c r="C2498"/>
      <c r="D2498"/>
      <c r="E2498"/>
      <c r="F2498"/>
      <c r="G2498"/>
      <c r="H2498"/>
      <c r="I2498"/>
      <c r="J2498"/>
      <c r="K2498"/>
      <c r="L2498"/>
      <c r="M2498"/>
      <c r="N2498"/>
      <c r="O2498"/>
      <c r="P2498"/>
      <c r="Q2498"/>
      <c r="R2498"/>
      <c r="S2498"/>
      <c r="T2498"/>
      <c r="U2498"/>
      <c r="V2498"/>
      <c r="W2498"/>
      <c r="X2498"/>
      <c r="Y2498"/>
      <c r="Z2498"/>
      <c r="AA2498"/>
      <c r="AB2498"/>
      <c r="AC2498"/>
      <c r="AD2498"/>
      <c r="AE2498"/>
      <c r="AF2498"/>
    </row>
    <row r="2499" spans="1:32">
      <c r="A2499" s="6" t="str">
        <f t="shared" si="78"/>
        <v/>
      </c>
      <c r="B2499" s="6" t="str">
        <f t="shared" si="79"/>
        <v/>
      </c>
      <c r="C2499"/>
      <c r="D2499"/>
      <c r="E2499"/>
      <c r="F2499"/>
      <c r="G2499"/>
      <c r="H2499"/>
      <c r="I2499"/>
      <c r="J2499"/>
      <c r="K2499"/>
      <c r="L2499"/>
      <c r="M2499"/>
      <c r="N2499"/>
      <c r="O2499"/>
      <c r="P2499"/>
      <c r="Q2499"/>
      <c r="R2499"/>
      <c r="S2499"/>
      <c r="T2499"/>
      <c r="U2499"/>
      <c r="V2499"/>
      <c r="W2499"/>
      <c r="X2499"/>
      <c r="Y2499"/>
      <c r="Z2499"/>
      <c r="AA2499"/>
      <c r="AB2499"/>
      <c r="AC2499"/>
      <c r="AD2499"/>
      <c r="AE2499"/>
      <c r="AF2499"/>
    </row>
    <row r="2500" spans="1:32">
      <c r="A2500" s="6" t="str">
        <f t="shared" si="78"/>
        <v/>
      </c>
      <c r="B2500" s="6" t="str">
        <f t="shared" si="79"/>
        <v/>
      </c>
      <c r="C2500"/>
      <c r="D2500"/>
      <c r="E2500"/>
      <c r="F2500"/>
      <c r="G2500"/>
      <c r="H2500"/>
      <c r="I2500"/>
      <c r="J2500"/>
      <c r="K2500"/>
      <c r="L2500"/>
      <c r="M2500"/>
      <c r="N2500"/>
      <c r="O2500"/>
      <c r="P2500"/>
      <c r="Q2500"/>
      <c r="R2500"/>
      <c r="S2500"/>
      <c r="T2500"/>
      <c r="U2500"/>
      <c r="V2500"/>
      <c r="W2500"/>
      <c r="X2500"/>
      <c r="Y2500"/>
      <c r="Z2500"/>
      <c r="AA2500"/>
      <c r="AB2500"/>
      <c r="AC2500"/>
      <c r="AD2500"/>
      <c r="AE2500"/>
      <c r="AF2500"/>
    </row>
    <row r="2501" spans="1:32">
      <c r="C2501"/>
      <c r="D2501"/>
      <c r="E2501"/>
      <c r="F2501"/>
      <c r="G2501"/>
      <c r="H2501"/>
      <c r="I2501"/>
      <c r="J2501"/>
      <c r="K2501"/>
      <c r="L2501"/>
      <c r="M2501"/>
      <c r="N2501"/>
      <c r="O2501"/>
      <c r="P2501"/>
      <c r="Q2501"/>
      <c r="R2501"/>
      <c r="S2501"/>
      <c r="T2501"/>
      <c r="U2501"/>
      <c r="V2501"/>
      <c r="W2501"/>
      <c r="X2501"/>
      <c r="Y2501"/>
      <c r="Z2501"/>
      <c r="AA2501"/>
      <c r="AB2501"/>
      <c r="AC2501"/>
      <c r="AD2501"/>
      <c r="AE2501"/>
      <c r="AF2501"/>
    </row>
    <row r="2502" spans="1:32">
      <c r="C2502"/>
      <c r="D2502"/>
      <c r="E2502"/>
      <c r="F2502"/>
      <c r="G2502"/>
      <c r="H2502"/>
      <c r="I2502"/>
      <c r="J2502"/>
      <c r="K2502"/>
      <c r="L2502"/>
      <c r="M2502"/>
      <c r="N2502"/>
      <c r="O2502"/>
      <c r="P2502"/>
      <c r="Q2502"/>
      <c r="R2502"/>
      <c r="S2502"/>
      <c r="T2502"/>
      <c r="U2502"/>
      <c r="V2502"/>
      <c r="W2502"/>
      <c r="X2502"/>
      <c r="Y2502"/>
      <c r="Z2502"/>
      <c r="AA2502"/>
      <c r="AB2502"/>
      <c r="AC2502"/>
      <c r="AD2502"/>
      <c r="AE2502"/>
      <c r="AF2502"/>
    </row>
    <row r="2503" spans="1:32">
      <c r="C2503"/>
      <c r="D2503"/>
      <c r="E2503"/>
      <c r="F2503"/>
      <c r="G2503"/>
      <c r="H2503"/>
      <c r="I2503"/>
      <c r="J2503"/>
      <c r="K2503"/>
      <c r="L2503"/>
      <c r="M2503"/>
      <c r="N2503"/>
      <c r="O2503"/>
      <c r="P2503"/>
      <c r="Q2503"/>
      <c r="R2503"/>
      <c r="S2503"/>
      <c r="T2503"/>
      <c r="U2503"/>
      <c r="V2503"/>
      <c r="W2503"/>
      <c r="X2503"/>
      <c r="Y2503"/>
      <c r="Z2503"/>
      <c r="AA2503"/>
      <c r="AB2503"/>
      <c r="AC2503"/>
      <c r="AD2503"/>
      <c r="AE2503"/>
      <c r="AF2503"/>
    </row>
    <row r="2504" spans="1:32">
      <c r="C2504"/>
      <c r="D2504"/>
      <c r="E2504"/>
      <c r="F2504"/>
      <c r="G2504"/>
      <c r="H2504"/>
      <c r="I2504"/>
      <c r="J2504"/>
      <c r="K2504"/>
      <c r="L2504"/>
      <c r="M2504"/>
      <c r="N2504"/>
      <c r="O2504"/>
      <c r="P2504"/>
      <c r="Q2504"/>
      <c r="R2504"/>
      <c r="S2504"/>
      <c r="T2504"/>
      <c r="U2504"/>
      <c r="V2504"/>
      <c r="W2504"/>
      <c r="X2504"/>
      <c r="Y2504"/>
      <c r="Z2504"/>
      <c r="AA2504"/>
      <c r="AB2504"/>
      <c r="AC2504"/>
      <c r="AD2504"/>
      <c r="AE2504"/>
      <c r="AF2504"/>
    </row>
    <row r="2505" spans="1:32">
      <c r="C2505"/>
      <c r="D2505"/>
      <c r="E2505"/>
      <c r="F2505"/>
      <c r="G2505"/>
      <c r="H2505"/>
      <c r="I2505"/>
      <c r="J2505"/>
      <c r="K2505"/>
      <c r="L2505"/>
      <c r="M2505"/>
      <c r="N2505"/>
      <c r="O2505"/>
      <c r="P2505"/>
      <c r="Q2505"/>
      <c r="R2505"/>
      <c r="S2505"/>
      <c r="T2505"/>
      <c r="U2505"/>
      <c r="V2505"/>
      <c r="W2505"/>
      <c r="X2505"/>
      <c r="Y2505"/>
      <c r="Z2505"/>
      <c r="AA2505"/>
      <c r="AB2505"/>
      <c r="AC2505"/>
      <c r="AD2505"/>
      <c r="AE2505"/>
      <c r="AF2505"/>
    </row>
    <row r="2506" spans="1:32">
      <c r="C2506"/>
      <c r="D2506"/>
      <c r="E2506"/>
      <c r="F2506"/>
      <c r="G2506"/>
      <c r="H2506"/>
      <c r="I2506"/>
      <c r="J2506"/>
      <c r="K2506"/>
      <c r="L2506"/>
      <c r="M2506"/>
      <c r="N2506"/>
      <c r="O2506"/>
      <c r="P2506"/>
      <c r="Q2506"/>
      <c r="R2506"/>
      <c r="S2506"/>
      <c r="T2506"/>
      <c r="U2506"/>
      <c r="V2506"/>
      <c r="W2506"/>
      <c r="X2506"/>
      <c r="Y2506"/>
      <c r="Z2506"/>
      <c r="AA2506"/>
      <c r="AB2506"/>
      <c r="AC2506"/>
      <c r="AD2506"/>
      <c r="AE2506"/>
      <c r="AF2506"/>
    </row>
    <row r="2507" spans="1:32">
      <c r="C2507"/>
      <c r="D2507"/>
      <c r="E2507"/>
      <c r="F2507"/>
      <c r="G2507"/>
      <c r="H2507"/>
      <c r="I2507"/>
      <c r="J2507"/>
      <c r="K2507"/>
      <c r="L2507"/>
      <c r="M2507"/>
      <c r="N2507"/>
      <c r="O2507"/>
      <c r="P2507"/>
      <c r="Q2507"/>
      <c r="R2507"/>
      <c r="S2507"/>
      <c r="T2507"/>
      <c r="U2507"/>
      <c r="V2507"/>
      <c r="W2507"/>
      <c r="X2507"/>
      <c r="Y2507"/>
      <c r="Z2507"/>
      <c r="AA2507"/>
      <c r="AB2507"/>
      <c r="AC2507"/>
      <c r="AD2507"/>
      <c r="AE2507"/>
      <c r="AF2507"/>
    </row>
    <row r="2508" spans="1:32">
      <c r="C2508"/>
      <c r="D2508"/>
      <c r="E2508"/>
      <c r="F2508"/>
      <c r="G2508"/>
      <c r="H2508"/>
      <c r="I2508"/>
      <c r="J2508"/>
      <c r="K2508"/>
      <c r="L2508"/>
      <c r="M2508"/>
      <c r="N2508"/>
      <c r="O2508"/>
      <c r="P2508"/>
      <c r="Q2508"/>
      <c r="R2508"/>
      <c r="S2508"/>
      <c r="T2508"/>
      <c r="U2508"/>
      <c r="V2508"/>
      <c r="W2508"/>
      <c r="X2508"/>
      <c r="Y2508"/>
      <c r="Z2508"/>
      <c r="AA2508"/>
      <c r="AB2508"/>
      <c r="AC2508"/>
      <c r="AD2508"/>
      <c r="AE2508"/>
      <c r="AF2508"/>
    </row>
    <row r="2509" spans="1:32">
      <c r="C2509"/>
      <c r="D2509"/>
      <c r="E2509"/>
      <c r="F2509"/>
      <c r="G2509"/>
      <c r="H2509"/>
      <c r="I2509"/>
      <c r="J2509"/>
      <c r="K2509"/>
      <c r="L2509"/>
      <c r="M2509"/>
      <c r="N2509"/>
      <c r="O2509"/>
      <c r="P2509"/>
      <c r="Q2509"/>
      <c r="R2509"/>
      <c r="S2509"/>
      <c r="T2509"/>
      <c r="U2509"/>
      <c r="V2509"/>
      <c r="W2509"/>
      <c r="X2509"/>
      <c r="Y2509"/>
      <c r="Z2509"/>
      <c r="AA2509"/>
      <c r="AB2509"/>
      <c r="AC2509"/>
      <c r="AD2509"/>
      <c r="AE2509"/>
      <c r="AF2509"/>
    </row>
    <row r="2510" spans="1:32">
      <c r="C2510"/>
      <c r="D2510"/>
      <c r="E2510"/>
      <c r="F2510"/>
      <c r="G2510"/>
      <c r="H2510"/>
      <c r="I2510"/>
      <c r="J2510"/>
      <c r="K2510"/>
      <c r="L2510"/>
      <c r="M2510"/>
      <c r="N2510"/>
      <c r="O2510"/>
      <c r="P2510"/>
      <c r="Q2510"/>
      <c r="R2510"/>
      <c r="S2510"/>
      <c r="T2510"/>
      <c r="U2510"/>
      <c r="V2510"/>
      <c r="W2510"/>
      <c r="X2510"/>
      <c r="Y2510"/>
      <c r="Z2510"/>
      <c r="AA2510"/>
      <c r="AB2510"/>
      <c r="AC2510"/>
      <c r="AD2510"/>
      <c r="AE2510"/>
      <c r="AF2510"/>
    </row>
    <row r="2511" spans="1:32">
      <c r="C2511"/>
      <c r="D2511"/>
      <c r="E2511"/>
      <c r="F2511"/>
      <c r="G2511"/>
      <c r="H2511"/>
      <c r="I2511"/>
      <c r="J2511"/>
      <c r="K2511"/>
      <c r="L2511"/>
      <c r="M2511"/>
      <c r="N2511"/>
      <c r="O2511"/>
      <c r="P2511"/>
      <c r="Q2511"/>
      <c r="R2511"/>
      <c r="S2511"/>
      <c r="T2511"/>
      <c r="U2511"/>
      <c r="V2511"/>
      <c r="W2511"/>
      <c r="X2511"/>
      <c r="Y2511"/>
      <c r="Z2511"/>
      <c r="AA2511"/>
      <c r="AB2511"/>
      <c r="AC2511"/>
      <c r="AD2511"/>
      <c r="AE2511"/>
      <c r="AF2511"/>
    </row>
    <row r="2512" spans="1:32">
      <c r="C2512"/>
      <c r="D2512"/>
      <c r="E2512"/>
      <c r="F2512"/>
      <c r="G2512"/>
      <c r="H2512"/>
      <c r="I2512"/>
      <c r="J2512"/>
      <c r="K2512"/>
      <c r="L2512"/>
      <c r="M2512"/>
      <c r="N2512"/>
      <c r="O2512"/>
      <c r="P2512"/>
      <c r="Q2512"/>
      <c r="R2512"/>
      <c r="S2512"/>
      <c r="T2512"/>
      <c r="U2512"/>
      <c r="V2512"/>
      <c r="W2512"/>
      <c r="X2512"/>
      <c r="Y2512"/>
      <c r="Z2512"/>
      <c r="AA2512"/>
      <c r="AB2512"/>
      <c r="AC2512"/>
      <c r="AD2512"/>
      <c r="AE2512"/>
      <c r="AF2512"/>
    </row>
    <row r="2513" spans="3:32">
      <c r="C2513"/>
      <c r="D2513"/>
      <c r="E2513"/>
      <c r="F2513"/>
      <c r="G2513"/>
      <c r="H2513"/>
      <c r="I2513"/>
      <c r="J2513"/>
      <c r="K2513"/>
      <c r="L2513"/>
      <c r="M2513"/>
      <c r="N2513"/>
      <c r="O2513"/>
      <c r="P2513"/>
      <c r="Q2513"/>
      <c r="R2513"/>
      <c r="S2513"/>
      <c r="T2513"/>
      <c r="U2513"/>
      <c r="V2513"/>
      <c r="W2513"/>
      <c r="X2513"/>
      <c r="Y2513"/>
      <c r="Z2513"/>
      <c r="AA2513"/>
      <c r="AB2513"/>
      <c r="AC2513"/>
      <c r="AD2513"/>
      <c r="AE2513"/>
      <c r="AF2513"/>
    </row>
    <row r="2514" spans="3:32">
      <c r="C2514"/>
      <c r="D2514"/>
      <c r="E2514"/>
      <c r="F2514"/>
      <c r="G2514"/>
      <c r="H2514"/>
      <c r="I2514"/>
      <c r="J2514"/>
      <c r="K2514"/>
      <c r="L2514"/>
      <c r="M2514"/>
      <c r="N2514"/>
      <c r="O2514"/>
      <c r="P2514"/>
      <c r="Q2514"/>
      <c r="R2514"/>
      <c r="S2514"/>
      <c r="T2514"/>
      <c r="U2514"/>
      <c r="V2514"/>
      <c r="W2514"/>
      <c r="X2514"/>
      <c r="Y2514"/>
      <c r="Z2514"/>
      <c r="AA2514"/>
      <c r="AB2514"/>
      <c r="AC2514"/>
      <c r="AD2514"/>
      <c r="AE2514"/>
      <c r="AF2514"/>
    </row>
    <row r="2515" spans="3:32">
      <c r="C2515"/>
      <c r="D2515"/>
      <c r="E2515"/>
      <c r="F2515"/>
      <c r="G2515"/>
      <c r="H2515"/>
      <c r="I2515"/>
      <c r="J2515"/>
      <c r="K2515"/>
      <c r="L2515"/>
      <c r="M2515"/>
      <c r="N2515"/>
      <c r="O2515"/>
      <c r="P2515"/>
      <c r="Q2515"/>
      <c r="R2515"/>
      <c r="S2515"/>
      <c r="T2515"/>
      <c r="U2515"/>
      <c r="V2515"/>
      <c r="W2515"/>
      <c r="X2515"/>
      <c r="Y2515"/>
      <c r="Z2515"/>
      <c r="AA2515"/>
      <c r="AB2515"/>
      <c r="AC2515"/>
      <c r="AD2515"/>
      <c r="AE2515"/>
      <c r="AF2515"/>
    </row>
    <row r="2516" spans="3:32">
      <c r="C2516"/>
      <c r="D2516"/>
      <c r="E2516"/>
      <c r="F2516"/>
      <c r="G2516"/>
      <c r="H2516"/>
      <c r="I2516"/>
      <c r="J2516"/>
      <c r="K2516"/>
      <c r="L2516"/>
      <c r="M2516"/>
      <c r="N2516"/>
      <c r="O2516"/>
      <c r="P2516"/>
      <c r="Q2516"/>
      <c r="R2516"/>
      <c r="S2516"/>
      <c r="T2516"/>
      <c r="U2516"/>
      <c r="V2516"/>
      <c r="W2516"/>
      <c r="X2516"/>
      <c r="Y2516"/>
      <c r="Z2516"/>
      <c r="AA2516"/>
      <c r="AB2516"/>
      <c r="AC2516"/>
      <c r="AD2516"/>
      <c r="AE2516"/>
      <c r="AF2516"/>
    </row>
    <row r="2517" spans="3:32">
      <c r="C2517"/>
      <c r="D2517"/>
      <c r="E2517"/>
      <c r="F2517"/>
      <c r="G2517"/>
      <c r="H2517"/>
      <c r="I2517"/>
      <c r="J2517"/>
      <c r="K2517"/>
      <c r="L2517"/>
      <c r="M2517"/>
      <c r="N2517"/>
      <c r="O2517"/>
      <c r="P2517"/>
      <c r="Q2517"/>
      <c r="R2517"/>
      <c r="S2517"/>
      <c r="T2517"/>
      <c r="U2517"/>
      <c r="V2517"/>
      <c r="W2517"/>
      <c r="X2517"/>
      <c r="Y2517"/>
      <c r="Z2517"/>
      <c r="AA2517"/>
      <c r="AB2517"/>
      <c r="AC2517"/>
      <c r="AD2517"/>
      <c r="AE2517"/>
      <c r="AF2517"/>
    </row>
    <row r="2518" spans="3:32">
      <c r="C2518"/>
      <c r="D2518"/>
      <c r="E2518"/>
      <c r="F2518"/>
      <c r="G2518"/>
      <c r="H2518"/>
      <c r="I2518"/>
      <c r="J2518"/>
      <c r="K2518"/>
      <c r="L2518"/>
      <c r="M2518"/>
      <c r="N2518"/>
      <c r="O2518"/>
      <c r="P2518"/>
      <c r="Q2518"/>
      <c r="R2518"/>
      <c r="S2518"/>
      <c r="T2518"/>
      <c r="U2518"/>
      <c r="V2518"/>
      <c r="W2518"/>
      <c r="X2518"/>
      <c r="Y2518"/>
      <c r="Z2518"/>
      <c r="AA2518"/>
      <c r="AB2518"/>
      <c r="AC2518"/>
      <c r="AD2518"/>
      <c r="AE2518"/>
      <c r="AF2518"/>
    </row>
    <row r="2519" spans="3:32">
      <c r="C2519"/>
      <c r="D2519"/>
      <c r="E2519"/>
      <c r="F2519"/>
      <c r="G2519"/>
      <c r="H2519"/>
      <c r="I2519"/>
      <c r="J2519"/>
      <c r="K2519"/>
      <c r="L2519"/>
      <c r="M2519"/>
      <c r="N2519"/>
      <c r="O2519"/>
      <c r="P2519"/>
      <c r="Q2519"/>
      <c r="R2519"/>
      <c r="S2519"/>
      <c r="T2519"/>
      <c r="U2519"/>
      <c r="V2519"/>
      <c r="W2519"/>
      <c r="X2519"/>
      <c r="Y2519"/>
      <c r="Z2519"/>
      <c r="AA2519"/>
      <c r="AB2519"/>
      <c r="AC2519"/>
      <c r="AD2519"/>
      <c r="AE2519"/>
      <c r="AF2519"/>
    </row>
    <row r="2520" spans="3:32">
      <c r="C2520"/>
      <c r="D2520"/>
      <c r="E2520"/>
      <c r="F2520"/>
      <c r="G2520"/>
      <c r="H2520"/>
      <c r="I2520"/>
      <c r="J2520"/>
      <c r="K2520"/>
      <c r="L2520"/>
      <c r="M2520"/>
      <c r="N2520"/>
      <c r="O2520"/>
      <c r="P2520"/>
      <c r="Q2520"/>
      <c r="R2520"/>
      <c r="S2520"/>
      <c r="T2520"/>
      <c r="U2520"/>
      <c r="V2520"/>
      <c r="W2520"/>
      <c r="X2520"/>
      <c r="Y2520"/>
      <c r="Z2520"/>
      <c r="AA2520"/>
      <c r="AB2520"/>
      <c r="AC2520"/>
      <c r="AD2520"/>
      <c r="AE2520"/>
      <c r="AF2520"/>
    </row>
    <row r="2521" spans="3:32">
      <c r="C2521"/>
      <c r="D2521"/>
      <c r="E2521"/>
      <c r="F2521"/>
      <c r="G2521"/>
      <c r="H2521"/>
      <c r="I2521"/>
      <c r="J2521"/>
      <c r="K2521"/>
      <c r="L2521"/>
      <c r="M2521"/>
      <c r="N2521"/>
      <c r="O2521"/>
      <c r="P2521"/>
      <c r="Q2521"/>
      <c r="R2521"/>
      <c r="S2521"/>
      <c r="T2521"/>
      <c r="U2521"/>
      <c r="V2521"/>
      <c r="W2521"/>
      <c r="X2521"/>
      <c r="Y2521"/>
      <c r="Z2521"/>
      <c r="AA2521"/>
      <c r="AB2521"/>
      <c r="AC2521"/>
      <c r="AD2521"/>
      <c r="AE2521"/>
      <c r="AF2521"/>
    </row>
    <row r="2522" spans="3:32">
      <c r="C2522"/>
      <c r="D2522"/>
      <c r="E2522"/>
      <c r="F2522"/>
      <c r="G2522"/>
      <c r="H2522"/>
      <c r="I2522"/>
      <c r="J2522"/>
      <c r="K2522"/>
      <c r="L2522"/>
      <c r="M2522"/>
      <c r="N2522"/>
      <c r="O2522"/>
      <c r="P2522"/>
      <c r="Q2522"/>
      <c r="R2522"/>
      <c r="S2522"/>
      <c r="T2522"/>
      <c r="U2522"/>
      <c r="V2522"/>
      <c r="W2522"/>
      <c r="X2522"/>
      <c r="Y2522"/>
      <c r="Z2522"/>
      <c r="AA2522"/>
      <c r="AB2522"/>
      <c r="AC2522"/>
      <c r="AD2522"/>
      <c r="AE2522"/>
      <c r="AF2522"/>
    </row>
    <row r="2523" spans="3:32">
      <c r="C2523"/>
      <c r="D2523"/>
      <c r="E2523"/>
      <c r="F2523"/>
      <c r="G2523"/>
      <c r="H2523"/>
      <c r="I2523"/>
      <c r="J2523"/>
      <c r="K2523"/>
      <c r="L2523"/>
      <c r="M2523"/>
      <c r="N2523"/>
      <c r="O2523"/>
      <c r="P2523"/>
      <c r="Q2523"/>
      <c r="R2523"/>
      <c r="S2523"/>
      <c r="T2523"/>
      <c r="U2523"/>
      <c r="V2523"/>
      <c r="W2523"/>
      <c r="X2523"/>
      <c r="Y2523"/>
      <c r="Z2523"/>
      <c r="AA2523"/>
      <c r="AB2523"/>
      <c r="AC2523"/>
      <c r="AD2523"/>
      <c r="AE2523"/>
      <c r="AF2523"/>
    </row>
    <row r="2524" spans="3:32">
      <c r="C2524"/>
      <c r="D2524"/>
      <c r="E2524"/>
      <c r="F2524"/>
      <c r="G2524"/>
      <c r="H2524"/>
      <c r="I2524"/>
      <c r="J2524"/>
      <c r="K2524"/>
      <c r="L2524"/>
      <c r="M2524"/>
      <c r="N2524"/>
      <c r="O2524"/>
      <c r="P2524"/>
      <c r="Q2524"/>
      <c r="R2524"/>
      <c r="S2524"/>
      <c r="T2524"/>
      <c r="U2524"/>
      <c r="V2524"/>
      <c r="W2524"/>
      <c r="X2524"/>
      <c r="Y2524"/>
      <c r="Z2524"/>
      <c r="AA2524"/>
      <c r="AB2524"/>
      <c r="AC2524"/>
      <c r="AD2524"/>
      <c r="AE2524"/>
      <c r="AF2524"/>
    </row>
    <row r="2525" spans="3:32">
      <c r="C2525"/>
      <c r="D2525"/>
      <c r="E2525"/>
      <c r="F2525"/>
      <c r="G2525"/>
      <c r="H2525"/>
      <c r="I2525"/>
      <c r="J2525"/>
      <c r="K2525"/>
      <c r="L2525"/>
      <c r="M2525"/>
      <c r="N2525"/>
      <c r="O2525"/>
      <c r="P2525"/>
      <c r="Q2525"/>
      <c r="R2525"/>
      <c r="S2525"/>
      <c r="T2525"/>
      <c r="U2525"/>
      <c r="V2525"/>
      <c r="W2525"/>
      <c r="X2525"/>
      <c r="Y2525"/>
      <c r="Z2525"/>
      <c r="AA2525"/>
      <c r="AB2525"/>
      <c r="AC2525"/>
      <c r="AD2525"/>
      <c r="AE2525"/>
      <c r="AF2525"/>
    </row>
    <row r="2526" spans="3:32">
      <c r="C2526"/>
      <c r="D2526"/>
      <c r="E2526"/>
      <c r="F2526"/>
      <c r="G2526"/>
      <c r="H2526"/>
      <c r="I2526"/>
      <c r="J2526"/>
      <c r="K2526"/>
      <c r="L2526"/>
      <c r="M2526"/>
      <c r="N2526"/>
      <c r="O2526"/>
      <c r="P2526"/>
      <c r="Q2526"/>
      <c r="R2526"/>
      <c r="S2526"/>
      <c r="T2526"/>
      <c r="U2526"/>
      <c r="V2526"/>
      <c r="W2526"/>
      <c r="X2526"/>
      <c r="Y2526"/>
      <c r="Z2526"/>
      <c r="AA2526"/>
      <c r="AB2526"/>
      <c r="AC2526"/>
      <c r="AD2526"/>
      <c r="AE2526"/>
      <c r="AF2526"/>
    </row>
    <row r="2527" spans="3:32">
      <c r="C2527"/>
      <c r="D2527"/>
      <c r="E2527"/>
      <c r="F2527"/>
      <c r="G2527"/>
      <c r="H2527"/>
      <c r="I2527"/>
      <c r="J2527"/>
      <c r="K2527"/>
      <c r="L2527"/>
      <c r="M2527"/>
      <c r="N2527"/>
      <c r="O2527"/>
      <c r="P2527"/>
      <c r="Q2527"/>
      <c r="R2527"/>
      <c r="S2527"/>
      <c r="T2527"/>
      <c r="U2527"/>
      <c r="V2527"/>
      <c r="W2527"/>
      <c r="X2527"/>
      <c r="Y2527"/>
      <c r="Z2527"/>
      <c r="AA2527"/>
      <c r="AB2527"/>
      <c r="AC2527"/>
      <c r="AD2527"/>
      <c r="AE2527"/>
      <c r="AF2527"/>
    </row>
    <row r="2528" spans="3:32">
      <c r="C2528"/>
      <c r="D2528"/>
      <c r="E2528"/>
      <c r="F2528"/>
      <c r="G2528"/>
      <c r="H2528"/>
      <c r="I2528"/>
      <c r="J2528"/>
      <c r="K2528"/>
      <c r="L2528"/>
      <c r="M2528"/>
      <c r="N2528"/>
      <c r="O2528"/>
      <c r="P2528"/>
      <c r="Q2528"/>
      <c r="R2528"/>
      <c r="S2528"/>
      <c r="T2528"/>
      <c r="U2528"/>
      <c r="V2528"/>
      <c r="W2528"/>
      <c r="X2528"/>
      <c r="Y2528"/>
      <c r="Z2528"/>
      <c r="AA2528"/>
      <c r="AB2528"/>
      <c r="AC2528"/>
      <c r="AD2528"/>
      <c r="AE2528"/>
      <c r="AF2528"/>
    </row>
    <row r="2529" spans="3:32">
      <c r="C2529"/>
      <c r="D2529"/>
      <c r="E2529"/>
      <c r="F2529"/>
      <c r="G2529"/>
      <c r="H2529"/>
      <c r="I2529"/>
      <c r="J2529"/>
      <c r="K2529"/>
      <c r="L2529"/>
      <c r="M2529"/>
      <c r="N2529"/>
      <c r="O2529"/>
      <c r="P2529"/>
      <c r="Q2529"/>
      <c r="R2529"/>
      <c r="S2529"/>
      <c r="T2529"/>
      <c r="U2529"/>
      <c r="V2529"/>
      <c r="W2529"/>
      <c r="X2529"/>
      <c r="Y2529"/>
      <c r="Z2529"/>
      <c r="AA2529"/>
      <c r="AB2529"/>
      <c r="AC2529"/>
      <c r="AD2529"/>
      <c r="AE2529"/>
      <c r="AF2529"/>
    </row>
    <row r="2530" spans="3:32">
      <c r="C2530"/>
      <c r="D2530"/>
      <c r="E2530"/>
      <c r="F2530"/>
      <c r="G2530"/>
      <c r="H2530"/>
      <c r="I2530"/>
      <c r="J2530"/>
      <c r="K2530"/>
      <c r="L2530"/>
      <c r="M2530"/>
      <c r="N2530"/>
      <c r="O2530"/>
      <c r="P2530"/>
      <c r="Q2530"/>
      <c r="R2530"/>
      <c r="S2530"/>
      <c r="T2530"/>
      <c r="U2530"/>
      <c r="V2530"/>
      <c r="W2530"/>
      <c r="X2530"/>
      <c r="Y2530"/>
      <c r="Z2530"/>
      <c r="AA2530"/>
      <c r="AB2530"/>
      <c r="AC2530"/>
      <c r="AD2530"/>
      <c r="AE2530"/>
      <c r="AF2530"/>
    </row>
    <row r="2531" spans="3:32">
      <c r="C2531"/>
      <c r="D2531"/>
      <c r="E2531"/>
      <c r="F2531"/>
      <c r="G2531"/>
      <c r="H2531"/>
      <c r="I2531"/>
      <c r="J2531"/>
      <c r="K2531"/>
      <c r="L2531"/>
      <c r="M2531"/>
      <c r="N2531"/>
      <c r="O2531"/>
      <c r="P2531"/>
      <c r="Q2531"/>
      <c r="R2531"/>
      <c r="S2531"/>
      <c r="T2531"/>
      <c r="U2531"/>
      <c r="V2531"/>
      <c r="W2531"/>
      <c r="X2531"/>
      <c r="Y2531"/>
      <c r="Z2531"/>
      <c r="AA2531"/>
      <c r="AB2531"/>
      <c r="AC2531"/>
      <c r="AD2531"/>
      <c r="AE2531"/>
      <c r="AF2531"/>
    </row>
    <row r="2532" spans="3:32">
      <c r="C2532"/>
      <c r="D2532"/>
      <c r="E2532"/>
      <c r="F2532"/>
      <c r="G2532"/>
      <c r="H2532"/>
      <c r="I2532"/>
      <c r="J2532"/>
      <c r="K2532"/>
      <c r="L2532"/>
      <c r="M2532"/>
      <c r="N2532"/>
      <c r="O2532"/>
      <c r="P2532"/>
      <c r="Q2532"/>
      <c r="R2532"/>
      <c r="S2532"/>
      <c r="T2532"/>
      <c r="U2532"/>
      <c r="V2532"/>
      <c r="W2532"/>
      <c r="X2532"/>
      <c r="Y2532"/>
      <c r="Z2532"/>
      <c r="AA2532"/>
      <c r="AB2532"/>
      <c r="AC2532"/>
      <c r="AD2532"/>
      <c r="AE2532"/>
      <c r="AF2532"/>
    </row>
    <row r="2533" spans="3:32">
      <c r="C2533"/>
      <c r="D2533"/>
      <c r="E2533"/>
      <c r="F2533"/>
      <c r="G2533"/>
      <c r="H2533"/>
      <c r="I2533"/>
      <c r="J2533"/>
      <c r="K2533"/>
      <c r="L2533"/>
      <c r="M2533"/>
      <c r="N2533"/>
      <c r="O2533"/>
      <c r="P2533"/>
      <c r="Q2533"/>
      <c r="R2533"/>
      <c r="S2533"/>
      <c r="T2533"/>
      <c r="U2533"/>
      <c r="V2533"/>
      <c r="W2533"/>
      <c r="X2533"/>
      <c r="Y2533"/>
      <c r="Z2533"/>
      <c r="AA2533"/>
      <c r="AB2533"/>
      <c r="AC2533"/>
      <c r="AD2533"/>
      <c r="AE2533"/>
      <c r="AF2533"/>
    </row>
    <row r="2534" spans="3:32">
      <c r="C2534"/>
      <c r="D2534"/>
      <c r="E2534"/>
      <c r="F2534"/>
      <c r="G2534"/>
      <c r="H2534"/>
      <c r="I2534"/>
      <c r="J2534"/>
      <c r="K2534"/>
      <c r="L2534"/>
      <c r="M2534"/>
      <c r="N2534"/>
      <c r="O2534"/>
      <c r="P2534"/>
      <c r="Q2534"/>
      <c r="R2534"/>
      <c r="S2534"/>
      <c r="T2534"/>
      <c r="U2534"/>
      <c r="V2534"/>
      <c r="W2534"/>
      <c r="X2534"/>
      <c r="Y2534"/>
      <c r="Z2534"/>
      <c r="AA2534"/>
      <c r="AB2534"/>
      <c r="AC2534"/>
      <c r="AD2534"/>
      <c r="AE2534"/>
      <c r="AF2534"/>
    </row>
    <row r="2535" spans="3:32">
      <c r="C2535"/>
      <c r="D2535"/>
      <c r="E2535"/>
      <c r="F2535"/>
      <c r="G2535"/>
      <c r="H2535"/>
      <c r="I2535"/>
      <c r="J2535"/>
      <c r="K2535"/>
      <c r="L2535"/>
      <c r="M2535"/>
      <c r="N2535"/>
      <c r="O2535"/>
      <c r="P2535"/>
      <c r="Q2535"/>
      <c r="R2535"/>
      <c r="S2535"/>
      <c r="T2535"/>
      <c r="U2535"/>
      <c r="V2535"/>
      <c r="W2535"/>
      <c r="X2535"/>
      <c r="Y2535"/>
      <c r="Z2535"/>
      <c r="AA2535"/>
      <c r="AB2535"/>
      <c r="AC2535"/>
      <c r="AD2535"/>
      <c r="AE2535"/>
      <c r="AF2535"/>
    </row>
    <row r="2536" spans="3:32">
      <c r="C2536"/>
      <c r="D2536"/>
      <c r="E2536"/>
      <c r="F2536"/>
      <c r="G2536"/>
      <c r="H2536"/>
      <c r="I2536"/>
      <c r="J2536"/>
      <c r="K2536"/>
      <c r="L2536"/>
      <c r="M2536"/>
      <c r="N2536"/>
      <c r="O2536"/>
      <c r="P2536"/>
      <c r="Q2536"/>
      <c r="R2536"/>
      <c r="S2536"/>
      <c r="T2536"/>
      <c r="U2536"/>
      <c r="V2536"/>
      <c r="W2536"/>
      <c r="X2536"/>
      <c r="Y2536"/>
      <c r="Z2536"/>
      <c r="AA2536"/>
      <c r="AB2536"/>
      <c r="AC2536"/>
      <c r="AD2536"/>
      <c r="AE2536"/>
      <c r="AF2536"/>
    </row>
    <row r="2537" spans="3:32">
      <c r="C2537"/>
      <c r="D2537"/>
      <c r="E2537"/>
      <c r="F2537"/>
      <c r="G2537"/>
      <c r="H2537"/>
      <c r="I2537"/>
      <c r="J2537"/>
      <c r="K2537"/>
      <c r="L2537"/>
      <c r="M2537"/>
      <c r="N2537"/>
      <c r="O2537"/>
      <c r="P2537"/>
      <c r="Q2537"/>
      <c r="R2537"/>
      <c r="S2537"/>
      <c r="T2537"/>
      <c r="U2537"/>
      <c r="V2537"/>
      <c r="W2537"/>
      <c r="X2537"/>
      <c r="Y2537"/>
      <c r="Z2537"/>
      <c r="AA2537"/>
      <c r="AB2537"/>
      <c r="AC2537"/>
      <c r="AD2537"/>
      <c r="AE2537"/>
      <c r="AF2537"/>
    </row>
    <row r="2538" spans="3:32">
      <c r="C2538"/>
      <c r="D2538"/>
      <c r="E2538"/>
      <c r="F2538"/>
      <c r="G2538"/>
      <c r="H2538"/>
      <c r="I2538"/>
      <c r="J2538"/>
      <c r="K2538"/>
      <c r="L2538"/>
      <c r="M2538"/>
      <c r="N2538"/>
      <c r="O2538"/>
      <c r="P2538"/>
      <c r="Q2538"/>
      <c r="R2538"/>
      <c r="S2538"/>
      <c r="T2538"/>
      <c r="U2538"/>
      <c r="V2538"/>
      <c r="W2538"/>
      <c r="X2538"/>
      <c r="Y2538"/>
      <c r="Z2538"/>
      <c r="AA2538"/>
      <c r="AB2538"/>
      <c r="AC2538"/>
      <c r="AD2538"/>
      <c r="AE2538"/>
      <c r="AF2538"/>
    </row>
    <row r="2539" spans="3:32">
      <c r="C2539"/>
      <c r="D2539"/>
      <c r="E2539"/>
      <c r="F2539"/>
      <c r="G2539"/>
      <c r="H2539"/>
      <c r="I2539"/>
      <c r="J2539"/>
      <c r="K2539"/>
      <c r="L2539"/>
      <c r="M2539"/>
      <c r="N2539"/>
      <c r="O2539"/>
      <c r="P2539"/>
      <c r="Q2539"/>
      <c r="R2539"/>
      <c r="S2539"/>
      <c r="T2539"/>
      <c r="U2539"/>
      <c r="V2539"/>
      <c r="W2539"/>
      <c r="X2539"/>
      <c r="Y2539"/>
      <c r="Z2539"/>
      <c r="AA2539"/>
      <c r="AB2539"/>
      <c r="AC2539"/>
      <c r="AD2539"/>
      <c r="AE2539"/>
      <c r="AF2539"/>
    </row>
    <row r="2540" spans="3:32">
      <c r="C2540"/>
      <c r="D2540"/>
      <c r="E2540"/>
      <c r="F2540"/>
      <c r="G2540"/>
      <c r="H2540"/>
      <c r="I2540"/>
      <c r="J2540"/>
      <c r="K2540"/>
      <c r="L2540"/>
      <c r="M2540"/>
      <c r="N2540"/>
      <c r="O2540"/>
      <c r="P2540"/>
      <c r="Q2540"/>
      <c r="R2540"/>
      <c r="S2540"/>
      <c r="T2540"/>
      <c r="U2540"/>
      <c r="V2540"/>
      <c r="W2540"/>
      <c r="X2540"/>
      <c r="Y2540"/>
      <c r="Z2540"/>
      <c r="AA2540"/>
      <c r="AB2540"/>
      <c r="AC2540"/>
      <c r="AD2540"/>
      <c r="AE2540"/>
      <c r="AF2540"/>
    </row>
    <row r="2541" spans="3:32">
      <c r="C2541"/>
      <c r="D2541"/>
      <c r="E2541"/>
      <c r="F2541"/>
      <c r="G2541"/>
      <c r="H2541"/>
      <c r="I2541"/>
      <c r="J2541"/>
      <c r="K2541"/>
      <c r="L2541"/>
      <c r="M2541"/>
      <c r="N2541"/>
      <c r="O2541"/>
      <c r="P2541"/>
      <c r="Q2541"/>
      <c r="R2541"/>
      <c r="S2541"/>
      <c r="T2541"/>
      <c r="U2541"/>
      <c r="V2541"/>
      <c r="W2541"/>
      <c r="X2541"/>
      <c r="Y2541"/>
      <c r="Z2541"/>
      <c r="AA2541"/>
      <c r="AB2541"/>
      <c r="AC2541"/>
      <c r="AD2541"/>
      <c r="AE2541"/>
      <c r="AF2541"/>
    </row>
    <row r="2542" spans="3:32">
      <c r="C2542"/>
      <c r="D2542"/>
      <c r="E2542"/>
      <c r="F2542"/>
      <c r="G2542"/>
      <c r="H2542"/>
      <c r="I2542"/>
      <c r="J2542"/>
      <c r="K2542"/>
      <c r="L2542"/>
      <c r="M2542"/>
      <c r="N2542"/>
      <c r="O2542"/>
      <c r="P2542"/>
      <c r="Q2542"/>
      <c r="R2542"/>
      <c r="S2542"/>
      <c r="T2542"/>
      <c r="U2542"/>
      <c r="V2542"/>
      <c r="W2542"/>
      <c r="X2542"/>
      <c r="Y2542"/>
      <c r="Z2542"/>
      <c r="AA2542"/>
      <c r="AB2542"/>
      <c r="AC2542"/>
      <c r="AD2542"/>
      <c r="AE2542"/>
      <c r="AF2542"/>
    </row>
    <row r="2543" spans="3:32">
      <c r="C2543"/>
      <c r="D2543"/>
      <c r="E2543"/>
      <c r="F2543"/>
      <c r="G2543"/>
      <c r="H2543"/>
      <c r="I2543"/>
      <c r="J2543"/>
      <c r="K2543"/>
      <c r="L2543"/>
      <c r="M2543"/>
      <c r="N2543"/>
      <c r="O2543"/>
      <c r="P2543"/>
      <c r="Q2543"/>
      <c r="R2543"/>
      <c r="S2543"/>
      <c r="T2543"/>
      <c r="U2543"/>
      <c r="V2543"/>
      <c r="W2543"/>
      <c r="X2543"/>
      <c r="Y2543"/>
      <c r="Z2543"/>
      <c r="AA2543"/>
      <c r="AB2543"/>
      <c r="AC2543"/>
      <c r="AD2543"/>
      <c r="AE2543"/>
      <c r="AF2543"/>
    </row>
    <row r="2544" spans="3:32">
      <c r="C2544"/>
      <c r="D2544"/>
      <c r="E2544"/>
      <c r="F2544"/>
      <c r="G2544"/>
      <c r="H2544"/>
      <c r="I2544"/>
      <c r="J2544"/>
      <c r="K2544"/>
      <c r="L2544"/>
      <c r="M2544"/>
      <c r="N2544"/>
      <c r="O2544"/>
      <c r="P2544"/>
      <c r="Q2544"/>
      <c r="R2544"/>
      <c r="S2544"/>
      <c r="T2544"/>
      <c r="U2544"/>
      <c r="V2544"/>
      <c r="W2544"/>
      <c r="X2544"/>
      <c r="Y2544"/>
      <c r="Z2544"/>
      <c r="AA2544"/>
      <c r="AB2544"/>
      <c r="AC2544"/>
      <c r="AD2544"/>
      <c r="AE2544"/>
      <c r="AF2544"/>
    </row>
    <row r="2545" spans="3:32">
      <c r="C2545"/>
      <c r="D2545"/>
      <c r="E2545"/>
      <c r="F2545"/>
      <c r="G2545"/>
      <c r="H2545"/>
      <c r="I2545"/>
      <c r="J2545"/>
      <c r="K2545"/>
      <c r="L2545"/>
      <c r="M2545"/>
      <c r="N2545"/>
      <c r="O2545"/>
      <c r="P2545"/>
      <c r="Q2545"/>
      <c r="R2545"/>
      <c r="S2545"/>
      <c r="T2545"/>
      <c r="U2545"/>
      <c r="V2545"/>
      <c r="W2545"/>
      <c r="X2545"/>
      <c r="Y2545"/>
      <c r="Z2545"/>
      <c r="AA2545"/>
      <c r="AB2545"/>
      <c r="AC2545"/>
      <c r="AD2545"/>
      <c r="AE2545"/>
      <c r="AF2545"/>
    </row>
    <row r="2546" spans="3:32">
      <c r="C2546"/>
      <c r="D2546"/>
      <c r="E2546"/>
      <c r="F2546"/>
      <c r="G2546"/>
      <c r="H2546"/>
      <c r="I2546"/>
      <c r="J2546"/>
      <c r="K2546"/>
      <c r="L2546"/>
      <c r="M2546"/>
      <c r="N2546"/>
      <c r="O2546"/>
      <c r="P2546"/>
      <c r="Q2546"/>
      <c r="R2546"/>
      <c r="S2546"/>
      <c r="T2546"/>
      <c r="U2546"/>
      <c r="V2546"/>
      <c r="W2546"/>
      <c r="X2546"/>
      <c r="Y2546"/>
      <c r="Z2546"/>
      <c r="AA2546"/>
      <c r="AB2546"/>
      <c r="AC2546"/>
      <c r="AD2546"/>
      <c r="AE2546"/>
      <c r="AF2546"/>
    </row>
    <row r="2547" spans="3:32">
      <c r="C2547"/>
      <c r="D2547"/>
      <c r="E2547"/>
      <c r="F2547"/>
      <c r="G2547"/>
      <c r="H2547"/>
      <c r="I2547"/>
      <c r="J2547"/>
      <c r="K2547"/>
      <c r="L2547"/>
      <c r="M2547"/>
      <c r="N2547"/>
      <c r="O2547"/>
      <c r="P2547"/>
      <c r="Q2547"/>
      <c r="R2547"/>
      <c r="S2547"/>
      <c r="T2547"/>
      <c r="U2547"/>
      <c r="V2547"/>
      <c r="W2547"/>
      <c r="X2547"/>
      <c r="Y2547"/>
      <c r="Z2547"/>
      <c r="AA2547"/>
      <c r="AB2547"/>
      <c r="AC2547"/>
      <c r="AD2547"/>
      <c r="AE2547"/>
      <c r="AF2547"/>
    </row>
    <row r="2548" spans="3:32">
      <c r="C2548"/>
      <c r="D2548"/>
      <c r="E2548"/>
      <c r="F2548"/>
      <c r="G2548"/>
      <c r="H2548"/>
      <c r="I2548"/>
      <c r="J2548"/>
      <c r="K2548"/>
      <c r="L2548"/>
      <c r="M2548"/>
      <c r="N2548"/>
      <c r="O2548"/>
      <c r="P2548"/>
      <c r="Q2548"/>
      <c r="R2548"/>
      <c r="S2548"/>
      <c r="T2548"/>
      <c r="U2548"/>
      <c r="V2548"/>
      <c r="W2548"/>
      <c r="X2548"/>
      <c r="Y2548"/>
      <c r="Z2548"/>
      <c r="AA2548"/>
      <c r="AB2548"/>
      <c r="AC2548"/>
      <c r="AD2548"/>
      <c r="AE2548"/>
      <c r="AF2548"/>
    </row>
    <row r="2549" spans="3:32">
      <c r="C2549"/>
      <c r="D2549"/>
      <c r="E2549"/>
      <c r="F2549"/>
      <c r="G2549"/>
      <c r="H2549"/>
      <c r="I2549"/>
      <c r="J2549"/>
      <c r="K2549"/>
      <c r="L2549"/>
      <c r="M2549"/>
      <c r="N2549"/>
      <c r="O2549"/>
      <c r="P2549"/>
      <c r="Q2549"/>
      <c r="R2549"/>
      <c r="S2549"/>
      <c r="T2549"/>
      <c r="U2549"/>
      <c r="V2549"/>
      <c r="W2549"/>
      <c r="X2549"/>
      <c r="Y2549"/>
      <c r="Z2549"/>
      <c r="AA2549"/>
      <c r="AB2549"/>
      <c r="AC2549"/>
      <c r="AD2549"/>
      <c r="AE2549"/>
      <c r="AF2549"/>
    </row>
    <row r="2550" spans="3:32">
      <c r="C2550"/>
      <c r="D2550"/>
      <c r="E2550"/>
      <c r="F2550"/>
      <c r="G2550"/>
      <c r="H2550"/>
      <c r="I2550"/>
      <c r="J2550"/>
      <c r="K2550"/>
      <c r="L2550"/>
      <c r="M2550"/>
      <c r="N2550"/>
      <c r="O2550"/>
      <c r="P2550"/>
      <c r="Q2550"/>
      <c r="R2550"/>
      <c r="S2550"/>
      <c r="T2550"/>
      <c r="U2550"/>
      <c r="V2550"/>
      <c r="W2550"/>
      <c r="X2550"/>
      <c r="Y2550"/>
      <c r="Z2550"/>
      <c r="AA2550"/>
      <c r="AB2550"/>
      <c r="AC2550"/>
      <c r="AD2550"/>
      <c r="AE2550"/>
      <c r="AF2550"/>
    </row>
    <row r="2551" spans="3:32">
      <c r="C2551"/>
      <c r="D2551"/>
      <c r="E2551"/>
      <c r="F2551"/>
      <c r="G2551"/>
      <c r="H2551"/>
      <c r="I2551"/>
      <c r="J2551"/>
      <c r="K2551"/>
      <c r="L2551"/>
      <c r="M2551"/>
      <c r="N2551"/>
      <c r="O2551"/>
      <c r="P2551"/>
      <c r="Q2551"/>
      <c r="R2551"/>
      <c r="S2551"/>
      <c r="T2551"/>
      <c r="U2551"/>
      <c r="V2551"/>
      <c r="W2551"/>
      <c r="X2551"/>
      <c r="Y2551"/>
      <c r="Z2551"/>
      <c r="AA2551"/>
      <c r="AB2551"/>
      <c r="AC2551"/>
      <c r="AD2551"/>
      <c r="AE2551"/>
      <c r="AF2551"/>
    </row>
    <row r="2552" spans="3:32">
      <c r="C2552"/>
      <c r="D2552"/>
      <c r="E2552"/>
      <c r="F2552"/>
      <c r="G2552"/>
      <c r="H2552"/>
      <c r="I2552"/>
      <c r="J2552"/>
      <c r="K2552"/>
      <c r="L2552"/>
      <c r="M2552"/>
      <c r="N2552"/>
      <c r="O2552"/>
      <c r="P2552"/>
      <c r="Q2552"/>
      <c r="R2552"/>
      <c r="S2552"/>
      <c r="T2552"/>
      <c r="U2552"/>
      <c r="V2552"/>
      <c r="W2552"/>
      <c r="X2552"/>
      <c r="Y2552"/>
      <c r="Z2552"/>
      <c r="AA2552"/>
      <c r="AB2552"/>
      <c r="AC2552"/>
      <c r="AD2552"/>
      <c r="AE2552"/>
      <c r="AF2552"/>
    </row>
    <row r="2553" spans="3:32">
      <c r="C2553"/>
      <c r="D2553"/>
      <c r="E2553"/>
      <c r="F2553"/>
      <c r="G2553"/>
      <c r="H2553"/>
      <c r="I2553"/>
      <c r="J2553"/>
      <c r="K2553"/>
      <c r="L2553"/>
      <c r="M2553"/>
      <c r="N2553"/>
      <c r="O2553"/>
      <c r="P2553"/>
      <c r="Q2553"/>
      <c r="R2553"/>
      <c r="S2553"/>
      <c r="T2553"/>
      <c r="U2553"/>
      <c r="V2553"/>
      <c r="W2553"/>
      <c r="X2553"/>
      <c r="Y2553"/>
      <c r="Z2553"/>
      <c r="AA2553"/>
      <c r="AB2553"/>
      <c r="AC2553"/>
      <c r="AD2553"/>
      <c r="AE2553"/>
      <c r="AF2553"/>
    </row>
    <row r="2554" spans="3:32">
      <c r="C2554"/>
      <c r="D2554"/>
      <c r="E2554"/>
      <c r="F2554"/>
      <c r="G2554"/>
      <c r="H2554"/>
      <c r="I2554"/>
      <c r="J2554"/>
      <c r="K2554"/>
      <c r="L2554"/>
      <c r="M2554"/>
      <c r="N2554"/>
      <c r="O2554"/>
      <c r="P2554"/>
      <c r="Q2554"/>
      <c r="R2554"/>
      <c r="S2554"/>
      <c r="T2554"/>
      <c r="U2554"/>
      <c r="V2554"/>
      <c r="W2554"/>
      <c r="X2554"/>
      <c r="Y2554"/>
      <c r="Z2554"/>
      <c r="AA2554"/>
      <c r="AB2554"/>
      <c r="AC2554"/>
      <c r="AD2554"/>
      <c r="AE2554"/>
      <c r="AF2554"/>
    </row>
    <row r="2555" spans="3:32">
      <c r="C2555"/>
      <c r="D2555"/>
      <c r="E2555"/>
      <c r="F2555"/>
      <c r="G2555"/>
      <c r="H2555"/>
      <c r="I2555"/>
      <c r="J2555"/>
      <c r="K2555"/>
      <c r="L2555"/>
      <c r="M2555"/>
      <c r="N2555"/>
      <c r="O2555"/>
      <c r="P2555"/>
      <c r="Q2555"/>
      <c r="R2555"/>
      <c r="S2555"/>
      <c r="T2555"/>
      <c r="U2555"/>
      <c r="V2555"/>
      <c r="W2555"/>
      <c r="X2555"/>
      <c r="Y2555"/>
      <c r="Z2555"/>
      <c r="AA2555"/>
      <c r="AB2555"/>
      <c r="AC2555"/>
      <c r="AD2555"/>
      <c r="AE2555"/>
      <c r="AF2555"/>
    </row>
    <row r="2556" spans="3:32">
      <c r="C2556"/>
      <c r="D2556"/>
      <c r="E2556"/>
      <c r="F2556"/>
      <c r="G2556"/>
      <c r="H2556"/>
      <c r="I2556"/>
      <c r="J2556"/>
      <c r="K2556"/>
      <c r="L2556"/>
      <c r="M2556"/>
      <c r="N2556"/>
      <c r="O2556"/>
      <c r="P2556"/>
      <c r="Q2556"/>
      <c r="R2556"/>
      <c r="S2556"/>
      <c r="T2556"/>
      <c r="U2556"/>
      <c r="V2556"/>
      <c r="W2556"/>
      <c r="X2556"/>
      <c r="Y2556"/>
      <c r="Z2556"/>
      <c r="AA2556"/>
      <c r="AB2556"/>
      <c r="AC2556"/>
      <c r="AD2556"/>
      <c r="AE2556"/>
      <c r="AF2556"/>
    </row>
    <row r="2557" spans="3:32">
      <c r="C2557"/>
      <c r="D2557"/>
      <c r="E2557"/>
      <c r="F2557"/>
      <c r="G2557"/>
      <c r="H2557"/>
      <c r="I2557"/>
      <c r="J2557"/>
      <c r="K2557"/>
      <c r="L2557"/>
      <c r="M2557"/>
      <c r="N2557"/>
      <c r="O2557"/>
      <c r="P2557"/>
      <c r="Q2557"/>
      <c r="R2557"/>
      <c r="S2557"/>
      <c r="T2557"/>
      <c r="U2557"/>
      <c r="V2557"/>
      <c r="W2557"/>
      <c r="X2557"/>
      <c r="Y2557"/>
      <c r="Z2557"/>
      <c r="AA2557"/>
      <c r="AB2557"/>
      <c r="AC2557"/>
      <c r="AD2557"/>
      <c r="AE2557"/>
      <c r="AF2557"/>
    </row>
    <row r="2558" spans="3:32">
      <c r="C2558"/>
      <c r="D2558"/>
      <c r="E2558"/>
      <c r="F2558"/>
      <c r="G2558"/>
      <c r="H2558"/>
      <c r="I2558"/>
      <c r="J2558"/>
      <c r="K2558"/>
      <c r="L2558"/>
      <c r="M2558"/>
      <c r="N2558"/>
      <c r="O2558"/>
      <c r="P2558"/>
      <c r="Q2558"/>
      <c r="R2558"/>
      <c r="S2558"/>
      <c r="T2558"/>
      <c r="U2558"/>
      <c r="V2558"/>
      <c r="W2558"/>
      <c r="X2558"/>
      <c r="Y2558"/>
      <c r="Z2558"/>
      <c r="AA2558"/>
      <c r="AB2558"/>
      <c r="AC2558"/>
      <c r="AD2558"/>
      <c r="AE2558"/>
      <c r="AF2558"/>
    </row>
    <row r="2559" spans="3:32">
      <c r="C2559"/>
      <c r="D2559"/>
      <c r="E2559"/>
      <c r="F2559"/>
      <c r="G2559"/>
      <c r="H2559"/>
      <c r="I2559"/>
      <c r="J2559"/>
      <c r="K2559"/>
      <c r="L2559"/>
      <c r="M2559"/>
      <c r="N2559"/>
      <c r="O2559"/>
      <c r="P2559"/>
      <c r="Q2559"/>
      <c r="R2559"/>
      <c r="S2559"/>
      <c r="T2559"/>
      <c r="U2559"/>
      <c r="V2559"/>
      <c r="W2559"/>
      <c r="X2559"/>
      <c r="Y2559"/>
      <c r="Z2559"/>
      <c r="AA2559"/>
      <c r="AB2559"/>
      <c r="AC2559"/>
      <c r="AD2559"/>
      <c r="AE2559"/>
      <c r="AF2559"/>
    </row>
    <row r="2560" spans="3:32">
      <c r="C2560"/>
      <c r="D2560"/>
      <c r="E2560"/>
      <c r="F2560"/>
      <c r="G2560"/>
      <c r="H2560"/>
      <c r="I2560"/>
      <c r="J2560"/>
      <c r="K2560"/>
      <c r="L2560"/>
      <c r="M2560"/>
      <c r="N2560"/>
      <c r="O2560"/>
      <c r="P2560"/>
      <c r="Q2560"/>
      <c r="R2560"/>
      <c r="S2560"/>
      <c r="T2560"/>
      <c r="U2560"/>
      <c r="V2560"/>
      <c r="W2560"/>
      <c r="X2560"/>
      <c r="Y2560"/>
      <c r="Z2560"/>
      <c r="AA2560"/>
      <c r="AB2560"/>
      <c r="AC2560"/>
      <c r="AD2560"/>
      <c r="AE2560"/>
      <c r="AF2560"/>
    </row>
    <row r="2561" spans="3:32">
      <c r="C2561"/>
      <c r="D2561"/>
      <c r="E2561"/>
      <c r="F2561"/>
      <c r="G2561"/>
      <c r="H2561"/>
      <c r="I2561"/>
      <c r="J2561"/>
      <c r="K2561"/>
      <c r="L2561"/>
      <c r="M2561"/>
      <c r="N2561"/>
      <c r="O2561"/>
      <c r="P2561"/>
      <c r="Q2561"/>
      <c r="R2561"/>
      <c r="S2561"/>
      <c r="T2561"/>
      <c r="U2561"/>
      <c r="V2561"/>
      <c r="W2561"/>
      <c r="X2561"/>
      <c r="Y2561"/>
      <c r="Z2561"/>
      <c r="AA2561"/>
      <c r="AB2561"/>
      <c r="AC2561"/>
      <c r="AD2561"/>
      <c r="AE2561"/>
      <c r="AF2561"/>
    </row>
    <row r="2562" spans="3:32">
      <c r="C2562"/>
      <c r="D2562"/>
      <c r="E2562"/>
      <c r="F2562"/>
      <c r="G2562"/>
      <c r="H2562"/>
      <c r="I2562"/>
      <c r="J2562"/>
      <c r="K2562"/>
      <c r="L2562"/>
      <c r="M2562"/>
      <c r="N2562"/>
      <c r="O2562"/>
      <c r="P2562"/>
      <c r="Q2562"/>
      <c r="R2562"/>
      <c r="S2562"/>
      <c r="T2562"/>
      <c r="U2562"/>
      <c r="V2562"/>
      <c r="W2562"/>
      <c r="X2562"/>
      <c r="Y2562"/>
      <c r="Z2562"/>
      <c r="AA2562"/>
      <c r="AB2562"/>
      <c r="AC2562"/>
      <c r="AD2562"/>
      <c r="AE2562"/>
      <c r="AF2562"/>
    </row>
    <row r="2563" spans="3:32">
      <c r="C2563"/>
      <c r="D2563"/>
      <c r="E2563"/>
      <c r="F2563"/>
      <c r="G2563"/>
      <c r="H2563"/>
      <c r="I2563"/>
      <c r="J2563"/>
      <c r="K2563"/>
      <c r="L2563"/>
      <c r="M2563"/>
      <c r="N2563"/>
      <c r="O2563"/>
      <c r="P2563"/>
      <c r="Q2563"/>
      <c r="R2563"/>
      <c r="S2563"/>
      <c r="T2563"/>
      <c r="U2563"/>
      <c r="V2563"/>
      <c r="W2563"/>
      <c r="X2563"/>
      <c r="Y2563"/>
      <c r="Z2563"/>
      <c r="AA2563"/>
      <c r="AB2563"/>
      <c r="AC2563"/>
      <c r="AD2563"/>
      <c r="AE2563"/>
      <c r="AF2563"/>
    </row>
    <row r="2564" spans="3:32">
      <c r="C2564"/>
      <c r="D2564"/>
      <c r="E2564"/>
      <c r="F2564"/>
      <c r="G2564"/>
      <c r="H2564"/>
      <c r="I2564"/>
      <c r="J2564"/>
      <c r="K2564"/>
      <c r="L2564"/>
      <c r="M2564"/>
      <c r="N2564"/>
      <c r="O2564"/>
      <c r="P2564"/>
      <c r="Q2564"/>
      <c r="R2564"/>
      <c r="S2564"/>
      <c r="T2564"/>
      <c r="U2564"/>
      <c r="V2564"/>
      <c r="W2564"/>
      <c r="X2564"/>
      <c r="Y2564"/>
      <c r="Z2564"/>
      <c r="AA2564"/>
      <c r="AB2564"/>
      <c r="AC2564"/>
      <c r="AD2564"/>
      <c r="AE2564"/>
      <c r="AF2564"/>
    </row>
    <row r="2565" spans="3:32">
      <c r="C2565"/>
      <c r="D2565"/>
      <c r="E2565"/>
      <c r="F2565"/>
      <c r="G2565"/>
      <c r="H2565"/>
      <c r="I2565"/>
      <c r="J2565"/>
      <c r="K2565"/>
      <c r="L2565"/>
      <c r="M2565"/>
      <c r="N2565"/>
      <c r="O2565"/>
      <c r="P2565"/>
      <c r="Q2565"/>
      <c r="R2565"/>
      <c r="S2565"/>
      <c r="T2565"/>
      <c r="U2565"/>
      <c r="V2565"/>
      <c r="W2565"/>
      <c r="X2565"/>
      <c r="Y2565"/>
      <c r="Z2565"/>
      <c r="AA2565"/>
      <c r="AB2565"/>
      <c r="AC2565"/>
      <c r="AD2565"/>
      <c r="AE2565"/>
      <c r="AF2565"/>
    </row>
    <row r="2566" spans="3:32">
      <c r="C2566"/>
      <c r="D2566"/>
      <c r="E2566"/>
      <c r="F2566"/>
      <c r="G2566"/>
      <c r="H2566"/>
      <c r="I2566"/>
      <c r="J2566"/>
      <c r="K2566"/>
      <c r="L2566"/>
      <c r="M2566"/>
      <c r="N2566"/>
      <c r="O2566"/>
      <c r="P2566"/>
      <c r="Q2566"/>
      <c r="R2566"/>
      <c r="S2566"/>
      <c r="T2566"/>
      <c r="U2566"/>
      <c r="V2566"/>
      <c r="W2566"/>
      <c r="X2566"/>
      <c r="Y2566"/>
      <c r="Z2566"/>
      <c r="AA2566"/>
      <c r="AB2566"/>
      <c r="AC2566"/>
      <c r="AD2566"/>
      <c r="AE2566"/>
      <c r="AF2566"/>
    </row>
    <row r="2567" spans="3:32">
      <c r="C2567"/>
      <c r="D2567"/>
      <c r="E2567"/>
      <c r="F2567"/>
      <c r="G2567"/>
      <c r="H2567"/>
      <c r="I2567"/>
      <c r="J2567"/>
      <c r="K2567"/>
      <c r="L2567"/>
      <c r="M2567"/>
      <c r="N2567"/>
      <c r="O2567"/>
      <c r="P2567"/>
      <c r="Q2567"/>
      <c r="R2567"/>
      <c r="S2567"/>
      <c r="T2567"/>
      <c r="U2567"/>
      <c r="V2567"/>
      <c r="W2567"/>
      <c r="X2567"/>
      <c r="Y2567"/>
      <c r="Z2567"/>
      <c r="AA2567"/>
      <c r="AB2567"/>
      <c r="AC2567"/>
      <c r="AD2567"/>
      <c r="AE2567"/>
      <c r="AF2567"/>
    </row>
    <row r="2568" spans="3:32">
      <c r="C2568"/>
      <c r="D2568"/>
      <c r="E2568"/>
      <c r="F2568"/>
      <c r="G2568"/>
      <c r="H2568"/>
      <c r="I2568"/>
      <c r="J2568"/>
      <c r="K2568"/>
      <c r="L2568"/>
      <c r="M2568"/>
      <c r="N2568"/>
      <c r="O2568"/>
      <c r="P2568"/>
      <c r="Q2568"/>
      <c r="R2568"/>
      <c r="S2568"/>
      <c r="T2568"/>
      <c r="U2568"/>
      <c r="V2568"/>
      <c r="W2568"/>
      <c r="X2568"/>
      <c r="Y2568"/>
      <c r="Z2568"/>
      <c r="AA2568"/>
      <c r="AB2568"/>
      <c r="AC2568"/>
      <c r="AD2568"/>
      <c r="AE2568"/>
      <c r="AF2568"/>
    </row>
    <row r="2569" spans="3:32">
      <c r="C2569"/>
      <c r="D2569"/>
      <c r="E2569"/>
      <c r="F2569"/>
      <c r="G2569"/>
      <c r="H2569"/>
      <c r="I2569"/>
      <c r="J2569"/>
      <c r="K2569"/>
      <c r="L2569"/>
      <c r="M2569"/>
      <c r="N2569"/>
      <c r="O2569"/>
      <c r="P2569"/>
      <c r="Q2569"/>
      <c r="R2569"/>
      <c r="S2569"/>
      <c r="T2569"/>
      <c r="U2569"/>
      <c r="V2569"/>
      <c r="W2569"/>
      <c r="X2569"/>
      <c r="Y2569"/>
      <c r="Z2569"/>
      <c r="AA2569"/>
      <c r="AB2569"/>
      <c r="AC2569"/>
      <c r="AD2569"/>
      <c r="AE2569"/>
      <c r="AF2569"/>
    </row>
    <row r="2570" spans="3:32">
      <c r="C2570"/>
      <c r="D2570"/>
      <c r="E2570"/>
      <c r="F2570"/>
      <c r="G2570"/>
      <c r="H2570"/>
      <c r="I2570"/>
      <c r="J2570"/>
      <c r="K2570"/>
      <c r="L2570"/>
      <c r="M2570"/>
      <c r="N2570"/>
      <c r="O2570"/>
      <c r="P2570"/>
      <c r="Q2570"/>
      <c r="R2570"/>
      <c r="S2570"/>
      <c r="T2570"/>
      <c r="U2570"/>
      <c r="V2570"/>
      <c r="W2570"/>
      <c r="X2570"/>
      <c r="Y2570"/>
      <c r="Z2570"/>
      <c r="AA2570"/>
      <c r="AB2570"/>
      <c r="AC2570"/>
      <c r="AD2570"/>
      <c r="AE2570"/>
      <c r="AF2570"/>
    </row>
    <row r="2571" spans="3:32">
      <c r="C2571"/>
      <c r="D2571"/>
      <c r="E2571"/>
      <c r="F2571"/>
      <c r="G2571"/>
      <c r="H2571"/>
      <c r="I2571"/>
      <c r="J2571"/>
      <c r="K2571"/>
      <c r="L2571"/>
      <c r="M2571"/>
      <c r="N2571"/>
      <c r="O2571"/>
      <c r="P2571"/>
      <c r="Q2571"/>
      <c r="R2571"/>
      <c r="S2571"/>
      <c r="T2571"/>
      <c r="U2571"/>
      <c r="V2571"/>
      <c r="W2571"/>
      <c r="X2571"/>
      <c r="Y2571"/>
      <c r="Z2571"/>
      <c r="AA2571"/>
      <c r="AB2571"/>
      <c r="AC2571"/>
      <c r="AD2571"/>
      <c r="AE2571"/>
      <c r="AF2571"/>
    </row>
    <row r="2572" spans="3:32">
      <c r="C2572"/>
      <c r="D2572"/>
      <c r="E2572"/>
      <c r="F2572"/>
      <c r="G2572"/>
      <c r="H2572"/>
      <c r="I2572"/>
      <c r="J2572"/>
      <c r="K2572"/>
      <c r="L2572"/>
      <c r="M2572"/>
      <c r="N2572"/>
      <c r="O2572"/>
      <c r="P2572"/>
      <c r="Q2572"/>
      <c r="R2572"/>
      <c r="S2572"/>
      <c r="T2572"/>
      <c r="U2572"/>
      <c r="V2572"/>
      <c r="W2572"/>
      <c r="X2572"/>
      <c r="Y2572"/>
      <c r="Z2572"/>
      <c r="AA2572"/>
      <c r="AB2572"/>
      <c r="AC2572"/>
      <c r="AD2572"/>
      <c r="AE2572"/>
      <c r="AF2572"/>
    </row>
    <row r="2573" spans="3:32">
      <c r="C2573"/>
      <c r="D2573"/>
      <c r="E2573"/>
      <c r="F2573"/>
      <c r="G2573"/>
      <c r="H2573"/>
      <c r="I2573"/>
      <c r="J2573"/>
      <c r="K2573"/>
      <c r="L2573"/>
      <c r="M2573"/>
      <c r="N2573"/>
      <c r="O2573"/>
      <c r="P2573"/>
      <c r="Q2573"/>
      <c r="R2573"/>
      <c r="S2573"/>
      <c r="T2573"/>
      <c r="U2573"/>
      <c r="V2573"/>
      <c r="W2573"/>
      <c r="X2573"/>
      <c r="Y2573"/>
      <c r="Z2573"/>
      <c r="AA2573"/>
      <c r="AB2573"/>
      <c r="AC2573"/>
      <c r="AD2573"/>
      <c r="AE2573"/>
      <c r="AF2573"/>
    </row>
    <row r="2574" spans="3:32">
      <c r="C2574"/>
      <c r="D2574"/>
      <c r="E2574"/>
      <c r="F2574"/>
      <c r="G2574"/>
      <c r="H2574"/>
      <c r="I2574"/>
      <c r="J2574"/>
      <c r="K2574"/>
      <c r="L2574"/>
      <c r="M2574"/>
      <c r="N2574"/>
      <c r="O2574"/>
      <c r="P2574"/>
      <c r="Q2574"/>
      <c r="R2574"/>
      <c r="S2574"/>
      <c r="T2574"/>
      <c r="U2574"/>
      <c r="V2574"/>
      <c r="W2574"/>
      <c r="X2574"/>
      <c r="Y2574"/>
      <c r="Z2574"/>
      <c r="AA2574"/>
      <c r="AB2574"/>
      <c r="AC2574"/>
      <c r="AD2574"/>
      <c r="AE2574"/>
      <c r="AF2574"/>
    </row>
    <row r="2575" spans="3:32">
      <c r="C2575"/>
      <c r="D2575"/>
      <c r="E2575"/>
      <c r="F2575"/>
      <c r="G2575"/>
      <c r="H2575"/>
      <c r="I2575"/>
      <c r="J2575"/>
      <c r="K2575"/>
      <c r="L2575"/>
      <c r="M2575"/>
      <c r="N2575"/>
      <c r="O2575"/>
      <c r="P2575"/>
      <c r="Q2575"/>
      <c r="R2575"/>
      <c r="S2575"/>
      <c r="T2575"/>
      <c r="U2575"/>
      <c r="V2575"/>
      <c r="W2575"/>
      <c r="X2575"/>
      <c r="Y2575"/>
      <c r="Z2575"/>
      <c r="AA2575"/>
      <c r="AB2575"/>
      <c r="AC2575"/>
      <c r="AD2575"/>
      <c r="AE2575"/>
      <c r="AF2575"/>
    </row>
    <row r="2576" spans="3:32">
      <c r="C2576"/>
      <c r="D2576"/>
      <c r="E2576"/>
      <c r="F2576"/>
      <c r="G2576"/>
      <c r="H2576"/>
      <c r="I2576"/>
      <c r="J2576"/>
      <c r="K2576"/>
      <c r="L2576"/>
      <c r="M2576"/>
      <c r="N2576"/>
      <c r="O2576"/>
      <c r="P2576"/>
      <c r="Q2576"/>
      <c r="R2576"/>
      <c r="S2576"/>
      <c r="T2576"/>
      <c r="U2576"/>
      <c r="V2576"/>
      <c r="W2576"/>
      <c r="X2576"/>
      <c r="Y2576"/>
      <c r="Z2576"/>
      <c r="AA2576"/>
      <c r="AB2576"/>
      <c r="AC2576"/>
      <c r="AD2576"/>
      <c r="AE2576"/>
      <c r="AF2576"/>
    </row>
    <row r="2577" spans="3:32">
      <c r="C2577"/>
      <c r="D2577"/>
      <c r="E2577"/>
      <c r="F2577"/>
      <c r="G2577"/>
      <c r="H2577"/>
      <c r="I2577"/>
      <c r="J2577"/>
      <c r="K2577"/>
      <c r="L2577"/>
      <c r="M2577"/>
      <c r="N2577"/>
      <c r="O2577"/>
      <c r="P2577"/>
      <c r="Q2577"/>
      <c r="R2577"/>
      <c r="S2577"/>
      <c r="T2577"/>
      <c r="U2577"/>
      <c r="V2577"/>
      <c r="W2577"/>
      <c r="X2577"/>
      <c r="Y2577"/>
      <c r="Z2577"/>
      <c r="AA2577"/>
      <c r="AB2577"/>
      <c r="AC2577"/>
      <c r="AD2577"/>
      <c r="AE2577"/>
      <c r="AF2577"/>
    </row>
    <row r="2578" spans="3:32">
      <c r="C2578"/>
      <c r="D2578"/>
      <c r="E2578"/>
      <c r="F2578"/>
      <c r="G2578"/>
      <c r="H2578"/>
      <c r="I2578"/>
      <c r="J2578"/>
      <c r="K2578"/>
      <c r="L2578"/>
      <c r="M2578"/>
      <c r="N2578"/>
      <c r="O2578"/>
      <c r="P2578"/>
      <c r="Q2578"/>
      <c r="R2578"/>
      <c r="S2578"/>
      <c r="T2578"/>
      <c r="U2578"/>
      <c r="V2578"/>
      <c r="W2578"/>
      <c r="X2578"/>
      <c r="Y2578"/>
      <c r="Z2578"/>
      <c r="AA2578"/>
      <c r="AB2578"/>
      <c r="AC2578"/>
      <c r="AD2578"/>
      <c r="AE2578"/>
      <c r="AF2578"/>
    </row>
    <row r="2579" spans="3:32">
      <c r="C2579"/>
      <c r="D2579"/>
      <c r="E2579"/>
      <c r="F2579"/>
      <c r="G2579"/>
      <c r="H2579"/>
      <c r="I2579"/>
      <c r="J2579"/>
      <c r="K2579"/>
      <c r="L2579"/>
      <c r="M2579"/>
      <c r="N2579"/>
      <c r="O2579"/>
      <c r="P2579"/>
      <c r="Q2579"/>
      <c r="R2579"/>
      <c r="S2579"/>
      <c r="T2579"/>
      <c r="U2579"/>
      <c r="V2579"/>
      <c r="W2579"/>
      <c r="X2579"/>
      <c r="Y2579"/>
      <c r="Z2579"/>
      <c r="AA2579"/>
      <c r="AB2579"/>
      <c r="AC2579"/>
      <c r="AD2579"/>
      <c r="AE2579"/>
      <c r="AF2579"/>
    </row>
    <row r="2580" spans="3:32">
      <c r="C2580"/>
      <c r="D2580"/>
      <c r="E2580"/>
      <c r="F2580"/>
      <c r="G2580"/>
      <c r="H2580"/>
      <c r="I2580"/>
      <c r="J2580"/>
      <c r="K2580"/>
      <c r="L2580"/>
      <c r="M2580"/>
      <c r="N2580"/>
      <c r="O2580"/>
      <c r="P2580"/>
      <c r="Q2580"/>
      <c r="R2580"/>
      <c r="S2580"/>
      <c r="T2580"/>
      <c r="U2580"/>
      <c r="V2580"/>
      <c r="W2580"/>
      <c r="X2580"/>
      <c r="Y2580"/>
      <c r="Z2580"/>
      <c r="AA2580"/>
      <c r="AB2580"/>
      <c r="AC2580"/>
      <c r="AD2580"/>
      <c r="AE2580"/>
      <c r="AF2580"/>
    </row>
    <row r="2581" spans="3:32">
      <c r="C2581"/>
      <c r="D2581"/>
      <c r="E2581"/>
      <c r="F2581"/>
      <c r="G2581"/>
      <c r="H2581"/>
      <c r="I2581"/>
      <c r="J2581"/>
      <c r="K2581"/>
      <c r="L2581"/>
      <c r="M2581"/>
      <c r="N2581"/>
      <c r="O2581"/>
      <c r="P2581"/>
      <c r="Q2581"/>
      <c r="R2581"/>
      <c r="S2581"/>
      <c r="T2581"/>
      <c r="U2581"/>
      <c r="V2581"/>
      <c r="W2581"/>
      <c r="X2581"/>
      <c r="Y2581"/>
      <c r="Z2581"/>
      <c r="AA2581"/>
      <c r="AB2581"/>
      <c r="AC2581"/>
      <c r="AD2581"/>
      <c r="AE2581"/>
      <c r="AF2581"/>
    </row>
    <row r="2582" spans="3:32">
      <c r="C2582"/>
      <c r="D2582"/>
      <c r="E2582"/>
      <c r="F2582"/>
      <c r="G2582"/>
      <c r="H2582"/>
      <c r="I2582"/>
      <c r="J2582"/>
      <c r="K2582"/>
      <c r="L2582"/>
      <c r="M2582"/>
      <c r="N2582"/>
      <c r="O2582"/>
      <c r="P2582"/>
      <c r="Q2582"/>
      <c r="R2582"/>
      <c r="S2582"/>
      <c r="T2582"/>
      <c r="U2582"/>
      <c r="V2582"/>
      <c r="W2582"/>
      <c r="X2582"/>
      <c r="Y2582"/>
      <c r="Z2582"/>
      <c r="AA2582"/>
      <c r="AB2582"/>
      <c r="AC2582"/>
      <c r="AD2582"/>
      <c r="AE2582"/>
      <c r="AF2582"/>
    </row>
    <row r="2583" spans="3:32">
      <c r="C2583"/>
      <c r="D2583"/>
      <c r="E2583"/>
      <c r="F2583"/>
      <c r="G2583"/>
      <c r="H2583"/>
      <c r="I2583"/>
      <c r="J2583"/>
      <c r="K2583"/>
      <c r="L2583"/>
      <c r="M2583"/>
      <c r="N2583"/>
      <c r="O2583"/>
      <c r="P2583"/>
      <c r="Q2583"/>
      <c r="R2583"/>
      <c r="S2583"/>
      <c r="T2583"/>
      <c r="U2583"/>
      <c r="V2583"/>
      <c r="W2583"/>
      <c r="X2583"/>
      <c r="Y2583"/>
      <c r="Z2583"/>
      <c r="AA2583"/>
      <c r="AB2583"/>
      <c r="AC2583"/>
      <c r="AD2583"/>
      <c r="AE2583"/>
      <c r="AF2583"/>
    </row>
    <row r="2584" spans="3:32">
      <c r="C2584"/>
      <c r="D2584"/>
      <c r="E2584"/>
      <c r="F2584"/>
      <c r="G2584"/>
      <c r="H2584"/>
      <c r="I2584"/>
      <c r="J2584"/>
      <c r="K2584"/>
      <c r="L2584"/>
      <c r="M2584"/>
      <c r="N2584"/>
      <c r="O2584"/>
      <c r="P2584"/>
      <c r="Q2584"/>
      <c r="R2584"/>
      <c r="S2584"/>
      <c r="T2584"/>
      <c r="U2584"/>
      <c r="V2584"/>
      <c r="W2584"/>
      <c r="X2584"/>
      <c r="Y2584"/>
      <c r="Z2584"/>
      <c r="AA2584"/>
      <c r="AB2584"/>
      <c r="AC2584"/>
      <c r="AD2584"/>
      <c r="AE2584"/>
      <c r="AF2584"/>
    </row>
    <row r="2585" spans="3:32">
      <c r="C2585"/>
      <c r="D2585"/>
      <c r="E2585"/>
      <c r="F2585"/>
      <c r="G2585"/>
      <c r="H2585"/>
      <c r="I2585"/>
      <c r="J2585"/>
      <c r="K2585"/>
      <c r="L2585"/>
      <c r="M2585"/>
      <c r="N2585"/>
      <c r="O2585"/>
      <c r="P2585"/>
      <c r="Q2585"/>
      <c r="R2585"/>
      <c r="S2585"/>
      <c r="T2585"/>
      <c r="U2585"/>
      <c r="V2585"/>
      <c r="W2585"/>
      <c r="X2585"/>
      <c r="Y2585"/>
      <c r="Z2585"/>
      <c r="AA2585"/>
      <c r="AB2585"/>
      <c r="AC2585"/>
      <c r="AD2585"/>
      <c r="AE2585"/>
      <c r="AF2585"/>
    </row>
    <row r="2586" spans="3:32">
      <c r="C2586"/>
      <c r="D2586"/>
      <c r="E2586"/>
      <c r="F2586"/>
      <c r="G2586"/>
      <c r="H2586"/>
      <c r="I2586"/>
      <c r="J2586"/>
      <c r="K2586"/>
      <c r="L2586"/>
      <c r="M2586"/>
      <c r="N2586"/>
      <c r="O2586"/>
      <c r="P2586"/>
      <c r="Q2586"/>
      <c r="R2586"/>
      <c r="S2586"/>
      <c r="T2586"/>
      <c r="U2586"/>
      <c r="V2586"/>
      <c r="W2586"/>
      <c r="X2586"/>
      <c r="Y2586"/>
      <c r="Z2586"/>
      <c r="AA2586"/>
      <c r="AB2586"/>
      <c r="AC2586"/>
      <c r="AD2586"/>
      <c r="AE2586"/>
      <c r="AF2586"/>
    </row>
    <row r="2587" spans="3:32">
      <c r="C2587"/>
      <c r="D2587"/>
      <c r="E2587"/>
      <c r="F2587"/>
      <c r="G2587"/>
      <c r="H2587"/>
      <c r="I2587"/>
      <c r="J2587"/>
      <c r="K2587"/>
      <c r="L2587"/>
      <c r="M2587"/>
      <c r="N2587"/>
      <c r="O2587"/>
      <c r="P2587"/>
      <c r="Q2587"/>
      <c r="R2587"/>
      <c r="S2587"/>
      <c r="T2587"/>
      <c r="U2587"/>
      <c r="V2587"/>
      <c r="W2587"/>
      <c r="X2587"/>
      <c r="Y2587"/>
      <c r="Z2587"/>
      <c r="AA2587"/>
      <c r="AB2587"/>
      <c r="AC2587"/>
      <c r="AD2587"/>
      <c r="AE2587"/>
      <c r="AF2587"/>
    </row>
    <row r="2588" spans="3:32">
      <c r="C2588"/>
      <c r="D2588"/>
      <c r="E2588"/>
      <c r="F2588"/>
      <c r="G2588"/>
      <c r="H2588"/>
      <c r="I2588"/>
      <c r="J2588"/>
      <c r="K2588"/>
      <c r="L2588"/>
      <c r="M2588"/>
      <c r="N2588"/>
      <c r="O2588"/>
      <c r="P2588"/>
      <c r="Q2588"/>
      <c r="R2588"/>
      <c r="S2588"/>
      <c r="T2588"/>
      <c r="U2588"/>
      <c r="V2588"/>
      <c r="W2588"/>
      <c r="X2588"/>
      <c r="Y2588"/>
      <c r="Z2588"/>
      <c r="AA2588"/>
      <c r="AB2588"/>
      <c r="AC2588"/>
      <c r="AD2588"/>
      <c r="AE2588"/>
      <c r="AF2588"/>
    </row>
    <row r="2589" spans="3:32">
      <c r="C2589"/>
      <c r="D2589"/>
      <c r="E2589"/>
      <c r="F2589"/>
      <c r="G2589"/>
      <c r="H2589"/>
      <c r="I2589"/>
      <c r="J2589"/>
      <c r="K2589"/>
      <c r="L2589"/>
      <c r="M2589"/>
      <c r="N2589"/>
      <c r="O2589"/>
      <c r="P2589"/>
      <c r="Q2589"/>
      <c r="R2589"/>
      <c r="S2589"/>
      <c r="T2589"/>
      <c r="U2589"/>
      <c r="V2589"/>
      <c r="W2589"/>
      <c r="X2589"/>
      <c r="Y2589"/>
      <c r="Z2589"/>
      <c r="AA2589"/>
      <c r="AB2589"/>
      <c r="AC2589"/>
      <c r="AD2589"/>
      <c r="AE2589"/>
      <c r="AF2589"/>
    </row>
    <row r="2590" spans="3:32">
      <c r="C2590"/>
      <c r="D2590"/>
      <c r="E2590"/>
      <c r="F2590"/>
      <c r="G2590"/>
      <c r="H2590"/>
      <c r="I2590"/>
      <c r="J2590"/>
      <c r="K2590"/>
      <c r="L2590"/>
      <c r="M2590"/>
      <c r="N2590"/>
      <c r="O2590"/>
      <c r="P2590"/>
      <c r="Q2590"/>
      <c r="R2590"/>
      <c r="S2590"/>
      <c r="T2590"/>
      <c r="U2590"/>
      <c r="V2590"/>
      <c r="W2590"/>
      <c r="X2590"/>
      <c r="Y2590"/>
      <c r="Z2590"/>
      <c r="AA2590"/>
      <c r="AB2590"/>
      <c r="AC2590"/>
      <c r="AD2590"/>
      <c r="AE2590"/>
      <c r="AF2590"/>
    </row>
    <row r="2591" spans="3:32">
      <c r="C2591"/>
      <c r="D2591"/>
      <c r="E2591"/>
      <c r="F2591"/>
      <c r="G2591"/>
      <c r="H2591"/>
      <c r="I2591"/>
      <c r="J2591"/>
      <c r="K2591"/>
      <c r="L2591"/>
      <c r="M2591"/>
      <c r="N2591"/>
      <c r="O2591"/>
      <c r="P2591"/>
      <c r="Q2591"/>
      <c r="R2591"/>
      <c r="S2591"/>
      <c r="T2591"/>
      <c r="U2591"/>
      <c r="V2591"/>
      <c r="W2591"/>
      <c r="X2591"/>
      <c r="Y2591"/>
      <c r="Z2591"/>
      <c r="AA2591"/>
      <c r="AB2591"/>
      <c r="AC2591"/>
      <c r="AD2591"/>
      <c r="AE2591"/>
      <c r="AF2591"/>
    </row>
    <row r="2592" spans="3:32">
      <c r="C2592"/>
      <c r="D2592"/>
      <c r="E2592"/>
      <c r="F2592"/>
      <c r="G2592"/>
      <c r="H2592"/>
      <c r="I2592"/>
      <c r="J2592"/>
      <c r="K2592"/>
      <c r="L2592"/>
      <c r="M2592"/>
      <c r="N2592"/>
      <c r="O2592"/>
      <c r="P2592"/>
      <c r="Q2592"/>
      <c r="R2592"/>
      <c r="S2592"/>
      <c r="T2592"/>
      <c r="U2592"/>
      <c r="V2592"/>
      <c r="W2592"/>
      <c r="X2592"/>
      <c r="Y2592"/>
      <c r="Z2592"/>
      <c r="AA2592"/>
      <c r="AB2592"/>
      <c r="AC2592"/>
      <c r="AD2592"/>
      <c r="AE2592"/>
      <c r="AF2592"/>
    </row>
    <row r="2593" spans="3:32">
      <c r="C2593"/>
      <c r="D2593"/>
      <c r="E2593"/>
      <c r="F2593"/>
      <c r="G2593"/>
      <c r="H2593"/>
      <c r="I2593"/>
      <c r="J2593"/>
      <c r="K2593"/>
      <c r="L2593"/>
      <c r="M2593"/>
      <c r="N2593"/>
      <c r="O2593"/>
      <c r="P2593"/>
      <c r="Q2593"/>
      <c r="R2593"/>
      <c r="S2593"/>
      <c r="T2593"/>
      <c r="U2593"/>
      <c r="V2593"/>
      <c r="W2593"/>
      <c r="X2593"/>
      <c r="Y2593"/>
      <c r="Z2593"/>
      <c r="AA2593"/>
      <c r="AB2593"/>
      <c r="AC2593"/>
      <c r="AD2593"/>
      <c r="AE2593"/>
      <c r="AF2593"/>
    </row>
    <row r="2594" spans="3:32">
      <c r="C2594"/>
      <c r="D2594"/>
      <c r="E2594"/>
      <c r="F2594"/>
      <c r="G2594"/>
      <c r="H2594"/>
      <c r="I2594"/>
      <c r="J2594"/>
      <c r="K2594"/>
      <c r="L2594"/>
      <c r="M2594"/>
      <c r="N2594"/>
      <c r="O2594"/>
      <c r="P2594"/>
      <c r="Q2594"/>
      <c r="R2594"/>
      <c r="S2594"/>
      <c r="T2594"/>
      <c r="U2594"/>
      <c r="V2594"/>
      <c r="W2594"/>
      <c r="X2594"/>
      <c r="Y2594"/>
      <c r="Z2594"/>
      <c r="AA2594"/>
      <c r="AB2594"/>
      <c r="AC2594"/>
      <c r="AD2594"/>
      <c r="AE2594"/>
      <c r="AF2594"/>
    </row>
    <row r="2595" spans="3:32">
      <c r="C2595"/>
      <c r="D2595"/>
      <c r="E2595"/>
      <c r="F2595"/>
      <c r="G2595"/>
      <c r="H2595"/>
      <c r="I2595"/>
      <c r="J2595"/>
      <c r="K2595"/>
      <c r="L2595"/>
      <c r="M2595"/>
      <c r="N2595"/>
      <c r="O2595"/>
      <c r="P2595"/>
      <c r="Q2595"/>
      <c r="R2595"/>
      <c r="S2595"/>
      <c r="T2595"/>
      <c r="U2595"/>
      <c r="V2595"/>
      <c r="W2595"/>
      <c r="X2595"/>
      <c r="Y2595"/>
      <c r="Z2595"/>
      <c r="AA2595"/>
      <c r="AB2595"/>
      <c r="AC2595"/>
      <c r="AD2595"/>
      <c r="AE2595"/>
      <c r="AF2595"/>
    </row>
    <row r="2596" spans="3:32">
      <c r="C2596"/>
      <c r="D2596"/>
      <c r="E2596"/>
      <c r="F2596"/>
      <c r="G2596"/>
      <c r="H2596"/>
      <c r="I2596"/>
      <c r="J2596"/>
      <c r="K2596"/>
      <c r="L2596"/>
      <c r="M2596"/>
      <c r="N2596"/>
      <c r="O2596"/>
      <c r="P2596"/>
      <c r="Q2596"/>
      <c r="R2596"/>
      <c r="S2596"/>
      <c r="T2596"/>
      <c r="U2596"/>
      <c r="V2596"/>
      <c r="W2596"/>
      <c r="X2596"/>
      <c r="Y2596"/>
      <c r="Z2596"/>
      <c r="AA2596"/>
      <c r="AB2596"/>
      <c r="AC2596"/>
      <c r="AD2596"/>
      <c r="AE2596"/>
      <c r="AF2596"/>
    </row>
    <row r="2597" spans="3:32">
      <c r="C2597"/>
      <c r="D2597"/>
      <c r="E2597"/>
      <c r="F2597"/>
      <c r="G2597"/>
      <c r="H2597"/>
      <c r="I2597"/>
      <c r="J2597"/>
      <c r="K2597"/>
      <c r="L2597"/>
      <c r="M2597"/>
      <c r="N2597"/>
      <c r="O2597"/>
      <c r="P2597"/>
      <c r="Q2597"/>
      <c r="R2597"/>
      <c r="S2597"/>
      <c r="T2597"/>
      <c r="U2597"/>
      <c r="V2597"/>
      <c r="W2597"/>
      <c r="X2597"/>
      <c r="Y2597"/>
      <c r="Z2597"/>
      <c r="AA2597"/>
      <c r="AB2597"/>
      <c r="AC2597"/>
      <c r="AD2597"/>
      <c r="AE2597"/>
      <c r="AF2597"/>
    </row>
    <row r="2598" spans="3:32">
      <c r="C2598"/>
      <c r="D2598"/>
      <c r="E2598"/>
      <c r="F2598"/>
      <c r="G2598"/>
      <c r="H2598"/>
      <c r="I2598"/>
      <c r="J2598"/>
      <c r="K2598"/>
      <c r="L2598"/>
      <c r="M2598"/>
      <c r="N2598"/>
      <c r="O2598"/>
      <c r="P2598"/>
      <c r="Q2598"/>
      <c r="R2598"/>
      <c r="S2598"/>
      <c r="T2598"/>
      <c r="U2598"/>
      <c r="V2598"/>
      <c r="W2598"/>
      <c r="X2598"/>
      <c r="Y2598"/>
      <c r="Z2598"/>
      <c r="AA2598"/>
      <c r="AB2598"/>
      <c r="AC2598"/>
      <c r="AD2598"/>
      <c r="AE2598"/>
      <c r="AF2598"/>
    </row>
    <row r="2599" spans="3:32">
      <c r="C2599"/>
      <c r="D2599"/>
      <c r="E2599"/>
      <c r="F2599"/>
      <c r="G2599"/>
      <c r="H2599"/>
      <c r="I2599"/>
      <c r="J2599"/>
      <c r="K2599"/>
      <c r="L2599"/>
      <c r="M2599"/>
      <c r="N2599"/>
      <c r="O2599"/>
      <c r="P2599"/>
      <c r="Q2599"/>
      <c r="R2599"/>
      <c r="S2599"/>
      <c r="T2599"/>
      <c r="U2599"/>
      <c r="V2599"/>
      <c r="W2599"/>
      <c r="X2599"/>
      <c r="Y2599"/>
      <c r="Z2599"/>
      <c r="AA2599"/>
      <c r="AB2599"/>
      <c r="AC2599"/>
      <c r="AD2599"/>
      <c r="AE2599"/>
      <c r="AF2599"/>
    </row>
    <row r="2600" spans="3:32">
      <c r="C2600"/>
      <c r="D2600"/>
      <c r="E2600"/>
      <c r="F2600"/>
      <c r="G2600"/>
      <c r="H2600"/>
      <c r="I2600"/>
      <c r="J2600"/>
      <c r="K2600"/>
      <c r="L2600"/>
      <c r="M2600"/>
      <c r="N2600"/>
      <c r="O2600"/>
      <c r="P2600"/>
      <c r="Q2600"/>
      <c r="R2600"/>
      <c r="S2600"/>
      <c r="T2600"/>
      <c r="U2600"/>
      <c r="V2600"/>
      <c r="W2600"/>
      <c r="X2600"/>
      <c r="Y2600"/>
      <c r="Z2600"/>
      <c r="AA2600"/>
      <c r="AB2600"/>
      <c r="AC2600"/>
      <c r="AD2600"/>
      <c r="AE2600"/>
      <c r="AF2600"/>
    </row>
    <row r="2601" spans="3:32">
      <c r="C2601"/>
      <c r="D2601"/>
      <c r="E2601"/>
      <c r="F2601"/>
      <c r="G2601"/>
      <c r="H2601"/>
      <c r="I2601"/>
      <c r="J2601"/>
      <c r="K2601"/>
      <c r="L2601"/>
      <c r="M2601"/>
      <c r="N2601"/>
      <c r="O2601"/>
      <c r="P2601"/>
      <c r="Q2601"/>
      <c r="R2601"/>
      <c r="S2601"/>
      <c r="T2601"/>
      <c r="U2601"/>
      <c r="V2601"/>
      <c r="W2601"/>
      <c r="X2601"/>
      <c r="Y2601"/>
      <c r="Z2601"/>
      <c r="AA2601"/>
      <c r="AB2601"/>
      <c r="AC2601"/>
      <c r="AD2601"/>
      <c r="AE2601"/>
      <c r="AF2601"/>
    </row>
    <row r="2602" spans="3:32">
      <c r="C2602"/>
      <c r="D2602"/>
      <c r="E2602"/>
      <c r="F2602"/>
      <c r="G2602"/>
      <c r="H2602"/>
      <c r="I2602"/>
      <c r="J2602"/>
      <c r="K2602"/>
      <c r="L2602"/>
      <c r="M2602"/>
      <c r="N2602"/>
      <c r="O2602"/>
      <c r="P2602"/>
      <c r="Q2602"/>
      <c r="R2602"/>
      <c r="S2602"/>
      <c r="T2602"/>
      <c r="U2602"/>
      <c r="V2602"/>
      <c r="W2602"/>
      <c r="X2602"/>
      <c r="Y2602"/>
      <c r="Z2602"/>
      <c r="AA2602"/>
      <c r="AB2602"/>
      <c r="AC2602"/>
      <c r="AD2602"/>
      <c r="AE2602"/>
      <c r="AF2602"/>
    </row>
    <row r="2603" spans="3:32">
      <c r="C2603"/>
      <c r="D2603"/>
      <c r="E2603"/>
      <c r="F2603"/>
      <c r="G2603"/>
      <c r="H2603"/>
      <c r="I2603"/>
      <c r="J2603"/>
      <c r="K2603"/>
      <c r="L2603"/>
      <c r="M2603"/>
      <c r="N2603"/>
      <c r="O2603"/>
      <c r="P2603"/>
      <c r="Q2603"/>
      <c r="R2603"/>
      <c r="S2603"/>
      <c r="T2603"/>
      <c r="U2603"/>
      <c r="V2603"/>
      <c r="W2603"/>
      <c r="X2603"/>
      <c r="Y2603"/>
      <c r="Z2603"/>
      <c r="AA2603"/>
      <c r="AB2603"/>
      <c r="AC2603"/>
      <c r="AD2603"/>
      <c r="AE2603"/>
      <c r="AF2603"/>
    </row>
    <row r="2604" spans="3:32">
      <c r="C2604"/>
      <c r="D2604"/>
      <c r="E2604"/>
      <c r="F2604"/>
      <c r="G2604"/>
      <c r="H2604"/>
      <c r="I2604"/>
      <c r="J2604"/>
      <c r="K2604"/>
      <c r="L2604"/>
      <c r="M2604"/>
      <c r="N2604"/>
      <c r="O2604"/>
      <c r="P2604"/>
      <c r="Q2604"/>
      <c r="R2604"/>
      <c r="S2604"/>
      <c r="T2604"/>
      <c r="U2604"/>
      <c r="V2604"/>
      <c r="W2604"/>
      <c r="X2604"/>
      <c r="Y2604"/>
      <c r="Z2604"/>
      <c r="AA2604"/>
      <c r="AB2604"/>
      <c r="AC2604"/>
      <c r="AD2604"/>
      <c r="AE2604"/>
      <c r="AF2604"/>
    </row>
    <row r="2605" spans="3:32">
      <c r="C2605"/>
      <c r="D2605"/>
      <c r="E2605"/>
      <c r="F2605"/>
      <c r="G2605"/>
      <c r="H2605"/>
      <c r="I2605"/>
      <c r="J2605"/>
      <c r="K2605"/>
      <c r="L2605"/>
      <c r="M2605"/>
      <c r="N2605"/>
      <c r="O2605"/>
      <c r="P2605"/>
      <c r="Q2605"/>
      <c r="R2605"/>
      <c r="S2605"/>
      <c r="T2605"/>
      <c r="U2605"/>
      <c r="V2605"/>
      <c r="W2605"/>
      <c r="X2605"/>
      <c r="Y2605"/>
      <c r="Z2605"/>
      <c r="AA2605"/>
      <c r="AB2605"/>
      <c r="AC2605"/>
      <c r="AD2605"/>
      <c r="AE2605"/>
      <c r="AF2605"/>
    </row>
    <row r="2606" spans="3:32">
      <c r="C2606"/>
      <c r="D2606"/>
      <c r="E2606"/>
      <c r="F2606"/>
      <c r="G2606"/>
      <c r="H2606"/>
      <c r="I2606"/>
      <c r="J2606"/>
      <c r="K2606"/>
      <c r="L2606"/>
      <c r="M2606"/>
      <c r="N2606"/>
      <c r="O2606"/>
      <c r="P2606"/>
      <c r="Q2606"/>
      <c r="R2606"/>
      <c r="S2606"/>
      <c r="T2606"/>
      <c r="U2606"/>
      <c r="V2606"/>
      <c r="W2606"/>
      <c r="X2606"/>
      <c r="Y2606"/>
      <c r="Z2606"/>
      <c r="AA2606"/>
      <c r="AB2606"/>
      <c r="AC2606"/>
      <c r="AD2606"/>
      <c r="AE2606"/>
      <c r="AF2606"/>
    </row>
    <row r="2607" spans="3:32">
      <c r="C2607"/>
      <c r="D2607"/>
      <c r="E2607"/>
      <c r="F2607"/>
      <c r="G2607"/>
      <c r="H2607"/>
      <c r="I2607"/>
      <c r="J2607"/>
      <c r="K2607"/>
      <c r="L2607"/>
      <c r="M2607"/>
      <c r="N2607"/>
      <c r="O2607"/>
      <c r="P2607"/>
      <c r="Q2607"/>
      <c r="R2607"/>
      <c r="S2607"/>
      <c r="T2607"/>
      <c r="U2607"/>
      <c r="V2607"/>
      <c r="W2607"/>
      <c r="X2607"/>
      <c r="Y2607"/>
      <c r="Z2607"/>
      <c r="AA2607"/>
      <c r="AB2607"/>
      <c r="AC2607"/>
      <c r="AD2607"/>
      <c r="AE2607"/>
      <c r="AF2607"/>
    </row>
    <row r="2608" spans="3:32">
      <c r="C2608"/>
      <c r="D2608"/>
      <c r="E2608"/>
      <c r="F2608"/>
      <c r="G2608"/>
      <c r="H2608"/>
      <c r="I2608"/>
      <c r="J2608"/>
      <c r="K2608"/>
      <c r="L2608"/>
      <c r="M2608"/>
      <c r="N2608"/>
      <c r="O2608"/>
      <c r="P2608"/>
      <c r="Q2608"/>
      <c r="R2608"/>
      <c r="S2608"/>
      <c r="T2608"/>
      <c r="U2608"/>
      <c r="V2608"/>
      <c r="W2608"/>
      <c r="X2608"/>
      <c r="Y2608"/>
      <c r="Z2608"/>
      <c r="AA2608"/>
      <c r="AB2608"/>
      <c r="AC2608"/>
      <c r="AD2608"/>
      <c r="AE2608"/>
      <c r="AF2608"/>
    </row>
    <row r="2609" spans="3:32">
      <c r="C2609"/>
      <c r="D2609"/>
      <c r="E2609"/>
      <c r="F2609"/>
      <c r="G2609"/>
      <c r="H2609"/>
      <c r="I2609"/>
      <c r="J2609"/>
      <c r="K2609"/>
      <c r="L2609"/>
      <c r="M2609"/>
      <c r="N2609"/>
      <c r="O2609"/>
      <c r="P2609"/>
      <c r="Q2609"/>
      <c r="R2609"/>
      <c r="S2609"/>
      <c r="T2609"/>
      <c r="U2609"/>
      <c r="V2609"/>
      <c r="W2609"/>
      <c r="X2609"/>
      <c r="Y2609"/>
      <c r="Z2609"/>
      <c r="AA2609"/>
      <c r="AB2609"/>
      <c r="AC2609"/>
      <c r="AD2609"/>
      <c r="AE2609"/>
      <c r="AF2609"/>
    </row>
    <row r="2610" spans="3:32">
      <c r="C2610"/>
      <c r="D2610"/>
      <c r="E2610"/>
      <c r="F2610"/>
      <c r="G2610"/>
      <c r="H2610"/>
      <c r="I2610"/>
      <c r="J2610"/>
      <c r="K2610"/>
      <c r="L2610"/>
      <c r="M2610"/>
      <c r="N2610"/>
      <c r="O2610"/>
      <c r="P2610"/>
      <c r="Q2610"/>
      <c r="R2610"/>
      <c r="S2610"/>
      <c r="T2610"/>
      <c r="U2610"/>
      <c r="V2610"/>
      <c r="W2610"/>
      <c r="X2610"/>
      <c r="Y2610"/>
      <c r="Z2610"/>
      <c r="AA2610"/>
      <c r="AB2610"/>
      <c r="AC2610"/>
      <c r="AD2610"/>
      <c r="AE2610"/>
      <c r="AF2610"/>
    </row>
    <row r="2611" spans="3:32">
      <c r="C2611"/>
      <c r="D2611"/>
      <c r="E2611"/>
      <c r="F2611"/>
      <c r="G2611"/>
      <c r="H2611"/>
      <c r="I2611"/>
      <c r="J2611"/>
      <c r="K2611"/>
      <c r="L2611"/>
      <c r="M2611"/>
      <c r="N2611"/>
      <c r="O2611"/>
      <c r="P2611"/>
      <c r="Q2611"/>
      <c r="R2611"/>
      <c r="S2611"/>
      <c r="T2611"/>
      <c r="U2611"/>
      <c r="V2611"/>
      <c r="W2611"/>
      <c r="X2611"/>
      <c r="Y2611"/>
      <c r="Z2611"/>
      <c r="AA2611"/>
      <c r="AB2611"/>
      <c r="AC2611"/>
      <c r="AD2611"/>
      <c r="AE2611"/>
      <c r="AF2611"/>
    </row>
    <row r="2612" spans="3:32">
      <c r="C2612"/>
      <c r="D2612"/>
      <c r="E2612"/>
      <c r="F2612"/>
      <c r="G2612"/>
      <c r="H2612"/>
      <c r="I2612"/>
      <c r="J2612"/>
      <c r="K2612"/>
      <c r="L2612"/>
      <c r="M2612"/>
      <c r="N2612"/>
      <c r="O2612"/>
      <c r="P2612"/>
      <c r="Q2612"/>
      <c r="R2612"/>
      <c r="S2612"/>
      <c r="T2612"/>
      <c r="U2612"/>
      <c r="V2612"/>
      <c r="W2612"/>
      <c r="X2612"/>
      <c r="Y2612"/>
      <c r="Z2612"/>
      <c r="AA2612"/>
      <c r="AB2612"/>
      <c r="AC2612"/>
      <c r="AD2612"/>
      <c r="AE2612"/>
      <c r="AF2612"/>
    </row>
    <row r="2613" spans="3:32">
      <c r="C2613"/>
      <c r="D2613"/>
      <c r="E2613"/>
      <c r="F2613"/>
      <c r="G2613"/>
      <c r="H2613"/>
      <c r="I2613"/>
      <c r="J2613"/>
      <c r="K2613"/>
      <c r="L2613"/>
      <c r="M2613"/>
      <c r="N2613"/>
      <c r="O2613"/>
      <c r="P2613"/>
      <c r="Q2613"/>
      <c r="R2613"/>
      <c r="S2613"/>
      <c r="T2613"/>
      <c r="U2613"/>
      <c r="V2613"/>
      <c r="W2613"/>
      <c r="X2613"/>
      <c r="Y2613"/>
      <c r="Z2613"/>
      <c r="AA2613"/>
      <c r="AB2613"/>
      <c r="AC2613"/>
      <c r="AD2613"/>
      <c r="AE2613"/>
      <c r="AF2613"/>
    </row>
    <row r="2614" spans="3:32">
      <c r="C2614"/>
      <c r="D2614"/>
      <c r="E2614"/>
      <c r="F2614"/>
      <c r="G2614"/>
      <c r="H2614"/>
      <c r="I2614"/>
      <c r="J2614"/>
      <c r="K2614"/>
      <c r="L2614"/>
      <c r="M2614"/>
      <c r="N2614"/>
      <c r="O2614"/>
      <c r="P2614"/>
      <c r="Q2614"/>
      <c r="R2614"/>
      <c r="S2614"/>
      <c r="T2614"/>
      <c r="U2614"/>
      <c r="V2614"/>
      <c r="W2614"/>
      <c r="X2614"/>
      <c r="Y2614"/>
      <c r="Z2614"/>
      <c r="AA2614"/>
      <c r="AB2614"/>
      <c r="AC2614"/>
      <c r="AD2614"/>
      <c r="AE2614"/>
      <c r="AF2614"/>
    </row>
    <row r="2615" spans="3:32">
      <c r="C2615"/>
      <c r="D2615"/>
      <c r="E2615"/>
      <c r="F2615"/>
      <c r="G2615"/>
      <c r="H2615"/>
      <c r="I2615"/>
      <c r="J2615"/>
      <c r="K2615"/>
      <c r="L2615"/>
      <c r="M2615"/>
      <c r="N2615"/>
      <c r="O2615"/>
      <c r="P2615"/>
      <c r="Q2615"/>
      <c r="R2615"/>
      <c r="S2615"/>
      <c r="T2615"/>
      <c r="U2615"/>
      <c r="V2615"/>
      <c r="W2615"/>
      <c r="X2615"/>
      <c r="Y2615"/>
      <c r="Z2615"/>
      <c r="AA2615"/>
      <c r="AB2615"/>
      <c r="AC2615"/>
      <c r="AD2615"/>
      <c r="AE2615"/>
      <c r="AF2615"/>
    </row>
    <row r="2616" spans="3:32">
      <c r="C2616"/>
      <c r="D2616"/>
      <c r="E2616"/>
      <c r="F2616"/>
      <c r="G2616"/>
      <c r="H2616"/>
      <c r="I2616"/>
      <c r="J2616"/>
      <c r="K2616"/>
      <c r="L2616"/>
      <c r="M2616"/>
      <c r="N2616"/>
      <c r="O2616"/>
      <c r="P2616"/>
      <c r="Q2616"/>
      <c r="R2616"/>
      <c r="S2616"/>
      <c r="T2616"/>
      <c r="U2616"/>
      <c r="V2616"/>
      <c r="W2616"/>
      <c r="X2616"/>
      <c r="Y2616"/>
      <c r="Z2616"/>
      <c r="AA2616"/>
      <c r="AB2616"/>
      <c r="AC2616"/>
      <c r="AD2616"/>
      <c r="AE2616"/>
      <c r="AF2616"/>
    </row>
    <row r="2617" spans="3:32">
      <c r="C2617"/>
      <c r="D2617"/>
      <c r="E2617"/>
      <c r="F2617"/>
      <c r="G2617"/>
      <c r="H2617"/>
      <c r="I2617"/>
      <c r="J2617"/>
      <c r="K2617"/>
      <c r="L2617"/>
      <c r="M2617"/>
      <c r="N2617"/>
      <c r="O2617"/>
      <c r="P2617"/>
      <c r="Q2617"/>
      <c r="R2617"/>
      <c r="S2617"/>
      <c r="T2617"/>
      <c r="U2617"/>
      <c r="V2617"/>
      <c r="W2617"/>
      <c r="X2617"/>
      <c r="Y2617"/>
      <c r="Z2617"/>
      <c r="AA2617"/>
      <c r="AB2617"/>
      <c r="AC2617"/>
      <c r="AD2617"/>
      <c r="AE2617"/>
      <c r="AF2617"/>
    </row>
    <row r="2618" spans="3:32">
      <c r="C2618"/>
      <c r="D2618"/>
      <c r="E2618"/>
      <c r="F2618"/>
      <c r="G2618"/>
      <c r="H2618"/>
      <c r="I2618"/>
      <c r="J2618"/>
      <c r="K2618"/>
      <c r="L2618"/>
      <c r="M2618"/>
      <c r="N2618"/>
      <c r="O2618"/>
      <c r="P2618"/>
      <c r="Q2618"/>
      <c r="R2618"/>
      <c r="S2618"/>
      <c r="T2618"/>
      <c r="U2618"/>
      <c r="V2618"/>
      <c r="W2618"/>
      <c r="X2618"/>
      <c r="Y2618"/>
      <c r="Z2618"/>
      <c r="AA2618"/>
      <c r="AB2618"/>
      <c r="AC2618"/>
      <c r="AD2618"/>
      <c r="AE2618"/>
      <c r="AF2618"/>
    </row>
    <row r="2619" spans="3:32">
      <c r="C2619"/>
      <c r="D2619"/>
      <c r="E2619"/>
      <c r="F2619"/>
      <c r="G2619"/>
      <c r="H2619"/>
      <c r="I2619"/>
      <c r="J2619"/>
      <c r="K2619"/>
      <c r="L2619"/>
      <c r="M2619"/>
      <c r="N2619"/>
      <c r="O2619"/>
      <c r="P2619"/>
      <c r="Q2619"/>
      <c r="R2619"/>
      <c r="S2619"/>
      <c r="T2619"/>
      <c r="U2619"/>
      <c r="V2619"/>
      <c r="W2619"/>
      <c r="X2619"/>
      <c r="Y2619"/>
      <c r="Z2619"/>
      <c r="AA2619"/>
      <c r="AB2619"/>
      <c r="AC2619"/>
      <c r="AD2619"/>
      <c r="AE2619"/>
      <c r="AF2619"/>
    </row>
    <row r="2620" spans="3:32">
      <c r="C2620"/>
      <c r="D2620"/>
      <c r="E2620"/>
      <c r="F2620"/>
      <c r="G2620"/>
      <c r="H2620"/>
      <c r="I2620"/>
      <c r="J2620"/>
      <c r="K2620"/>
      <c r="L2620"/>
      <c r="M2620"/>
      <c r="N2620"/>
      <c r="O2620"/>
      <c r="P2620"/>
      <c r="Q2620"/>
      <c r="R2620"/>
      <c r="S2620"/>
      <c r="T2620"/>
      <c r="U2620"/>
      <c r="V2620"/>
      <c r="W2620"/>
      <c r="X2620"/>
      <c r="Y2620"/>
      <c r="Z2620"/>
      <c r="AA2620"/>
      <c r="AB2620"/>
      <c r="AC2620"/>
      <c r="AD2620"/>
      <c r="AE2620"/>
      <c r="AF2620"/>
    </row>
    <row r="2621" spans="3:32">
      <c r="C2621"/>
      <c r="D2621"/>
      <c r="E2621"/>
      <c r="F2621"/>
      <c r="G2621"/>
      <c r="H2621"/>
      <c r="I2621"/>
      <c r="J2621"/>
      <c r="K2621"/>
      <c r="L2621"/>
      <c r="M2621"/>
      <c r="N2621"/>
      <c r="O2621"/>
      <c r="P2621"/>
      <c r="Q2621"/>
      <c r="R2621"/>
      <c r="S2621"/>
      <c r="T2621"/>
      <c r="U2621"/>
      <c r="V2621"/>
      <c r="W2621"/>
      <c r="X2621"/>
      <c r="Y2621"/>
      <c r="Z2621"/>
      <c r="AA2621"/>
      <c r="AB2621"/>
      <c r="AC2621"/>
      <c r="AD2621"/>
      <c r="AE2621"/>
      <c r="AF2621"/>
    </row>
    <row r="2622" spans="3:32">
      <c r="C2622"/>
      <c r="D2622"/>
      <c r="E2622"/>
      <c r="F2622"/>
      <c r="G2622"/>
      <c r="H2622"/>
      <c r="I2622"/>
      <c r="J2622"/>
      <c r="K2622"/>
      <c r="L2622"/>
      <c r="M2622"/>
      <c r="N2622"/>
      <c r="O2622"/>
      <c r="P2622"/>
      <c r="Q2622"/>
      <c r="R2622"/>
      <c r="S2622"/>
      <c r="T2622"/>
      <c r="U2622"/>
      <c r="V2622"/>
      <c r="W2622"/>
      <c r="X2622"/>
      <c r="Y2622"/>
      <c r="Z2622"/>
      <c r="AA2622"/>
      <c r="AB2622"/>
      <c r="AC2622"/>
      <c r="AD2622"/>
      <c r="AE2622"/>
      <c r="AF2622"/>
    </row>
    <row r="2623" spans="3:32">
      <c r="C2623"/>
      <c r="D2623"/>
      <c r="E2623"/>
      <c r="F2623"/>
      <c r="G2623"/>
      <c r="H2623"/>
      <c r="I2623"/>
      <c r="J2623"/>
      <c r="K2623"/>
      <c r="L2623"/>
      <c r="M2623"/>
      <c r="N2623"/>
      <c r="O2623"/>
      <c r="P2623"/>
      <c r="Q2623"/>
      <c r="R2623"/>
      <c r="S2623"/>
      <c r="T2623"/>
      <c r="U2623"/>
      <c r="V2623"/>
      <c r="W2623"/>
      <c r="X2623"/>
      <c r="Y2623"/>
      <c r="Z2623"/>
      <c r="AA2623"/>
      <c r="AB2623"/>
      <c r="AC2623"/>
      <c r="AD2623"/>
      <c r="AE2623"/>
      <c r="AF2623"/>
    </row>
    <row r="2624" spans="3:32">
      <c r="C2624"/>
      <c r="D2624"/>
      <c r="E2624"/>
      <c r="F2624"/>
      <c r="G2624"/>
      <c r="H2624"/>
      <c r="I2624"/>
      <c r="J2624"/>
      <c r="K2624"/>
      <c r="L2624"/>
      <c r="M2624"/>
      <c r="N2624"/>
      <c r="O2624"/>
      <c r="P2624"/>
      <c r="Q2624"/>
      <c r="R2624"/>
      <c r="S2624"/>
      <c r="T2624"/>
      <c r="U2624"/>
      <c r="V2624"/>
      <c r="W2624"/>
      <c r="X2624"/>
      <c r="Y2624"/>
      <c r="Z2624"/>
      <c r="AA2624"/>
      <c r="AB2624"/>
      <c r="AC2624"/>
      <c r="AD2624"/>
      <c r="AE2624"/>
      <c r="AF2624"/>
    </row>
    <row r="2625" spans="3:32">
      <c r="C2625"/>
      <c r="D2625"/>
      <c r="E2625"/>
      <c r="F2625"/>
      <c r="G2625"/>
      <c r="H2625"/>
      <c r="I2625"/>
      <c r="J2625"/>
      <c r="K2625"/>
      <c r="L2625"/>
      <c r="M2625"/>
      <c r="N2625"/>
      <c r="O2625"/>
      <c r="P2625"/>
      <c r="Q2625"/>
      <c r="R2625"/>
      <c r="S2625"/>
      <c r="T2625"/>
      <c r="U2625"/>
      <c r="V2625"/>
      <c r="W2625"/>
      <c r="X2625"/>
      <c r="Y2625"/>
      <c r="Z2625"/>
      <c r="AA2625"/>
      <c r="AB2625"/>
      <c r="AC2625"/>
      <c r="AD2625"/>
      <c r="AE2625"/>
      <c r="AF2625"/>
    </row>
    <row r="2626" spans="3:32">
      <c r="C2626"/>
      <c r="D2626"/>
      <c r="E2626"/>
      <c r="F2626"/>
      <c r="G2626"/>
      <c r="H2626"/>
      <c r="I2626"/>
      <c r="J2626"/>
      <c r="K2626"/>
      <c r="L2626"/>
      <c r="M2626"/>
      <c r="N2626"/>
      <c r="O2626"/>
      <c r="P2626"/>
      <c r="Q2626"/>
      <c r="R2626"/>
      <c r="S2626"/>
      <c r="T2626"/>
      <c r="U2626"/>
      <c r="V2626"/>
      <c r="W2626"/>
      <c r="X2626"/>
      <c r="Y2626"/>
      <c r="Z2626"/>
      <c r="AA2626"/>
      <c r="AB2626"/>
      <c r="AC2626"/>
      <c r="AD2626"/>
      <c r="AE2626"/>
      <c r="AF2626"/>
    </row>
    <row r="2627" spans="3:32">
      <c r="C2627"/>
      <c r="D2627"/>
      <c r="E2627"/>
      <c r="F2627"/>
      <c r="G2627"/>
      <c r="H2627"/>
      <c r="I2627"/>
      <c r="J2627"/>
      <c r="K2627"/>
      <c r="L2627"/>
      <c r="M2627"/>
      <c r="N2627"/>
      <c r="O2627"/>
      <c r="P2627"/>
      <c r="Q2627"/>
      <c r="R2627"/>
      <c r="S2627"/>
      <c r="T2627"/>
      <c r="U2627"/>
      <c r="V2627"/>
      <c r="W2627"/>
      <c r="X2627"/>
      <c r="Y2627"/>
      <c r="Z2627"/>
      <c r="AA2627"/>
      <c r="AB2627"/>
      <c r="AC2627"/>
      <c r="AD2627"/>
      <c r="AE2627"/>
      <c r="AF2627"/>
    </row>
    <row r="2628" spans="3:32">
      <c r="C2628"/>
      <c r="D2628"/>
      <c r="E2628"/>
      <c r="F2628"/>
      <c r="G2628"/>
      <c r="H2628"/>
      <c r="I2628"/>
      <c r="J2628"/>
      <c r="K2628"/>
      <c r="L2628"/>
      <c r="M2628"/>
      <c r="N2628"/>
      <c r="O2628"/>
      <c r="P2628"/>
      <c r="Q2628"/>
      <c r="R2628"/>
      <c r="S2628"/>
      <c r="T2628"/>
      <c r="U2628"/>
      <c r="V2628"/>
      <c r="W2628"/>
      <c r="X2628"/>
      <c r="Y2628"/>
      <c r="Z2628"/>
      <c r="AA2628"/>
      <c r="AB2628"/>
      <c r="AC2628"/>
      <c r="AD2628"/>
      <c r="AE2628"/>
      <c r="AF2628"/>
    </row>
    <row r="2629" spans="3:32">
      <c r="C2629"/>
      <c r="D2629"/>
      <c r="E2629"/>
      <c r="F2629"/>
      <c r="G2629"/>
      <c r="H2629"/>
      <c r="I2629"/>
      <c r="J2629"/>
      <c r="K2629"/>
      <c r="L2629"/>
      <c r="M2629"/>
      <c r="N2629"/>
      <c r="O2629"/>
      <c r="P2629"/>
      <c r="Q2629"/>
      <c r="R2629"/>
      <c r="S2629"/>
      <c r="T2629"/>
      <c r="U2629"/>
      <c r="V2629"/>
      <c r="W2629"/>
      <c r="X2629"/>
      <c r="Y2629"/>
      <c r="Z2629"/>
      <c r="AA2629"/>
      <c r="AB2629"/>
      <c r="AC2629"/>
      <c r="AD2629"/>
      <c r="AE2629"/>
      <c r="AF2629"/>
    </row>
    <row r="2630" spans="3:32">
      <c r="C2630"/>
      <c r="D2630"/>
      <c r="E2630"/>
      <c r="F2630"/>
      <c r="G2630"/>
      <c r="H2630"/>
      <c r="I2630"/>
      <c r="J2630"/>
      <c r="K2630"/>
      <c r="L2630"/>
      <c r="M2630"/>
      <c r="N2630"/>
      <c r="O2630"/>
      <c r="P2630"/>
      <c r="Q2630"/>
      <c r="R2630"/>
      <c r="S2630"/>
      <c r="T2630"/>
      <c r="U2630"/>
      <c r="V2630"/>
      <c r="W2630"/>
      <c r="X2630"/>
      <c r="Y2630"/>
      <c r="Z2630"/>
      <c r="AA2630"/>
      <c r="AB2630"/>
      <c r="AC2630"/>
      <c r="AD2630"/>
      <c r="AE2630"/>
      <c r="AF2630"/>
    </row>
    <row r="2631" spans="3:32">
      <c r="C2631"/>
      <c r="D2631"/>
      <c r="E2631"/>
      <c r="F2631"/>
      <c r="G2631"/>
      <c r="H2631"/>
      <c r="I2631"/>
      <c r="J2631"/>
      <c r="K2631"/>
      <c r="L2631"/>
      <c r="M2631"/>
      <c r="N2631"/>
      <c r="O2631"/>
      <c r="P2631"/>
      <c r="Q2631"/>
      <c r="R2631"/>
      <c r="S2631"/>
      <c r="T2631"/>
      <c r="U2631"/>
      <c r="V2631"/>
      <c r="W2631"/>
      <c r="X2631"/>
      <c r="Y2631"/>
      <c r="Z2631"/>
      <c r="AA2631"/>
      <c r="AB2631"/>
      <c r="AC2631"/>
      <c r="AD2631"/>
      <c r="AE2631"/>
      <c r="AF2631"/>
    </row>
    <row r="2632" spans="3:32">
      <c r="C2632"/>
      <c r="D2632"/>
      <c r="E2632"/>
      <c r="F2632"/>
      <c r="G2632"/>
      <c r="H2632"/>
      <c r="I2632"/>
      <c r="J2632"/>
      <c r="K2632"/>
      <c r="L2632"/>
      <c r="M2632"/>
      <c r="N2632"/>
      <c r="O2632"/>
      <c r="P2632"/>
      <c r="Q2632"/>
      <c r="R2632"/>
      <c r="S2632"/>
      <c r="T2632"/>
      <c r="U2632"/>
      <c r="V2632"/>
      <c r="W2632"/>
      <c r="X2632"/>
      <c r="Y2632"/>
      <c r="Z2632"/>
      <c r="AA2632"/>
      <c r="AB2632"/>
      <c r="AC2632"/>
      <c r="AD2632"/>
      <c r="AE2632"/>
      <c r="AF2632"/>
    </row>
    <row r="2633" spans="3:32">
      <c r="C2633"/>
      <c r="D2633"/>
      <c r="E2633"/>
      <c r="F2633"/>
      <c r="G2633"/>
      <c r="H2633"/>
      <c r="I2633"/>
      <c r="J2633"/>
      <c r="K2633"/>
      <c r="L2633"/>
      <c r="M2633"/>
      <c r="N2633"/>
      <c r="O2633"/>
      <c r="P2633"/>
      <c r="Q2633"/>
      <c r="R2633"/>
      <c r="S2633"/>
      <c r="T2633"/>
      <c r="U2633"/>
      <c r="V2633"/>
      <c r="W2633"/>
      <c r="X2633"/>
      <c r="Y2633"/>
      <c r="Z2633"/>
      <c r="AA2633"/>
      <c r="AB2633"/>
      <c r="AC2633"/>
      <c r="AD2633"/>
      <c r="AE2633"/>
      <c r="AF2633"/>
    </row>
    <row r="2634" spans="3:32">
      <c r="C2634"/>
      <c r="D2634"/>
      <c r="E2634"/>
      <c r="F2634"/>
      <c r="G2634"/>
      <c r="H2634"/>
      <c r="I2634"/>
      <c r="J2634"/>
      <c r="K2634"/>
      <c r="L2634"/>
      <c r="M2634"/>
      <c r="N2634"/>
      <c r="O2634"/>
      <c r="P2634"/>
      <c r="Q2634"/>
      <c r="R2634"/>
      <c r="S2634"/>
      <c r="T2634"/>
      <c r="U2634"/>
      <c r="V2634"/>
      <c r="W2634"/>
      <c r="X2634"/>
      <c r="Y2634"/>
      <c r="Z2634"/>
      <c r="AA2634"/>
      <c r="AB2634"/>
      <c r="AC2634"/>
      <c r="AD2634"/>
      <c r="AE2634"/>
      <c r="AF2634"/>
    </row>
    <row r="2635" spans="3:32">
      <c r="C2635"/>
      <c r="D2635"/>
      <c r="E2635"/>
      <c r="F2635"/>
      <c r="G2635"/>
      <c r="H2635"/>
      <c r="I2635"/>
      <c r="J2635"/>
      <c r="K2635"/>
      <c r="L2635"/>
      <c r="M2635"/>
      <c r="N2635"/>
      <c r="O2635"/>
      <c r="P2635"/>
      <c r="Q2635"/>
      <c r="R2635"/>
      <c r="S2635"/>
      <c r="T2635"/>
      <c r="U2635"/>
      <c r="V2635"/>
      <c r="W2635"/>
      <c r="X2635"/>
      <c r="Y2635"/>
      <c r="Z2635"/>
      <c r="AA2635"/>
      <c r="AB2635"/>
      <c r="AC2635"/>
      <c r="AD2635"/>
      <c r="AE2635"/>
      <c r="AF2635"/>
    </row>
    <row r="2636" spans="3:32">
      <c r="C2636"/>
      <c r="D2636"/>
      <c r="E2636"/>
      <c r="F2636"/>
      <c r="G2636"/>
      <c r="H2636"/>
      <c r="I2636"/>
      <c r="J2636"/>
      <c r="K2636"/>
      <c r="L2636"/>
      <c r="M2636"/>
      <c r="N2636"/>
      <c r="O2636"/>
      <c r="P2636"/>
      <c r="Q2636"/>
      <c r="R2636"/>
      <c r="S2636"/>
      <c r="T2636"/>
      <c r="U2636"/>
      <c r="V2636"/>
      <c r="W2636"/>
      <c r="X2636"/>
      <c r="Y2636"/>
      <c r="Z2636"/>
      <c r="AA2636"/>
      <c r="AB2636"/>
      <c r="AC2636"/>
      <c r="AD2636"/>
      <c r="AE2636"/>
      <c r="AF2636"/>
    </row>
    <row r="2637" spans="3:32">
      <c r="C2637"/>
      <c r="D2637"/>
      <c r="E2637"/>
      <c r="F2637"/>
      <c r="G2637"/>
      <c r="H2637"/>
      <c r="I2637"/>
      <c r="J2637"/>
      <c r="K2637"/>
      <c r="L2637"/>
      <c r="M2637"/>
      <c r="N2637"/>
      <c r="O2637"/>
      <c r="P2637"/>
      <c r="Q2637"/>
      <c r="R2637"/>
      <c r="S2637"/>
      <c r="T2637"/>
      <c r="U2637"/>
      <c r="V2637"/>
      <c r="W2637"/>
      <c r="X2637"/>
      <c r="Y2637"/>
      <c r="Z2637"/>
      <c r="AA2637"/>
      <c r="AB2637"/>
      <c r="AC2637"/>
      <c r="AD2637"/>
      <c r="AE2637"/>
      <c r="AF2637"/>
    </row>
    <row r="2638" spans="3:32">
      <c r="C2638"/>
      <c r="D2638"/>
      <c r="E2638"/>
      <c r="F2638"/>
      <c r="G2638"/>
      <c r="H2638"/>
      <c r="I2638"/>
      <c r="J2638"/>
      <c r="K2638"/>
      <c r="L2638"/>
      <c r="M2638"/>
      <c r="N2638"/>
      <c r="O2638"/>
      <c r="P2638"/>
      <c r="Q2638"/>
      <c r="R2638"/>
      <c r="S2638"/>
      <c r="T2638"/>
      <c r="U2638"/>
      <c r="V2638"/>
      <c r="W2638"/>
      <c r="X2638"/>
      <c r="Y2638"/>
      <c r="Z2638"/>
      <c r="AA2638"/>
      <c r="AB2638"/>
      <c r="AC2638"/>
      <c r="AD2638"/>
      <c r="AE2638"/>
      <c r="AF2638"/>
    </row>
    <row r="2639" spans="3:32">
      <c r="C2639"/>
      <c r="D2639"/>
      <c r="E2639"/>
      <c r="F2639"/>
      <c r="G2639"/>
      <c r="H2639"/>
      <c r="I2639"/>
      <c r="J2639"/>
      <c r="K2639"/>
      <c r="L2639"/>
      <c r="M2639"/>
      <c r="N2639"/>
      <c r="O2639"/>
      <c r="P2639"/>
      <c r="Q2639"/>
      <c r="R2639"/>
      <c r="S2639"/>
      <c r="T2639"/>
      <c r="U2639"/>
      <c r="V2639"/>
      <c r="W2639"/>
      <c r="X2639"/>
      <c r="Y2639"/>
      <c r="Z2639"/>
      <c r="AA2639"/>
      <c r="AB2639"/>
      <c r="AC2639"/>
      <c r="AD2639"/>
      <c r="AE2639"/>
      <c r="AF2639"/>
    </row>
    <row r="2640" spans="3:32">
      <c r="C2640"/>
      <c r="D2640"/>
      <c r="E2640"/>
      <c r="F2640"/>
      <c r="G2640"/>
      <c r="H2640"/>
      <c r="I2640"/>
      <c r="J2640"/>
      <c r="K2640"/>
      <c r="L2640"/>
      <c r="M2640"/>
      <c r="N2640"/>
      <c r="O2640"/>
      <c r="P2640"/>
      <c r="Q2640"/>
      <c r="R2640"/>
      <c r="S2640"/>
      <c r="T2640"/>
      <c r="U2640"/>
      <c r="V2640"/>
      <c r="W2640"/>
      <c r="X2640"/>
      <c r="Y2640"/>
      <c r="Z2640"/>
      <c r="AA2640"/>
      <c r="AB2640"/>
      <c r="AC2640"/>
      <c r="AD2640"/>
      <c r="AE2640"/>
      <c r="AF2640"/>
    </row>
    <row r="2641" spans="3:32">
      <c r="C2641"/>
      <c r="D2641"/>
      <c r="E2641"/>
      <c r="F2641"/>
      <c r="G2641"/>
      <c r="H2641"/>
      <c r="I2641"/>
      <c r="J2641"/>
      <c r="K2641"/>
      <c r="L2641"/>
      <c r="M2641"/>
      <c r="N2641"/>
      <c r="O2641"/>
      <c r="P2641"/>
      <c r="Q2641"/>
      <c r="R2641"/>
      <c r="S2641"/>
      <c r="T2641"/>
      <c r="U2641"/>
      <c r="V2641"/>
      <c r="W2641"/>
      <c r="X2641"/>
      <c r="Y2641"/>
      <c r="Z2641"/>
      <c r="AA2641"/>
      <c r="AB2641"/>
      <c r="AC2641"/>
      <c r="AD2641"/>
      <c r="AE2641"/>
      <c r="AF2641"/>
    </row>
    <row r="2642" spans="3:32">
      <c r="C2642"/>
      <c r="D2642"/>
      <c r="E2642"/>
      <c r="F2642"/>
      <c r="G2642"/>
      <c r="H2642"/>
      <c r="I2642"/>
      <c r="J2642"/>
      <c r="K2642"/>
      <c r="L2642"/>
      <c r="M2642"/>
      <c r="N2642"/>
      <c r="O2642"/>
      <c r="P2642"/>
      <c r="Q2642"/>
      <c r="R2642"/>
      <c r="S2642"/>
      <c r="T2642"/>
      <c r="U2642"/>
      <c r="V2642"/>
      <c r="W2642"/>
      <c r="X2642"/>
      <c r="Y2642"/>
      <c r="Z2642"/>
      <c r="AA2642"/>
      <c r="AB2642"/>
      <c r="AC2642"/>
      <c r="AD2642"/>
      <c r="AE2642"/>
      <c r="AF2642"/>
    </row>
    <row r="2643" spans="3:32">
      <c r="C2643"/>
      <c r="D2643"/>
      <c r="E2643"/>
      <c r="F2643"/>
      <c r="G2643"/>
      <c r="H2643"/>
      <c r="I2643"/>
      <c r="J2643"/>
      <c r="K2643"/>
      <c r="L2643"/>
      <c r="M2643"/>
      <c r="N2643"/>
      <c r="O2643"/>
      <c r="P2643"/>
      <c r="Q2643"/>
      <c r="R2643"/>
      <c r="S2643"/>
      <c r="T2643"/>
      <c r="U2643"/>
      <c r="V2643"/>
      <c r="W2643"/>
      <c r="X2643"/>
      <c r="Y2643"/>
      <c r="Z2643"/>
      <c r="AA2643"/>
      <c r="AB2643"/>
      <c r="AC2643"/>
      <c r="AD2643"/>
      <c r="AE2643"/>
      <c r="AF2643"/>
    </row>
    <row r="2644" spans="3:32">
      <c r="C2644"/>
      <c r="D2644"/>
      <c r="E2644"/>
      <c r="F2644"/>
      <c r="G2644"/>
      <c r="H2644"/>
      <c r="I2644"/>
      <c r="J2644"/>
      <c r="K2644"/>
      <c r="L2644"/>
      <c r="M2644"/>
      <c r="N2644"/>
      <c r="O2644"/>
      <c r="P2644"/>
      <c r="Q2644"/>
      <c r="R2644"/>
      <c r="S2644"/>
      <c r="T2644"/>
      <c r="U2644"/>
      <c r="V2644"/>
      <c r="W2644"/>
      <c r="X2644"/>
      <c r="Y2644"/>
      <c r="Z2644"/>
      <c r="AA2644"/>
      <c r="AB2644"/>
      <c r="AC2644"/>
      <c r="AD2644"/>
      <c r="AE2644"/>
      <c r="AF2644"/>
    </row>
    <row r="2645" spans="3:32">
      <c r="C2645"/>
      <c r="D2645"/>
      <c r="E2645"/>
      <c r="F2645"/>
      <c r="G2645"/>
      <c r="H2645"/>
      <c r="I2645"/>
      <c r="J2645"/>
      <c r="K2645"/>
      <c r="L2645"/>
      <c r="M2645"/>
      <c r="N2645"/>
      <c r="O2645"/>
      <c r="P2645"/>
      <c r="Q2645"/>
      <c r="R2645"/>
      <c r="S2645"/>
      <c r="T2645"/>
      <c r="U2645"/>
      <c r="V2645"/>
      <c r="W2645"/>
      <c r="X2645"/>
      <c r="Y2645"/>
      <c r="Z2645"/>
      <c r="AA2645"/>
      <c r="AB2645"/>
      <c r="AC2645"/>
      <c r="AD2645"/>
      <c r="AE2645"/>
      <c r="AF2645"/>
    </row>
    <row r="2646" spans="3:32">
      <c r="C2646"/>
      <c r="D2646"/>
      <c r="E2646"/>
      <c r="F2646"/>
      <c r="G2646"/>
      <c r="H2646"/>
      <c r="I2646"/>
      <c r="J2646"/>
      <c r="K2646"/>
      <c r="L2646"/>
      <c r="M2646"/>
      <c r="N2646"/>
      <c r="O2646"/>
      <c r="P2646"/>
      <c r="Q2646"/>
      <c r="R2646"/>
      <c r="S2646"/>
      <c r="T2646"/>
      <c r="U2646"/>
      <c r="V2646"/>
      <c r="W2646"/>
      <c r="X2646"/>
      <c r="Y2646"/>
      <c r="Z2646"/>
      <c r="AA2646"/>
      <c r="AB2646"/>
      <c r="AC2646"/>
      <c r="AD2646"/>
      <c r="AE2646"/>
      <c r="AF2646"/>
    </row>
    <row r="2647" spans="3:32">
      <c r="C2647"/>
      <c r="D2647"/>
      <c r="E2647"/>
      <c r="F2647"/>
      <c r="G2647"/>
      <c r="H2647"/>
      <c r="I2647"/>
      <c r="J2647"/>
      <c r="K2647"/>
      <c r="L2647"/>
      <c r="M2647"/>
      <c r="N2647"/>
      <c r="O2647"/>
      <c r="P2647"/>
      <c r="Q2647"/>
      <c r="R2647"/>
      <c r="S2647"/>
      <c r="T2647"/>
      <c r="U2647"/>
      <c r="V2647"/>
      <c r="W2647"/>
      <c r="X2647"/>
      <c r="Y2647"/>
      <c r="Z2647"/>
      <c r="AA2647"/>
      <c r="AB2647"/>
      <c r="AC2647"/>
      <c r="AD2647"/>
      <c r="AE2647"/>
      <c r="AF2647"/>
    </row>
    <row r="2648" spans="3:32">
      <c r="C2648"/>
      <c r="D2648"/>
      <c r="E2648"/>
      <c r="F2648"/>
      <c r="G2648"/>
      <c r="H2648"/>
      <c r="I2648"/>
      <c r="J2648"/>
      <c r="K2648"/>
      <c r="L2648"/>
      <c r="M2648"/>
      <c r="N2648"/>
      <c r="O2648"/>
      <c r="P2648"/>
      <c r="Q2648"/>
      <c r="R2648"/>
      <c r="S2648"/>
      <c r="T2648"/>
      <c r="U2648"/>
      <c r="V2648"/>
      <c r="W2648"/>
      <c r="X2648"/>
      <c r="Y2648"/>
      <c r="Z2648"/>
      <c r="AA2648"/>
      <c r="AB2648"/>
      <c r="AC2648"/>
      <c r="AD2648"/>
      <c r="AE2648"/>
      <c r="AF2648"/>
    </row>
    <row r="2649" spans="3:32">
      <c r="C2649"/>
      <c r="D2649"/>
      <c r="E2649"/>
      <c r="F2649"/>
      <c r="G2649"/>
      <c r="H2649"/>
      <c r="I2649"/>
      <c r="J2649"/>
      <c r="K2649"/>
      <c r="L2649"/>
      <c r="M2649"/>
      <c r="N2649"/>
      <c r="O2649"/>
      <c r="P2649"/>
      <c r="Q2649"/>
      <c r="R2649"/>
      <c r="S2649"/>
      <c r="T2649"/>
      <c r="U2649"/>
      <c r="V2649"/>
      <c r="W2649"/>
      <c r="X2649"/>
      <c r="Y2649"/>
      <c r="Z2649"/>
      <c r="AA2649"/>
      <c r="AB2649"/>
      <c r="AC2649"/>
      <c r="AD2649"/>
      <c r="AE2649"/>
      <c r="AF2649"/>
    </row>
    <row r="2650" spans="3:32">
      <c r="C2650"/>
      <c r="D2650"/>
      <c r="E2650"/>
      <c r="F2650"/>
      <c r="G2650"/>
      <c r="H2650"/>
      <c r="I2650"/>
      <c r="J2650"/>
      <c r="K2650"/>
      <c r="L2650"/>
      <c r="M2650"/>
      <c r="N2650"/>
      <c r="O2650"/>
      <c r="P2650"/>
      <c r="Q2650"/>
      <c r="R2650"/>
      <c r="S2650"/>
      <c r="T2650"/>
      <c r="U2650"/>
      <c r="V2650"/>
      <c r="W2650"/>
      <c r="X2650"/>
      <c r="Y2650"/>
      <c r="Z2650"/>
      <c r="AA2650"/>
      <c r="AB2650"/>
      <c r="AC2650"/>
      <c r="AD2650"/>
      <c r="AE2650"/>
      <c r="AF2650"/>
    </row>
    <row r="2651" spans="3:32">
      <c r="C2651"/>
      <c r="D2651"/>
      <c r="E2651"/>
      <c r="F2651"/>
      <c r="G2651"/>
      <c r="H2651"/>
      <c r="I2651"/>
      <c r="J2651"/>
      <c r="K2651"/>
      <c r="L2651"/>
      <c r="M2651"/>
      <c r="N2651"/>
      <c r="O2651"/>
      <c r="P2651"/>
      <c r="Q2651"/>
      <c r="R2651"/>
      <c r="S2651"/>
      <c r="T2651"/>
      <c r="U2651"/>
      <c r="V2651"/>
      <c r="W2651"/>
      <c r="X2651"/>
      <c r="Y2651"/>
      <c r="Z2651"/>
      <c r="AA2651"/>
      <c r="AB2651"/>
      <c r="AC2651"/>
      <c r="AD2651"/>
      <c r="AE2651"/>
      <c r="AF2651"/>
    </row>
    <row r="2652" spans="3:32">
      <c r="C2652"/>
      <c r="D2652"/>
      <c r="E2652"/>
      <c r="F2652"/>
      <c r="G2652"/>
      <c r="H2652"/>
      <c r="I2652"/>
      <c r="J2652"/>
      <c r="K2652"/>
      <c r="L2652"/>
      <c r="M2652"/>
      <c r="N2652"/>
      <c r="O2652"/>
      <c r="P2652"/>
      <c r="Q2652"/>
      <c r="R2652"/>
      <c r="S2652"/>
      <c r="T2652"/>
      <c r="U2652"/>
      <c r="V2652"/>
      <c r="W2652"/>
      <c r="X2652"/>
      <c r="Y2652"/>
      <c r="Z2652"/>
      <c r="AA2652"/>
      <c r="AB2652"/>
      <c r="AC2652"/>
      <c r="AD2652"/>
      <c r="AE2652"/>
      <c r="AF2652"/>
    </row>
    <row r="2653" spans="3:32">
      <c r="C2653"/>
      <c r="D2653"/>
      <c r="E2653"/>
      <c r="F2653"/>
      <c r="G2653"/>
      <c r="H2653"/>
      <c r="I2653"/>
      <c r="J2653"/>
      <c r="K2653"/>
      <c r="L2653"/>
      <c r="M2653"/>
      <c r="N2653"/>
      <c r="O2653"/>
      <c r="P2653"/>
      <c r="Q2653"/>
      <c r="R2653"/>
      <c r="S2653"/>
      <c r="T2653"/>
      <c r="U2653"/>
      <c r="V2653"/>
      <c r="W2653"/>
      <c r="X2653"/>
      <c r="Y2653"/>
      <c r="Z2653"/>
      <c r="AA2653"/>
      <c r="AB2653"/>
      <c r="AC2653"/>
      <c r="AD2653"/>
      <c r="AE2653"/>
      <c r="AF2653"/>
    </row>
    <row r="2654" spans="3:32">
      <c r="C2654"/>
      <c r="D2654"/>
      <c r="E2654"/>
      <c r="F2654"/>
      <c r="G2654"/>
      <c r="H2654"/>
      <c r="I2654"/>
      <c r="J2654"/>
      <c r="K2654"/>
      <c r="L2654"/>
      <c r="M2654"/>
      <c r="N2654"/>
      <c r="O2654"/>
      <c r="P2654"/>
      <c r="Q2654"/>
      <c r="R2654"/>
      <c r="S2654"/>
      <c r="T2654"/>
      <c r="U2654"/>
      <c r="V2654"/>
      <c r="W2654"/>
      <c r="X2654"/>
      <c r="Y2654"/>
      <c r="Z2654"/>
      <c r="AA2654"/>
      <c r="AB2654"/>
      <c r="AC2654"/>
      <c r="AD2654"/>
      <c r="AE2654"/>
      <c r="AF2654"/>
    </row>
    <row r="2655" spans="3:32">
      <c r="C2655"/>
      <c r="D2655"/>
      <c r="E2655"/>
      <c r="F2655"/>
      <c r="G2655"/>
      <c r="H2655"/>
      <c r="I2655"/>
      <c r="J2655"/>
      <c r="K2655"/>
      <c r="L2655"/>
      <c r="M2655"/>
      <c r="N2655"/>
      <c r="O2655"/>
      <c r="P2655"/>
      <c r="Q2655"/>
      <c r="R2655"/>
      <c r="S2655"/>
      <c r="T2655"/>
      <c r="U2655"/>
      <c r="V2655"/>
      <c r="W2655"/>
      <c r="X2655"/>
      <c r="Y2655"/>
      <c r="Z2655"/>
      <c r="AA2655"/>
      <c r="AB2655"/>
      <c r="AC2655"/>
      <c r="AD2655"/>
      <c r="AE2655"/>
      <c r="AF2655"/>
    </row>
    <row r="2656" spans="3:32">
      <c r="C2656"/>
      <c r="D2656"/>
      <c r="E2656"/>
      <c r="F2656"/>
      <c r="G2656"/>
      <c r="H2656"/>
      <c r="I2656"/>
      <c r="J2656"/>
      <c r="K2656"/>
      <c r="L2656"/>
      <c r="M2656"/>
      <c r="N2656"/>
      <c r="O2656"/>
      <c r="P2656"/>
      <c r="Q2656"/>
      <c r="R2656"/>
      <c r="S2656"/>
      <c r="T2656"/>
      <c r="U2656"/>
      <c r="V2656"/>
      <c r="W2656"/>
      <c r="X2656"/>
      <c r="Y2656"/>
      <c r="Z2656"/>
      <c r="AA2656"/>
      <c r="AB2656"/>
      <c r="AC2656"/>
      <c r="AD2656"/>
      <c r="AE2656"/>
      <c r="AF2656"/>
    </row>
    <row r="2657" spans="3:32">
      <c r="C2657"/>
      <c r="D2657"/>
      <c r="E2657"/>
      <c r="F2657"/>
      <c r="G2657"/>
      <c r="H2657"/>
      <c r="I2657"/>
      <c r="J2657"/>
      <c r="K2657"/>
      <c r="L2657"/>
      <c r="M2657"/>
      <c r="N2657"/>
      <c r="O2657"/>
      <c r="P2657"/>
      <c r="Q2657"/>
      <c r="R2657"/>
      <c r="S2657"/>
      <c r="T2657"/>
      <c r="U2657"/>
      <c r="V2657"/>
      <c r="W2657"/>
      <c r="X2657"/>
      <c r="Y2657"/>
      <c r="Z2657"/>
      <c r="AA2657"/>
      <c r="AB2657"/>
      <c r="AC2657"/>
      <c r="AD2657"/>
      <c r="AE2657"/>
      <c r="AF2657"/>
    </row>
    <row r="2658" spans="3:32">
      <c r="C2658"/>
      <c r="D2658"/>
      <c r="E2658"/>
      <c r="F2658"/>
      <c r="G2658"/>
      <c r="H2658"/>
      <c r="I2658"/>
      <c r="J2658"/>
      <c r="K2658"/>
      <c r="L2658"/>
      <c r="M2658"/>
      <c r="N2658"/>
      <c r="O2658"/>
      <c r="P2658"/>
      <c r="Q2658"/>
      <c r="R2658"/>
      <c r="S2658"/>
      <c r="T2658"/>
      <c r="U2658"/>
      <c r="V2658"/>
      <c r="W2658"/>
      <c r="X2658"/>
      <c r="Y2658"/>
      <c r="Z2658"/>
      <c r="AA2658"/>
      <c r="AB2658"/>
      <c r="AC2658"/>
      <c r="AD2658"/>
      <c r="AE2658"/>
      <c r="AF2658"/>
    </row>
    <row r="2659" spans="3:32">
      <c r="C2659"/>
      <c r="D2659"/>
      <c r="E2659"/>
      <c r="F2659"/>
      <c r="G2659"/>
      <c r="H2659"/>
      <c r="I2659"/>
      <c r="J2659"/>
      <c r="K2659"/>
      <c r="L2659"/>
      <c r="M2659"/>
      <c r="N2659"/>
      <c r="O2659"/>
      <c r="P2659"/>
      <c r="Q2659"/>
      <c r="R2659"/>
      <c r="S2659"/>
      <c r="T2659"/>
      <c r="U2659"/>
      <c r="V2659"/>
      <c r="W2659"/>
      <c r="X2659"/>
      <c r="Y2659"/>
      <c r="Z2659"/>
      <c r="AA2659"/>
      <c r="AB2659"/>
      <c r="AC2659"/>
      <c r="AD2659"/>
      <c r="AE2659"/>
      <c r="AF2659"/>
    </row>
    <row r="2660" spans="3:32">
      <c r="C2660"/>
      <c r="D2660"/>
      <c r="E2660"/>
      <c r="F2660"/>
      <c r="G2660"/>
      <c r="H2660"/>
      <c r="I2660"/>
      <c r="J2660"/>
      <c r="K2660"/>
      <c r="L2660"/>
      <c r="M2660"/>
      <c r="N2660"/>
      <c r="O2660"/>
      <c r="P2660"/>
      <c r="Q2660"/>
      <c r="R2660"/>
      <c r="S2660"/>
      <c r="T2660"/>
      <c r="U2660"/>
      <c r="V2660"/>
      <c r="W2660"/>
      <c r="X2660"/>
      <c r="Y2660"/>
      <c r="Z2660"/>
      <c r="AA2660"/>
      <c r="AB2660"/>
      <c r="AC2660"/>
      <c r="AD2660"/>
      <c r="AE2660"/>
      <c r="AF2660"/>
    </row>
    <row r="2661" spans="3:32">
      <c r="C2661"/>
      <c r="D2661"/>
      <c r="E2661"/>
      <c r="F2661"/>
      <c r="G2661"/>
      <c r="H2661"/>
      <c r="I2661"/>
      <c r="J2661"/>
      <c r="K2661"/>
      <c r="L2661"/>
      <c r="M2661"/>
      <c r="N2661"/>
      <c r="O2661"/>
      <c r="P2661"/>
      <c r="Q2661"/>
      <c r="R2661"/>
      <c r="S2661"/>
      <c r="T2661"/>
      <c r="U2661"/>
      <c r="V2661"/>
      <c r="W2661"/>
      <c r="X2661"/>
      <c r="Y2661"/>
      <c r="Z2661"/>
      <c r="AA2661"/>
      <c r="AB2661"/>
      <c r="AC2661"/>
      <c r="AD2661"/>
      <c r="AE2661"/>
      <c r="AF2661"/>
    </row>
    <row r="2662" spans="3:32">
      <c r="C2662"/>
      <c r="D2662"/>
      <c r="E2662"/>
      <c r="F2662"/>
      <c r="G2662"/>
      <c r="H2662"/>
      <c r="I2662"/>
      <c r="J2662"/>
      <c r="K2662"/>
      <c r="L2662"/>
      <c r="M2662"/>
      <c r="N2662"/>
      <c r="O2662"/>
      <c r="P2662"/>
      <c r="Q2662"/>
      <c r="R2662"/>
      <c r="S2662"/>
      <c r="T2662"/>
      <c r="U2662"/>
      <c r="V2662"/>
      <c r="W2662"/>
      <c r="X2662"/>
      <c r="Y2662"/>
      <c r="Z2662"/>
      <c r="AA2662"/>
      <c r="AB2662"/>
      <c r="AC2662"/>
      <c r="AD2662"/>
      <c r="AE2662"/>
      <c r="AF2662"/>
    </row>
    <row r="2663" spans="3:32">
      <c r="C2663"/>
      <c r="D2663"/>
      <c r="E2663"/>
      <c r="F2663"/>
      <c r="G2663"/>
      <c r="H2663"/>
      <c r="I2663"/>
      <c r="J2663"/>
      <c r="K2663"/>
      <c r="L2663"/>
      <c r="M2663"/>
      <c r="N2663"/>
      <c r="O2663"/>
      <c r="P2663"/>
      <c r="Q2663"/>
      <c r="R2663"/>
      <c r="S2663"/>
      <c r="T2663"/>
      <c r="U2663"/>
      <c r="V2663"/>
      <c r="W2663"/>
      <c r="X2663"/>
      <c r="Y2663"/>
      <c r="Z2663"/>
      <c r="AA2663"/>
      <c r="AB2663"/>
      <c r="AC2663"/>
      <c r="AD2663"/>
      <c r="AE2663"/>
      <c r="AF2663"/>
    </row>
    <row r="2664" spans="3:32">
      <c r="C2664"/>
      <c r="D2664"/>
      <c r="E2664"/>
      <c r="F2664"/>
      <c r="G2664"/>
      <c r="H2664"/>
      <c r="I2664"/>
      <c r="J2664"/>
      <c r="K2664"/>
      <c r="L2664"/>
      <c r="M2664"/>
      <c r="N2664"/>
      <c r="O2664"/>
      <c r="P2664"/>
      <c r="Q2664"/>
      <c r="R2664"/>
      <c r="S2664"/>
      <c r="T2664"/>
      <c r="U2664"/>
      <c r="V2664"/>
      <c r="W2664"/>
      <c r="X2664"/>
      <c r="Y2664"/>
      <c r="Z2664"/>
      <c r="AA2664"/>
      <c r="AB2664"/>
      <c r="AC2664"/>
      <c r="AD2664"/>
      <c r="AE2664"/>
      <c r="AF2664"/>
    </row>
    <row r="2665" spans="3:32">
      <c r="C2665"/>
      <c r="D2665"/>
      <c r="E2665"/>
      <c r="F2665"/>
      <c r="G2665"/>
      <c r="H2665"/>
      <c r="I2665"/>
      <c r="J2665"/>
      <c r="K2665"/>
      <c r="L2665"/>
      <c r="M2665"/>
      <c r="N2665"/>
      <c r="O2665"/>
      <c r="P2665"/>
      <c r="Q2665"/>
      <c r="R2665"/>
      <c r="S2665"/>
      <c r="T2665"/>
      <c r="U2665"/>
      <c r="V2665"/>
      <c r="W2665"/>
      <c r="X2665"/>
      <c r="Y2665"/>
      <c r="Z2665"/>
      <c r="AA2665"/>
      <c r="AB2665"/>
      <c r="AC2665"/>
      <c r="AD2665"/>
      <c r="AE2665"/>
      <c r="AF2665"/>
    </row>
    <row r="2666" spans="3:32">
      <c r="C2666"/>
      <c r="D2666"/>
      <c r="E2666"/>
      <c r="F2666"/>
      <c r="G2666"/>
      <c r="H2666"/>
      <c r="I2666"/>
      <c r="J2666"/>
      <c r="K2666"/>
      <c r="L2666"/>
      <c r="M2666"/>
      <c r="N2666"/>
      <c r="O2666"/>
      <c r="P2666"/>
      <c r="Q2666"/>
      <c r="R2666"/>
      <c r="S2666"/>
      <c r="T2666"/>
      <c r="U2666"/>
      <c r="V2666"/>
      <c r="W2666"/>
      <c r="X2666"/>
      <c r="Y2666"/>
      <c r="Z2666"/>
      <c r="AA2666"/>
      <c r="AB2666"/>
      <c r="AC2666"/>
      <c r="AD2666"/>
      <c r="AE2666"/>
      <c r="AF2666"/>
    </row>
    <row r="2667" spans="3:32">
      <c r="C2667"/>
      <c r="D2667"/>
      <c r="E2667"/>
      <c r="F2667"/>
      <c r="G2667"/>
      <c r="H2667"/>
      <c r="I2667"/>
      <c r="J2667"/>
      <c r="K2667"/>
      <c r="L2667"/>
      <c r="M2667"/>
      <c r="N2667"/>
      <c r="O2667"/>
      <c r="P2667"/>
      <c r="Q2667"/>
      <c r="R2667"/>
      <c r="S2667"/>
      <c r="T2667"/>
      <c r="U2667"/>
      <c r="V2667"/>
      <c r="W2667"/>
      <c r="X2667"/>
      <c r="Y2667"/>
      <c r="Z2667"/>
      <c r="AA2667"/>
      <c r="AB2667"/>
      <c r="AC2667"/>
      <c r="AD2667"/>
      <c r="AE2667"/>
      <c r="AF2667"/>
    </row>
    <row r="2668" spans="3:32">
      <c r="C2668"/>
      <c r="D2668"/>
      <c r="E2668"/>
      <c r="F2668"/>
      <c r="G2668"/>
      <c r="H2668"/>
      <c r="I2668"/>
      <c r="J2668"/>
      <c r="K2668"/>
      <c r="L2668"/>
      <c r="M2668"/>
      <c r="N2668"/>
      <c r="O2668"/>
      <c r="P2668"/>
      <c r="Q2668"/>
      <c r="R2668"/>
      <c r="S2668"/>
      <c r="T2668"/>
      <c r="U2668"/>
      <c r="V2668"/>
      <c r="W2668"/>
      <c r="X2668"/>
      <c r="Y2668"/>
      <c r="Z2668"/>
      <c r="AA2668"/>
      <c r="AB2668"/>
      <c r="AC2668"/>
      <c r="AD2668"/>
      <c r="AE2668"/>
      <c r="AF2668"/>
    </row>
    <row r="2669" spans="3:32">
      <c r="C2669"/>
      <c r="D2669"/>
      <c r="E2669"/>
      <c r="F2669"/>
      <c r="G2669"/>
      <c r="H2669"/>
      <c r="I2669"/>
      <c r="J2669"/>
      <c r="K2669"/>
      <c r="L2669"/>
      <c r="M2669"/>
      <c r="N2669"/>
      <c r="O2669"/>
      <c r="P2669"/>
      <c r="Q2669"/>
      <c r="R2669"/>
      <c r="S2669"/>
      <c r="T2669"/>
      <c r="U2669"/>
      <c r="V2669"/>
      <c r="W2669"/>
      <c r="X2669"/>
      <c r="Y2669"/>
      <c r="Z2669"/>
      <c r="AA2669"/>
      <c r="AB2669"/>
      <c r="AC2669"/>
      <c r="AD2669"/>
      <c r="AE2669"/>
      <c r="AF2669"/>
    </row>
    <row r="2670" spans="3:32">
      <c r="C2670"/>
      <c r="D2670"/>
      <c r="E2670"/>
      <c r="F2670"/>
      <c r="G2670"/>
      <c r="H2670"/>
      <c r="I2670"/>
      <c r="J2670"/>
      <c r="K2670"/>
      <c r="L2670"/>
      <c r="M2670"/>
      <c r="N2670"/>
      <c r="O2670"/>
      <c r="P2670"/>
      <c r="Q2670"/>
      <c r="R2670"/>
      <c r="S2670"/>
      <c r="T2670"/>
      <c r="U2670"/>
      <c r="V2670"/>
      <c r="W2670"/>
      <c r="X2670"/>
      <c r="Y2670"/>
      <c r="Z2670"/>
      <c r="AA2670"/>
      <c r="AB2670"/>
      <c r="AC2670"/>
      <c r="AD2670"/>
      <c r="AE2670"/>
      <c r="AF2670"/>
    </row>
    <row r="2671" spans="3:32">
      <c r="C2671"/>
      <c r="D2671"/>
      <c r="E2671"/>
      <c r="F2671"/>
      <c r="G2671"/>
      <c r="H2671"/>
      <c r="I2671"/>
      <c r="J2671"/>
      <c r="K2671"/>
      <c r="L2671"/>
      <c r="M2671"/>
      <c r="N2671"/>
      <c r="O2671"/>
      <c r="P2671"/>
      <c r="Q2671"/>
      <c r="R2671"/>
      <c r="S2671"/>
      <c r="T2671"/>
      <c r="U2671"/>
      <c r="V2671"/>
      <c r="W2671"/>
      <c r="X2671"/>
      <c r="Y2671"/>
      <c r="Z2671"/>
      <c r="AA2671"/>
      <c r="AB2671"/>
      <c r="AC2671"/>
      <c r="AD2671"/>
      <c r="AE2671"/>
      <c r="AF2671"/>
    </row>
    <row r="2672" spans="3:32">
      <c r="C2672"/>
      <c r="D2672"/>
      <c r="E2672"/>
      <c r="F2672"/>
      <c r="G2672"/>
      <c r="H2672"/>
      <c r="I2672"/>
      <c r="J2672"/>
      <c r="K2672"/>
      <c r="L2672"/>
      <c r="M2672"/>
      <c r="N2672"/>
      <c r="O2672"/>
      <c r="P2672"/>
      <c r="Q2672"/>
      <c r="R2672"/>
      <c r="S2672"/>
      <c r="T2672"/>
      <c r="U2672"/>
      <c r="V2672"/>
      <c r="W2672"/>
      <c r="X2672"/>
      <c r="Y2672"/>
      <c r="Z2672"/>
      <c r="AA2672"/>
      <c r="AB2672"/>
      <c r="AC2672"/>
      <c r="AD2672"/>
      <c r="AE2672"/>
      <c r="AF2672"/>
    </row>
    <row r="2673" spans="3:32">
      <c r="C2673"/>
      <c r="D2673"/>
      <c r="E2673"/>
      <c r="F2673"/>
      <c r="G2673"/>
      <c r="H2673"/>
      <c r="I2673"/>
      <c r="J2673"/>
      <c r="K2673"/>
      <c r="L2673"/>
      <c r="M2673"/>
      <c r="N2673"/>
      <c r="O2673"/>
      <c r="P2673"/>
      <c r="Q2673"/>
      <c r="R2673"/>
      <c r="S2673"/>
      <c r="T2673"/>
      <c r="U2673"/>
      <c r="V2673"/>
      <c r="W2673"/>
      <c r="X2673"/>
      <c r="Y2673"/>
      <c r="Z2673"/>
      <c r="AA2673"/>
      <c r="AB2673"/>
      <c r="AC2673"/>
      <c r="AD2673"/>
      <c r="AE2673"/>
      <c r="AF2673"/>
    </row>
    <row r="2674" spans="3:32">
      <c r="C2674"/>
      <c r="D2674"/>
      <c r="E2674"/>
      <c r="F2674"/>
      <c r="G2674"/>
      <c r="H2674"/>
      <c r="I2674"/>
      <c r="J2674"/>
      <c r="K2674"/>
      <c r="L2674"/>
      <c r="M2674"/>
      <c r="N2674"/>
      <c r="O2674"/>
      <c r="P2674"/>
      <c r="Q2674"/>
      <c r="R2674"/>
      <c r="S2674"/>
      <c r="T2674"/>
      <c r="U2674"/>
      <c r="V2674"/>
      <c r="W2674"/>
      <c r="X2674"/>
      <c r="Y2674"/>
      <c r="Z2674"/>
      <c r="AA2674"/>
      <c r="AB2674"/>
      <c r="AC2674"/>
      <c r="AD2674"/>
      <c r="AE2674"/>
      <c r="AF2674"/>
    </row>
    <row r="2675" spans="3:32">
      <c r="C2675"/>
      <c r="D2675"/>
      <c r="E2675"/>
      <c r="F2675"/>
      <c r="G2675"/>
      <c r="H2675"/>
      <c r="I2675"/>
      <c r="J2675"/>
      <c r="K2675"/>
      <c r="L2675"/>
      <c r="M2675"/>
      <c r="N2675"/>
      <c r="O2675"/>
      <c r="P2675"/>
      <c r="Q2675"/>
      <c r="R2675"/>
      <c r="S2675"/>
      <c r="T2675"/>
      <c r="U2675"/>
      <c r="V2675"/>
      <c r="W2675"/>
      <c r="X2675"/>
      <c r="Y2675"/>
      <c r="Z2675"/>
      <c r="AA2675"/>
      <c r="AB2675"/>
      <c r="AC2675"/>
      <c r="AD2675"/>
      <c r="AE2675"/>
      <c r="AF2675"/>
    </row>
    <row r="2676" spans="3:32">
      <c r="C2676"/>
      <c r="D2676"/>
      <c r="E2676"/>
      <c r="F2676"/>
      <c r="G2676"/>
      <c r="H2676"/>
      <c r="I2676"/>
      <c r="J2676"/>
      <c r="K2676"/>
      <c r="L2676"/>
      <c r="M2676"/>
      <c r="N2676"/>
      <c r="O2676"/>
      <c r="P2676"/>
      <c r="Q2676"/>
      <c r="R2676"/>
      <c r="S2676"/>
      <c r="T2676"/>
      <c r="U2676"/>
      <c r="V2676"/>
      <c r="W2676"/>
      <c r="X2676"/>
      <c r="Y2676"/>
      <c r="Z2676"/>
      <c r="AA2676"/>
      <c r="AB2676"/>
      <c r="AC2676"/>
      <c r="AD2676"/>
      <c r="AE2676"/>
      <c r="AF2676"/>
    </row>
    <row r="2677" spans="3:32">
      <c r="C2677"/>
      <c r="D2677"/>
      <c r="E2677"/>
      <c r="F2677"/>
      <c r="G2677"/>
      <c r="H2677"/>
      <c r="I2677"/>
      <c r="J2677"/>
      <c r="K2677"/>
      <c r="L2677"/>
      <c r="M2677"/>
      <c r="N2677"/>
      <c r="O2677"/>
      <c r="P2677"/>
      <c r="Q2677"/>
      <c r="R2677"/>
      <c r="S2677"/>
      <c r="T2677"/>
      <c r="U2677"/>
      <c r="V2677"/>
      <c r="W2677"/>
      <c r="X2677"/>
      <c r="Y2677"/>
      <c r="Z2677"/>
      <c r="AA2677"/>
      <c r="AB2677"/>
      <c r="AC2677"/>
      <c r="AD2677"/>
      <c r="AE2677"/>
      <c r="AF2677"/>
    </row>
    <row r="2678" spans="3:32">
      <c r="C2678"/>
      <c r="D2678"/>
      <c r="E2678"/>
      <c r="F2678"/>
      <c r="G2678"/>
      <c r="H2678"/>
      <c r="I2678"/>
      <c r="J2678"/>
      <c r="K2678"/>
      <c r="L2678"/>
      <c r="M2678"/>
      <c r="N2678"/>
      <c r="O2678"/>
      <c r="P2678"/>
      <c r="Q2678"/>
      <c r="R2678"/>
      <c r="S2678"/>
      <c r="T2678"/>
      <c r="U2678"/>
      <c r="V2678"/>
      <c r="W2678"/>
      <c r="X2678"/>
      <c r="Y2678"/>
      <c r="Z2678"/>
      <c r="AA2678"/>
      <c r="AB2678"/>
      <c r="AC2678"/>
      <c r="AD2678"/>
      <c r="AE2678"/>
      <c r="AF2678"/>
    </row>
    <row r="2679" spans="3:32">
      <c r="C2679"/>
      <c r="D2679"/>
      <c r="E2679"/>
      <c r="F2679"/>
      <c r="G2679"/>
      <c r="H2679"/>
      <c r="I2679"/>
      <c r="J2679"/>
      <c r="K2679"/>
      <c r="L2679"/>
      <c r="M2679"/>
      <c r="N2679"/>
      <c r="O2679"/>
      <c r="P2679"/>
      <c r="Q2679"/>
      <c r="R2679"/>
      <c r="S2679"/>
      <c r="T2679"/>
      <c r="U2679"/>
      <c r="V2679"/>
      <c r="W2679"/>
      <c r="X2679"/>
      <c r="Y2679"/>
      <c r="Z2679"/>
      <c r="AA2679"/>
      <c r="AB2679"/>
      <c r="AC2679"/>
      <c r="AD2679"/>
      <c r="AE2679"/>
      <c r="AF2679"/>
    </row>
    <row r="2680" spans="3:32">
      <c r="C2680"/>
      <c r="D2680"/>
      <c r="E2680"/>
      <c r="F2680"/>
      <c r="G2680"/>
      <c r="H2680"/>
      <c r="I2680"/>
      <c r="J2680"/>
      <c r="K2680"/>
      <c r="L2680"/>
      <c r="M2680"/>
      <c r="N2680"/>
      <c r="O2680"/>
      <c r="P2680"/>
      <c r="Q2680"/>
      <c r="R2680"/>
      <c r="S2680"/>
      <c r="T2680"/>
      <c r="U2680"/>
      <c r="V2680"/>
      <c r="W2680"/>
      <c r="X2680"/>
      <c r="Y2680"/>
      <c r="Z2680"/>
      <c r="AA2680"/>
      <c r="AB2680"/>
      <c r="AC2680"/>
      <c r="AD2680"/>
      <c r="AE2680"/>
      <c r="AF2680"/>
    </row>
    <row r="2681" spans="3:32">
      <c r="C2681"/>
      <c r="D2681"/>
      <c r="E2681"/>
      <c r="F2681"/>
      <c r="G2681"/>
      <c r="H2681"/>
      <c r="I2681"/>
      <c r="J2681"/>
      <c r="K2681"/>
      <c r="L2681"/>
      <c r="M2681"/>
      <c r="N2681"/>
      <c r="O2681"/>
      <c r="P2681"/>
      <c r="Q2681"/>
      <c r="R2681"/>
      <c r="S2681"/>
      <c r="T2681"/>
      <c r="U2681"/>
      <c r="V2681"/>
      <c r="W2681"/>
      <c r="X2681"/>
      <c r="Y2681"/>
      <c r="Z2681"/>
      <c r="AA2681"/>
      <c r="AB2681"/>
      <c r="AC2681"/>
      <c r="AD2681"/>
      <c r="AE2681"/>
      <c r="AF2681"/>
    </row>
    <row r="2682" spans="3:32">
      <c r="C2682"/>
      <c r="D2682"/>
      <c r="E2682"/>
      <c r="F2682"/>
      <c r="G2682"/>
      <c r="H2682"/>
      <c r="I2682"/>
      <c r="J2682"/>
      <c r="K2682"/>
      <c r="L2682"/>
      <c r="M2682"/>
      <c r="N2682"/>
      <c r="O2682"/>
      <c r="P2682"/>
      <c r="Q2682"/>
      <c r="R2682"/>
      <c r="S2682"/>
      <c r="T2682"/>
      <c r="U2682"/>
      <c r="V2682"/>
      <c r="W2682"/>
      <c r="X2682"/>
      <c r="Y2682"/>
      <c r="Z2682"/>
      <c r="AA2682"/>
      <c r="AB2682"/>
      <c r="AC2682"/>
      <c r="AD2682"/>
      <c r="AE2682"/>
      <c r="AF2682"/>
    </row>
    <row r="2683" spans="3:32">
      <c r="C2683"/>
      <c r="D2683"/>
      <c r="E2683"/>
      <c r="F2683"/>
      <c r="G2683"/>
      <c r="H2683"/>
      <c r="I2683"/>
      <c r="J2683"/>
      <c r="K2683"/>
      <c r="L2683"/>
      <c r="M2683"/>
      <c r="N2683"/>
      <c r="O2683"/>
      <c r="P2683"/>
      <c r="Q2683"/>
      <c r="R2683"/>
      <c r="S2683"/>
      <c r="T2683"/>
      <c r="U2683"/>
      <c r="V2683"/>
      <c r="W2683"/>
      <c r="X2683"/>
      <c r="Y2683"/>
      <c r="Z2683"/>
      <c r="AA2683"/>
      <c r="AB2683"/>
      <c r="AC2683"/>
      <c r="AD2683"/>
      <c r="AE2683"/>
      <c r="AF2683"/>
    </row>
    <row r="2684" spans="3:32">
      <c r="C2684"/>
      <c r="D2684"/>
      <c r="E2684"/>
      <c r="F2684"/>
      <c r="G2684"/>
      <c r="H2684"/>
      <c r="I2684"/>
      <c r="J2684"/>
      <c r="K2684"/>
      <c r="L2684"/>
      <c r="M2684"/>
      <c r="N2684"/>
      <c r="O2684"/>
      <c r="P2684"/>
      <c r="Q2684"/>
      <c r="R2684"/>
      <c r="S2684"/>
      <c r="T2684"/>
      <c r="U2684"/>
      <c r="V2684"/>
      <c r="W2684"/>
      <c r="X2684"/>
      <c r="Y2684"/>
      <c r="Z2684"/>
      <c r="AA2684"/>
      <c r="AB2684"/>
      <c r="AC2684"/>
      <c r="AD2684"/>
      <c r="AE2684"/>
      <c r="AF2684"/>
    </row>
    <row r="2685" spans="3:32">
      <c r="C2685"/>
      <c r="D2685"/>
      <c r="E2685"/>
      <c r="F2685"/>
      <c r="G2685"/>
      <c r="H2685"/>
      <c r="I2685"/>
      <c r="J2685"/>
      <c r="K2685"/>
      <c r="L2685"/>
      <c r="M2685"/>
      <c r="N2685"/>
      <c r="O2685"/>
      <c r="P2685"/>
      <c r="Q2685"/>
      <c r="R2685"/>
      <c r="S2685"/>
      <c r="T2685"/>
      <c r="U2685"/>
      <c r="V2685"/>
      <c r="W2685"/>
      <c r="X2685"/>
      <c r="Y2685"/>
      <c r="Z2685"/>
      <c r="AA2685"/>
      <c r="AB2685"/>
      <c r="AC2685"/>
      <c r="AD2685"/>
      <c r="AE2685"/>
      <c r="AF2685"/>
    </row>
    <row r="2686" spans="3:32">
      <c r="C2686"/>
      <c r="D2686"/>
      <c r="E2686"/>
      <c r="F2686"/>
      <c r="G2686"/>
      <c r="H2686"/>
      <c r="I2686"/>
      <c r="J2686"/>
      <c r="K2686"/>
      <c r="L2686"/>
      <c r="M2686"/>
      <c r="N2686"/>
      <c r="O2686"/>
      <c r="P2686"/>
      <c r="Q2686"/>
      <c r="R2686"/>
      <c r="S2686"/>
      <c r="T2686"/>
      <c r="U2686"/>
      <c r="V2686"/>
      <c r="W2686"/>
      <c r="X2686"/>
      <c r="Y2686"/>
      <c r="Z2686"/>
      <c r="AA2686"/>
      <c r="AB2686"/>
      <c r="AC2686"/>
      <c r="AD2686"/>
      <c r="AE2686"/>
      <c r="AF2686"/>
    </row>
    <row r="2687" spans="3:32">
      <c r="C2687"/>
      <c r="D2687"/>
      <c r="E2687"/>
      <c r="F2687"/>
      <c r="G2687"/>
      <c r="H2687"/>
      <c r="I2687"/>
      <c r="J2687"/>
      <c r="K2687"/>
      <c r="L2687"/>
      <c r="M2687"/>
      <c r="N2687"/>
      <c r="O2687"/>
      <c r="P2687"/>
      <c r="Q2687"/>
      <c r="R2687"/>
      <c r="S2687"/>
      <c r="T2687"/>
      <c r="U2687"/>
      <c r="V2687"/>
      <c r="W2687"/>
      <c r="X2687"/>
      <c r="Y2687"/>
      <c r="Z2687"/>
      <c r="AA2687"/>
      <c r="AB2687"/>
      <c r="AC2687"/>
      <c r="AD2687"/>
      <c r="AE2687"/>
      <c r="AF2687"/>
    </row>
    <row r="2688" spans="3:32">
      <c r="C2688"/>
      <c r="D2688"/>
      <c r="E2688"/>
      <c r="F2688"/>
      <c r="G2688"/>
      <c r="H2688"/>
      <c r="I2688"/>
      <c r="J2688"/>
      <c r="K2688"/>
      <c r="L2688"/>
      <c r="M2688"/>
      <c r="N2688"/>
      <c r="O2688"/>
      <c r="P2688"/>
      <c r="Q2688"/>
      <c r="R2688"/>
      <c r="S2688"/>
      <c r="T2688"/>
      <c r="U2688"/>
      <c r="V2688"/>
      <c r="W2688"/>
      <c r="X2688"/>
      <c r="Y2688"/>
      <c r="Z2688"/>
      <c r="AA2688"/>
      <c r="AB2688"/>
      <c r="AC2688"/>
      <c r="AD2688"/>
      <c r="AE2688"/>
      <c r="AF2688"/>
    </row>
    <row r="2689" spans="3:32">
      <c r="C2689"/>
      <c r="D2689"/>
      <c r="E2689"/>
      <c r="F2689"/>
      <c r="G2689"/>
      <c r="H2689"/>
      <c r="I2689"/>
      <c r="J2689"/>
      <c r="K2689"/>
      <c r="L2689"/>
      <c r="M2689"/>
      <c r="N2689"/>
      <c r="O2689"/>
      <c r="P2689"/>
      <c r="Q2689"/>
      <c r="R2689"/>
      <c r="S2689"/>
      <c r="T2689"/>
      <c r="U2689"/>
      <c r="V2689"/>
      <c r="W2689"/>
      <c r="X2689"/>
      <c r="Y2689"/>
      <c r="Z2689"/>
      <c r="AA2689"/>
      <c r="AB2689"/>
      <c r="AC2689"/>
      <c r="AD2689"/>
      <c r="AE2689"/>
      <c r="AF2689"/>
    </row>
    <row r="2690" spans="3:32">
      <c r="C2690"/>
      <c r="D2690"/>
      <c r="E2690"/>
      <c r="F2690"/>
      <c r="G2690"/>
      <c r="H2690"/>
      <c r="I2690"/>
      <c r="J2690"/>
      <c r="K2690"/>
      <c r="L2690"/>
      <c r="M2690"/>
      <c r="N2690"/>
      <c r="O2690"/>
      <c r="P2690"/>
      <c r="Q2690"/>
      <c r="R2690"/>
      <c r="S2690"/>
      <c r="T2690"/>
      <c r="U2690"/>
      <c r="V2690"/>
      <c r="W2690"/>
      <c r="X2690"/>
      <c r="Y2690"/>
      <c r="Z2690"/>
      <c r="AA2690"/>
      <c r="AB2690"/>
      <c r="AC2690"/>
      <c r="AD2690"/>
      <c r="AE2690"/>
      <c r="AF2690"/>
    </row>
    <row r="2691" spans="3:32">
      <c r="C2691"/>
      <c r="D2691"/>
      <c r="E2691"/>
      <c r="F2691"/>
      <c r="G2691"/>
      <c r="H2691"/>
      <c r="I2691"/>
      <c r="J2691"/>
      <c r="K2691"/>
      <c r="L2691"/>
      <c r="M2691"/>
      <c r="N2691"/>
      <c r="O2691"/>
      <c r="P2691"/>
      <c r="Q2691"/>
      <c r="R2691"/>
      <c r="S2691"/>
      <c r="T2691"/>
      <c r="U2691"/>
      <c r="V2691"/>
      <c r="W2691"/>
      <c r="X2691"/>
      <c r="Y2691"/>
      <c r="Z2691"/>
      <c r="AA2691"/>
      <c r="AB2691"/>
      <c r="AC2691"/>
      <c r="AD2691"/>
      <c r="AE2691"/>
      <c r="AF2691"/>
    </row>
    <row r="2692" spans="3:32">
      <c r="C2692"/>
      <c r="D2692"/>
      <c r="E2692"/>
      <c r="F2692"/>
      <c r="G2692"/>
      <c r="H2692"/>
      <c r="I2692"/>
      <c r="J2692"/>
      <c r="K2692"/>
      <c r="L2692"/>
      <c r="M2692"/>
      <c r="N2692"/>
      <c r="O2692"/>
      <c r="P2692"/>
      <c r="Q2692"/>
      <c r="R2692"/>
      <c r="S2692"/>
      <c r="T2692"/>
      <c r="U2692"/>
      <c r="V2692"/>
      <c r="W2692"/>
      <c r="X2692"/>
      <c r="Y2692"/>
      <c r="Z2692"/>
      <c r="AA2692"/>
      <c r="AB2692"/>
      <c r="AC2692"/>
      <c r="AD2692"/>
      <c r="AE2692"/>
      <c r="AF2692"/>
    </row>
    <row r="2693" spans="3:32">
      <c r="C2693"/>
      <c r="D2693"/>
      <c r="E2693"/>
      <c r="F2693"/>
      <c r="G2693"/>
      <c r="H2693"/>
      <c r="I2693"/>
      <c r="J2693"/>
      <c r="K2693"/>
      <c r="L2693"/>
      <c r="M2693"/>
      <c r="N2693"/>
      <c r="O2693"/>
      <c r="P2693"/>
      <c r="Q2693"/>
      <c r="R2693"/>
      <c r="S2693"/>
      <c r="T2693"/>
      <c r="U2693"/>
      <c r="V2693"/>
      <c r="W2693"/>
      <c r="X2693"/>
      <c r="Y2693"/>
      <c r="Z2693"/>
      <c r="AA2693"/>
      <c r="AB2693"/>
      <c r="AC2693"/>
      <c r="AD2693"/>
      <c r="AE2693"/>
      <c r="AF2693"/>
    </row>
    <row r="2694" spans="3:32">
      <c r="C2694"/>
      <c r="D2694"/>
      <c r="E2694"/>
      <c r="F2694"/>
      <c r="G2694"/>
      <c r="H2694"/>
      <c r="I2694"/>
      <c r="J2694"/>
      <c r="K2694"/>
      <c r="L2694"/>
      <c r="M2694"/>
      <c r="N2694"/>
      <c r="O2694"/>
      <c r="P2694"/>
      <c r="Q2694"/>
      <c r="R2694"/>
      <c r="S2694"/>
      <c r="T2694"/>
      <c r="U2694"/>
      <c r="V2694"/>
      <c r="W2694"/>
      <c r="X2694"/>
      <c r="Y2694"/>
      <c r="Z2694"/>
      <c r="AA2694"/>
      <c r="AB2694"/>
      <c r="AC2694"/>
      <c r="AD2694"/>
      <c r="AE2694"/>
      <c r="AF2694"/>
    </row>
    <row r="2695" spans="3:32">
      <c r="C2695"/>
      <c r="D2695"/>
      <c r="E2695"/>
      <c r="F2695"/>
      <c r="G2695"/>
      <c r="H2695"/>
      <c r="I2695"/>
      <c r="J2695"/>
      <c r="K2695"/>
      <c r="L2695"/>
      <c r="M2695"/>
      <c r="N2695"/>
      <c r="O2695"/>
      <c r="P2695"/>
      <c r="Q2695"/>
      <c r="R2695"/>
      <c r="S2695"/>
      <c r="T2695"/>
      <c r="U2695"/>
      <c r="V2695"/>
      <c r="W2695"/>
      <c r="X2695"/>
      <c r="Y2695"/>
      <c r="Z2695"/>
      <c r="AA2695"/>
      <c r="AB2695"/>
      <c r="AC2695"/>
      <c r="AD2695"/>
      <c r="AE2695"/>
      <c r="AF2695"/>
    </row>
    <row r="2696" spans="3:32">
      <c r="C2696"/>
      <c r="D2696"/>
      <c r="E2696"/>
      <c r="F2696"/>
      <c r="G2696"/>
      <c r="H2696"/>
      <c r="I2696"/>
      <c r="J2696"/>
      <c r="K2696"/>
      <c r="L2696"/>
      <c r="M2696"/>
      <c r="N2696"/>
      <c r="O2696"/>
      <c r="P2696"/>
      <c r="Q2696"/>
      <c r="R2696"/>
      <c r="S2696"/>
      <c r="T2696"/>
      <c r="U2696"/>
      <c r="V2696"/>
      <c r="W2696"/>
      <c r="X2696"/>
      <c r="Y2696"/>
      <c r="Z2696"/>
      <c r="AA2696"/>
      <c r="AB2696"/>
      <c r="AC2696"/>
      <c r="AD2696"/>
      <c r="AE2696"/>
      <c r="AF2696"/>
    </row>
    <row r="2697" spans="3:32">
      <c r="C2697"/>
      <c r="D2697"/>
      <c r="E2697"/>
      <c r="F2697"/>
      <c r="G2697"/>
      <c r="H2697"/>
      <c r="I2697"/>
      <c r="J2697"/>
      <c r="K2697"/>
      <c r="L2697"/>
      <c r="M2697"/>
      <c r="N2697"/>
      <c r="O2697"/>
      <c r="P2697"/>
      <c r="Q2697"/>
      <c r="R2697"/>
      <c r="S2697"/>
      <c r="T2697"/>
      <c r="U2697"/>
      <c r="V2697"/>
      <c r="W2697"/>
      <c r="X2697"/>
      <c r="Y2697"/>
      <c r="Z2697"/>
      <c r="AA2697"/>
      <c r="AB2697"/>
      <c r="AC2697"/>
      <c r="AD2697"/>
      <c r="AE2697"/>
      <c r="AF2697"/>
    </row>
    <row r="2698" spans="3:32">
      <c r="C2698"/>
      <c r="D2698"/>
      <c r="E2698"/>
      <c r="F2698"/>
      <c r="G2698"/>
      <c r="H2698"/>
      <c r="I2698"/>
      <c r="J2698"/>
      <c r="K2698"/>
      <c r="L2698"/>
      <c r="M2698"/>
      <c r="N2698"/>
      <c r="O2698"/>
      <c r="P2698"/>
      <c r="Q2698"/>
      <c r="R2698"/>
      <c r="S2698"/>
      <c r="T2698"/>
      <c r="U2698"/>
      <c r="V2698"/>
      <c r="W2698"/>
      <c r="X2698"/>
      <c r="Y2698"/>
      <c r="Z2698"/>
      <c r="AA2698"/>
      <c r="AB2698"/>
      <c r="AC2698"/>
      <c r="AD2698"/>
      <c r="AE2698"/>
      <c r="AF2698"/>
    </row>
    <row r="2699" spans="3:32">
      <c r="C2699"/>
      <c r="D2699"/>
      <c r="E2699"/>
      <c r="F2699"/>
      <c r="G2699"/>
      <c r="H2699"/>
      <c r="I2699"/>
      <c r="J2699"/>
      <c r="K2699"/>
      <c r="L2699"/>
      <c r="M2699"/>
      <c r="N2699"/>
      <c r="O2699"/>
      <c r="P2699"/>
      <c r="Q2699"/>
      <c r="R2699"/>
      <c r="S2699"/>
      <c r="T2699"/>
      <c r="U2699"/>
      <c r="V2699"/>
      <c r="W2699"/>
      <c r="X2699"/>
      <c r="Y2699"/>
      <c r="Z2699"/>
      <c r="AA2699"/>
      <c r="AB2699"/>
      <c r="AC2699"/>
      <c r="AD2699"/>
      <c r="AE2699"/>
      <c r="AF2699"/>
    </row>
    <row r="2700" spans="3:32">
      <c r="C2700"/>
      <c r="D2700"/>
      <c r="E2700"/>
      <c r="F2700"/>
      <c r="G2700"/>
      <c r="H2700"/>
      <c r="I2700"/>
      <c r="J2700"/>
      <c r="K2700"/>
      <c r="L2700"/>
      <c r="M2700"/>
      <c r="N2700"/>
      <c r="O2700"/>
      <c r="P2700"/>
      <c r="Q2700"/>
      <c r="R2700"/>
      <c r="S2700"/>
      <c r="T2700"/>
      <c r="U2700"/>
      <c r="V2700"/>
      <c r="W2700"/>
      <c r="X2700"/>
      <c r="Y2700"/>
      <c r="Z2700"/>
      <c r="AA2700"/>
      <c r="AB2700"/>
      <c r="AC2700"/>
      <c r="AD2700"/>
      <c r="AE2700"/>
      <c r="AF2700"/>
    </row>
    <row r="2701" spans="3:32">
      <c r="C2701"/>
      <c r="D2701"/>
      <c r="E2701"/>
      <c r="F2701"/>
      <c r="G2701"/>
      <c r="H2701"/>
      <c r="I2701"/>
      <c r="J2701"/>
      <c r="K2701"/>
      <c r="L2701"/>
      <c r="M2701"/>
      <c r="N2701"/>
      <c r="O2701"/>
      <c r="P2701"/>
      <c r="Q2701"/>
      <c r="R2701"/>
      <c r="S2701"/>
      <c r="T2701"/>
      <c r="U2701"/>
      <c r="V2701"/>
      <c r="W2701"/>
      <c r="X2701"/>
      <c r="Y2701"/>
      <c r="Z2701"/>
      <c r="AA2701"/>
      <c r="AB2701"/>
      <c r="AC2701"/>
      <c r="AD2701"/>
      <c r="AE2701"/>
      <c r="AF2701"/>
    </row>
    <row r="2702" spans="3:32">
      <c r="C2702"/>
      <c r="D2702"/>
      <c r="E2702"/>
      <c r="F2702"/>
      <c r="G2702"/>
      <c r="H2702"/>
      <c r="I2702"/>
      <c r="J2702"/>
      <c r="K2702"/>
      <c r="L2702"/>
      <c r="M2702"/>
      <c r="N2702"/>
      <c r="O2702"/>
      <c r="P2702"/>
      <c r="Q2702"/>
      <c r="R2702"/>
      <c r="S2702"/>
      <c r="T2702"/>
      <c r="U2702"/>
      <c r="V2702"/>
      <c r="W2702"/>
      <c r="X2702"/>
      <c r="Y2702"/>
      <c r="Z2702"/>
      <c r="AA2702"/>
      <c r="AB2702"/>
      <c r="AC2702"/>
      <c r="AD2702"/>
      <c r="AE2702"/>
      <c r="AF2702"/>
    </row>
    <row r="2703" spans="3:32">
      <c r="C2703"/>
      <c r="D2703"/>
      <c r="E2703"/>
      <c r="F2703"/>
      <c r="G2703"/>
      <c r="H2703"/>
      <c r="I2703"/>
      <c r="J2703"/>
      <c r="K2703"/>
      <c r="L2703"/>
      <c r="M2703"/>
      <c r="N2703"/>
      <c r="O2703"/>
      <c r="P2703"/>
      <c r="Q2703"/>
      <c r="R2703"/>
      <c r="S2703"/>
      <c r="T2703"/>
      <c r="U2703"/>
      <c r="V2703"/>
      <c r="W2703"/>
      <c r="X2703"/>
      <c r="Y2703"/>
      <c r="Z2703"/>
      <c r="AA2703"/>
      <c r="AB2703"/>
      <c r="AC2703"/>
      <c r="AD2703"/>
      <c r="AE2703"/>
      <c r="AF2703"/>
    </row>
    <row r="2704" spans="3:32">
      <c r="C2704"/>
      <c r="D2704"/>
      <c r="E2704"/>
      <c r="F2704"/>
      <c r="G2704"/>
      <c r="H2704"/>
      <c r="I2704"/>
      <c r="J2704"/>
      <c r="K2704"/>
      <c r="L2704"/>
      <c r="M2704"/>
      <c r="N2704"/>
      <c r="O2704"/>
      <c r="P2704"/>
      <c r="Q2704"/>
      <c r="R2704"/>
      <c r="S2704"/>
      <c r="T2704"/>
      <c r="U2704"/>
      <c r="V2704"/>
      <c r="W2704"/>
      <c r="X2704"/>
      <c r="Y2704"/>
      <c r="Z2704"/>
      <c r="AA2704"/>
      <c r="AB2704"/>
      <c r="AC2704"/>
      <c r="AD2704"/>
      <c r="AE2704"/>
      <c r="AF2704"/>
    </row>
    <row r="2705" spans="3:32">
      <c r="C2705"/>
      <c r="D2705"/>
      <c r="E2705"/>
      <c r="F2705"/>
      <c r="G2705"/>
      <c r="H2705"/>
      <c r="I2705"/>
      <c r="J2705"/>
      <c r="K2705"/>
      <c r="L2705"/>
      <c r="M2705"/>
      <c r="N2705"/>
      <c r="O2705"/>
      <c r="P2705"/>
      <c r="Q2705"/>
      <c r="R2705"/>
      <c r="S2705"/>
      <c r="T2705"/>
      <c r="U2705"/>
      <c r="V2705"/>
      <c r="W2705"/>
      <c r="X2705"/>
      <c r="Y2705"/>
      <c r="Z2705"/>
      <c r="AA2705"/>
      <c r="AB2705"/>
      <c r="AC2705"/>
      <c r="AD2705"/>
      <c r="AE2705"/>
      <c r="AF2705"/>
    </row>
    <row r="2706" spans="3:32">
      <c r="C2706"/>
      <c r="D2706"/>
      <c r="E2706"/>
      <c r="F2706"/>
      <c r="G2706"/>
      <c r="H2706"/>
      <c r="I2706"/>
      <c r="J2706"/>
      <c r="K2706"/>
      <c r="L2706"/>
      <c r="M2706"/>
      <c r="N2706"/>
      <c r="O2706"/>
      <c r="P2706"/>
      <c r="Q2706"/>
      <c r="R2706"/>
      <c r="S2706"/>
      <c r="T2706"/>
      <c r="U2706"/>
      <c r="V2706"/>
      <c r="W2706"/>
      <c r="X2706"/>
      <c r="Y2706"/>
      <c r="Z2706"/>
      <c r="AA2706"/>
      <c r="AB2706"/>
      <c r="AC2706"/>
      <c r="AD2706"/>
      <c r="AE2706"/>
      <c r="AF2706"/>
    </row>
    <row r="2707" spans="3:32">
      <c r="C2707"/>
      <c r="D2707"/>
      <c r="E2707"/>
      <c r="F2707"/>
      <c r="G2707"/>
      <c r="H2707"/>
      <c r="I2707"/>
      <c r="J2707"/>
      <c r="K2707"/>
      <c r="L2707"/>
      <c r="M2707"/>
      <c r="N2707"/>
      <c r="O2707"/>
      <c r="P2707"/>
      <c r="Q2707"/>
      <c r="R2707"/>
      <c r="S2707"/>
      <c r="T2707"/>
      <c r="U2707"/>
      <c r="V2707"/>
      <c r="W2707"/>
      <c r="X2707"/>
      <c r="Y2707"/>
      <c r="Z2707"/>
      <c r="AA2707"/>
      <c r="AB2707"/>
      <c r="AC2707"/>
      <c r="AD2707"/>
      <c r="AE2707"/>
      <c r="AF2707"/>
    </row>
    <row r="2708" spans="3:32">
      <c r="C2708"/>
      <c r="D2708"/>
      <c r="E2708"/>
      <c r="F2708"/>
      <c r="G2708"/>
      <c r="H2708"/>
      <c r="I2708"/>
      <c r="J2708"/>
      <c r="K2708"/>
      <c r="L2708"/>
      <c r="M2708"/>
      <c r="N2708"/>
      <c r="O2708"/>
      <c r="P2708"/>
      <c r="Q2708"/>
      <c r="R2708"/>
      <c r="S2708"/>
      <c r="T2708"/>
      <c r="U2708"/>
      <c r="V2708"/>
      <c r="W2708"/>
      <c r="X2708"/>
      <c r="Y2708"/>
      <c r="Z2708"/>
      <c r="AA2708"/>
      <c r="AB2708"/>
      <c r="AC2708"/>
      <c r="AD2708"/>
      <c r="AE2708"/>
      <c r="AF2708"/>
    </row>
    <row r="2709" spans="3:32">
      <c r="C2709"/>
      <c r="D2709"/>
      <c r="E2709"/>
      <c r="F2709"/>
      <c r="G2709"/>
      <c r="H2709"/>
      <c r="I2709"/>
      <c r="J2709"/>
      <c r="K2709"/>
      <c r="L2709"/>
      <c r="M2709"/>
      <c r="N2709"/>
      <c r="O2709"/>
      <c r="P2709"/>
      <c r="Q2709"/>
      <c r="R2709"/>
      <c r="S2709"/>
      <c r="T2709"/>
      <c r="U2709"/>
      <c r="V2709"/>
      <c r="W2709"/>
      <c r="X2709"/>
      <c r="Y2709"/>
      <c r="Z2709"/>
      <c r="AA2709"/>
      <c r="AB2709"/>
      <c r="AC2709"/>
      <c r="AD2709"/>
      <c r="AE2709"/>
      <c r="AF2709"/>
    </row>
    <row r="2710" spans="3:32">
      <c r="C2710"/>
      <c r="D2710"/>
      <c r="E2710"/>
      <c r="F2710"/>
      <c r="G2710"/>
      <c r="H2710"/>
      <c r="I2710"/>
      <c r="J2710"/>
      <c r="K2710"/>
      <c r="L2710"/>
      <c r="M2710"/>
      <c r="N2710"/>
      <c r="O2710"/>
      <c r="P2710"/>
      <c r="Q2710"/>
      <c r="R2710"/>
      <c r="S2710"/>
      <c r="T2710"/>
      <c r="U2710"/>
      <c r="V2710"/>
      <c r="W2710"/>
      <c r="X2710"/>
      <c r="Y2710"/>
      <c r="Z2710"/>
      <c r="AA2710"/>
      <c r="AB2710"/>
      <c r="AC2710"/>
      <c r="AD2710"/>
      <c r="AE2710"/>
      <c r="AF2710"/>
    </row>
    <row r="2711" spans="3:32">
      <c r="C2711"/>
      <c r="D2711"/>
      <c r="E2711"/>
      <c r="F2711"/>
      <c r="G2711"/>
      <c r="H2711"/>
      <c r="I2711"/>
      <c r="J2711"/>
      <c r="K2711"/>
      <c r="L2711"/>
      <c r="M2711"/>
      <c r="N2711"/>
      <c r="O2711"/>
      <c r="P2711"/>
      <c r="Q2711"/>
      <c r="R2711"/>
      <c r="S2711"/>
      <c r="T2711"/>
      <c r="U2711"/>
      <c r="V2711"/>
      <c r="W2711"/>
      <c r="X2711"/>
      <c r="Y2711"/>
      <c r="Z2711"/>
      <c r="AA2711"/>
      <c r="AB2711"/>
      <c r="AC2711"/>
      <c r="AD2711"/>
      <c r="AE2711"/>
      <c r="AF2711"/>
    </row>
    <row r="2712" spans="3:32">
      <c r="C2712"/>
      <c r="D2712"/>
      <c r="E2712"/>
      <c r="F2712"/>
      <c r="G2712"/>
      <c r="H2712"/>
      <c r="I2712"/>
      <c r="J2712"/>
      <c r="K2712"/>
      <c r="L2712"/>
      <c r="M2712"/>
      <c r="N2712"/>
      <c r="O2712"/>
      <c r="P2712"/>
      <c r="Q2712"/>
      <c r="R2712"/>
      <c r="S2712"/>
      <c r="T2712"/>
      <c r="U2712"/>
      <c r="V2712"/>
      <c r="W2712"/>
      <c r="X2712"/>
      <c r="Y2712"/>
      <c r="Z2712"/>
      <c r="AA2712"/>
      <c r="AB2712"/>
      <c r="AC2712"/>
      <c r="AD2712"/>
      <c r="AE2712"/>
      <c r="AF2712"/>
    </row>
    <row r="2713" spans="3:32">
      <c r="C2713"/>
      <c r="D2713"/>
      <c r="E2713"/>
      <c r="F2713"/>
      <c r="G2713"/>
      <c r="H2713"/>
      <c r="I2713"/>
      <c r="J2713"/>
      <c r="K2713"/>
      <c r="L2713"/>
      <c r="M2713"/>
      <c r="N2713"/>
      <c r="O2713"/>
      <c r="P2713"/>
      <c r="Q2713"/>
      <c r="R2713"/>
      <c r="S2713"/>
      <c r="T2713"/>
      <c r="U2713"/>
      <c r="V2713"/>
      <c r="W2713"/>
      <c r="X2713"/>
      <c r="Y2713"/>
      <c r="Z2713"/>
      <c r="AA2713"/>
      <c r="AB2713"/>
      <c r="AC2713"/>
      <c r="AD2713"/>
      <c r="AE2713"/>
      <c r="AF2713"/>
    </row>
    <row r="2714" spans="3:32">
      <c r="C2714"/>
      <c r="D2714"/>
      <c r="E2714"/>
      <c r="F2714"/>
      <c r="G2714"/>
      <c r="H2714"/>
      <c r="I2714"/>
      <c r="J2714"/>
      <c r="K2714"/>
      <c r="L2714"/>
      <c r="M2714"/>
      <c r="N2714"/>
      <c r="O2714"/>
      <c r="P2714"/>
      <c r="Q2714"/>
      <c r="R2714"/>
      <c r="S2714"/>
      <c r="T2714"/>
      <c r="U2714"/>
      <c r="V2714"/>
      <c r="W2714"/>
      <c r="X2714"/>
      <c r="Y2714"/>
      <c r="Z2714"/>
      <c r="AA2714"/>
      <c r="AB2714"/>
      <c r="AC2714"/>
      <c r="AD2714"/>
      <c r="AE2714"/>
      <c r="AF2714"/>
    </row>
    <row r="2715" spans="3:32">
      <c r="C2715"/>
      <c r="D2715"/>
      <c r="E2715"/>
      <c r="F2715"/>
      <c r="G2715"/>
      <c r="H2715"/>
      <c r="I2715"/>
      <c r="J2715"/>
      <c r="K2715"/>
      <c r="L2715"/>
      <c r="M2715"/>
      <c r="N2715"/>
      <c r="O2715"/>
      <c r="P2715"/>
      <c r="Q2715"/>
      <c r="R2715"/>
      <c r="S2715"/>
      <c r="T2715"/>
      <c r="U2715"/>
      <c r="V2715"/>
      <c r="W2715"/>
      <c r="X2715"/>
      <c r="Y2715"/>
      <c r="Z2715"/>
      <c r="AA2715"/>
      <c r="AB2715"/>
      <c r="AC2715"/>
      <c r="AD2715"/>
      <c r="AE2715"/>
      <c r="AF2715"/>
    </row>
    <row r="2716" spans="3:32">
      <c r="C2716"/>
      <c r="D2716"/>
      <c r="E2716"/>
      <c r="F2716"/>
      <c r="G2716"/>
      <c r="H2716"/>
      <c r="I2716"/>
      <c r="J2716"/>
      <c r="K2716"/>
      <c r="L2716"/>
      <c r="M2716"/>
      <c r="N2716"/>
      <c r="O2716"/>
      <c r="P2716"/>
      <c r="Q2716"/>
      <c r="R2716"/>
      <c r="S2716"/>
      <c r="T2716"/>
      <c r="U2716"/>
      <c r="V2716"/>
      <c r="W2716"/>
      <c r="X2716"/>
      <c r="Y2716"/>
      <c r="Z2716"/>
      <c r="AA2716"/>
      <c r="AB2716"/>
      <c r="AC2716"/>
      <c r="AD2716"/>
      <c r="AE2716"/>
      <c r="AF2716"/>
    </row>
    <row r="2717" spans="3:32">
      <c r="C2717"/>
      <c r="D2717"/>
      <c r="E2717"/>
      <c r="F2717"/>
      <c r="G2717"/>
      <c r="H2717"/>
      <c r="I2717"/>
      <c r="J2717"/>
      <c r="K2717"/>
      <c r="L2717"/>
      <c r="M2717"/>
      <c r="N2717"/>
      <c r="O2717"/>
      <c r="P2717"/>
      <c r="Q2717"/>
      <c r="R2717"/>
      <c r="S2717"/>
      <c r="T2717"/>
      <c r="U2717"/>
      <c r="V2717"/>
      <c r="W2717"/>
      <c r="X2717"/>
      <c r="Y2717"/>
      <c r="Z2717"/>
      <c r="AA2717"/>
      <c r="AB2717"/>
      <c r="AC2717"/>
      <c r="AD2717"/>
      <c r="AE2717"/>
      <c r="AF2717"/>
    </row>
    <row r="2718" spans="3:32">
      <c r="C2718"/>
      <c r="D2718"/>
      <c r="E2718"/>
      <c r="F2718"/>
      <c r="G2718"/>
      <c r="H2718"/>
      <c r="I2718"/>
      <c r="J2718"/>
      <c r="K2718"/>
      <c r="L2718"/>
      <c r="M2718"/>
      <c r="N2718"/>
      <c r="O2718"/>
      <c r="P2718"/>
      <c r="Q2718"/>
      <c r="R2718"/>
      <c r="S2718"/>
      <c r="T2718"/>
      <c r="U2718"/>
      <c r="V2718"/>
      <c r="W2718"/>
      <c r="X2718"/>
      <c r="Y2718"/>
      <c r="Z2718"/>
      <c r="AA2718"/>
      <c r="AB2718"/>
      <c r="AC2718"/>
      <c r="AD2718"/>
      <c r="AE2718"/>
      <c r="AF2718"/>
    </row>
    <row r="2719" spans="3:32">
      <c r="C2719"/>
      <c r="D2719"/>
      <c r="E2719"/>
      <c r="F2719"/>
      <c r="G2719"/>
      <c r="H2719"/>
      <c r="I2719"/>
      <c r="J2719"/>
      <c r="K2719"/>
      <c r="L2719"/>
      <c r="M2719"/>
      <c r="N2719"/>
      <c r="O2719"/>
      <c r="P2719"/>
      <c r="Q2719"/>
      <c r="R2719"/>
      <c r="S2719"/>
      <c r="T2719"/>
      <c r="U2719"/>
      <c r="V2719"/>
      <c r="W2719"/>
      <c r="X2719"/>
      <c r="Y2719"/>
      <c r="Z2719"/>
      <c r="AA2719"/>
      <c r="AB2719"/>
      <c r="AC2719"/>
      <c r="AD2719"/>
      <c r="AE2719"/>
      <c r="AF2719"/>
    </row>
    <row r="2720" spans="3:32">
      <c r="C2720"/>
      <c r="D2720"/>
      <c r="E2720"/>
      <c r="F2720"/>
      <c r="G2720"/>
      <c r="H2720"/>
      <c r="I2720"/>
      <c r="J2720"/>
      <c r="K2720"/>
      <c r="L2720"/>
      <c r="M2720"/>
      <c r="N2720"/>
      <c r="O2720"/>
      <c r="P2720"/>
      <c r="Q2720"/>
      <c r="R2720"/>
      <c r="S2720"/>
      <c r="T2720"/>
      <c r="U2720"/>
      <c r="V2720"/>
      <c r="W2720"/>
      <c r="X2720"/>
      <c r="Y2720"/>
      <c r="Z2720"/>
      <c r="AA2720"/>
      <c r="AB2720"/>
      <c r="AC2720"/>
      <c r="AD2720"/>
      <c r="AE2720"/>
      <c r="AF2720"/>
    </row>
    <row r="2721" spans="3:32">
      <c r="C2721"/>
      <c r="D2721"/>
      <c r="E2721"/>
      <c r="F2721"/>
      <c r="G2721"/>
      <c r="H2721"/>
      <c r="I2721"/>
      <c r="J2721"/>
      <c r="K2721"/>
      <c r="L2721"/>
      <c r="M2721"/>
      <c r="N2721"/>
      <c r="O2721"/>
      <c r="P2721"/>
      <c r="Q2721"/>
      <c r="R2721"/>
      <c r="S2721"/>
      <c r="T2721"/>
      <c r="U2721"/>
      <c r="V2721"/>
      <c r="W2721"/>
      <c r="X2721"/>
      <c r="Y2721"/>
      <c r="Z2721"/>
      <c r="AA2721"/>
      <c r="AB2721"/>
      <c r="AC2721"/>
      <c r="AD2721"/>
      <c r="AE2721"/>
      <c r="AF2721"/>
    </row>
    <row r="2722" spans="3:32">
      <c r="C2722"/>
      <c r="D2722"/>
      <c r="E2722"/>
      <c r="F2722"/>
      <c r="G2722"/>
      <c r="H2722"/>
      <c r="I2722"/>
      <c r="J2722"/>
      <c r="K2722"/>
      <c r="L2722"/>
      <c r="M2722"/>
      <c r="N2722"/>
      <c r="O2722"/>
      <c r="P2722"/>
      <c r="Q2722"/>
      <c r="R2722"/>
      <c r="S2722"/>
      <c r="T2722"/>
      <c r="U2722"/>
      <c r="V2722"/>
      <c r="W2722"/>
      <c r="X2722"/>
      <c r="Y2722"/>
      <c r="Z2722"/>
      <c r="AA2722"/>
      <c r="AB2722"/>
      <c r="AC2722"/>
      <c r="AD2722"/>
      <c r="AE2722"/>
      <c r="AF2722"/>
    </row>
    <row r="2723" spans="3:32">
      <c r="C2723"/>
      <c r="D2723"/>
      <c r="E2723"/>
      <c r="F2723"/>
      <c r="G2723"/>
      <c r="H2723"/>
      <c r="I2723"/>
      <c r="J2723"/>
      <c r="K2723"/>
      <c r="L2723"/>
      <c r="M2723"/>
      <c r="N2723"/>
      <c r="O2723"/>
      <c r="P2723"/>
      <c r="Q2723"/>
      <c r="R2723"/>
      <c r="S2723"/>
      <c r="T2723"/>
      <c r="U2723"/>
      <c r="V2723"/>
      <c r="W2723"/>
      <c r="X2723"/>
      <c r="Y2723"/>
      <c r="Z2723"/>
      <c r="AA2723"/>
      <c r="AB2723"/>
      <c r="AC2723"/>
      <c r="AD2723"/>
      <c r="AE2723"/>
      <c r="AF2723"/>
    </row>
    <row r="2724" spans="3:32">
      <c r="C2724"/>
      <c r="D2724"/>
      <c r="E2724"/>
      <c r="F2724"/>
      <c r="G2724"/>
      <c r="H2724"/>
      <c r="I2724"/>
      <c r="J2724"/>
      <c r="K2724"/>
      <c r="L2724"/>
      <c r="M2724"/>
      <c r="N2724"/>
      <c r="O2724"/>
      <c r="P2724"/>
      <c r="Q2724"/>
      <c r="R2724"/>
      <c r="S2724"/>
      <c r="T2724"/>
      <c r="U2724"/>
      <c r="V2724"/>
      <c r="W2724"/>
      <c r="X2724"/>
      <c r="Y2724"/>
      <c r="Z2724"/>
      <c r="AA2724"/>
      <c r="AB2724"/>
      <c r="AC2724"/>
      <c r="AD2724"/>
      <c r="AE2724"/>
      <c r="AF2724"/>
    </row>
    <row r="2725" spans="3:32">
      <c r="C2725"/>
      <c r="D2725"/>
      <c r="E2725"/>
      <c r="F2725"/>
      <c r="G2725"/>
      <c r="H2725"/>
      <c r="I2725"/>
      <c r="J2725"/>
      <c r="K2725"/>
      <c r="L2725"/>
      <c r="M2725"/>
      <c r="N2725"/>
      <c r="O2725"/>
      <c r="P2725"/>
      <c r="Q2725"/>
      <c r="R2725"/>
      <c r="S2725"/>
      <c r="T2725"/>
      <c r="U2725"/>
      <c r="V2725"/>
      <c r="W2725"/>
      <c r="X2725"/>
      <c r="Y2725"/>
      <c r="Z2725"/>
      <c r="AA2725"/>
      <c r="AB2725"/>
      <c r="AC2725"/>
      <c r="AD2725"/>
      <c r="AE2725"/>
      <c r="AF2725"/>
    </row>
    <row r="2726" spans="3:32">
      <c r="C2726"/>
      <c r="D2726"/>
      <c r="E2726"/>
      <c r="F2726"/>
      <c r="G2726"/>
      <c r="H2726"/>
      <c r="I2726"/>
      <c r="J2726"/>
      <c r="K2726"/>
      <c r="L2726"/>
      <c r="M2726"/>
      <c r="N2726"/>
      <c r="O2726"/>
      <c r="P2726"/>
      <c r="Q2726"/>
      <c r="R2726"/>
      <c r="S2726"/>
      <c r="T2726"/>
      <c r="U2726"/>
      <c r="V2726"/>
      <c r="W2726"/>
      <c r="X2726"/>
      <c r="Y2726"/>
      <c r="Z2726"/>
      <c r="AA2726"/>
      <c r="AB2726"/>
      <c r="AC2726"/>
      <c r="AD2726"/>
      <c r="AE2726"/>
      <c r="AF2726"/>
    </row>
    <row r="2727" spans="3:32">
      <c r="C2727"/>
      <c r="D2727"/>
      <c r="E2727"/>
      <c r="F2727"/>
      <c r="G2727"/>
      <c r="H2727"/>
      <c r="I2727"/>
      <c r="J2727"/>
      <c r="K2727"/>
      <c r="L2727"/>
      <c r="M2727"/>
      <c r="N2727"/>
      <c r="O2727"/>
      <c r="P2727"/>
      <c r="Q2727"/>
      <c r="R2727"/>
      <c r="S2727"/>
      <c r="T2727"/>
      <c r="U2727"/>
      <c r="V2727"/>
      <c r="W2727"/>
      <c r="X2727"/>
      <c r="Y2727"/>
      <c r="Z2727"/>
      <c r="AA2727"/>
      <c r="AB2727"/>
      <c r="AC2727"/>
      <c r="AD2727"/>
      <c r="AE2727"/>
      <c r="AF2727"/>
    </row>
    <row r="2728" spans="3:32">
      <c r="C2728"/>
      <c r="D2728"/>
      <c r="E2728"/>
      <c r="F2728"/>
      <c r="G2728"/>
      <c r="H2728"/>
      <c r="I2728"/>
      <c r="J2728"/>
      <c r="K2728"/>
      <c r="L2728"/>
      <c r="M2728"/>
      <c r="N2728"/>
      <c r="O2728"/>
      <c r="P2728"/>
      <c r="Q2728"/>
      <c r="R2728"/>
      <c r="S2728"/>
      <c r="T2728"/>
      <c r="U2728"/>
      <c r="V2728"/>
      <c r="W2728"/>
      <c r="X2728"/>
      <c r="Y2728"/>
      <c r="Z2728"/>
      <c r="AA2728"/>
      <c r="AB2728"/>
      <c r="AC2728"/>
      <c r="AD2728"/>
      <c r="AE2728"/>
      <c r="AF2728"/>
    </row>
    <row r="2729" spans="3:32">
      <c r="C2729"/>
      <c r="D2729"/>
      <c r="E2729"/>
      <c r="F2729"/>
      <c r="G2729"/>
      <c r="H2729"/>
      <c r="I2729"/>
      <c r="J2729"/>
      <c r="K2729"/>
      <c r="L2729"/>
      <c r="M2729"/>
      <c r="N2729"/>
      <c r="O2729"/>
      <c r="P2729"/>
      <c r="Q2729"/>
      <c r="R2729"/>
      <c r="S2729"/>
      <c r="T2729"/>
      <c r="U2729"/>
      <c r="V2729"/>
      <c r="W2729"/>
      <c r="X2729"/>
      <c r="Y2729"/>
      <c r="Z2729"/>
      <c r="AA2729"/>
      <c r="AB2729"/>
      <c r="AC2729"/>
      <c r="AD2729"/>
      <c r="AE2729"/>
      <c r="AF2729"/>
    </row>
    <row r="2730" spans="3:32">
      <c r="C2730"/>
      <c r="D2730"/>
      <c r="E2730"/>
      <c r="F2730"/>
      <c r="G2730"/>
      <c r="H2730"/>
      <c r="I2730"/>
      <c r="J2730"/>
      <c r="K2730"/>
      <c r="L2730"/>
      <c r="M2730"/>
      <c r="N2730"/>
      <c r="O2730"/>
      <c r="P2730"/>
      <c r="Q2730"/>
      <c r="R2730"/>
      <c r="S2730"/>
      <c r="T2730"/>
      <c r="U2730"/>
      <c r="V2730"/>
      <c r="W2730"/>
      <c r="X2730"/>
      <c r="Y2730"/>
      <c r="Z2730"/>
      <c r="AA2730"/>
      <c r="AB2730"/>
      <c r="AC2730"/>
      <c r="AD2730"/>
      <c r="AE2730"/>
      <c r="AF2730"/>
    </row>
    <row r="2731" spans="3:32">
      <c r="C2731"/>
      <c r="D2731"/>
      <c r="E2731"/>
      <c r="F2731"/>
      <c r="G2731"/>
      <c r="H2731"/>
      <c r="I2731"/>
      <c r="J2731"/>
      <c r="K2731"/>
      <c r="L2731"/>
      <c r="M2731"/>
      <c r="N2731"/>
      <c r="O2731"/>
      <c r="P2731"/>
      <c r="Q2731"/>
      <c r="R2731"/>
      <c r="S2731"/>
      <c r="T2731"/>
      <c r="U2731"/>
      <c r="V2731"/>
      <c r="W2731"/>
      <c r="X2731"/>
      <c r="Y2731"/>
      <c r="Z2731"/>
      <c r="AA2731"/>
      <c r="AB2731"/>
      <c r="AC2731"/>
      <c r="AD2731"/>
      <c r="AE2731"/>
      <c r="AF2731"/>
    </row>
    <row r="2732" spans="3:32">
      <c r="C2732"/>
      <c r="D2732"/>
      <c r="E2732"/>
      <c r="F2732"/>
      <c r="G2732"/>
      <c r="H2732"/>
      <c r="I2732"/>
      <c r="J2732"/>
      <c r="K2732"/>
      <c r="L2732"/>
      <c r="M2732"/>
      <c r="N2732"/>
      <c r="O2732"/>
      <c r="P2732"/>
      <c r="Q2732"/>
      <c r="R2732"/>
      <c r="S2732"/>
      <c r="T2732"/>
      <c r="U2732"/>
      <c r="V2732"/>
      <c r="W2732"/>
      <c r="X2732"/>
      <c r="Y2732"/>
      <c r="Z2732"/>
      <c r="AA2732"/>
      <c r="AB2732"/>
      <c r="AC2732"/>
      <c r="AD2732"/>
      <c r="AE2732"/>
      <c r="AF2732"/>
    </row>
    <row r="2733" spans="3:32">
      <c r="C2733"/>
      <c r="D2733"/>
      <c r="E2733"/>
      <c r="F2733"/>
      <c r="G2733"/>
      <c r="H2733"/>
      <c r="I2733"/>
      <c r="J2733"/>
      <c r="K2733"/>
      <c r="L2733"/>
      <c r="M2733"/>
      <c r="N2733"/>
      <c r="O2733"/>
      <c r="P2733"/>
      <c r="Q2733"/>
      <c r="R2733"/>
      <c r="S2733"/>
      <c r="T2733"/>
      <c r="U2733"/>
      <c r="V2733"/>
      <c r="W2733"/>
      <c r="X2733"/>
      <c r="Y2733"/>
      <c r="Z2733"/>
      <c r="AA2733"/>
      <c r="AB2733"/>
      <c r="AC2733"/>
      <c r="AD2733"/>
      <c r="AE2733"/>
      <c r="AF2733"/>
    </row>
    <row r="2734" spans="3:32">
      <c r="C2734"/>
      <c r="D2734"/>
      <c r="E2734"/>
      <c r="F2734"/>
      <c r="G2734"/>
      <c r="H2734"/>
      <c r="I2734"/>
      <c r="J2734"/>
      <c r="K2734"/>
      <c r="L2734"/>
      <c r="M2734"/>
      <c r="N2734"/>
      <c r="O2734"/>
      <c r="P2734"/>
      <c r="Q2734"/>
      <c r="R2734"/>
      <c r="S2734"/>
      <c r="T2734"/>
      <c r="U2734"/>
      <c r="V2734"/>
      <c r="W2734"/>
      <c r="X2734"/>
      <c r="Y2734"/>
      <c r="Z2734"/>
      <c r="AA2734"/>
      <c r="AB2734"/>
      <c r="AC2734"/>
      <c r="AD2734"/>
      <c r="AE2734"/>
      <c r="AF2734"/>
    </row>
    <row r="2735" spans="3:32">
      <c r="C2735"/>
      <c r="D2735"/>
      <c r="E2735"/>
      <c r="F2735"/>
      <c r="G2735"/>
      <c r="H2735"/>
      <c r="I2735"/>
      <c r="J2735"/>
      <c r="K2735"/>
      <c r="L2735"/>
      <c r="M2735"/>
      <c r="N2735"/>
      <c r="O2735"/>
      <c r="P2735"/>
      <c r="Q2735"/>
      <c r="R2735"/>
      <c r="S2735"/>
      <c r="T2735"/>
      <c r="U2735"/>
      <c r="V2735"/>
      <c r="W2735"/>
      <c r="X2735"/>
      <c r="Y2735"/>
      <c r="Z2735"/>
      <c r="AA2735"/>
      <c r="AB2735"/>
      <c r="AC2735"/>
      <c r="AD2735"/>
      <c r="AE2735"/>
      <c r="AF2735"/>
    </row>
    <row r="2736" spans="3:32">
      <c r="C2736"/>
      <c r="D2736"/>
      <c r="E2736"/>
      <c r="F2736"/>
      <c r="G2736"/>
      <c r="H2736"/>
      <c r="I2736"/>
      <c r="J2736"/>
      <c r="K2736"/>
      <c r="L2736"/>
      <c r="M2736"/>
      <c r="N2736"/>
      <c r="O2736"/>
      <c r="P2736"/>
      <c r="Q2736"/>
      <c r="R2736"/>
      <c r="S2736"/>
      <c r="T2736"/>
      <c r="U2736"/>
      <c r="V2736"/>
      <c r="W2736"/>
      <c r="X2736"/>
      <c r="Y2736"/>
      <c r="Z2736"/>
      <c r="AA2736"/>
      <c r="AB2736"/>
      <c r="AC2736"/>
      <c r="AD2736"/>
      <c r="AE2736"/>
      <c r="AF2736"/>
    </row>
    <row r="2737" spans="3:32">
      <c r="C2737"/>
      <c r="D2737"/>
      <c r="E2737"/>
      <c r="F2737"/>
      <c r="G2737"/>
      <c r="H2737"/>
      <c r="I2737"/>
      <c r="J2737"/>
      <c r="K2737"/>
      <c r="L2737"/>
      <c r="M2737"/>
      <c r="N2737"/>
      <c r="O2737"/>
      <c r="P2737"/>
      <c r="Q2737"/>
      <c r="R2737"/>
      <c r="S2737"/>
      <c r="T2737"/>
      <c r="U2737"/>
      <c r="V2737"/>
      <c r="W2737"/>
      <c r="X2737"/>
      <c r="Y2737"/>
      <c r="Z2737"/>
      <c r="AA2737"/>
      <c r="AB2737"/>
      <c r="AC2737"/>
      <c r="AD2737"/>
      <c r="AE2737"/>
      <c r="AF2737"/>
    </row>
    <row r="2738" spans="3:32">
      <c r="C2738"/>
      <c r="D2738"/>
      <c r="E2738"/>
      <c r="F2738"/>
      <c r="G2738"/>
      <c r="H2738"/>
      <c r="I2738"/>
      <c r="J2738"/>
      <c r="K2738"/>
      <c r="L2738"/>
      <c r="M2738"/>
      <c r="N2738"/>
      <c r="O2738"/>
      <c r="P2738"/>
      <c r="Q2738"/>
      <c r="R2738"/>
      <c r="S2738"/>
      <c r="T2738"/>
      <c r="U2738"/>
      <c r="V2738"/>
      <c r="W2738"/>
      <c r="X2738"/>
      <c r="Y2738"/>
      <c r="Z2738"/>
      <c r="AA2738"/>
      <c r="AB2738"/>
      <c r="AC2738"/>
      <c r="AD2738"/>
      <c r="AE2738"/>
      <c r="AF2738"/>
    </row>
    <row r="2739" spans="3:32">
      <c r="C2739"/>
      <c r="D2739"/>
      <c r="E2739"/>
      <c r="F2739"/>
      <c r="G2739"/>
      <c r="H2739"/>
      <c r="I2739"/>
      <c r="J2739"/>
      <c r="K2739"/>
      <c r="L2739"/>
      <c r="M2739"/>
      <c r="N2739"/>
      <c r="O2739"/>
      <c r="P2739"/>
      <c r="Q2739"/>
      <c r="R2739"/>
      <c r="S2739"/>
      <c r="T2739"/>
      <c r="U2739"/>
      <c r="V2739"/>
      <c r="W2739"/>
      <c r="X2739"/>
      <c r="Y2739"/>
      <c r="Z2739"/>
      <c r="AA2739"/>
      <c r="AB2739"/>
      <c r="AC2739"/>
      <c r="AD2739"/>
      <c r="AE2739"/>
      <c r="AF2739"/>
    </row>
    <row r="2740" spans="3:32">
      <c r="C2740"/>
      <c r="D2740"/>
      <c r="E2740"/>
      <c r="F2740"/>
      <c r="G2740"/>
      <c r="H2740"/>
      <c r="I2740"/>
      <c r="J2740"/>
      <c r="K2740"/>
      <c r="L2740"/>
      <c r="M2740"/>
      <c r="N2740"/>
      <c r="O2740"/>
      <c r="P2740"/>
      <c r="Q2740"/>
      <c r="R2740"/>
      <c r="S2740"/>
      <c r="T2740"/>
      <c r="U2740"/>
      <c r="V2740"/>
      <c r="W2740"/>
      <c r="X2740"/>
      <c r="Y2740"/>
      <c r="Z2740"/>
      <c r="AA2740"/>
      <c r="AB2740"/>
      <c r="AC2740"/>
      <c r="AD2740"/>
      <c r="AE2740"/>
      <c r="AF2740"/>
    </row>
    <row r="2741" spans="3:32">
      <c r="C2741"/>
      <c r="D2741"/>
      <c r="E2741"/>
      <c r="F2741"/>
      <c r="G2741"/>
      <c r="H2741"/>
      <c r="I2741"/>
      <c r="J2741"/>
      <c r="K2741"/>
      <c r="L2741"/>
      <c r="M2741"/>
      <c r="N2741"/>
      <c r="O2741"/>
      <c r="P2741"/>
      <c r="Q2741"/>
      <c r="R2741"/>
      <c r="S2741"/>
      <c r="T2741"/>
      <c r="U2741"/>
      <c r="V2741"/>
      <c r="W2741"/>
      <c r="X2741"/>
      <c r="Y2741"/>
      <c r="Z2741"/>
      <c r="AA2741"/>
      <c r="AB2741"/>
      <c r="AC2741"/>
      <c r="AD2741"/>
      <c r="AE2741"/>
      <c r="AF2741"/>
    </row>
    <row r="2742" spans="3:32">
      <c r="C2742"/>
      <c r="D2742"/>
      <c r="E2742"/>
      <c r="F2742"/>
      <c r="G2742"/>
      <c r="H2742"/>
      <c r="I2742"/>
      <c r="J2742"/>
      <c r="K2742"/>
      <c r="L2742"/>
      <c r="M2742"/>
      <c r="N2742"/>
      <c r="O2742"/>
      <c r="P2742"/>
      <c r="Q2742"/>
      <c r="R2742"/>
      <c r="S2742"/>
      <c r="T2742"/>
      <c r="U2742"/>
      <c r="V2742"/>
      <c r="W2742"/>
      <c r="X2742"/>
      <c r="Y2742"/>
      <c r="Z2742"/>
      <c r="AA2742"/>
      <c r="AB2742"/>
      <c r="AC2742"/>
      <c r="AD2742"/>
      <c r="AE2742"/>
      <c r="AF2742"/>
    </row>
    <row r="2743" spans="3:32">
      <c r="C2743"/>
      <c r="D2743"/>
      <c r="E2743"/>
      <c r="F2743"/>
      <c r="G2743"/>
      <c r="H2743"/>
      <c r="I2743"/>
      <c r="J2743"/>
      <c r="K2743"/>
      <c r="L2743"/>
      <c r="M2743"/>
      <c r="N2743"/>
      <c r="O2743"/>
      <c r="P2743"/>
      <c r="Q2743"/>
      <c r="R2743"/>
      <c r="S2743"/>
      <c r="T2743"/>
      <c r="U2743"/>
      <c r="V2743"/>
      <c r="W2743"/>
      <c r="X2743"/>
      <c r="Y2743"/>
      <c r="Z2743"/>
      <c r="AA2743"/>
      <c r="AB2743"/>
      <c r="AC2743"/>
      <c r="AD2743"/>
      <c r="AE2743"/>
      <c r="AF2743"/>
    </row>
    <row r="2744" spans="3:32">
      <c r="C2744"/>
      <c r="D2744"/>
      <c r="E2744"/>
      <c r="F2744"/>
      <c r="G2744"/>
      <c r="H2744"/>
      <c r="I2744"/>
      <c r="J2744"/>
      <c r="K2744"/>
      <c r="L2744"/>
      <c r="M2744"/>
      <c r="N2744"/>
      <c r="O2744"/>
      <c r="P2744"/>
      <c r="Q2744"/>
      <c r="R2744"/>
      <c r="S2744"/>
      <c r="T2744"/>
      <c r="U2744"/>
      <c r="V2744"/>
      <c r="W2744"/>
      <c r="X2744"/>
      <c r="Y2744"/>
      <c r="Z2744"/>
      <c r="AA2744"/>
      <c r="AB2744"/>
      <c r="AC2744"/>
      <c r="AD2744"/>
      <c r="AE2744"/>
      <c r="AF2744"/>
    </row>
    <row r="2745" spans="3:32">
      <c r="C2745"/>
      <c r="D2745"/>
      <c r="E2745"/>
      <c r="F2745"/>
      <c r="G2745"/>
      <c r="H2745"/>
      <c r="I2745"/>
      <c r="J2745"/>
      <c r="K2745"/>
      <c r="L2745"/>
      <c r="M2745"/>
      <c r="N2745"/>
      <c r="O2745"/>
      <c r="P2745"/>
      <c r="Q2745"/>
      <c r="R2745"/>
      <c r="S2745"/>
      <c r="T2745"/>
      <c r="U2745"/>
      <c r="V2745"/>
      <c r="W2745"/>
      <c r="X2745"/>
      <c r="Y2745"/>
      <c r="Z2745"/>
      <c r="AA2745"/>
      <c r="AB2745"/>
      <c r="AC2745"/>
      <c r="AD2745"/>
      <c r="AE2745"/>
      <c r="AF2745"/>
    </row>
    <row r="2746" spans="3:32">
      <c r="C2746"/>
      <c r="D2746"/>
      <c r="E2746"/>
      <c r="F2746"/>
      <c r="G2746"/>
      <c r="H2746"/>
      <c r="I2746"/>
      <c r="J2746"/>
      <c r="K2746"/>
      <c r="L2746"/>
      <c r="M2746"/>
      <c r="N2746"/>
      <c r="O2746"/>
      <c r="P2746"/>
      <c r="Q2746"/>
      <c r="R2746"/>
      <c r="S2746"/>
      <c r="T2746"/>
      <c r="U2746"/>
      <c r="V2746"/>
      <c r="W2746"/>
      <c r="X2746"/>
      <c r="Y2746"/>
      <c r="Z2746"/>
      <c r="AA2746"/>
      <c r="AB2746"/>
      <c r="AC2746"/>
      <c r="AD2746"/>
      <c r="AE2746"/>
      <c r="AF2746"/>
    </row>
    <row r="2747" spans="3:32">
      <c r="C2747"/>
      <c r="D2747"/>
      <c r="E2747"/>
      <c r="F2747"/>
      <c r="G2747"/>
      <c r="H2747"/>
      <c r="I2747"/>
      <c r="J2747"/>
      <c r="K2747"/>
      <c r="L2747"/>
      <c r="M2747"/>
      <c r="N2747"/>
      <c r="O2747"/>
      <c r="P2747"/>
      <c r="Q2747"/>
      <c r="R2747"/>
      <c r="S2747"/>
      <c r="T2747"/>
      <c r="U2747"/>
      <c r="V2747"/>
      <c r="W2747"/>
      <c r="X2747"/>
      <c r="Y2747"/>
      <c r="Z2747"/>
      <c r="AA2747"/>
      <c r="AB2747"/>
      <c r="AC2747"/>
      <c r="AD2747"/>
      <c r="AE2747"/>
      <c r="AF2747"/>
    </row>
    <row r="2748" spans="3:32">
      <c r="C2748"/>
      <c r="D2748"/>
      <c r="E2748"/>
      <c r="F2748"/>
      <c r="G2748"/>
      <c r="H2748"/>
      <c r="I2748"/>
      <c r="J2748"/>
      <c r="K2748"/>
      <c r="L2748"/>
      <c r="M2748"/>
      <c r="N2748"/>
      <c r="O2748"/>
      <c r="P2748"/>
      <c r="Q2748"/>
      <c r="R2748"/>
      <c r="S2748"/>
      <c r="T2748"/>
      <c r="U2748"/>
      <c r="V2748"/>
      <c r="W2748"/>
      <c r="X2748"/>
      <c r="Y2748"/>
      <c r="Z2748"/>
      <c r="AA2748"/>
      <c r="AB2748"/>
      <c r="AC2748"/>
      <c r="AD2748"/>
      <c r="AE2748"/>
      <c r="AF2748"/>
    </row>
    <row r="2749" spans="3:32">
      <c r="C2749"/>
      <c r="D2749"/>
      <c r="E2749"/>
      <c r="F2749"/>
      <c r="G2749"/>
      <c r="H2749"/>
      <c r="I2749"/>
      <c r="J2749"/>
      <c r="K2749"/>
      <c r="L2749"/>
      <c r="M2749"/>
      <c r="N2749"/>
      <c r="O2749"/>
      <c r="P2749"/>
      <c r="Q2749"/>
      <c r="R2749"/>
      <c r="S2749"/>
      <c r="T2749"/>
      <c r="U2749"/>
      <c r="V2749"/>
      <c r="W2749"/>
      <c r="X2749"/>
      <c r="Y2749"/>
      <c r="Z2749"/>
      <c r="AA2749"/>
      <c r="AB2749"/>
      <c r="AC2749"/>
      <c r="AD2749"/>
      <c r="AE2749"/>
      <c r="AF2749"/>
    </row>
    <row r="2750" spans="3:32">
      <c r="C2750"/>
      <c r="D2750"/>
      <c r="E2750"/>
      <c r="F2750"/>
      <c r="G2750"/>
      <c r="H2750"/>
      <c r="I2750"/>
      <c r="J2750"/>
      <c r="K2750"/>
      <c r="L2750"/>
      <c r="M2750"/>
      <c r="N2750"/>
      <c r="O2750"/>
      <c r="P2750"/>
      <c r="Q2750"/>
      <c r="R2750"/>
      <c r="S2750"/>
      <c r="T2750"/>
      <c r="U2750"/>
      <c r="V2750"/>
      <c r="W2750"/>
      <c r="X2750"/>
      <c r="Y2750"/>
      <c r="Z2750"/>
      <c r="AA2750"/>
      <c r="AB2750"/>
      <c r="AC2750"/>
      <c r="AD2750"/>
      <c r="AE2750"/>
      <c r="AF2750"/>
    </row>
    <row r="2751" spans="3:32">
      <c r="C2751"/>
      <c r="D2751"/>
      <c r="E2751"/>
      <c r="F2751"/>
      <c r="G2751"/>
      <c r="H2751"/>
      <c r="I2751"/>
      <c r="J2751"/>
      <c r="K2751"/>
      <c r="L2751"/>
      <c r="M2751"/>
      <c r="N2751"/>
      <c r="O2751"/>
      <c r="P2751"/>
      <c r="Q2751"/>
      <c r="R2751"/>
      <c r="S2751"/>
      <c r="T2751"/>
      <c r="U2751"/>
      <c r="V2751"/>
      <c r="W2751"/>
      <c r="X2751"/>
      <c r="Y2751"/>
      <c r="Z2751"/>
      <c r="AA2751"/>
      <c r="AB2751"/>
      <c r="AC2751"/>
      <c r="AD2751"/>
      <c r="AE2751"/>
      <c r="AF2751"/>
    </row>
    <row r="2752" spans="3:32">
      <c r="C2752"/>
      <c r="D2752"/>
      <c r="E2752"/>
      <c r="F2752"/>
      <c r="G2752"/>
      <c r="H2752"/>
      <c r="I2752"/>
      <c r="J2752"/>
      <c r="K2752"/>
      <c r="L2752"/>
      <c r="M2752"/>
      <c r="N2752"/>
      <c r="O2752"/>
      <c r="P2752"/>
      <c r="Q2752"/>
      <c r="R2752"/>
      <c r="S2752"/>
      <c r="T2752"/>
      <c r="U2752"/>
      <c r="V2752"/>
      <c r="W2752"/>
      <c r="X2752"/>
      <c r="Y2752"/>
      <c r="Z2752"/>
      <c r="AA2752"/>
      <c r="AB2752"/>
      <c r="AC2752"/>
      <c r="AD2752"/>
      <c r="AE2752"/>
      <c r="AF2752"/>
    </row>
    <row r="2753" spans="3:32">
      <c r="C2753"/>
      <c r="D2753"/>
      <c r="E2753"/>
      <c r="F2753"/>
      <c r="G2753"/>
      <c r="H2753"/>
      <c r="I2753"/>
      <c r="J2753"/>
      <c r="K2753"/>
      <c r="L2753"/>
      <c r="M2753"/>
      <c r="N2753"/>
      <c r="O2753"/>
      <c r="P2753"/>
      <c r="Q2753"/>
      <c r="R2753"/>
      <c r="S2753"/>
      <c r="T2753"/>
      <c r="U2753"/>
      <c r="V2753"/>
      <c r="W2753"/>
      <c r="X2753"/>
      <c r="Y2753"/>
      <c r="Z2753"/>
      <c r="AA2753"/>
      <c r="AB2753"/>
      <c r="AC2753"/>
      <c r="AD2753"/>
      <c r="AE2753"/>
      <c r="AF2753"/>
    </row>
    <row r="2754" spans="3:32">
      <c r="C2754"/>
      <c r="D2754"/>
      <c r="E2754"/>
      <c r="F2754"/>
      <c r="G2754"/>
      <c r="H2754"/>
      <c r="I2754"/>
      <c r="J2754"/>
      <c r="K2754"/>
      <c r="L2754"/>
      <c r="M2754"/>
      <c r="N2754"/>
      <c r="O2754"/>
      <c r="P2754"/>
      <c r="Q2754"/>
      <c r="R2754"/>
      <c r="S2754"/>
      <c r="T2754"/>
      <c r="U2754"/>
      <c r="V2754"/>
      <c r="W2754"/>
      <c r="X2754"/>
      <c r="Y2754"/>
      <c r="Z2754"/>
      <c r="AA2754"/>
      <c r="AB2754"/>
      <c r="AC2754"/>
      <c r="AD2754"/>
      <c r="AE2754"/>
      <c r="AF2754"/>
    </row>
    <row r="2755" spans="3:32">
      <c r="C2755"/>
      <c r="D2755"/>
      <c r="E2755"/>
      <c r="F2755"/>
      <c r="G2755"/>
      <c r="H2755"/>
      <c r="I2755"/>
      <c r="J2755"/>
      <c r="K2755"/>
      <c r="L2755"/>
      <c r="M2755"/>
      <c r="N2755"/>
      <c r="O2755"/>
      <c r="P2755"/>
      <c r="Q2755"/>
      <c r="R2755"/>
      <c r="S2755"/>
      <c r="T2755"/>
      <c r="U2755"/>
      <c r="V2755"/>
      <c r="W2755"/>
      <c r="X2755"/>
      <c r="Y2755"/>
      <c r="Z2755"/>
      <c r="AA2755"/>
      <c r="AB2755"/>
      <c r="AC2755"/>
      <c r="AD2755"/>
      <c r="AE2755"/>
      <c r="AF2755"/>
    </row>
    <row r="2756" spans="3:32">
      <c r="C2756"/>
      <c r="D2756"/>
      <c r="E2756"/>
      <c r="F2756"/>
      <c r="G2756"/>
      <c r="H2756"/>
      <c r="I2756"/>
      <c r="J2756"/>
      <c r="K2756"/>
      <c r="L2756"/>
      <c r="M2756"/>
      <c r="N2756"/>
      <c r="O2756"/>
      <c r="P2756"/>
      <c r="Q2756"/>
      <c r="R2756"/>
      <c r="S2756"/>
      <c r="T2756"/>
      <c r="U2756"/>
      <c r="V2756"/>
      <c r="W2756"/>
      <c r="X2756"/>
      <c r="Y2756"/>
      <c r="Z2756"/>
      <c r="AA2756"/>
      <c r="AB2756"/>
      <c r="AC2756"/>
      <c r="AD2756"/>
      <c r="AE2756"/>
      <c r="AF2756"/>
    </row>
    <row r="2757" spans="3:32">
      <c r="C2757"/>
      <c r="D2757"/>
      <c r="E2757"/>
      <c r="F2757"/>
      <c r="G2757"/>
      <c r="H2757"/>
      <c r="I2757"/>
      <c r="J2757"/>
      <c r="K2757"/>
      <c r="L2757"/>
      <c r="M2757"/>
      <c r="N2757"/>
      <c r="O2757"/>
      <c r="P2757"/>
      <c r="Q2757"/>
      <c r="R2757"/>
      <c r="S2757"/>
      <c r="T2757"/>
      <c r="U2757"/>
      <c r="V2757"/>
      <c r="W2757"/>
      <c r="X2757"/>
      <c r="Y2757"/>
      <c r="Z2757"/>
      <c r="AA2757"/>
      <c r="AB2757"/>
      <c r="AC2757"/>
      <c r="AD2757"/>
      <c r="AE2757"/>
      <c r="AF2757"/>
    </row>
    <row r="2758" spans="3:32">
      <c r="C2758"/>
      <c r="D2758"/>
      <c r="E2758"/>
      <c r="F2758"/>
      <c r="G2758"/>
      <c r="H2758"/>
      <c r="I2758"/>
      <c r="J2758"/>
      <c r="K2758"/>
      <c r="L2758"/>
      <c r="M2758"/>
      <c r="N2758"/>
      <c r="O2758"/>
      <c r="P2758"/>
      <c r="Q2758"/>
      <c r="R2758"/>
      <c r="S2758"/>
      <c r="T2758"/>
      <c r="U2758"/>
      <c r="V2758"/>
      <c r="W2758"/>
      <c r="X2758"/>
      <c r="Y2758"/>
      <c r="Z2758"/>
      <c r="AA2758"/>
      <c r="AB2758"/>
      <c r="AC2758"/>
      <c r="AD2758"/>
      <c r="AE2758"/>
      <c r="AF2758"/>
    </row>
    <row r="2759" spans="3:32">
      <c r="C2759"/>
      <c r="D2759"/>
      <c r="E2759"/>
      <c r="F2759"/>
      <c r="G2759"/>
      <c r="H2759"/>
      <c r="I2759"/>
      <c r="J2759"/>
      <c r="K2759"/>
      <c r="L2759"/>
      <c r="M2759"/>
      <c r="N2759"/>
      <c r="O2759"/>
      <c r="P2759"/>
      <c r="Q2759"/>
      <c r="R2759"/>
      <c r="S2759"/>
      <c r="T2759"/>
      <c r="U2759"/>
      <c r="V2759"/>
      <c r="W2759"/>
      <c r="X2759"/>
      <c r="Y2759"/>
      <c r="Z2759"/>
      <c r="AA2759"/>
      <c r="AB2759"/>
      <c r="AC2759"/>
      <c r="AD2759"/>
      <c r="AE2759"/>
      <c r="AF2759"/>
    </row>
    <row r="2760" spans="3:32">
      <c r="C2760"/>
      <c r="D2760"/>
      <c r="E2760"/>
      <c r="F2760"/>
      <c r="G2760"/>
      <c r="H2760"/>
      <c r="I2760"/>
      <c r="J2760"/>
      <c r="K2760"/>
      <c r="L2760"/>
      <c r="M2760"/>
      <c r="N2760"/>
      <c r="O2760"/>
      <c r="P2760"/>
      <c r="Q2760"/>
      <c r="R2760"/>
      <c r="S2760"/>
      <c r="T2760"/>
      <c r="U2760"/>
      <c r="V2760"/>
      <c r="W2760"/>
      <c r="X2760"/>
      <c r="Y2760"/>
      <c r="Z2760"/>
      <c r="AA2760"/>
      <c r="AB2760"/>
      <c r="AC2760"/>
      <c r="AD2760"/>
      <c r="AE2760"/>
      <c r="AF2760"/>
    </row>
    <row r="2761" spans="3:32">
      <c r="C2761"/>
      <c r="D2761"/>
      <c r="E2761"/>
      <c r="F2761"/>
      <c r="G2761"/>
      <c r="H2761"/>
      <c r="I2761"/>
      <c r="J2761"/>
      <c r="K2761"/>
      <c r="L2761"/>
      <c r="M2761"/>
      <c r="N2761"/>
      <c r="O2761"/>
      <c r="P2761"/>
      <c r="Q2761"/>
      <c r="R2761"/>
      <c r="S2761"/>
      <c r="T2761"/>
      <c r="U2761"/>
      <c r="V2761"/>
      <c r="W2761"/>
      <c r="X2761"/>
      <c r="Y2761"/>
      <c r="Z2761"/>
      <c r="AA2761"/>
      <c r="AB2761"/>
      <c r="AC2761"/>
      <c r="AD2761"/>
      <c r="AE2761"/>
      <c r="AF2761"/>
    </row>
    <row r="2762" spans="3:32">
      <c r="C2762"/>
      <c r="D2762"/>
      <c r="E2762"/>
      <c r="F2762"/>
      <c r="G2762"/>
      <c r="H2762"/>
      <c r="I2762"/>
      <c r="J2762"/>
      <c r="K2762"/>
      <c r="L2762"/>
      <c r="M2762"/>
      <c r="N2762"/>
      <c r="O2762"/>
      <c r="P2762"/>
      <c r="Q2762"/>
      <c r="R2762"/>
      <c r="S2762"/>
      <c r="T2762"/>
      <c r="U2762"/>
      <c r="V2762"/>
      <c r="W2762"/>
      <c r="X2762"/>
      <c r="Y2762"/>
      <c r="Z2762"/>
      <c r="AA2762"/>
      <c r="AB2762"/>
      <c r="AC2762"/>
      <c r="AD2762"/>
      <c r="AE2762"/>
      <c r="AF2762"/>
    </row>
    <row r="2763" spans="3:32">
      <c r="C2763"/>
      <c r="D2763"/>
      <c r="E2763"/>
      <c r="F2763"/>
      <c r="G2763"/>
      <c r="H2763"/>
      <c r="I2763"/>
      <c r="J2763"/>
      <c r="K2763"/>
      <c r="L2763"/>
      <c r="M2763"/>
      <c r="N2763"/>
      <c r="O2763"/>
      <c r="P2763"/>
      <c r="Q2763"/>
      <c r="R2763"/>
      <c r="S2763"/>
      <c r="T2763"/>
      <c r="U2763"/>
      <c r="V2763"/>
      <c r="W2763"/>
      <c r="X2763"/>
      <c r="Y2763"/>
      <c r="Z2763"/>
      <c r="AA2763"/>
      <c r="AB2763"/>
      <c r="AC2763"/>
      <c r="AD2763"/>
      <c r="AE2763"/>
      <c r="AF2763"/>
    </row>
    <row r="2764" spans="3:32">
      <c r="C2764"/>
      <c r="D2764"/>
      <c r="E2764"/>
      <c r="F2764"/>
      <c r="G2764"/>
      <c r="H2764"/>
      <c r="I2764"/>
      <c r="J2764"/>
      <c r="K2764"/>
      <c r="L2764"/>
      <c r="M2764"/>
      <c r="N2764"/>
      <c r="O2764"/>
      <c r="P2764"/>
      <c r="Q2764"/>
      <c r="R2764"/>
      <c r="S2764"/>
      <c r="T2764"/>
      <c r="U2764"/>
      <c r="V2764"/>
      <c r="W2764"/>
      <c r="X2764"/>
      <c r="Y2764"/>
      <c r="Z2764"/>
      <c r="AA2764"/>
      <c r="AB2764"/>
      <c r="AC2764"/>
      <c r="AD2764"/>
      <c r="AE2764"/>
      <c r="AF2764"/>
    </row>
    <row r="2765" spans="3:32">
      <c r="C2765"/>
      <c r="D2765"/>
      <c r="E2765"/>
      <c r="F2765"/>
      <c r="G2765"/>
      <c r="H2765"/>
      <c r="I2765"/>
      <c r="J2765"/>
      <c r="K2765"/>
      <c r="L2765"/>
      <c r="M2765"/>
      <c r="N2765"/>
      <c r="O2765"/>
      <c r="P2765"/>
      <c r="Q2765"/>
      <c r="R2765"/>
      <c r="S2765"/>
      <c r="T2765"/>
      <c r="U2765"/>
      <c r="V2765"/>
      <c r="W2765"/>
      <c r="X2765"/>
      <c r="Y2765"/>
      <c r="Z2765"/>
      <c r="AA2765"/>
      <c r="AB2765"/>
      <c r="AC2765"/>
      <c r="AD2765"/>
      <c r="AE2765"/>
      <c r="AF2765"/>
    </row>
    <row r="2766" spans="3:32">
      <c r="C2766"/>
      <c r="D2766"/>
      <c r="E2766"/>
      <c r="F2766"/>
      <c r="G2766"/>
      <c r="H2766"/>
      <c r="I2766"/>
      <c r="J2766"/>
      <c r="K2766"/>
      <c r="L2766"/>
      <c r="M2766"/>
      <c r="N2766"/>
      <c r="O2766"/>
      <c r="P2766"/>
      <c r="Q2766"/>
      <c r="R2766"/>
      <c r="S2766"/>
      <c r="T2766"/>
      <c r="U2766"/>
      <c r="V2766"/>
      <c r="W2766"/>
      <c r="X2766"/>
      <c r="Y2766"/>
      <c r="Z2766"/>
      <c r="AA2766"/>
      <c r="AB2766"/>
      <c r="AC2766"/>
      <c r="AD2766"/>
      <c r="AE2766"/>
      <c r="AF2766"/>
    </row>
    <row r="2767" spans="3:32">
      <c r="C2767"/>
      <c r="D2767"/>
      <c r="E2767"/>
      <c r="F2767"/>
      <c r="G2767"/>
      <c r="H2767"/>
      <c r="I2767"/>
      <c r="J2767"/>
      <c r="K2767"/>
      <c r="L2767"/>
      <c r="M2767"/>
      <c r="N2767"/>
      <c r="O2767"/>
      <c r="P2767"/>
      <c r="Q2767"/>
      <c r="R2767"/>
      <c r="S2767"/>
      <c r="T2767"/>
      <c r="U2767"/>
      <c r="V2767"/>
      <c r="W2767"/>
      <c r="X2767"/>
      <c r="Y2767"/>
      <c r="Z2767"/>
      <c r="AA2767"/>
      <c r="AB2767"/>
      <c r="AC2767"/>
      <c r="AD2767"/>
      <c r="AE2767"/>
      <c r="AF2767"/>
    </row>
    <row r="2768" spans="3:32">
      <c r="C2768"/>
      <c r="D2768"/>
      <c r="E2768"/>
      <c r="F2768"/>
      <c r="G2768"/>
      <c r="H2768"/>
      <c r="I2768"/>
      <c r="J2768"/>
      <c r="K2768"/>
      <c r="L2768"/>
      <c r="M2768"/>
      <c r="N2768"/>
      <c r="O2768"/>
      <c r="P2768"/>
      <c r="Q2768"/>
      <c r="R2768"/>
      <c r="S2768"/>
      <c r="T2768"/>
      <c r="U2768"/>
      <c r="V2768"/>
      <c r="W2768"/>
      <c r="X2768"/>
      <c r="Y2768"/>
      <c r="Z2768"/>
      <c r="AA2768"/>
      <c r="AB2768"/>
      <c r="AC2768"/>
      <c r="AD2768"/>
      <c r="AE2768"/>
      <c r="AF2768"/>
    </row>
    <row r="2769" spans="3:32">
      <c r="C2769"/>
      <c r="D2769"/>
      <c r="E2769"/>
      <c r="F2769"/>
      <c r="G2769"/>
      <c r="H2769"/>
      <c r="I2769"/>
      <c r="J2769"/>
      <c r="K2769"/>
      <c r="L2769"/>
      <c r="M2769"/>
      <c r="N2769"/>
      <c r="O2769"/>
      <c r="P2769"/>
      <c r="Q2769"/>
      <c r="R2769"/>
      <c r="S2769"/>
      <c r="T2769"/>
      <c r="U2769"/>
      <c r="V2769"/>
      <c r="W2769"/>
      <c r="X2769"/>
      <c r="Y2769"/>
      <c r="Z2769"/>
      <c r="AA2769"/>
      <c r="AB2769"/>
      <c r="AC2769"/>
      <c r="AD2769"/>
      <c r="AE2769"/>
      <c r="AF2769"/>
    </row>
    <row r="2770" spans="3:32">
      <c r="C2770"/>
      <c r="D2770"/>
      <c r="E2770"/>
      <c r="F2770"/>
      <c r="G2770"/>
      <c r="H2770"/>
      <c r="I2770"/>
      <c r="J2770"/>
      <c r="K2770"/>
      <c r="L2770"/>
      <c r="M2770"/>
      <c r="N2770"/>
      <c r="O2770"/>
      <c r="P2770"/>
      <c r="Q2770"/>
      <c r="R2770"/>
      <c r="S2770"/>
      <c r="T2770"/>
      <c r="U2770"/>
      <c r="V2770"/>
      <c r="W2770"/>
      <c r="X2770"/>
      <c r="Y2770"/>
      <c r="Z2770"/>
      <c r="AA2770"/>
      <c r="AB2770"/>
      <c r="AC2770"/>
      <c r="AD2770"/>
      <c r="AE2770"/>
      <c r="AF2770"/>
    </row>
    <row r="2771" spans="3:32">
      <c r="C2771"/>
      <c r="D2771"/>
      <c r="E2771"/>
      <c r="F2771"/>
      <c r="G2771"/>
      <c r="H2771"/>
      <c r="I2771"/>
      <c r="J2771"/>
      <c r="K2771"/>
      <c r="L2771"/>
      <c r="M2771"/>
      <c r="N2771"/>
      <c r="O2771"/>
      <c r="P2771"/>
      <c r="Q2771"/>
      <c r="R2771"/>
      <c r="S2771"/>
      <c r="T2771"/>
      <c r="U2771"/>
      <c r="V2771"/>
      <c r="W2771"/>
      <c r="X2771"/>
      <c r="Y2771"/>
      <c r="Z2771"/>
      <c r="AA2771"/>
      <c r="AB2771"/>
      <c r="AC2771"/>
      <c r="AD2771"/>
      <c r="AE2771"/>
      <c r="AF2771"/>
    </row>
    <row r="2772" spans="3:32">
      <c r="C2772"/>
      <c r="D2772"/>
      <c r="E2772"/>
      <c r="F2772"/>
      <c r="G2772"/>
      <c r="H2772"/>
      <c r="I2772"/>
      <c r="J2772"/>
      <c r="K2772"/>
      <c r="L2772"/>
      <c r="M2772"/>
      <c r="N2772"/>
      <c r="O2772"/>
      <c r="P2772"/>
      <c r="Q2772"/>
      <c r="R2772"/>
      <c r="S2772"/>
      <c r="T2772"/>
      <c r="U2772"/>
      <c r="V2772"/>
      <c r="W2772"/>
      <c r="X2772"/>
      <c r="Y2772"/>
      <c r="Z2772"/>
      <c r="AA2772"/>
      <c r="AB2772"/>
      <c r="AC2772"/>
      <c r="AD2772"/>
      <c r="AE2772"/>
      <c r="AF2772"/>
    </row>
    <row r="2773" spans="3:32">
      <c r="C2773"/>
      <c r="D2773"/>
      <c r="E2773"/>
      <c r="F2773"/>
      <c r="G2773"/>
      <c r="H2773"/>
      <c r="I2773"/>
      <c r="J2773"/>
      <c r="K2773"/>
      <c r="L2773"/>
      <c r="M2773"/>
      <c r="N2773"/>
      <c r="O2773"/>
      <c r="P2773"/>
      <c r="Q2773"/>
      <c r="R2773"/>
      <c r="S2773"/>
      <c r="T2773"/>
      <c r="U2773"/>
      <c r="V2773"/>
      <c r="W2773"/>
      <c r="X2773"/>
      <c r="Y2773"/>
      <c r="Z2773"/>
      <c r="AA2773"/>
      <c r="AB2773"/>
      <c r="AC2773"/>
      <c r="AD2773"/>
      <c r="AE2773"/>
      <c r="AF2773"/>
    </row>
    <row r="2774" spans="3:32">
      <c r="C2774"/>
      <c r="D2774"/>
      <c r="E2774"/>
      <c r="F2774"/>
      <c r="G2774"/>
      <c r="H2774"/>
      <c r="I2774"/>
      <c r="J2774"/>
      <c r="K2774"/>
      <c r="L2774"/>
      <c r="M2774"/>
      <c r="N2774"/>
      <c r="O2774"/>
      <c r="P2774"/>
      <c r="Q2774"/>
      <c r="R2774"/>
      <c r="S2774"/>
      <c r="T2774"/>
      <c r="U2774"/>
      <c r="V2774"/>
      <c r="W2774"/>
      <c r="X2774"/>
      <c r="Y2774"/>
      <c r="Z2774"/>
      <c r="AA2774"/>
      <c r="AB2774"/>
      <c r="AC2774"/>
      <c r="AD2774"/>
      <c r="AE2774"/>
      <c r="AF2774"/>
    </row>
    <row r="2775" spans="3:32">
      <c r="C2775"/>
      <c r="D2775"/>
      <c r="E2775"/>
      <c r="F2775"/>
      <c r="G2775"/>
      <c r="H2775"/>
      <c r="I2775"/>
      <c r="J2775"/>
      <c r="K2775"/>
      <c r="L2775"/>
      <c r="M2775"/>
      <c r="N2775"/>
      <c r="O2775"/>
      <c r="P2775"/>
      <c r="Q2775"/>
      <c r="R2775"/>
      <c r="S2775"/>
      <c r="T2775"/>
      <c r="U2775"/>
      <c r="V2775"/>
      <c r="W2775"/>
      <c r="X2775"/>
      <c r="Y2775"/>
      <c r="Z2775"/>
      <c r="AA2775"/>
      <c r="AB2775"/>
      <c r="AC2775"/>
      <c r="AD2775"/>
      <c r="AE2775"/>
      <c r="AF2775"/>
    </row>
    <row r="2776" spans="3:32">
      <c r="C2776"/>
      <c r="D2776"/>
      <c r="E2776"/>
      <c r="F2776"/>
      <c r="G2776"/>
      <c r="H2776"/>
      <c r="I2776"/>
      <c r="J2776"/>
      <c r="K2776"/>
      <c r="L2776"/>
      <c r="M2776"/>
      <c r="N2776"/>
      <c r="O2776"/>
      <c r="P2776"/>
      <c r="Q2776"/>
      <c r="R2776"/>
      <c r="S2776"/>
      <c r="T2776"/>
      <c r="U2776"/>
      <c r="V2776"/>
      <c r="W2776"/>
      <c r="X2776"/>
      <c r="Y2776"/>
      <c r="Z2776"/>
      <c r="AA2776"/>
      <c r="AB2776"/>
      <c r="AC2776"/>
      <c r="AD2776"/>
      <c r="AE2776"/>
      <c r="AF2776"/>
    </row>
    <row r="2777" spans="3:32">
      <c r="C2777"/>
      <c r="D2777"/>
      <c r="E2777"/>
      <c r="F2777"/>
      <c r="G2777"/>
      <c r="H2777"/>
      <c r="I2777"/>
      <c r="J2777"/>
      <c r="K2777"/>
      <c r="L2777"/>
      <c r="M2777"/>
      <c r="N2777"/>
      <c r="O2777"/>
      <c r="P2777"/>
      <c r="Q2777"/>
      <c r="R2777"/>
      <c r="S2777"/>
      <c r="T2777"/>
      <c r="U2777"/>
      <c r="V2777"/>
      <c r="W2777"/>
      <c r="X2777"/>
      <c r="Y2777"/>
      <c r="Z2777"/>
      <c r="AA2777"/>
      <c r="AB2777"/>
      <c r="AC2777"/>
      <c r="AD2777"/>
      <c r="AE2777"/>
      <c r="AF2777"/>
    </row>
    <row r="2778" spans="3:32">
      <c r="C2778"/>
      <c r="D2778"/>
      <c r="E2778"/>
      <c r="F2778"/>
      <c r="G2778"/>
      <c r="H2778"/>
      <c r="I2778"/>
      <c r="J2778"/>
      <c r="K2778"/>
      <c r="L2778"/>
      <c r="M2778"/>
      <c r="N2778"/>
      <c r="O2778"/>
      <c r="P2778"/>
      <c r="Q2778"/>
      <c r="R2778"/>
      <c r="S2778"/>
      <c r="T2778"/>
      <c r="U2778"/>
      <c r="V2778"/>
      <c r="W2778"/>
      <c r="X2778"/>
      <c r="Y2778"/>
      <c r="Z2778"/>
      <c r="AA2778"/>
      <c r="AB2778"/>
      <c r="AC2778"/>
      <c r="AD2778"/>
      <c r="AE2778"/>
      <c r="AF2778"/>
    </row>
    <row r="2779" spans="3:32">
      <c r="C2779"/>
      <c r="D2779"/>
      <c r="E2779"/>
      <c r="F2779"/>
      <c r="G2779"/>
      <c r="H2779"/>
      <c r="I2779"/>
      <c r="J2779"/>
      <c r="K2779"/>
      <c r="L2779"/>
      <c r="M2779"/>
      <c r="N2779"/>
      <c r="O2779"/>
      <c r="P2779"/>
      <c r="Q2779"/>
      <c r="R2779"/>
      <c r="S2779"/>
      <c r="T2779"/>
      <c r="U2779"/>
      <c r="V2779"/>
      <c r="W2779"/>
      <c r="X2779"/>
      <c r="Y2779"/>
      <c r="Z2779"/>
      <c r="AA2779"/>
      <c r="AB2779"/>
      <c r="AC2779"/>
      <c r="AD2779"/>
      <c r="AE2779"/>
      <c r="AF2779"/>
    </row>
    <row r="2780" spans="3:32">
      <c r="C2780"/>
      <c r="D2780"/>
      <c r="E2780"/>
      <c r="F2780"/>
      <c r="G2780"/>
      <c r="H2780"/>
      <c r="I2780"/>
      <c r="J2780"/>
      <c r="K2780"/>
      <c r="L2780"/>
      <c r="M2780"/>
      <c r="N2780"/>
      <c r="O2780"/>
      <c r="P2780"/>
      <c r="Q2780"/>
      <c r="R2780"/>
      <c r="S2780"/>
      <c r="T2780"/>
      <c r="U2780"/>
      <c r="V2780"/>
      <c r="W2780"/>
      <c r="X2780"/>
      <c r="Y2780"/>
      <c r="Z2780"/>
      <c r="AA2780"/>
      <c r="AB2780"/>
      <c r="AC2780"/>
      <c r="AD2780"/>
      <c r="AE2780"/>
      <c r="AF2780"/>
    </row>
    <row r="2781" spans="3:32">
      <c r="C2781"/>
      <c r="D2781"/>
      <c r="E2781"/>
      <c r="F2781"/>
      <c r="G2781"/>
      <c r="H2781"/>
      <c r="I2781"/>
      <c r="J2781"/>
      <c r="K2781"/>
      <c r="L2781"/>
      <c r="M2781"/>
      <c r="N2781"/>
      <c r="O2781"/>
      <c r="P2781"/>
      <c r="Q2781"/>
      <c r="R2781"/>
      <c r="S2781"/>
      <c r="T2781"/>
      <c r="U2781"/>
      <c r="V2781"/>
      <c r="W2781"/>
      <c r="X2781"/>
      <c r="Y2781"/>
      <c r="Z2781"/>
      <c r="AA2781"/>
      <c r="AB2781"/>
      <c r="AC2781"/>
      <c r="AD2781"/>
      <c r="AE2781"/>
      <c r="AF2781"/>
    </row>
    <row r="2782" spans="3:32">
      <c r="C2782"/>
      <c r="D2782"/>
      <c r="E2782"/>
      <c r="F2782"/>
      <c r="G2782"/>
      <c r="H2782"/>
      <c r="I2782"/>
      <c r="J2782"/>
      <c r="K2782"/>
      <c r="L2782"/>
      <c r="M2782"/>
      <c r="N2782"/>
      <c r="O2782"/>
      <c r="P2782"/>
      <c r="Q2782"/>
      <c r="R2782"/>
      <c r="S2782"/>
      <c r="T2782"/>
      <c r="U2782"/>
      <c r="V2782"/>
      <c r="W2782"/>
      <c r="X2782"/>
      <c r="Y2782"/>
      <c r="Z2782"/>
      <c r="AA2782"/>
      <c r="AB2782"/>
      <c r="AC2782"/>
      <c r="AD2782"/>
      <c r="AE2782"/>
      <c r="AF2782"/>
    </row>
    <row r="2783" spans="3:32">
      <c r="C2783"/>
      <c r="D2783"/>
      <c r="E2783"/>
      <c r="F2783"/>
      <c r="G2783"/>
      <c r="H2783"/>
      <c r="I2783"/>
      <c r="J2783"/>
      <c r="K2783"/>
      <c r="L2783"/>
      <c r="M2783"/>
      <c r="N2783"/>
      <c r="O2783"/>
      <c r="P2783"/>
      <c r="Q2783"/>
      <c r="R2783"/>
      <c r="S2783"/>
      <c r="T2783"/>
      <c r="U2783"/>
      <c r="V2783"/>
      <c r="W2783"/>
      <c r="X2783"/>
      <c r="Y2783"/>
      <c r="Z2783"/>
      <c r="AA2783"/>
      <c r="AB2783"/>
      <c r="AC2783"/>
      <c r="AD2783"/>
      <c r="AE2783"/>
      <c r="AF2783"/>
    </row>
    <row r="2784" spans="3:32">
      <c r="C2784"/>
      <c r="D2784"/>
      <c r="E2784"/>
      <c r="F2784"/>
      <c r="G2784"/>
      <c r="H2784"/>
      <c r="I2784"/>
      <c r="J2784"/>
      <c r="K2784"/>
      <c r="L2784"/>
      <c r="M2784"/>
      <c r="N2784"/>
      <c r="O2784"/>
      <c r="P2784"/>
      <c r="Q2784"/>
      <c r="R2784"/>
      <c r="S2784"/>
      <c r="T2784"/>
      <c r="U2784"/>
      <c r="V2784"/>
      <c r="W2784"/>
      <c r="X2784"/>
      <c r="Y2784"/>
      <c r="Z2784"/>
      <c r="AA2784"/>
      <c r="AB2784"/>
      <c r="AC2784"/>
      <c r="AD2784"/>
      <c r="AE2784"/>
      <c r="AF2784"/>
    </row>
    <row r="2785" spans="3:32">
      <c r="C2785"/>
      <c r="D2785"/>
      <c r="E2785"/>
      <c r="F2785"/>
      <c r="G2785"/>
      <c r="H2785"/>
      <c r="I2785"/>
      <c r="J2785"/>
      <c r="K2785"/>
      <c r="L2785"/>
      <c r="M2785"/>
      <c r="N2785"/>
      <c r="O2785"/>
      <c r="P2785"/>
      <c r="Q2785"/>
      <c r="R2785"/>
      <c r="S2785"/>
      <c r="T2785"/>
      <c r="U2785"/>
      <c r="V2785"/>
      <c r="W2785"/>
      <c r="X2785"/>
      <c r="Y2785"/>
      <c r="Z2785"/>
      <c r="AA2785"/>
      <c r="AB2785"/>
      <c r="AC2785"/>
      <c r="AD2785"/>
      <c r="AE2785"/>
      <c r="AF2785"/>
    </row>
    <row r="2786" spans="3:32">
      <c r="C2786"/>
      <c r="D2786"/>
      <c r="E2786"/>
      <c r="F2786"/>
      <c r="G2786"/>
      <c r="H2786"/>
      <c r="I2786"/>
      <c r="J2786"/>
      <c r="K2786"/>
      <c r="L2786"/>
      <c r="M2786"/>
      <c r="N2786"/>
      <c r="O2786"/>
      <c r="P2786"/>
      <c r="Q2786"/>
      <c r="R2786"/>
      <c r="S2786"/>
      <c r="T2786"/>
      <c r="U2786"/>
      <c r="V2786"/>
      <c r="W2786"/>
      <c r="X2786"/>
      <c r="Y2786"/>
      <c r="Z2786"/>
      <c r="AA2786"/>
      <c r="AB2786"/>
      <c r="AC2786"/>
      <c r="AD2786"/>
      <c r="AE2786"/>
      <c r="AF2786"/>
    </row>
    <row r="2787" spans="3:32">
      <c r="C2787"/>
      <c r="D2787"/>
      <c r="E2787"/>
      <c r="F2787"/>
      <c r="G2787"/>
      <c r="H2787"/>
      <c r="I2787"/>
      <c r="J2787"/>
      <c r="K2787"/>
      <c r="L2787"/>
      <c r="M2787"/>
      <c r="N2787"/>
      <c r="O2787"/>
      <c r="P2787"/>
      <c r="Q2787"/>
      <c r="R2787"/>
      <c r="S2787"/>
      <c r="T2787"/>
      <c r="U2787"/>
      <c r="V2787"/>
      <c r="W2787"/>
      <c r="X2787"/>
      <c r="Y2787"/>
      <c r="Z2787"/>
      <c r="AA2787"/>
      <c r="AB2787"/>
      <c r="AC2787"/>
      <c r="AD2787"/>
      <c r="AE2787"/>
      <c r="AF2787"/>
    </row>
    <row r="2788" spans="3:32">
      <c r="C2788"/>
      <c r="D2788"/>
      <c r="E2788"/>
      <c r="F2788"/>
      <c r="G2788"/>
      <c r="H2788"/>
      <c r="I2788"/>
      <c r="J2788"/>
      <c r="K2788"/>
      <c r="L2788"/>
      <c r="M2788"/>
      <c r="N2788"/>
      <c r="O2788"/>
      <c r="P2788"/>
      <c r="Q2788"/>
      <c r="R2788"/>
      <c r="S2788"/>
      <c r="T2788"/>
      <c r="U2788"/>
      <c r="V2788"/>
      <c r="W2788"/>
      <c r="X2788"/>
      <c r="Y2788"/>
      <c r="Z2788"/>
      <c r="AA2788"/>
      <c r="AB2788"/>
      <c r="AC2788"/>
      <c r="AD2788"/>
      <c r="AE2788"/>
      <c r="AF2788"/>
    </row>
    <row r="2789" spans="3:32">
      <c r="C2789"/>
      <c r="D2789"/>
      <c r="E2789"/>
      <c r="F2789"/>
      <c r="G2789"/>
      <c r="H2789"/>
      <c r="I2789"/>
      <c r="J2789"/>
      <c r="K2789"/>
      <c r="L2789"/>
      <c r="M2789"/>
      <c r="N2789"/>
      <c r="O2789"/>
      <c r="P2789"/>
      <c r="Q2789"/>
      <c r="R2789"/>
      <c r="S2789"/>
      <c r="T2789"/>
      <c r="U2789"/>
      <c r="V2789"/>
      <c r="W2789"/>
      <c r="X2789"/>
      <c r="Y2789"/>
      <c r="Z2789"/>
      <c r="AA2789"/>
      <c r="AB2789"/>
      <c r="AC2789"/>
      <c r="AD2789"/>
      <c r="AE2789"/>
      <c r="AF2789"/>
    </row>
    <row r="2790" spans="3:32">
      <c r="C2790"/>
      <c r="D2790"/>
      <c r="E2790"/>
      <c r="F2790"/>
      <c r="G2790"/>
      <c r="H2790"/>
      <c r="I2790"/>
      <c r="J2790"/>
      <c r="K2790"/>
      <c r="L2790"/>
      <c r="M2790"/>
      <c r="N2790"/>
      <c r="O2790"/>
      <c r="P2790"/>
      <c r="Q2790"/>
      <c r="R2790"/>
      <c r="S2790"/>
      <c r="T2790"/>
      <c r="U2790"/>
      <c r="V2790"/>
      <c r="W2790"/>
      <c r="X2790"/>
      <c r="Y2790"/>
      <c r="Z2790"/>
      <c r="AA2790"/>
      <c r="AB2790"/>
      <c r="AC2790"/>
      <c r="AD2790"/>
      <c r="AE2790"/>
      <c r="AF2790"/>
    </row>
    <row r="2791" spans="3:32">
      <c r="C2791"/>
      <c r="D2791"/>
      <c r="E2791"/>
      <c r="F2791"/>
      <c r="G2791"/>
      <c r="H2791"/>
      <c r="I2791"/>
      <c r="J2791"/>
      <c r="K2791"/>
      <c r="L2791"/>
      <c r="M2791"/>
      <c r="N2791"/>
      <c r="O2791"/>
      <c r="P2791"/>
      <c r="Q2791"/>
      <c r="R2791"/>
      <c r="S2791"/>
      <c r="T2791"/>
      <c r="U2791"/>
      <c r="V2791"/>
      <c r="W2791"/>
      <c r="X2791"/>
      <c r="Y2791"/>
      <c r="Z2791"/>
      <c r="AA2791"/>
      <c r="AB2791"/>
      <c r="AC2791"/>
      <c r="AD2791"/>
      <c r="AE2791"/>
      <c r="AF2791"/>
    </row>
    <row r="2792" spans="3:32">
      <c r="C2792"/>
      <c r="D2792"/>
      <c r="E2792"/>
      <c r="F2792"/>
      <c r="G2792"/>
      <c r="H2792"/>
      <c r="I2792"/>
      <c r="J2792"/>
      <c r="K2792"/>
      <c r="L2792"/>
      <c r="M2792"/>
      <c r="N2792"/>
      <c r="O2792"/>
      <c r="P2792"/>
      <c r="Q2792"/>
      <c r="R2792"/>
      <c r="S2792"/>
      <c r="T2792"/>
      <c r="U2792"/>
      <c r="V2792"/>
      <c r="W2792"/>
      <c r="X2792"/>
      <c r="Y2792"/>
      <c r="Z2792"/>
      <c r="AA2792"/>
      <c r="AB2792"/>
      <c r="AC2792"/>
      <c r="AD2792"/>
      <c r="AE2792"/>
      <c r="AF2792"/>
    </row>
    <row r="2793" spans="3:32">
      <c r="C2793"/>
      <c r="D2793"/>
      <c r="E2793"/>
      <c r="F2793"/>
      <c r="G2793"/>
      <c r="H2793"/>
      <c r="I2793"/>
      <c r="J2793"/>
      <c r="K2793"/>
      <c r="L2793"/>
      <c r="M2793"/>
      <c r="N2793"/>
      <c r="O2793"/>
      <c r="P2793"/>
      <c r="Q2793"/>
      <c r="R2793"/>
      <c r="S2793"/>
      <c r="T2793"/>
      <c r="U2793"/>
      <c r="V2793"/>
      <c r="W2793"/>
      <c r="X2793"/>
      <c r="Y2793"/>
      <c r="Z2793"/>
      <c r="AA2793"/>
      <c r="AB2793"/>
      <c r="AC2793"/>
      <c r="AD2793"/>
      <c r="AE2793"/>
      <c r="AF2793"/>
    </row>
    <row r="2794" spans="3:32">
      <c r="C2794"/>
      <c r="D2794"/>
      <c r="E2794"/>
      <c r="F2794"/>
      <c r="G2794"/>
      <c r="H2794"/>
      <c r="I2794"/>
      <c r="J2794"/>
      <c r="K2794"/>
      <c r="L2794"/>
      <c r="M2794"/>
      <c r="N2794"/>
      <c r="O2794"/>
      <c r="P2794"/>
      <c r="Q2794"/>
      <c r="R2794"/>
      <c r="S2794"/>
      <c r="T2794"/>
      <c r="U2794"/>
      <c r="V2794"/>
      <c r="W2794"/>
      <c r="X2794"/>
      <c r="Y2794"/>
      <c r="Z2794"/>
      <c r="AA2794"/>
      <c r="AB2794"/>
      <c r="AC2794"/>
      <c r="AD2794"/>
      <c r="AE2794"/>
      <c r="AF2794"/>
    </row>
    <row r="2795" spans="3:32">
      <c r="C2795"/>
      <c r="D2795"/>
      <c r="E2795"/>
      <c r="F2795"/>
      <c r="G2795"/>
      <c r="H2795"/>
      <c r="I2795"/>
      <c r="J2795"/>
      <c r="K2795"/>
      <c r="L2795"/>
      <c r="M2795"/>
      <c r="N2795"/>
      <c r="O2795"/>
      <c r="P2795"/>
      <c r="Q2795"/>
      <c r="R2795"/>
      <c r="S2795"/>
      <c r="T2795"/>
      <c r="U2795"/>
      <c r="V2795"/>
      <c r="W2795"/>
      <c r="X2795"/>
      <c r="Y2795"/>
      <c r="Z2795"/>
      <c r="AA2795"/>
      <c r="AB2795"/>
      <c r="AC2795"/>
      <c r="AD2795"/>
      <c r="AE2795"/>
      <c r="AF2795"/>
    </row>
    <row r="2796" spans="3:32">
      <c r="C2796"/>
      <c r="D2796"/>
      <c r="E2796"/>
      <c r="F2796"/>
      <c r="G2796"/>
      <c r="H2796"/>
      <c r="I2796"/>
      <c r="J2796"/>
      <c r="K2796"/>
      <c r="L2796"/>
      <c r="M2796"/>
      <c r="N2796"/>
      <c r="O2796"/>
      <c r="P2796"/>
      <c r="Q2796"/>
      <c r="R2796"/>
      <c r="S2796"/>
      <c r="T2796"/>
      <c r="U2796"/>
      <c r="V2796"/>
      <c r="W2796"/>
      <c r="X2796"/>
      <c r="Y2796"/>
      <c r="Z2796"/>
      <c r="AA2796"/>
      <c r="AB2796"/>
      <c r="AC2796"/>
      <c r="AD2796"/>
      <c r="AE2796"/>
      <c r="AF2796"/>
    </row>
    <row r="2797" spans="3:32">
      <c r="C2797"/>
      <c r="D2797"/>
      <c r="E2797"/>
      <c r="F2797"/>
      <c r="G2797"/>
      <c r="H2797"/>
      <c r="I2797"/>
      <c r="J2797"/>
      <c r="K2797"/>
      <c r="L2797"/>
      <c r="M2797"/>
      <c r="N2797"/>
      <c r="O2797"/>
      <c r="P2797"/>
      <c r="Q2797"/>
      <c r="R2797"/>
      <c r="S2797"/>
      <c r="T2797"/>
      <c r="U2797"/>
      <c r="V2797"/>
      <c r="W2797"/>
      <c r="X2797"/>
      <c r="Y2797"/>
      <c r="Z2797"/>
      <c r="AA2797"/>
      <c r="AB2797"/>
      <c r="AC2797"/>
      <c r="AD2797"/>
      <c r="AE2797"/>
      <c r="AF2797"/>
    </row>
    <row r="2798" spans="3:32">
      <c r="C2798"/>
      <c r="D2798"/>
      <c r="E2798"/>
      <c r="F2798"/>
      <c r="G2798"/>
      <c r="H2798"/>
      <c r="I2798"/>
      <c r="J2798"/>
      <c r="K2798"/>
      <c r="L2798"/>
      <c r="M2798"/>
      <c r="N2798"/>
      <c r="O2798"/>
      <c r="P2798"/>
      <c r="Q2798"/>
      <c r="R2798"/>
      <c r="S2798"/>
      <c r="T2798"/>
      <c r="U2798"/>
      <c r="V2798"/>
      <c r="W2798"/>
      <c r="X2798"/>
      <c r="Y2798"/>
      <c r="Z2798"/>
      <c r="AA2798"/>
      <c r="AB2798"/>
      <c r="AC2798"/>
      <c r="AD2798"/>
      <c r="AE2798"/>
      <c r="AF2798"/>
    </row>
    <row r="2799" spans="3:32">
      <c r="C2799"/>
      <c r="D2799"/>
      <c r="E2799"/>
      <c r="F2799"/>
      <c r="G2799"/>
      <c r="H2799"/>
      <c r="I2799"/>
      <c r="J2799"/>
      <c r="K2799"/>
      <c r="L2799"/>
      <c r="M2799"/>
      <c r="N2799"/>
      <c r="O2799"/>
      <c r="P2799"/>
      <c r="Q2799"/>
      <c r="R2799"/>
      <c r="S2799"/>
      <c r="T2799"/>
      <c r="U2799"/>
      <c r="V2799"/>
      <c r="W2799"/>
      <c r="X2799"/>
      <c r="Y2799"/>
      <c r="Z2799"/>
      <c r="AA2799"/>
      <c r="AB2799"/>
      <c r="AC2799"/>
      <c r="AD2799"/>
      <c r="AE2799"/>
      <c r="AF2799"/>
    </row>
    <row r="2800" spans="3:32">
      <c r="C2800"/>
      <c r="D2800"/>
      <c r="E2800"/>
      <c r="F2800"/>
      <c r="G2800"/>
      <c r="H2800"/>
      <c r="I2800"/>
      <c r="J2800"/>
      <c r="K2800"/>
      <c r="L2800"/>
      <c r="M2800"/>
      <c r="N2800"/>
      <c r="O2800"/>
      <c r="P2800"/>
      <c r="Q2800"/>
      <c r="R2800"/>
      <c r="S2800"/>
      <c r="T2800"/>
      <c r="U2800"/>
      <c r="V2800"/>
      <c r="W2800"/>
      <c r="X2800"/>
      <c r="Y2800"/>
      <c r="Z2800"/>
      <c r="AA2800"/>
      <c r="AB2800"/>
      <c r="AC2800"/>
      <c r="AD2800"/>
      <c r="AE2800"/>
      <c r="AF2800"/>
    </row>
    <row r="2801" spans="3:32">
      <c r="C2801"/>
      <c r="D2801"/>
      <c r="E2801"/>
      <c r="F2801"/>
      <c r="G2801"/>
      <c r="H2801"/>
      <c r="I2801"/>
      <c r="J2801"/>
      <c r="K2801"/>
      <c r="L2801"/>
      <c r="M2801"/>
      <c r="N2801"/>
      <c r="O2801"/>
      <c r="P2801"/>
      <c r="Q2801"/>
      <c r="R2801"/>
      <c r="S2801"/>
      <c r="T2801"/>
      <c r="U2801"/>
      <c r="V2801"/>
      <c r="W2801"/>
      <c r="X2801"/>
      <c r="Y2801"/>
      <c r="Z2801"/>
      <c r="AA2801"/>
      <c r="AB2801"/>
      <c r="AC2801"/>
      <c r="AD2801"/>
      <c r="AE2801"/>
      <c r="AF2801"/>
    </row>
    <row r="2802" spans="3:32">
      <c r="C2802"/>
      <c r="D2802"/>
      <c r="E2802"/>
      <c r="F2802"/>
      <c r="G2802"/>
      <c r="H2802"/>
      <c r="I2802"/>
      <c r="J2802"/>
      <c r="K2802"/>
      <c r="L2802"/>
      <c r="M2802"/>
      <c r="N2802"/>
      <c r="O2802"/>
      <c r="P2802"/>
      <c r="Q2802"/>
      <c r="R2802"/>
      <c r="S2802"/>
      <c r="T2802"/>
      <c r="U2802"/>
      <c r="V2802"/>
      <c r="W2802"/>
      <c r="X2802"/>
      <c r="Y2802"/>
      <c r="Z2802"/>
      <c r="AA2802"/>
      <c r="AB2802"/>
      <c r="AC2802"/>
      <c r="AD2802"/>
      <c r="AE2802"/>
      <c r="AF2802"/>
    </row>
    <row r="2803" spans="3:32">
      <c r="C2803"/>
      <c r="D2803"/>
      <c r="E2803"/>
      <c r="F2803"/>
      <c r="G2803"/>
      <c r="H2803"/>
      <c r="I2803"/>
      <c r="J2803"/>
      <c r="K2803"/>
      <c r="L2803"/>
      <c r="M2803"/>
      <c r="N2803"/>
      <c r="O2803"/>
      <c r="P2803"/>
      <c r="Q2803"/>
      <c r="R2803"/>
      <c r="S2803"/>
      <c r="T2803"/>
      <c r="U2803"/>
      <c r="V2803"/>
      <c r="W2803"/>
      <c r="X2803"/>
      <c r="Y2803"/>
      <c r="Z2803"/>
      <c r="AA2803"/>
      <c r="AB2803"/>
      <c r="AC2803"/>
      <c r="AD2803"/>
      <c r="AE2803"/>
      <c r="AF2803"/>
    </row>
    <row r="2804" spans="3:32">
      <c r="C2804"/>
      <c r="D2804"/>
      <c r="E2804"/>
      <c r="F2804"/>
      <c r="G2804"/>
      <c r="H2804"/>
      <c r="I2804"/>
      <c r="J2804"/>
      <c r="K2804"/>
      <c r="L2804"/>
      <c r="M2804"/>
      <c r="N2804"/>
      <c r="O2804"/>
      <c r="P2804"/>
      <c r="Q2804"/>
      <c r="R2804"/>
      <c r="S2804"/>
      <c r="T2804"/>
      <c r="U2804"/>
      <c r="V2804"/>
      <c r="W2804"/>
      <c r="X2804"/>
      <c r="Y2804"/>
      <c r="Z2804"/>
      <c r="AA2804"/>
      <c r="AB2804"/>
      <c r="AC2804"/>
      <c r="AD2804"/>
      <c r="AE2804"/>
      <c r="AF2804"/>
    </row>
    <row r="2805" spans="3:32">
      <c r="C2805"/>
      <c r="D2805"/>
      <c r="E2805"/>
      <c r="F2805"/>
      <c r="G2805"/>
      <c r="H2805"/>
      <c r="I2805"/>
      <c r="J2805"/>
      <c r="K2805"/>
      <c r="L2805"/>
      <c r="M2805"/>
      <c r="N2805"/>
      <c r="O2805"/>
      <c r="P2805"/>
      <c r="Q2805"/>
      <c r="R2805"/>
      <c r="S2805"/>
      <c r="T2805"/>
      <c r="U2805"/>
      <c r="V2805"/>
      <c r="W2805"/>
      <c r="X2805"/>
      <c r="Y2805"/>
      <c r="Z2805"/>
      <c r="AA2805"/>
      <c r="AB2805"/>
      <c r="AC2805"/>
      <c r="AD2805"/>
      <c r="AE2805"/>
      <c r="AF2805"/>
    </row>
    <row r="2806" spans="3:32">
      <c r="C2806"/>
      <c r="D2806"/>
      <c r="E2806"/>
      <c r="F2806"/>
      <c r="G2806"/>
      <c r="H2806"/>
      <c r="I2806"/>
      <c r="J2806"/>
      <c r="K2806"/>
      <c r="L2806"/>
      <c r="M2806"/>
      <c r="N2806"/>
      <c r="O2806"/>
      <c r="P2806"/>
      <c r="Q2806"/>
      <c r="R2806"/>
      <c r="S2806"/>
      <c r="T2806"/>
      <c r="U2806"/>
      <c r="V2806"/>
      <c r="W2806"/>
      <c r="X2806"/>
      <c r="Y2806"/>
      <c r="Z2806"/>
      <c r="AA2806"/>
      <c r="AB2806"/>
      <c r="AC2806"/>
      <c r="AD2806"/>
      <c r="AE2806"/>
      <c r="AF2806"/>
    </row>
    <row r="2807" spans="3:32">
      <c r="C2807"/>
      <c r="D2807"/>
      <c r="E2807"/>
      <c r="F2807"/>
      <c r="G2807"/>
      <c r="H2807"/>
      <c r="I2807"/>
      <c r="J2807"/>
      <c r="K2807"/>
      <c r="L2807"/>
      <c r="M2807"/>
      <c r="N2807"/>
      <c r="O2807"/>
      <c r="P2807"/>
      <c r="Q2807"/>
      <c r="R2807"/>
      <c r="S2807"/>
      <c r="T2807"/>
      <c r="U2807"/>
      <c r="V2807"/>
      <c r="W2807"/>
      <c r="X2807"/>
      <c r="Y2807"/>
      <c r="Z2807"/>
      <c r="AA2807"/>
      <c r="AB2807"/>
      <c r="AC2807"/>
      <c r="AD2807"/>
      <c r="AE2807"/>
      <c r="AF2807"/>
    </row>
    <row r="2808" spans="3:32">
      <c r="C2808"/>
      <c r="D2808"/>
      <c r="E2808"/>
      <c r="F2808"/>
      <c r="G2808"/>
      <c r="H2808"/>
      <c r="I2808"/>
      <c r="J2808"/>
      <c r="K2808"/>
      <c r="L2808"/>
      <c r="M2808"/>
      <c r="N2808"/>
      <c r="O2808"/>
      <c r="P2808"/>
      <c r="Q2808"/>
      <c r="R2808"/>
      <c r="S2808"/>
      <c r="T2808"/>
      <c r="U2808"/>
      <c r="V2808"/>
      <c r="W2808"/>
      <c r="X2808"/>
      <c r="Y2808"/>
      <c r="Z2808"/>
      <c r="AA2808"/>
      <c r="AB2808"/>
      <c r="AC2808"/>
      <c r="AD2808"/>
      <c r="AE2808"/>
      <c r="AF2808"/>
    </row>
    <row r="2809" spans="3:32">
      <c r="C2809"/>
      <c r="D2809"/>
      <c r="E2809"/>
      <c r="F2809"/>
      <c r="G2809"/>
      <c r="H2809"/>
      <c r="I2809"/>
      <c r="J2809"/>
      <c r="K2809"/>
      <c r="L2809"/>
      <c r="M2809"/>
      <c r="N2809"/>
      <c r="O2809"/>
      <c r="P2809"/>
      <c r="Q2809"/>
      <c r="R2809"/>
      <c r="S2809"/>
      <c r="T2809"/>
      <c r="U2809"/>
      <c r="V2809"/>
      <c r="W2809"/>
      <c r="X2809"/>
      <c r="Y2809"/>
      <c r="Z2809"/>
      <c r="AA2809"/>
      <c r="AB2809"/>
      <c r="AC2809"/>
      <c r="AD2809"/>
      <c r="AE2809"/>
      <c r="AF2809"/>
    </row>
    <row r="2810" spans="3:32">
      <c r="C2810"/>
      <c r="D2810"/>
      <c r="E2810"/>
      <c r="F2810"/>
      <c r="G2810"/>
      <c r="H2810"/>
      <c r="I2810"/>
      <c r="J2810"/>
      <c r="K2810"/>
      <c r="L2810"/>
      <c r="M2810"/>
      <c r="N2810"/>
      <c r="O2810"/>
      <c r="P2810"/>
      <c r="Q2810"/>
      <c r="R2810"/>
      <c r="S2810"/>
      <c r="T2810"/>
      <c r="U2810"/>
      <c r="V2810"/>
      <c r="W2810"/>
      <c r="X2810"/>
      <c r="Y2810"/>
      <c r="Z2810"/>
      <c r="AA2810"/>
      <c r="AB2810"/>
      <c r="AC2810"/>
      <c r="AD2810"/>
      <c r="AE2810"/>
      <c r="AF2810"/>
    </row>
    <row r="2811" spans="3:32">
      <c r="C2811"/>
      <c r="D2811"/>
      <c r="E2811"/>
      <c r="F2811"/>
      <c r="G2811"/>
      <c r="H2811"/>
      <c r="I2811"/>
      <c r="J2811"/>
      <c r="K2811"/>
      <c r="L2811"/>
      <c r="M2811"/>
      <c r="N2811"/>
      <c r="O2811"/>
      <c r="P2811"/>
      <c r="Q2811"/>
      <c r="R2811"/>
      <c r="S2811"/>
      <c r="T2811"/>
      <c r="U2811"/>
      <c r="V2811"/>
      <c r="W2811"/>
      <c r="X2811"/>
      <c r="Y2811"/>
      <c r="Z2811"/>
      <c r="AA2811"/>
      <c r="AB2811"/>
      <c r="AC2811"/>
      <c r="AD2811"/>
      <c r="AE2811"/>
      <c r="AF2811"/>
    </row>
    <row r="2812" spans="3:32">
      <c r="C2812"/>
      <c r="D2812"/>
      <c r="E2812"/>
      <c r="F2812"/>
      <c r="G2812"/>
      <c r="H2812"/>
      <c r="I2812"/>
      <c r="J2812"/>
      <c r="K2812"/>
      <c r="L2812"/>
      <c r="M2812"/>
      <c r="N2812"/>
      <c r="O2812"/>
      <c r="P2812"/>
      <c r="Q2812"/>
      <c r="R2812"/>
      <c r="S2812"/>
      <c r="T2812"/>
      <c r="U2812"/>
      <c r="V2812"/>
      <c r="W2812"/>
      <c r="X2812"/>
      <c r="Y2812"/>
      <c r="Z2812"/>
      <c r="AA2812"/>
      <c r="AB2812"/>
      <c r="AC2812"/>
      <c r="AD2812"/>
      <c r="AE2812"/>
      <c r="AF2812"/>
    </row>
    <row r="2813" spans="3:32">
      <c r="C2813"/>
      <c r="D2813"/>
      <c r="E2813"/>
      <c r="F2813"/>
      <c r="G2813"/>
      <c r="H2813"/>
      <c r="I2813"/>
      <c r="J2813"/>
      <c r="K2813"/>
      <c r="L2813"/>
      <c r="M2813"/>
      <c r="N2813"/>
      <c r="O2813"/>
      <c r="P2813"/>
      <c r="Q2813"/>
      <c r="R2813"/>
      <c r="S2813"/>
      <c r="T2813"/>
      <c r="U2813"/>
      <c r="V2813"/>
      <c r="W2813"/>
      <c r="X2813"/>
      <c r="Y2813"/>
      <c r="Z2813"/>
      <c r="AA2813"/>
      <c r="AB2813"/>
      <c r="AC2813"/>
      <c r="AD2813"/>
      <c r="AE2813"/>
      <c r="AF2813"/>
    </row>
    <row r="2814" spans="3:32">
      <c r="C2814"/>
      <c r="D2814"/>
      <c r="E2814"/>
      <c r="F2814"/>
      <c r="G2814"/>
      <c r="H2814"/>
      <c r="I2814"/>
      <c r="J2814"/>
      <c r="K2814"/>
      <c r="L2814"/>
      <c r="M2814"/>
      <c r="N2814"/>
      <c r="O2814"/>
      <c r="P2814"/>
      <c r="Q2814"/>
      <c r="R2814"/>
      <c r="S2814"/>
      <c r="T2814"/>
      <c r="U2814"/>
      <c r="V2814"/>
      <c r="W2814"/>
      <c r="X2814"/>
      <c r="Y2814"/>
      <c r="Z2814"/>
      <c r="AA2814"/>
      <c r="AB2814"/>
      <c r="AC2814"/>
      <c r="AD2814"/>
      <c r="AE2814"/>
      <c r="AF2814"/>
    </row>
    <row r="2815" spans="3:32">
      <c r="C2815"/>
      <c r="D2815"/>
      <c r="E2815"/>
      <c r="F2815"/>
      <c r="G2815"/>
      <c r="H2815"/>
      <c r="I2815"/>
      <c r="J2815"/>
      <c r="K2815"/>
      <c r="L2815"/>
      <c r="M2815"/>
      <c r="N2815"/>
      <c r="O2815"/>
      <c r="P2815"/>
      <c r="Q2815"/>
      <c r="R2815"/>
      <c r="S2815"/>
      <c r="T2815"/>
      <c r="U2815"/>
      <c r="V2815"/>
      <c r="W2815"/>
      <c r="X2815"/>
      <c r="Y2815"/>
      <c r="Z2815"/>
      <c r="AA2815"/>
      <c r="AB2815"/>
      <c r="AC2815"/>
      <c r="AD2815"/>
      <c r="AE2815"/>
      <c r="AF2815"/>
    </row>
    <row r="2816" spans="3:32">
      <c r="C2816"/>
      <c r="D2816"/>
      <c r="E2816"/>
      <c r="F2816"/>
      <c r="G2816"/>
      <c r="H2816"/>
      <c r="I2816"/>
      <c r="J2816"/>
      <c r="K2816"/>
      <c r="L2816"/>
      <c r="M2816"/>
      <c r="N2816"/>
      <c r="O2816"/>
      <c r="P2816"/>
      <c r="Q2816"/>
      <c r="R2816"/>
      <c r="S2816"/>
      <c r="T2816"/>
      <c r="U2816"/>
      <c r="V2816"/>
      <c r="W2816"/>
      <c r="X2816"/>
      <c r="Y2816"/>
      <c r="Z2816"/>
      <c r="AA2816"/>
      <c r="AB2816"/>
      <c r="AC2816"/>
      <c r="AD2816"/>
      <c r="AE2816"/>
      <c r="AF2816"/>
    </row>
    <row r="2817" spans="3:32">
      <c r="C2817"/>
      <c r="D2817"/>
      <c r="E2817"/>
      <c r="F2817"/>
      <c r="G2817"/>
      <c r="H2817"/>
      <c r="I2817"/>
      <c r="J2817"/>
      <c r="K2817"/>
      <c r="L2817"/>
      <c r="M2817"/>
      <c r="N2817"/>
      <c r="O2817"/>
      <c r="P2817"/>
      <c r="Q2817"/>
      <c r="R2817"/>
      <c r="S2817"/>
      <c r="T2817"/>
      <c r="U2817"/>
      <c r="V2817"/>
      <c r="W2817"/>
      <c r="X2817"/>
      <c r="Y2817"/>
      <c r="Z2817"/>
      <c r="AA2817"/>
      <c r="AB2817"/>
      <c r="AC2817"/>
      <c r="AD2817"/>
      <c r="AE2817"/>
      <c r="AF2817"/>
    </row>
    <row r="2818" spans="3:32">
      <c r="C2818"/>
      <c r="D2818"/>
      <c r="E2818"/>
      <c r="F2818"/>
      <c r="G2818"/>
      <c r="H2818"/>
      <c r="I2818"/>
      <c r="J2818"/>
      <c r="K2818"/>
      <c r="L2818"/>
      <c r="M2818"/>
      <c r="N2818"/>
      <c r="O2818"/>
      <c r="P2818"/>
      <c r="Q2818"/>
      <c r="R2818"/>
      <c r="S2818"/>
      <c r="T2818"/>
      <c r="U2818"/>
      <c r="V2818"/>
      <c r="W2818"/>
      <c r="X2818"/>
      <c r="Y2818"/>
      <c r="Z2818"/>
      <c r="AA2818"/>
      <c r="AB2818"/>
      <c r="AC2818"/>
      <c r="AD2818"/>
      <c r="AE2818"/>
      <c r="AF2818"/>
    </row>
    <row r="2819" spans="3:32">
      <c r="C2819"/>
      <c r="D2819"/>
      <c r="E2819"/>
      <c r="F2819"/>
      <c r="G2819"/>
      <c r="H2819"/>
      <c r="I2819"/>
      <c r="J2819"/>
      <c r="K2819"/>
      <c r="L2819"/>
      <c r="M2819"/>
      <c r="N2819"/>
      <c r="O2819"/>
      <c r="P2819"/>
      <c r="Q2819"/>
      <c r="R2819"/>
      <c r="S2819"/>
      <c r="T2819"/>
      <c r="U2819"/>
      <c r="V2819"/>
      <c r="W2819"/>
      <c r="X2819"/>
      <c r="Y2819"/>
      <c r="Z2819"/>
      <c r="AA2819"/>
      <c r="AB2819"/>
      <c r="AC2819"/>
      <c r="AD2819"/>
      <c r="AE2819"/>
      <c r="AF2819"/>
    </row>
    <row r="2820" spans="3:32">
      <c r="C2820"/>
      <c r="D2820"/>
      <c r="E2820"/>
      <c r="F2820"/>
      <c r="G2820"/>
      <c r="H2820"/>
      <c r="I2820"/>
      <c r="J2820"/>
      <c r="K2820"/>
      <c r="L2820"/>
      <c r="M2820"/>
      <c r="N2820"/>
      <c r="O2820"/>
      <c r="P2820"/>
      <c r="Q2820"/>
      <c r="R2820"/>
      <c r="S2820"/>
      <c r="T2820"/>
      <c r="U2820"/>
      <c r="V2820"/>
      <c r="W2820"/>
      <c r="X2820"/>
      <c r="Y2820"/>
      <c r="Z2820"/>
      <c r="AA2820"/>
      <c r="AB2820"/>
      <c r="AC2820"/>
      <c r="AD2820"/>
      <c r="AE2820"/>
      <c r="AF2820"/>
    </row>
    <row r="2821" spans="3:32">
      <c r="C2821"/>
      <c r="D2821"/>
      <c r="E2821"/>
      <c r="F2821"/>
      <c r="G2821"/>
      <c r="H2821"/>
      <c r="I2821"/>
      <c r="J2821"/>
      <c r="K2821"/>
      <c r="L2821"/>
      <c r="M2821"/>
      <c r="N2821"/>
      <c r="O2821"/>
      <c r="P2821"/>
      <c r="Q2821"/>
      <c r="R2821"/>
      <c r="S2821"/>
      <c r="T2821"/>
      <c r="U2821"/>
      <c r="V2821"/>
      <c r="W2821"/>
      <c r="X2821"/>
      <c r="Y2821"/>
      <c r="Z2821"/>
      <c r="AA2821"/>
      <c r="AB2821"/>
      <c r="AC2821"/>
      <c r="AD2821"/>
      <c r="AE2821"/>
      <c r="AF2821"/>
    </row>
    <row r="2822" spans="3:32">
      <c r="C2822"/>
      <c r="D2822"/>
      <c r="E2822"/>
      <c r="F2822"/>
      <c r="G2822"/>
      <c r="H2822"/>
      <c r="I2822"/>
      <c r="J2822"/>
      <c r="K2822"/>
      <c r="L2822"/>
      <c r="M2822"/>
      <c r="N2822"/>
      <c r="O2822"/>
      <c r="P2822"/>
      <c r="Q2822"/>
      <c r="R2822"/>
      <c r="S2822"/>
      <c r="T2822"/>
      <c r="U2822"/>
      <c r="V2822"/>
      <c r="W2822"/>
      <c r="X2822"/>
      <c r="Y2822"/>
      <c r="Z2822"/>
      <c r="AA2822"/>
      <c r="AB2822"/>
      <c r="AC2822"/>
      <c r="AD2822"/>
      <c r="AE2822"/>
      <c r="AF2822"/>
    </row>
    <row r="2823" spans="3:32">
      <c r="C2823"/>
      <c r="D2823"/>
      <c r="E2823"/>
      <c r="F2823"/>
      <c r="G2823"/>
      <c r="H2823"/>
      <c r="I2823"/>
      <c r="J2823"/>
      <c r="K2823"/>
      <c r="L2823"/>
      <c r="M2823"/>
      <c r="N2823"/>
      <c r="O2823"/>
      <c r="P2823"/>
      <c r="Q2823"/>
      <c r="R2823"/>
      <c r="S2823"/>
      <c r="T2823"/>
      <c r="U2823"/>
      <c r="V2823"/>
      <c r="W2823"/>
      <c r="X2823"/>
      <c r="Y2823"/>
      <c r="Z2823"/>
      <c r="AA2823"/>
      <c r="AB2823"/>
      <c r="AC2823"/>
      <c r="AD2823"/>
      <c r="AE2823"/>
      <c r="AF2823"/>
    </row>
    <row r="2824" spans="3:32">
      <c r="C2824"/>
      <c r="D2824"/>
      <c r="E2824"/>
      <c r="F2824"/>
      <c r="G2824"/>
      <c r="H2824"/>
      <c r="I2824"/>
      <c r="J2824"/>
      <c r="K2824"/>
      <c r="L2824"/>
      <c r="M2824"/>
      <c r="N2824"/>
      <c r="O2824"/>
      <c r="P2824"/>
      <c r="Q2824"/>
      <c r="R2824"/>
      <c r="S2824"/>
      <c r="T2824"/>
      <c r="U2824"/>
      <c r="V2824"/>
      <c r="W2824"/>
      <c r="X2824"/>
      <c r="Y2824"/>
      <c r="Z2824"/>
      <c r="AA2824"/>
      <c r="AB2824"/>
      <c r="AC2824"/>
      <c r="AD2824"/>
      <c r="AE2824"/>
      <c r="AF2824"/>
    </row>
    <row r="2825" spans="3:32">
      <c r="C2825"/>
      <c r="D2825"/>
      <c r="E2825"/>
      <c r="F2825"/>
      <c r="G2825"/>
      <c r="H2825"/>
      <c r="I2825"/>
      <c r="J2825"/>
      <c r="K2825"/>
      <c r="L2825"/>
      <c r="M2825"/>
      <c r="N2825"/>
      <c r="O2825"/>
      <c r="P2825"/>
      <c r="Q2825"/>
      <c r="R2825"/>
      <c r="S2825"/>
      <c r="T2825"/>
      <c r="U2825"/>
      <c r="V2825"/>
      <c r="W2825"/>
      <c r="X2825"/>
      <c r="Y2825"/>
      <c r="Z2825"/>
      <c r="AA2825"/>
      <c r="AB2825"/>
      <c r="AC2825"/>
      <c r="AD2825"/>
      <c r="AE2825"/>
      <c r="AF2825"/>
    </row>
    <row r="2826" spans="3:32">
      <c r="C2826"/>
      <c r="D2826"/>
      <c r="E2826"/>
      <c r="F2826"/>
      <c r="G2826"/>
      <c r="H2826"/>
      <c r="I2826"/>
      <c r="J2826"/>
      <c r="K2826"/>
      <c r="L2826"/>
      <c r="M2826"/>
      <c r="N2826"/>
      <c r="O2826"/>
      <c r="P2826"/>
      <c r="Q2826"/>
      <c r="R2826"/>
      <c r="S2826"/>
      <c r="T2826"/>
      <c r="U2826"/>
      <c r="V2826"/>
      <c r="W2826"/>
      <c r="X2826"/>
      <c r="Y2826"/>
      <c r="Z2826"/>
      <c r="AA2826"/>
      <c r="AB2826"/>
      <c r="AC2826"/>
      <c r="AD2826"/>
      <c r="AE2826"/>
      <c r="AF2826"/>
    </row>
    <row r="2827" spans="3:32">
      <c r="C2827"/>
      <c r="D2827"/>
      <c r="E2827"/>
      <c r="F2827"/>
      <c r="G2827"/>
      <c r="H2827"/>
      <c r="I2827"/>
      <c r="J2827"/>
      <c r="K2827"/>
      <c r="L2827"/>
      <c r="M2827"/>
      <c r="N2827"/>
      <c r="O2827"/>
      <c r="P2827"/>
      <c r="Q2827"/>
      <c r="R2827"/>
      <c r="S2827"/>
      <c r="T2827"/>
      <c r="U2827"/>
      <c r="V2827"/>
      <c r="W2827"/>
      <c r="X2827"/>
      <c r="Y2827"/>
      <c r="Z2827"/>
      <c r="AA2827"/>
      <c r="AB2827"/>
      <c r="AC2827"/>
      <c r="AD2827"/>
      <c r="AE2827"/>
      <c r="AF2827"/>
    </row>
    <row r="2828" spans="3:32">
      <c r="C2828"/>
      <c r="D2828"/>
      <c r="E2828"/>
      <c r="F2828"/>
      <c r="G2828"/>
      <c r="H2828"/>
      <c r="I2828"/>
      <c r="J2828"/>
      <c r="K2828"/>
      <c r="L2828"/>
      <c r="M2828"/>
      <c r="N2828"/>
      <c r="O2828"/>
      <c r="P2828"/>
      <c r="Q2828"/>
      <c r="R2828"/>
      <c r="S2828"/>
      <c r="T2828"/>
      <c r="U2828"/>
      <c r="V2828"/>
      <c r="W2828"/>
      <c r="X2828"/>
      <c r="Y2828"/>
      <c r="Z2828"/>
      <c r="AA2828"/>
      <c r="AB2828"/>
      <c r="AC2828"/>
      <c r="AD2828"/>
      <c r="AE2828"/>
      <c r="AF2828"/>
    </row>
    <row r="2829" spans="3:32">
      <c r="C2829"/>
      <c r="D2829"/>
      <c r="E2829"/>
      <c r="F2829"/>
      <c r="G2829"/>
      <c r="H2829"/>
      <c r="I2829"/>
      <c r="J2829"/>
      <c r="K2829"/>
      <c r="L2829"/>
      <c r="M2829"/>
      <c r="N2829"/>
      <c r="O2829"/>
      <c r="P2829"/>
      <c r="Q2829"/>
      <c r="R2829"/>
      <c r="S2829"/>
      <c r="T2829"/>
      <c r="U2829"/>
      <c r="V2829"/>
      <c r="W2829"/>
      <c r="X2829"/>
      <c r="Y2829"/>
      <c r="Z2829"/>
      <c r="AA2829"/>
      <c r="AB2829"/>
      <c r="AC2829"/>
      <c r="AD2829"/>
      <c r="AE2829"/>
      <c r="AF2829"/>
    </row>
    <row r="2830" spans="3:32">
      <c r="C2830"/>
      <c r="D2830"/>
      <c r="E2830"/>
      <c r="F2830"/>
      <c r="G2830"/>
      <c r="H2830"/>
      <c r="I2830"/>
      <c r="J2830"/>
      <c r="K2830"/>
      <c r="L2830"/>
      <c r="M2830"/>
      <c r="N2830"/>
      <c r="O2830"/>
      <c r="P2830"/>
      <c r="Q2830"/>
      <c r="R2830"/>
      <c r="S2830"/>
      <c r="T2830"/>
      <c r="U2830"/>
      <c r="V2830"/>
      <c r="W2830"/>
      <c r="X2830"/>
      <c r="Y2830"/>
      <c r="Z2830"/>
      <c r="AA2830"/>
      <c r="AB2830"/>
      <c r="AC2830"/>
      <c r="AD2830"/>
      <c r="AE2830"/>
      <c r="AF2830"/>
    </row>
    <row r="2831" spans="3:32">
      <c r="C2831"/>
      <c r="D2831"/>
      <c r="E2831"/>
      <c r="F2831"/>
      <c r="G2831"/>
      <c r="H2831"/>
      <c r="I2831"/>
      <c r="J2831"/>
      <c r="K2831"/>
      <c r="L2831"/>
      <c r="M2831"/>
      <c r="N2831"/>
      <c r="O2831"/>
      <c r="P2831"/>
      <c r="Q2831"/>
      <c r="R2831"/>
      <c r="S2831"/>
      <c r="T2831"/>
      <c r="U2831"/>
      <c r="V2831"/>
      <c r="W2831"/>
      <c r="X2831"/>
      <c r="Y2831"/>
      <c r="Z2831"/>
      <c r="AA2831"/>
      <c r="AB2831"/>
      <c r="AC2831"/>
      <c r="AD2831"/>
      <c r="AE2831"/>
      <c r="AF2831"/>
    </row>
    <row r="2832" spans="3:32">
      <c r="C2832"/>
      <c r="D2832"/>
      <c r="E2832"/>
      <c r="F2832"/>
      <c r="G2832"/>
      <c r="H2832"/>
      <c r="I2832"/>
      <c r="J2832"/>
      <c r="K2832"/>
      <c r="L2832"/>
      <c r="M2832"/>
      <c r="N2832"/>
      <c r="O2832"/>
      <c r="P2832"/>
      <c r="Q2832"/>
      <c r="R2832"/>
      <c r="S2832"/>
      <c r="T2832"/>
      <c r="U2832"/>
      <c r="V2832"/>
      <c r="W2832"/>
      <c r="X2832"/>
      <c r="Y2832"/>
      <c r="Z2832"/>
      <c r="AA2832"/>
      <c r="AB2832"/>
      <c r="AC2832"/>
      <c r="AD2832"/>
      <c r="AE2832"/>
      <c r="AF2832"/>
    </row>
    <row r="2833" spans="3:32">
      <c r="C2833"/>
      <c r="D2833"/>
      <c r="E2833"/>
      <c r="F2833"/>
      <c r="G2833"/>
      <c r="H2833"/>
      <c r="I2833"/>
      <c r="J2833"/>
      <c r="K2833"/>
      <c r="L2833"/>
      <c r="M2833"/>
      <c r="N2833"/>
      <c r="O2833"/>
      <c r="P2833"/>
      <c r="Q2833"/>
      <c r="R2833"/>
      <c r="S2833"/>
      <c r="T2833"/>
      <c r="U2833"/>
      <c r="V2833"/>
      <c r="W2833"/>
      <c r="X2833"/>
      <c r="Y2833"/>
      <c r="Z2833"/>
      <c r="AA2833"/>
      <c r="AB2833"/>
      <c r="AC2833"/>
      <c r="AD2833"/>
      <c r="AE2833"/>
      <c r="AF2833"/>
    </row>
    <row r="2834" spans="3:32">
      <c r="C2834"/>
      <c r="D2834"/>
      <c r="E2834"/>
      <c r="F2834"/>
      <c r="G2834"/>
      <c r="H2834"/>
      <c r="I2834"/>
      <c r="J2834"/>
      <c r="K2834"/>
      <c r="L2834"/>
      <c r="M2834"/>
      <c r="N2834"/>
      <c r="O2834"/>
      <c r="P2834"/>
      <c r="Q2834"/>
      <c r="R2834"/>
      <c r="S2834"/>
      <c r="T2834"/>
      <c r="U2834"/>
      <c r="V2834"/>
      <c r="W2834"/>
      <c r="X2834"/>
      <c r="Y2834"/>
      <c r="Z2834"/>
      <c r="AA2834"/>
      <c r="AB2834"/>
      <c r="AC2834"/>
      <c r="AD2834"/>
      <c r="AE2834"/>
      <c r="AF2834"/>
    </row>
    <row r="2835" spans="3:32">
      <c r="C2835"/>
      <c r="D2835"/>
      <c r="E2835"/>
      <c r="F2835"/>
      <c r="G2835"/>
      <c r="H2835"/>
      <c r="I2835"/>
      <c r="J2835"/>
      <c r="K2835"/>
      <c r="L2835"/>
      <c r="M2835"/>
      <c r="N2835"/>
      <c r="O2835"/>
      <c r="P2835"/>
      <c r="Q2835"/>
      <c r="R2835"/>
      <c r="S2835"/>
      <c r="T2835"/>
      <c r="U2835"/>
      <c r="V2835"/>
      <c r="W2835"/>
      <c r="X2835"/>
      <c r="Y2835"/>
      <c r="Z2835"/>
      <c r="AA2835"/>
      <c r="AB2835"/>
      <c r="AC2835"/>
      <c r="AD2835"/>
      <c r="AE2835"/>
      <c r="AF2835"/>
    </row>
    <row r="2836" spans="3:32">
      <c r="C2836"/>
      <c r="D2836"/>
      <c r="E2836"/>
      <c r="F2836"/>
      <c r="G2836"/>
      <c r="H2836"/>
      <c r="I2836"/>
      <c r="J2836"/>
      <c r="K2836"/>
      <c r="L2836"/>
      <c r="M2836"/>
      <c r="N2836"/>
      <c r="O2836"/>
      <c r="P2836"/>
      <c r="Q2836"/>
      <c r="R2836"/>
      <c r="S2836"/>
      <c r="T2836"/>
      <c r="U2836"/>
      <c r="V2836"/>
      <c r="W2836"/>
      <c r="X2836"/>
      <c r="Y2836"/>
      <c r="Z2836"/>
      <c r="AA2836"/>
      <c r="AB2836"/>
      <c r="AC2836"/>
      <c r="AD2836"/>
      <c r="AE2836"/>
      <c r="AF2836"/>
    </row>
    <row r="2837" spans="3:32">
      <c r="C2837"/>
      <c r="D2837"/>
      <c r="E2837"/>
      <c r="F2837"/>
      <c r="G2837"/>
      <c r="H2837"/>
      <c r="I2837"/>
      <c r="J2837"/>
      <c r="K2837"/>
      <c r="L2837"/>
      <c r="M2837"/>
      <c r="N2837"/>
      <c r="O2837"/>
      <c r="P2837"/>
      <c r="Q2837"/>
      <c r="R2837"/>
      <c r="S2837"/>
      <c r="T2837"/>
      <c r="U2837"/>
      <c r="V2837"/>
      <c r="W2837"/>
      <c r="X2837"/>
      <c r="Y2837"/>
      <c r="Z2837"/>
      <c r="AA2837"/>
      <c r="AB2837"/>
      <c r="AC2837"/>
      <c r="AD2837"/>
      <c r="AE2837"/>
      <c r="AF2837"/>
    </row>
    <row r="2838" spans="3:32">
      <c r="C2838"/>
      <c r="D2838"/>
      <c r="E2838"/>
      <c r="F2838"/>
      <c r="G2838"/>
      <c r="H2838"/>
      <c r="I2838"/>
      <c r="J2838"/>
      <c r="K2838"/>
      <c r="L2838"/>
      <c r="M2838"/>
      <c r="N2838"/>
      <c r="O2838"/>
      <c r="P2838"/>
      <c r="Q2838"/>
      <c r="R2838"/>
      <c r="S2838"/>
      <c r="T2838"/>
      <c r="U2838"/>
      <c r="V2838"/>
      <c r="W2838"/>
      <c r="X2838"/>
      <c r="Y2838"/>
      <c r="Z2838"/>
      <c r="AA2838"/>
      <c r="AB2838"/>
      <c r="AC2838"/>
      <c r="AD2838"/>
      <c r="AE2838"/>
      <c r="AF2838"/>
    </row>
    <row r="2839" spans="3:32">
      <c r="C2839"/>
      <c r="D2839"/>
      <c r="E2839"/>
      <c r="F2839"/>
      <c r="G2839"/>
      <c r="H2839"/>
      <c r="I2839"/>
      <c r="J2839"/>
      <c r="K2839"/>
      <c r="L2839"/>
      <c r="M2839"/>
      <c r="N2839"/>
      <c r="O2839"/>
      <c r="P2839"/>
      <c r="Q2839"/>
      <c r="R2839"/>
      <c r="S2839"/>
      <c r="T2839"/>
      <c r="U2839"/>
      <c r="V2839"/>
      <c r="W2839"/>
      <c r="X2839"/>
      <c r="Y2839"/>
      <c r="Z2839"/>
      <c r="AA2839"/>
      <c r="AB2839"/>
      <c r="AC2839"/>
      <c r="AD2839"/>
      <c r="AE2839"/>
      <c r="AF2839"/>
    </row>
    <row r="2840" spans="3:32">
      <c r="C2840"/>
      <c r="D2840"/>
      <c r="E2840"/>
      <c r="F2840"/>
      <c r="G2840"/>
      <c r="H2840"/>
      <c r="I2840"/>
      <c r="J2840"/>
      <c r="K2840"/>
      <c r="L2840"/>
      <c r="M2840"/>
      <c r="N2840"/>
      <c r="O2840"/>
      <c r="P2840"/>
      <c r="Q2840"/>
      <c r="R2840"/>
      <c r="S2840"/>
      <c r="T2840"/>
      <c r="U2840"/>
      <c r="V2840"/>
      <c r="W2840"/>
      <c r="X2840"/>
      <c r="Y2840"/>
      <c r="Z2840"/>
      <c r="AA2840"/>
      <c r="AB2840"/>
      <c r="AC2840"/>
      <c r="AD2840"/>
      <c r="AE2840"/>
      <c r="AF2840"/>
    </row>
    <row r="2841" spans="3:32">
      <c r="C2841"/>
      <c r="D2841"/>
      <c r="E2841"/>
      <c r="F2841"/>
      <c r="G2841"/>
      <c r="H2841"/>
      <c r="I2841"/>
      <c r="J2841"/>
      <c r="K2841"/>
      <c r="L2841"/>
      <c r="M2841"/>
      <c r="N2841"/>
      <c r="O2841"/>
      <c r="P2841"/>
      <c r="Q2841"/>
      <c r="R2841"/>
      <c r="S2841"/>
      <c r="T2841"/>
      <c r="U2841"/>
      <c r="V2841"/>
      <c r="W2841"/>
      <c r="X2841"/>
      <c r="Y2841"/>
      <c r="Z2841"/>
      <c r="AA2841"/>
      <c r="AB2841"/>
      <c r="AC2841"/>
      <c r="AD2841"/>
      <c r="AE2841"/>
      <c r="AF2841"/>
    </row>
    <row r="2842" spans="3:32">
      <c r="C2842"/>
      <c r="D2842"/>
      <c r="E2842"/>
      <c r="F2842"/>
      <c r="G2842"/>
      <c r="H2842"/>
      <c r="I2842"/>
      <c r="J2842"/>
      <c r="K2842"/>
      <c r="L2842"/>
      <c r="M2842"/>
      <c r="N2842"/>
      <c r="O2842"/>
      <c r="P2842"/>
      <c r="Q2842"/>
      <c r="R2842"/>
      <c r="S2842"/>
      <c r="T2842"/>
      <c r="U2842"/>
      <c r="V2842"/>
      <c r="W2842"/>
      <c r="X2842"/>
      <c r="Y2842"/>
      <c r="Z2842"/>
      <c r="AA2842"/>
      <c r="AB2842"/>
      <c r="AC2842"/>
      <c r="AD2842"/>
      <c r="AE2842"/>
      <c r="AF2842"/>
    </row>
    <row r="2843" spans="3:32">
      <c r="C2843"/>
      <c r="D2843"/>
      <c r="E2843"/>
      <c r="F2843"/>
      <c r="G2843"/>
      <c r="H2843"/>
      <c r="I2843"/>
      <c r="J2843"/>
      <c r="K2843"/>
      <c r="L2843"/>
      <c r="M2843"/>
      <c r="N2843"/>
      <c r="O2843"/>
      <c r="P2843"/>
      <c r="Q2843"/>
      <c r="R2843"/>
      <c r="S2843"/>
      <c r="T2843"/>
      <c r="U2843"/>
      <c r="V2843"/>
      <c r="W2843"/>
      <c r="X2843"/>
      <c r="Y2843"/>
      <c r="Z2843"/>
      <c r="AA2843"/>
      <c r="AB2843"/>
      <c r="AC2843"/>
      <c r="AD2843"/>
      <c r="AE2843"/>
      <c r="AF2843"/>
    </row>
    <row r="2844" spans="3:32">
      <c r="C2844"/>
      <c r="D2844"/>
      <c r="E2844"/>
      <c r="F2844"/>
      <c r="G2844"/>
      <c r="H2844"/>
      <c r="I2844"/>
      <c r="J2844"/>
      <c r="K2844"/>
      <c r="L2844"/>
      <c r="M2844"/>
      <c r="N2844"/>
      <c r="O2844"/>
      <c r="P2844"/>
      <c r="Q2844"/>
      <c r="R2844"/>
      <c r="S2844"/>
      <c r="T2844"/>
      <c r="U2844"/>
      <c r="V2844"/>
      <c r="W2844"/>
      <c r="X2844"/>
      <c r="Y2844"/>
      <c r="Z2844"/>
      <c r="AA2844"/>
      <c r="AB2844"/>
      <c r="AC2844"/>
      <c r="AD2844"/>
      <c r="AE2844"/>
      <c r="AF2844"/>
    </row>
    <row r="2845" spans="3:32">
      <c r="C2845"/>
      <c r="D2845"/>
      <c r="E2845"/>
      <c r="F2845"/>
      <c r="G2845"/>
      <c r="H2845"/>
      <c r="I2845"/>
      <c r="J2845"/>
      <c r="K2845"/>
      <c r="L2845"/>
      <c r="M2845"/>
      <c r="N2845"/>
      <c r="O2845"/>
      <c r="P2845"/>
      <c r="Q2845"/>
      <c r="R2845"/>
      <c r="S2845"/>
      <c r="T2845"/>
      <c r="U2845"/>
      <c r="V2845"/>
      <c r="W2845"/>
      <c r="X2845"/>
      <c r="Y2845"/>
      <c r="Z2845"/>
      <c r="AA2845"/>
      <c r="AB2845"/>
      <c r="AC2845"/>
      <c r="AD2845"/>
      <c r="AE2845"/>
      <c r="AF2845"/>
    </row>
    <row r="2846" spans="3:32">
      <c r="C2846"/>
      <c r="D2846"/>
      <c r="E2846"/>
      <c r="F2846"/>
      <c r="G2846"/>
      <c r="H2846"/>
      <c r="I2846"/>
      <c r="J2846"/>
      <c r="K2846"/>
      <c r="L2846"/>
      <c r="M2846"/>
      <c r="N2846"/>
      <c r="O2846"/>
      <c r="P2846"/>
      <c r="Q2846"/>
      <c r="R2846"/>
      <c r="S2846"/>
      <c r="T2846"/>
      <c r="U2846"/>
      <c r="V2846"/>
      <c r="W2846"/>
      <c r="X2846"/>
      <c r="Y2846"/>
      <c r="Z2846"/>
      <c r="AA2846"/>
      <c r="AB2846"/>
      <c r="AC2846"/>
      <c r="AD2846"/>
      <c r="AE2846"/>
      <c r="AF2846"/>
    </row>
    <row r="2847" spans="3:32">
      <c r="C2847"/>
      <c r="D2847"/>
      <c r="E2847"/>
      <c r="F2847"/>
      <c r="G2847"/>
      <c r="H2847"/>
      <c r="I2847"/>
      <c r="J2847"/>
      <c r="K2847"/>
      <c r="L2847"/>
      <c r="M2847"/>
      <c r="N2847"/>
      <c r="O2847"/>
      <c r="P2847"/>
      <c r="Q2847"/>
      <c r="R2847"/>
      <c r="S2847"/>
      <c r="T2847"/>
      <c r="U2847"/>
      <c r="V2847"/>
      <c r="W2847"/>
      <c r="X2847"/>
      <c r="Y2847"/>
      <c r="Z2847"/>
      <c r="AA2847"/>
      <c r="AB2847"/>
      <c r="AC2847"/>
      <c r="AD2847"/>
      <c r="AE2847"/>
      <c r="AF2847"/>
    </row>
    <row r="2848" spans="3:32">
      <c r="C2848"/>
      <c r="D2848"/>
      <c r="E2848"/>
      <c r="F2848"/>
      <c r="G2848"/>
      <c r="H2848"/>
      <c r="I2848"/>
      <c r="J2848"/>
      <c r="K2848"/>
      <c r="L2848"/>
      <c r="M2848"/>
      <c r="N2848"/>
      <c r="O2848"/>
      <c r="P2848"/>
      <c r="Q2848"/>
      <c r="R2848"/>
      <c r="S2848"/>
      <c r="T2848"/>
      <c r="U2848"/>
      <c r="V2848"/>
      <c r="W2848"/>
      <c r="X2848"/>
      <c r="Y2848"/>
      <c r="Z2848"/>
      <c r="AA2848"/>
      <c r="AB2848"/>
      <c r="AC2848"/>
      <c r="AD2848"/>
      <c r="AE2848"/>
      <c r="AF2848"/>
    </row>
    <row r="2849" spans="3:32">
      <c r="C2849"/>
      <c r="D2849"/>
      <c r="E2849"/>
      <c r="F2849"/>
      <c r="G2849"/>
      <c r="H2849"/>
      <c r="I2849"/>
      <c r="J2849"/>
      <c r="K2849"/>
      <c r="L2849"/>
      <c r="M2849"/>
      <c r="N2849"/>
      <c r="O2849"/>
      <c r="P2849"/>
      <c r="Q2849"/>
      <c r="R2849"/>
      <c r="S2849"/>
      <c r="T2849"/>
      <c r="U2849"/>
      <c r="V2849"/>
      <c r="W2849"/>
      <c r="X2849"/>
      <c r="Y2849"/>
      <c r="Z2849"/>
      <c r="AA2849"/>
      <c r="AB2849"/>
      <c r="AC2849"/>
      <c r="AD2849"/>
      <c r="AE2849"/>
      <c r="AF2849"/>
    </row>
    <row r="2850" spans="3:32">
      <c r="C2850"/>
      <c r="D2850"/>
      <c r="E2850"/>
      <c r="F2850"/>
      <c r="G2850"/>
      <c r="H2850"/>
      <c r="I2850"/>
      <c r="J2850"/>
      <c r="K2850"/>
      <c r="L2850"/>
      <c r="M2850"/>
      <c r="N2850"/>
      <c r="O2850"/>
      <c r="P2850"/>
      <c r="Q2850"/>
      <c r="R2850"/>
      <c r="S2850"/>
      <c r="T2850"/>
      <c r="U2850"/>
      <c r="V2850"/>
      <c r="W2850"/>
      <c r="X2850"/>
      <c r="Y2850"/>
      <c r="Z2850"/>
      <c r="AA2850"/>
      <c r="AB2850"/>
      <c r="AC2850"/>
      <c r="AD2850"/>
      <c r="AE2850"/>
      <c r="AF2850"/>
    </row>
    <row r="2851" spans="3:32">
      <c r="C2851"/>
      <c r="D2851"/>
      <c r="E2851"/>
      <c r="F2851"/>
      <c r="G2851"/>
      <c r="H2851"/>
      <c r="I2851"/>
      <c r="J2851"/>
      <c r="K2851"/>
      <c r="L2851"/>
      <c r="M2851"/>
      <c r="N2851"/>
      <c r="O2851"/>
      <c r="P2851"/>
      <c r="Q2851"/>
      <c r="R2851"/>
      <c r="S2851"/>
      <c r="T2851"/>
      <c r="U2851"/>
      <c r="V2851"/>
      <c r="W2851"/>
      <c r="X2851"/>
      <c r="Y2851"/>
      <c r="Z2851"/>
      <c r="AA2851"/>
      <c r="AB2851"/>
      <c r="AC2851"/>
      <c r="AD2851"/>
      <c r="AE2851"/>
      <c r="AF2851"/>
    </row>
    <row r="2852" spans="3:32">
      <c r="C2852"/>
      <c r="D2852"/>
      <c r="E2852"/>
      <c r="F2852"/>
      <c r="G2852"/>
      <c r="H2852"/>
      <c r="I2852"/>
      <c r="J2852"/>
      <c r="K2852"/>
      <c r="L2852"/>
      <c r="M2852"/>
      <c r="N2852"/>
      <c r="O2852"/>
      <c r="P2852"/>
      <c r="Q2852"/>
      <c r="R2852"/>
      <c r="S2852"/>
      <c r="T2852"/>
      <c r="U2852"/>
      <c r="V2852"/>
      <c r="W2852"/>
      <c r="X2852"/>
      <c r="Y2852"/>
      <c r="Z2852"/>
      <c r="AA2852"/>
      <c r="AB2852"/>
      <c r="AC2852"/>
      <c r="AD2852"/>
      <c r="AE2852"/>
      <c r="AF2852"/>
    </row>
    <row r="2853" spans="3:32">
      <c r="C2853"/>
      <c r="D2853"/>
      <c r="E2853"/>
      <c r="F2853"/>
      <c r="G2853"/>
      <c r="H2853"/>
      <c r="I2853"/>
      <c r="J2853"/>
      <c r="K2853"/>
      <c r="L2853"/>
      <c r="M2853"/>
      <c r="N2853"/>
      <c r="O2853"/>
      <c r="P2853"/>
      <c r="Q2853"/>
      <c r="R2853"/>
      <c r="S2853"/>
      <c r="T2853"/>
      <c r="U2853"/>
      <c r="V2853"/>
      <c r="W2853"/>
      <c r="X2853"/>
      <c r="Y2853"/>
      <c r="Z2853"/>
      <c r="AA2853"/>
      <c r="AB2853"/>
      <c r="AC2853"/>
      <c r="AD2853"/>
      <c r="AE2853"/>
      <c r="AF2853"/>
    </row>
    <row r="2854" spans="3:32">
      <c r="C2854"/>
      <c r="D2854"/>
      <c r="E2854"/>
      <c r="F2854"/>
      <c r="G2854"/>
      <c r="H2854"/>
      <c r="I2854"/>
      <c r="J2854"/>
      <c r="K2854"/>
      <c r="L2854"/>
      <c r="M2854"/>
      <c r="N2854"/>
      <c r="O2854"/>
      <c r="P2854"/>
      <c r="Q2854"/>
      <c r="R2854"/>
      <c r="S2854"/>
      <c r="T2854"/>
      <c r="U2854"/>
      <c r="V2854"/>
      <c r="W2854"/>
      <c r="X2854"/>
      <c r="Y2854"/>
      <c r="Z2854"/>
      <c r="AA2854"/>
      <c r="AB2854"/>
      <c r="AC2854"/>
      <c r="AD2854"/>
      <c r="AE2854"/>
      <c r="AF2854"/>
    </row>
    <row r="2855" spans="3:32">
      <c r="C2855"/>
      <c r="D2855"/>
      <c r="E2855"/>
      <c r="F2855"/>
      <c r="G2855"/>
      <c r="H2855"/>
      <c r="I2855"/>
      <c r="J2855"/>
      <c r="K2855"/>
      <c r="L2855"/>
      <c r="M2855"/>
      <c r="N2855"/>
      <c r="O2855"/>
      <c r="P2855"/>
      <c r="Q2855"/>
      <c r="R2855"/>
      <c r="S2855"/>
      <c r="T2855"/>
      <c r="U2855"/>
      <c r="V2855"/>
      <c r="W2855"/>
      <c r="X2855"/>
      <c r="Y2855"/>
      <c r="Z2855"/>
      <c r="AA2855"/>
      <c r="AB2855"/>
      <c r="AC2855"/>
      <c r="AD2855"/>
      <c r="AE2855"/>
      <c r="AF2855"/>
    </row>
    <row r="2856" spans="3:32">
      <c r="C2856"/>
      <c r="D2856"/>
      <c r="E2856"/>
      <c r="F2856"/>
      <c r="G2856"/>
      <c r="H2856"/>
      <c r="I2856"/>
      <c r="J2856"/>
      <c r="K2856"/>
      <c r="L2856"/>
      <c r="M2856"/>
      <c r="N2856"/>
      <c r="O2856"/>
      <c r="P2856"/>
      <c r="Q2856"/>
      <c r="R2856"/>
      <c r="S2856"/>
      <c r="T2856"/>
      <c r="U2856"/>
      <c r="V2856"/>
      <c r="W2856"/>
      <c r="X2856"/>
      <c r="Y2856"/>
      <c r="Z2856"/>
      <c r="AA2856"/>
      <c r="AB2856"/>
      <c r="AC2856"/>
      <c r="AD2856"/>
      <c r="AE2856"/>
      <c r="AF2856"/>
    </row>
    <row r="2857" spans="3:32">
      <c r="C2857"/>
      <c r="D2857"/>
      <c r="E2857"/>
      <c r="F2857"/>
      <c r="G2857"/>
      <c r="H2857"/>
      <c r="I2857"/>
      <c r="J2857"/>
      <c r="K2857"/>
      <c r="L2857"/>
      <c r="M2857"/>
      <c r="N2857"/>
      <c r="O2857"/>
      <c r="P2857"/>
      <c r="Q2857"/>
      <c r="R2857"/>
      <c r="S2857"/>
      <c r="T2857"/>
      <c r="U2857"/>
      <c r="V2857"/>
      <c r="W2857"/>
      <c r="X2857"/>
      <c r="Y2857"/>
      <c r="Z2857"/>
      <c r="AA2857"/>
      <c r="AB2857"/>
      <c r="AC2857"/>
      <c r="AD2857"/>
      <c r="AE2857"/>
      <c r="AF2857"/>
    </row>
    <row r="2858" spans="3:32">
      <c r="C2858"/>
      <c r="D2858"/>
      <c r="E2858"/>
      <c r="F2858"/>
      <c r="G2858"/>
      <c r="H2858"/>
      <c r="I2858"/>
      <c r="J2858"/>
      <c r="K2858"/>
      <c r="L2858"/>
      <c r="M2858"/>
      <c r="N2858"/>
      <c r="O2858"/>
      <c r="P2858"/>
      <c r="Q2858"/>
      <c r="R2858"/>
      <c r="S2858"/>
      <c r="T2858"/>
      <c r="U2858"/>
      <c r="V2858"/>
      <c r="W2858"/>
      <c r="X2858"/>
      <c r="Y2858"/>
      <c r="Z2858"/>
      <c r="AA2858"/>
      <c r="AB2858"/>
      <c r="AC2858"/>
      <c r="AD2858"/>
      <c r="AE2858"/>
      <c r="AF2858"/>
    </row>
    <row r="2859" spans="3:32">
      <c r="C2859"/>
      <c r="D2859"/>
      <c r="E2859"/>
      <c r="F2859"/>
      <c r="G2859"/>
      <c r="H2859"/>
      <c r="I2859"/>
      <c r="J2859"/>
      <c r="K2859"/>
      <c r="L2859"/>
      <c r="M2859"/>
      <c r="N2859"/>
      <c r="O2859"/>
      <c r="P2859"/>
      <c r="Q2859"/>
      <c r="R2859"/>
      <c r="S2859"/>
      <c r="T2859"/>
      <c r="U2859"/>
      <c r="V2859"/>
      <c r="W2859"/>
      <c r="X2859"/>
      <c r="Y2859"/>
      <c r="Z2859"/>
      <c r="AA2859"/>
      <c r="AB2859"/>
      <c r="AC2859"/>
      <c r="AD2859"/>
      <c r="AE2859"/>
      <c r="AF2859"/>
    </row>
    <row r="2860" spans="3:32">
      <c r="C2860"/>
      <c r="D2860"/>
      <c r="E2860"/>
      <c r="F2860"/>
      <c r="G2860"/>
      <c r="H2860"/>
      <c r="I2860"/>
      <c r="J2860"/>
      <c r="K2860"/>
      <c r="L2860"/>
      <c r="M2860"/>
      <c r="N2860"/>
      <c r="O2860"/>
      <c r="P2860"/>
      <c r="Q2860"/>
      <c r="R2860"/>
      <c r="S2860"/>
      <c r="T2860"/>
      <c r="U2860"/>
      <c r="V2860"/>
      <c r="W2860"/>
      <c r="X2860"/>
      <c r="Y2860"/>
      <c r="Z2860"/>
      <c r="AA2860"/>
      <c r="AB2860"/>
      <c r="AC2860"/>
      <c r="AD2860"/>
      <c r="AE2860"/>
      <c r="AF2860"/>
    </row>
    <row r="2861" spans="3:32">
      <c r="C2861"/>
      <c r="D2861"/>
      <c r="E2861"/>
      <c r="F2861"/>
      <c r="G2861"/>
      <c r="H2861"/>
      <c r="I2861"/>
      <c r="J2861"/>
      <c r="K2861"/>
      <c r="L2861"/>
      <c r="M2861"/>
      <c r="N2861"/>
      <c r="O2861"/>
      <c r="P2861"/>
      <c r="Q2861"/>
      <c r="R2861"/>
      <c r="S2861"/>
      <c r="T2861"/>
      <c r="U2861"/>
      <c r="V2861"/>
      <c r="W2861"/>
      <c r="X2861"/>
      <c r="Y2861"/>
      <c r="Z2861"/>
      <c r="AA2861"/>
      <c r="AB2861"/>
      <c r="AC2861"/>
      <c r="AD2861"/>
      <c r="AE2861"/>
      <c r="AF2861"/>
    </row>
    <row r="2862" spans="3:32">
      <c r="C2862"/>
      <c r="D2862"/>
      <c r="E2862"/>
      <c r="F2862"/>
      <c r="G2862"/>
      <c r="H2862"/>
      <c r="I2862"/>
      <c r="J2862"/>
      <c r="K2862"/>
      <c r="L2862"/>
      <c r="M2862"/>
      <c r="N2862"/>
      <c r="O2862"/>
      <c r="P2862"/>
      <c r="Q2862"/>
      <c r="R2862"/>
      <c r="S2862"/>
      <c r="T2862"/>
      <c r="U2862"/>
      <c r="V2862"/>
      <c r="W2862"/>
      <c r="X2862"/>
      <c r="Y2862"/>
      <c r="Z2862"/>
      <c r="AA2862"/>
      <c r="AB2862"/>
      <c r="AC2862"/>
      <c r="AD2862"/>
      <c r="AE2862"/>
      <c r="AF2862"/>
    </row>
    <row r="2863" spans="3:32">
      <c r="C2863"/>
      <c r="D2863"/>
      <c r="E2863"/>
      <c r="F2863"/>
      <c r="G2863"/>
      <c r="H2863"/>
      <c r="I2863"/>
      <c r="J2863"/>
      <c r="K2863"/>
      <c r="L2863"/>
      <c r="M2863"/>
      <c r="N2863"/>
      <c r="O2863"/>
      <c r="P2863"/>
      <c r="Q2863"/>
      <c r="R2863"/>
      <c r="S2863"/>
      <c r="T2863"/>
      <c r="U2863"/>
      <c r="V2863"/>
      <c r="W2863"/>
      <c r="X2863"/>
      <c r="Y2863"/>
      <c r="Z2863"/>
      <c r="AA2863"/>
      <c r="AB2863"/>
      <c r="AC2863"/>
      <c r="AD2863"/>
      <c r="AE2863"/>
      <c r="AF2863"/>
    </row>
    <row r="2864" spans="3:32">
      <c r="C2864"/>
      <c r="D2864"/>
      <c r="E2864"/>
      <c r="F2864"/>
      <c r="G2864"/>
      <c r="H2864"/>
      <c r="I2864"/>
      <c r="J2864"/>
      <c r="K2864"/>
      <c r="L2864"/>
      <c r="M2864"/>
      <c r="N2864"/>
      <c r="O2864"/>
      <c r="P2864"/>
      <c r="Q2864"/>
      <c r="R2864"/>
      <c r="S2864"/>
      <c r="T2864"/>
      <c r="U2864"/>
      <c r="V2864"/>
      <c r="W2864"/>
      <c r="X2864"/>
      <c r="Y2864"/>
      <c r="Z2864"/>
      <c r="AA2864"/>
      <c r="AB2864"/>
      <c r="AC2864"/>
      <c r="AD2864"/>
      <c r="AE2864"/>
      <c r="AF2864"/>
    </row>
    <row r="2865" spans="3:32">
      <c r="C2865"/>
      <c r="D2865"/>
      <c r="E2865"/>
      <c r="F2865"/>
      <c r="G2865"/>
      <c r="H2865"/>
      <c r="I2865"/>
      <c r="J2865"/>
      <c r="K2865"/>
      <c r="L2865"/>
      <c r="M2865"/>
      <c r="N2865"/>
      <c r="O2865"/>
      <c r="P2865"/>
      <c r="Q2865"/>
      <c r="R2865"/>
      <c r="S2865"/>
      <c r="T2865"/>
      <c r="U2865"/>
      <c r="V2865"/>
      <c r="W2865"/>
      <c r="X2865"/>
      <c r="Y2865"/>
      <c r="Z2865"/>
      <c r="AA2865"/>
      <c r="AB2865"/>
      <c r="AC2865"/>
      <c r="AD2865"/>
      <c r="AE2865"/>
      <c r="AF2865"/>
    </row>
    <row r="2866" spans="3:32">
      <c r="C2866"/>
      <c r="D2866"/>
      <c r="E2866"/>
      <c r="F2866"/>
      <c r="G2866"/>
      <c r="H2866"/>
      <c r="I2866"/>
      <c r="J2866"/>
      <c r="K2866"/>
      <c r="L2866"/>
      <c r="M2866"/>
      <c r="N2866"/>
      <c r="O2866"/>
      <c r="P2866"/>
      <c r="Q2866"/>
      <c r="R2866"/>
      <c r="S2866"/>
      <c r="T2866"/>
      <c r="U2866"/>
      <c r="V2866"/>
      <c r="W2866"/>
      <c r="X2866"/>
      <c r="Y2866"/>
      <c r="Z2866"/>
      <c r="AA2866"/>
      <c r="AB2866"/>
      <c r="AC2866"/>
      <c r="AD2866"/>
      <c r="AE2866"/>
      <c r="AF2866"/>
    </row>
    <row r="2867" spans="3:32">
      <c r="C2867"/>
      <c r="D2867"/>
      <c r="E2867"/>
      <c r="F2867"/>
      <c r="G2867"/>
      <c r="H2867"/>
      <c r="I2867"/>
      <c r="J2867"/>
      <c r="K2867"/>
      <c r="L2867"/>
      <c r="M2867"/>
      <c r="N2867"/>
      <c r="O2867"/>
      <c r="P2867"/>
      <c r="Q2867"/>
      <c r="R2867"/>
      <c r="S2867"/>
      <c r="T2867"/>
      <c r="U2867"/>
      <c r="V2867"/>
      <c r="W2867"/>
      <c r="X2867"/>
      <c r="Y2867"/>
      <c r="Z2867"/>
      <c r="AA2867"/>
      <c r="AB2867"/>
      <c r="AC2867"/>
      <c r="AD2867"/>
      <c r="AE2867"/>
      <c r="AF2867"/>
    </row>
    <row r="2868" spans="3:32">
      <c r="C2868"/>
      <c r="D2868"/>
      <c r="E2868"/>
      <c r="F2868"/>
      <c r="G2868"/>
      <c r="H2868"/>
      <c r="I2868"/>
      <c r="J2868"/>
      <c r="K2868"/>
      <c r="L2868"/>
      <c r="M2868"/>
      <c r="N2868"/>
      <c r="O2868"/>
      <c r="P2868"/>
      <c r="Q2868"/>
      <c r="R2868"/>
      <c r="S2868"/>
      <c r="T2868"/>
      <c r="U2868"/>
      <c r="V2868"/>
      <c r="W2868"/>
      <c r="X2868"/>
      <c r="Y2868"/>
      <c r="Z2868"/>
      <c r="AA2868"/>
      <c r="AB2868"/>
      <c r="AC2868"/>
      <c r="AD2868"/>
      <c r="AE2868"/>
      <c r="AF2868"/>
    </row>
    <row r="2869" spans="3:32">
      <c r="C2869"/>
      <c r="D2869"/>
      <c r="E2869"/>
      <c r="F2869"/>
      <c r="G2869"/>
      <c r="H2869"/>
      <c r="I2869"/>
      <c r="J2869"/>
      <c r="K2869"/>
      <c r="L2869"/>
      <c r="M2869"/>
      <c r="N2869"/>
      <c r="O2869"/>
      <c r="P2869"/>
      <c r="Q2869"/>
      <c r="R2869"/>
      <c r="S2869"/>
      <c r="T2869"/>
      <c r="U2869"/>
      <c r="V2869"/>
      <c r="W2869"/>
      <c r="X2869"/>
      <c r="Y2869"/>
      <c r="Z2869"/>
      <c r="AA2869"/>
      <c r="AB2869"/>
      <c r="AC2869"/>
      <c r="AD2869"/>
      <c r="AE2869"/>
      <c r="AF2869"/>
    </row>
    <row r="2870" spans="3:32">
      <c r="C2870"/>
      <c r="D2870"/>
      <c r="E2870"/>
      <c r="F2870"/>
      <c r="G2870"/>
      <c r="H2870"/>
      <c r="I2870"/>
      <c r="J2870"/>
      <c r="K2870"/>
      <c r="L2870"/>
      <c r="M2870"/>
      <c r="N2870"/>
      <c r="O2870"/>
      <c r="P2870"/>
      <c r="Q2870"/>
      <c r="R2870"/>
      <c r="S2870"/>
      <c r="T2870"/>
      <c r="U2870"/>
      <c r="V2870"/>
      <c r="W2870"/>
      <c r="X2870"/>
      <c r="Y2870"/>
      <c r="Z2870"/>
      <c r="AA2870"/>
      <c r="AB2870"/>
      <c r="AC2870"/>
      <c r="AD2870"/>
      <c r="AE2870"/>
      <c r="AF2870"/>
    </row>
    <row r="2871" spans="3:32">
      <c r="C2871"/>
      <c r="D2871"/>
      <c r="E2871"/>
      <c r="F2871"/>
      <c r="G2871"/>
      <c r="H2871"/>
      <c r="I2871"/>
      <c r="J2871"/>
      <c r="K2871"/>
      <c r="L2871"/>
      <c r="M2871"/>
      <c r="N2871"/>
      <c r="O2871"/>
      <c r="P2871"/>
      <c r="Q2871"/>
      <c r="R2871"/>
      <c r="S2871"/>
      <c r="T2871"/>
      <c r="U2871"/>
      <c r="V2871"/>
      <c r="W2871"/>
      <c r="X2871"/>
      <c r="Y2871"/>
      <c r="Z2871"/>
      <c r="AA2871"/>
      <c r="AB2871"/>
      <c r="AC2871"/>
      <c r="AD2871"/>
      <c r="AE2871"/>
      <c r="AF2871"/>
    </row>
    <row r="2872" spans="3:32">
      <c r="C2872"/>
      <c r="D2872"/>
      <c r="E2872"/>
      <c r="F2872"/>
      <c r="G2872"/>
      <c r="H2872"/>
      <c r="I2872"/>
      <c r="J2872"/>
      <c r="K2872"/>
      <c r="L2872"/>
      <c r="M2872"/>
      <c r="N2872"/>
      <c r="O2872"/>
      <c r="P2872"/>
      <c r="Q2872"/>
      <c r="R2872"/>
      <c r="S2872"/>
      <c r="T2872"/>
      <c r="U2872"/>
      <c r="V2872"/>
      <c r="W2872"/>
      <c r="X2872"/>
      <c r="Y2872"/>
      <c r="Z2872"/>
      <c r="AA2872"/>
      <c r="AB2872"/>
      <c r="AC2872"/>
      <c r="AD2872"/>
      <c r="AE2872"/>
      <c r="AF2872"/>
    </row>
    <row r="2873" spans="3:32">
      <c r="C2873"/>
      <c r="D2873"/>
      <c r="E2873"/>
      <c r="F2873"/>
      <c r="G2873"/>
      <c r="H2873"/>
      <c r="I2873"/>
      <c r="J2873"/>
      <c r="K2873"/>
      <c r="L2873"/>
      <c r="M2873"/>
      <c r="N2873"/>
      <c r="O2873"/>
      <c r="P2873"/>
      <c r="Q2873"/>
      <c r="R2873"/>
      <c r="S2873"/>
      <c r="T2873"/>
      <c r="U2873"/>
      <c r="V2873"/>
      <c r="W2873"/>
      <c r="X2873"/>
      <c r="Y2873"/>
      <c r="Z2873"/>
      <c r="AA2873"/>
      <c r="AB2873"/>
      <c r="AC2873"/>
      <c r="AD2873"/>
      <c r="AE2873"/>
      <c r="AF2873"/>
    </row>
    <row r="2874" spans="3:32">
      <c r="C2874"/>
      <c r="D2874"/>
      <c r="E2874"/>
      <c r="F2874"/>
      <c r="G2874"/>
      <c r="H2874"/>
      <c r="I2874"/>
      <c r="J2874"/>
      <c r="K2874"/>
      <c r="L2874"/>
      <c r="M2874"/>
      <c r="N2874"/>
      <c r="O2874"/>
      <c r="P2874"/>
      <c r="Q2874"/>
      <c r="R2874"/>
      <c r="S2874"/>
      <c r="T2874"/>
      <c r="U2874"/>
      <c r="V2874"/>
      <c r="W2874"/>
      <c r="X2874"/>
      <c r="Y2874"/>
      <c r="Z2874"/>
      <c r="AA2874"/>
      <c r="AB2874"/>
      <c r="AC2874"/>
      <c r="AD2874"/>
      <c r="AE2874"/>
      <c r="AF2874"/>
    </row>
    <row r="2875" spans="3:32">
      <c r="C2875"/>
      <c r="D2875"/>
      <c r="E2875"/>
      <c r="F2875"/>
      <c r="G2875"/>
      <c r="H2875"/>
      <c r="I2875"/>
      <c r="J2875"/>
      <c r="K2875"/>
      <c r="L2875"/>
      <c r="M2875"/>
      <c r="N2875"/>
      <c r="O2875"/>
      <c r="P2875"/>
      <c r="Q2875"/>
      <c r="R2875"/>
      <c r="S2875"/>
      <c r="T2875"/>
      <c r="U2875"/>
      <c r="V2875"/>
      <c r="W2875"/>
      <c r="X2875"/>
      <c r="Y2875"/>
      <c r="Z2875"/>
      <c r="AA2875"/>
      <c r="AB2875"/>
      <c r="AC2875"/>
      <c r="AD2875"/>
      <c r="AE2875"/>
      <c r="AF2875"/>
    </row>
    <row r="2876" spans="3:32">
      <c r="C2876"/>
      <c r="D2876"/>
      <c r="E2876"/>
      <c r="F2876"/>
      <c r="G2876"/>
      <c r="H2876"/>
      <c r="I2876"/>
      <c r="J2876"/>
      <c r="K2876"/>
      <c r="L2876"/>
      <c r="M2876"/>
      <c r="N2876"/>
      <c r="O2876"/>
      <c r="P2876"/>
      <c r="Q2876"/>
      <c r="R2876"/>
      <c r="S2876"/>
      <c r="T2876"/>
      <c r="U2876"/>
      <c r="V2876"/>
      <c r="W2876"/>
      <c r="X2876"/>
      <c r="Y2876"/>
      <c r="Z2876"/>
      <c r="AA2876"/>
      <c r="AB2876"/>
      <c r="AC2876"/>
      <c r="AD2876"/>
      <c r="AE2876"/>
      <c r="AF2876"/>
    </row>
    <row r="2877" spans="3:32">
      <c r="C2877"/>
      <c r="D2877"/>
      <c r="E2877"/>
      <c r="F2877"/>
      <c r="G2877"/>
      <c r="H2877"/>
      <c r="I2877"/>
      <c r="J2877"/>
      <c r="K2877"/>
      <c r="L2877"/>
      <c r="M2877"/>
      <c r="N2877"/>
      <c r="O2877"/>
      <c r="P2877"/>
      <c r="Q2877"/>
      <c r="R2877"/>
      <c r="S2877"/>
      <c r="T2877"/>
      <c r="U2877"/>
      <c r="V2877"/>
      <c r="W2877"/>
      <c r="X2877"/>
      <c r="Y2877"/>
      <c r="Z2877"/>
      <c r="AA2877"/>
      <c r="AB2877"/>
      <c r="AC2877"/>
      <c r="AD2877"/>
      <c r="AE2877"/>
      <c r="AF2877"/>
    </row>
    <row r="2878" spans="3:32">
      <c r="C2878"/>
      <c r="D2878"/>
      <c r="E2878"/>
      <c r="F2878"/>
      <c r="G2878"/>
      <c r="H2878"/>
      <c r="I2878"/>
      <c r="J2878"/>
      <c r="K2878"/>
      <c r="L2878"/>
      <c r="M2878"/>
      <c r="N2878"/>
      <c r="O2878"/>
      <c r="P2878"/>
      <c r="Q2878"/>
      <c r="R2878"/>
      <c r="S2878"/>
      <c r="T2878"/>
      <c r="U2878"/>
      <c r="V2878"/>
      <c r="W2878"/>
      <c r="X2878"/>
      <c r="Y2878"/>
      <c r="Z2878"/>
      <c r="AA2878"/>
      <c r="AB2878"/>
      <c r="AC2878"/>
      <c r="AD2878"/>
      <c r="AE2878"/>
      <c r="AF2878"/>
    </row>
    <row r="2879" spans="3:32">
      <c r="C2879"/>
      <c r="D2879"/>
      <c r="E2879"/>
      <c r="F2879"/>
      <c r="G2879"/>
      <c r="H2879"/>
      <c r="I2879"/>
      <c r="J2879"/>
      <c r="K2879"/>
      <c r="L2879"/>
      <c r="M2879"/>
      <c r="N2879"/>
      <c r="O2879"/>
      <c r="P2879"/>
      <c r="Q2879"/>
      <c r="R2879"/>
      <c r="S2879"/>
      <c r="T2879"/>
      <c r="U2879"/>
      <c r="V2879"/>
      <c r="W2879"/>
      <c r="X2879"/>
      <c r="Y2879"/>
      <c r="Z2879"/>
      <c r="AA2879"/>
      <c r="AB2879"/>
      <c r="AC2879"/>
      <c r="AD2879"/>
      <c r="AE2879"/>
      <c r="AF2879"/>
    </row>
    <row r="2880" spans="3:32">
      <c r="C2880"/>
      <c r="D2880"/>
      <c r="E2880"/>
      <c r="F2880"/>
      <c r="G2880"/>
      <c r="H2880"/>
      <c r="I2880"/>
      <c r="J2880"/>
      <c r="K2880"/>
      <c r="L2880"/>
      <c r="M2880"/>
      <c r="N2880"/>
      <c r="O2880"/>
      <c r="P2880"/>
      <c r="Q2880"/>
      <c r="R2880"/>
      <c r="S2880"/>
      <c r="T2880"/>
      <c r="U2880"/>
      <c r="V2880"/>
      <c r="W2880"/>
      <c r="X2880"/>
      <c r="Y2880"/>
      <c r="Z2880"/>
      <c r="AA2880"/>
      <c r="AB2880"/>
      <c r="AC2880"/>
      <c r="AD2880"/>
      <c r="AE2880"/>
      <c r="AF2880"/>
    </row>
    <row r="2881" spans="3:32">
      <c r="C2881"/>
      <c r="D2881"/>
      <c r="E2881"/>
      <c r="F2881"/>
      <c r="G2881"/>
      <c r="H2881"/>
      <c r="I2881"/>
      <c r="J2881"/>
      <c r="K2881"/>
      <c r="L2881"/>
      <c r="M2881"/>
      <c r="N2881"/>
      <c r="O2881"/>
      <c r="P2881"/>
      <c r="Q2881"/>
      <c r="R2881"/>
      <c r="S2881"/>
      <c r="T2881"/>
      <c r="U2881"/>
      <c r="V2881"/>
      <c r="W2881"/>
      <c r="X2881"/>
      <c r="Y2881"/>
      <c r="Z2881"/>
      <c r="AA2881"/>
      <c r="AB2881"/>
      <c r="AC2881"/>
      <c r="AD2881"/>
      <c r="AE2881"/>
      <c r="AF2881"/>
    </row>
    <row r="2882" spans="3:32">
      <c r="C2882"/>
      <c r="D2882"/>
      <c r="E2882"/>
      <c r="F2882"/>
      <c r="G2882"/>
      <c r="H2882"/>
      <c r="I2882"/>
      <c r="J2882"/>
      <c r="K2882"/>
      <c r="L2882"/>
      <c r="M2882"/>
      <c r="N2882"/>
      <c r="O2882"/>
      <c r="P2882"/>
      <c r="Q2882"/>
      <c r="R2882"/>
      <c r="S2882"/>
      <c r="T2882"/>
      <c r="U2882"/>
      <c r="V2882"/>
      <c r="W2882"/>
      <c r="X2882"/>
      <c r="Y2882"/>
      <c r="Z2882"/>
      <c r="AA2882"/>
      <c r="AB2882"/>
      <c r="AC2882"/>
      <c r="AD2882"/>
      <c r="AE2882"/>
      <c r="AF2882"/>
    </row>
    <row r="2883" spans="3:32">
      <c r="C2883"/>
      <c r="D2883"/>
      <c r="E2883"/>
      <c r="F2883"/>
      <c r="G2883"/>
      <c r="H2883"/>
      <c r="I2883"/>
      <c r="J2883"/>
      <c r="K2883"/>
      <c r="L2883"/>
      <c r="M2883"/>
      <c r="N2883"/>
      <c r="O2883"/>
      <c r="P2883"/>
      <c r="Q2883"/>
      <c r="R2883"/>
      <c r="S2883"/>
      <c r="T2883"/>
      <c r="U2883"/>
      <c r="V2883"/>
      <c r="W2883"/>
      <c r="X2883"/>
      <c r="Y2883"/>
      <c r="Z2883"/>
      <c r="AA2883"/>
      <c r="AB2883"/>
      <c r="AC2883"/>
      <c r="AD2883"/>
      <c r="AE2883"/>
      <c r="AF2883"/>
    </row>
    <row r="2884" spans="3:32">
      <c r="C2884"/>
      <c r="D2884"/>
      <c r="E2884"/>
      <c r="F2884"/>
      <c r="G2884"/>
      <c r="H2884"/>
      <c r="I2884"/>
      <c r="J2884"/>
      <c r="K2884"/>
      <c r="L2884"/>
      <c r="M2884"/>
      <c r="N2884"/>
      <c r="O2884"/>
      <c r="P2884"/>
      <c r="Q2884"/>
      <c r="R2884"/>
      <c r="S2884"/>
      <c r="T2884"/>
      <c r="U2884"/>
      <c r="V2884"/>
      <c r="W2884"/>
      <c r="X2884"/>
      <c r="Y2884"/>
      <c r="Z2884"/>
      <c r="AA2884"/>
      <c r="AB2884"/>
      <c r="AC2884"/>
      <c r="AD2884"/>
      <c r="AE2884"/>
      <c r="AF2884"/>
    </row>
    <row r="2885" spans="3:32">
      <c r="C2885"/>
      <c r="D2885"/>
      <c r="E2885"/>
      <c r="F2885"/>
      <c r="G2885"/>
      <c r="H2885"/>
      <c r="I2885"/>
      <c r="J2885"/>
      <c r="K2885"/>
      <c r="L2885"/>
      <c r="M2885"/>
      <c r="N2885"/>
      <c r="O2885"/>
      <c r="P2885"/>
      <c r="Q2885"/>
      <c r="R2885"/>
      <c r="S2885"/>
      <c r="T2885"/>
      <c r="U2885"/>
      <c r="V2885"/>
      <c r="W2885"/>
      <c r="X2885"/>
      <c r="Y2885"/>
      <c r="Z2885"/>
      <c r="AA2885"/>
      <c r="AB2885"/>
      <c r="AC2885"/>
      <c r="AD2885"/>
      <c r="AE2885"/>
      <c r="AF2885"/>
    </row>
    <row r="2886" spans="3:32">
      <c r="C2886"/>
      <c r="D2886"/>
      <c r="E2886"/>
      <c r="F2886"/>
      <c r="G2886"/>
      <c r="H2886"/>
      <c r="I2886"/>
      <c r="J2886"/>
      <c r="K2886"/>
      <c r="L2886"/>
      <c r="M2886"/>
      <c r="N2886"/>
      <c r="O2886"/>
      <c r="P2886"/>
      <c r="Q2886"/>
      <c r="R2886"/>
      <c r="S2886"/>
      <c r="T2886"/>
      <c r="U2886"/>
      <c r="V2886"/>
      <c r="W2886"/>
      <c r="X2886"/>
      <c r="Y2886"/>
      <c r="Z2886"/>
      <c r="AA2886"/>
      <c r="AB2886"/>
      <c r="AC2886"/>
      <c r="AD2886"/>
      <c r="AE2886"/>
      <c r="AF2886"/>
    </row>
    <row r="2887" spans="3:32">
      <c r="C2887"/>
      <c r="D2887"/>
      <c r="E2887"/>
      <c r="F2887"/>
      <c r="G2887"/>
      <c r="H2887"/>
      <c r="I2887"/>
      <c r="J2887"/>
      <c r="K2887"/>
      <c r="L2887"/>
      <c r="M2887"/>
      <c r="N2887"/>
      <c r="O2887"/>
      <c r="P2887"/>
      <c r="Q2887"/>
      <c r="R2887"/>
      <c r="S2887"/>
      <c r="T2887"/>
      <c r="U2887"/>
      <c r="V2887"/>
      <c r="W2887"/>
      <c r="X2887"/>
      <c r="Y2887"/>
      <c r="Z2887"/>
      <c r="AA2887"/>
      <c r="AB2887"/>
      <c r="AC2887"/>
      <c r="AD2887"/>
      <c r="AE2887"/>
      <c r="AF2887"/>
    </row>
    <row r="2888" spans="3:32">
      <c r="C2888"/>
      <c r="D2888"/>
      <c r="E2888"/>
      <c r="F2888"/>
      <c r="G2888"/>
      <c r="H2888"/>
      <c r="I2888"/>
      <c r="J2888"/>
      <c r="K2888"/>
      <c r="L2888"/>
      <c r="M2888"/>
      <c r="N2888"/>
      <c r="O2888"/>
      <c r="P2888"/>
      <c r="Q2888"/>
      <c r="R2888"/>
      <c r="S2888"/>
      <c r="T2888"/>
      <c r="U2888"/>
      <c r="V2888"/>
      <c r="W2888"/>
      <c r="X2888"/>
      <c r="Y2888"/>
      <c r="Z2888"/>
      <c r="AA2888"/>
      <c r="AB2888"/>
      <c r="AC2888"/>
      <c r="AD2888"/>
      <c r="AE2888"/>
      <c r="AF2888"/>
    </row>
    <row r="2889" spans="3:32">
      <c r="C2889"/>
      <c r="D2889"/>
      <c r="E2889"/>
      <c r="F2889"/>
      <c r="G2889"/>
      <c r="H2889"/>
      <c r="I2889"/>
      <c r="J2889"/>
      <c r="K2889"/>
      <c r="L2889"/>
      <c r="M2889"/>
      <c r="N2889"/>
      <c r="O2889"/>
      <c r="P2889"/>
      <c r="Q2889"/>
      <c r="R2889"/>
      <c r="S2889"/>
      <c r="T2889"/>
      <c r="U2889"/>
      <c r="V2889"/>
      <c r="W2889"/>
      <c r="X2889"/>
      <c r="Y2889"/>
      <c r="Z2889"/>
      <c r="AA2889"/>
      <c r="AB2889"/>
      <c r="AC2889"/>
      <c r="AD2889"/>
      <c r="AE2889"/>
      <c r="AF2889"/>
    </row>
    <row r="2890" spans="3:32">
      <c r="C2890"/>
      <c r="D2890"/>
      <c r="E2890"/>
      <c r="F2890"/>
      <c r="G2890"/>
      <c r="H2890"/>
      <c r="I2890"/>
      <c r="J2890"/>
      <c r="K2890"/>
      <c r="L2890"/>
      <c r="M2890"/>
      <c r="N2890"/>
      <c r="O2890"/>
      <c r="P2890"/>
      <c r="Q2890"/>
      <c r="R2890"/>
      <c r="S2890"/>
      <c r="T2890"/>
      <c r="U2890"/>
      <c r="V2890"/>
      <c r="W2890"/>
      <c r="X2890"/>
      <c r="Y2890"/>
      <c r="Z2890"/>
      <c r="AA2890"/>
      <c r="AB2890"/>
      <c r="AC2890"/>
      <c r="AD2890"/>
      <c r="AE2890"/>
      <c r="AF2890"/>
    </row>
    <row r="2891" spans="3:32">
      <c r="C2891"/>
      <c r="D2891"/>
      <c r="E2891"/>
      <c r="F2891"/>
      <c r="G2891"/>
      <c r="H2891"/>
      <c r="I2891"/>
      <c r="J2891"/>
      <c r="K2891"/>
      <c r="L2891"/>
      <c r="M2891"/>
      <c r="N2891"/>
      <c r="O2891"/>
      <c r="P2891"/>
      <c r="Q2891"/>
      <c r="R2891"/>
      <c r="S2891"/>
      <c r="T2891"/>
      <c r="U2891"/>
      <c r="V2891"/>
      <c r="W2891"/>
      <c r="X2891"/>
      <c r="Y2891"/>
      <c r="Z2891"/>
      <c r="AA2891"/>
      <c r="AB2891"/>
      <c r="AC2891"/>
      <c r="AD2891"/>
      <c r="AE2891"/>
      <c r="AF2891"/>
    </row>
    <row r="2892" spans="3:32">
      <c r="C2892"/>
      <c r="D2892"/>
      <c r="E2892"/>
      <c r="F2892"/>
      <c r="G2892"/>
      <c r="H2892"/>
      <c r="I2892"/>
      <c r="J2892"/>
      <c r="K2892"/>
      <c r="L2892"/>
      <c r="M2892"/>
      <c r="N2892"/>
      <c r="O2892"/>
      <c r="P2892"/>
      <c r="Q2892"/>
      <c r="R2892"/>
      <c r="S2892"/>
      <c r="T2892"/>
      <c r="U2892"/>
      <c r="V2892"/>
      <c r="W2892"/>
      <c r="X2892"/>
      <c r="Y2892"/>
      <c r="Z2892"/>
      <c r="AA2892"/>
      <c r="AB2892"/>
      <c r="AC2892"/>
      <c r="AD2892"/>
      <c r="AE2892"/>
      <c r="AF2892"/>
    </row>
    <row r="2893" spans="3:32">
      <c r="C2893"/>
      <c r="D2893"/>
      <c r="E2893"/>
      <c r="F2893"/>
      <c r="G2893"/>
      <c r="H2893"/>
      <c r="I2893"/>
      <c r="J2893"/>
      <c r="K2893"/>
      <c r="L2893"/>
      <c r="M2893"/>
      <c r="N2893"/>
      <c r="O2893"/>
      <c r="P2893"/>
      <c r="Q2893"/>
      <c r="R2893"/>
      <c r="S2893"/>
      <c r="T2893"/>
      <c r="U2893"/>
      <c r="V2893"/>
      <c r="W2893"/>
      <c r="X2893"/>
      <c r="Y2893"/>
      <c r="Z2893"/>
      <c r="AA2893"/>
      <c r="AB2893"/>
      <c r="AC2893"/>
      <c r="AD2893"/>
      <c r="AE2893"/>
      <c r="AF2893"/>
    </row>
    <row r="2894" spans="3:32">
      <c r="C2894"/>
      <c r="D2894"/>
      <c r="E2894"/>
      <c r="F2894"/>
      <c r="G2894"/>
      <c r="H2894"/>
      <c r="I2894"/>
      <c r="J2894"/>
      <c r="K2894"/>
      <c r="L2894"/>
      <c r="M2894"/>
      <c r="N2894"/>
      <c r="O2894"/>
      <c r="P2894"/>
      <c r="Q2894"/>
      <c r="R2894"/>
      <c r="S2894"/>
      <c r="T2894"/>
      <c r="U2894"/>
      <c r="V2894"/>
      <c r="W2894"/>
      <c r="X2894"/>
      <c r="Y2894"/>
      <c r="Z2894"/>
      <c r="AA2894"/>
      <c r="AB2894"/>
      <c r="AC2894"/>
      <c r="AD2894"/>
      <c r="AE2894"/>
      <c r="AF2894"/>
    </row>
    <row r="2895" spans="3:32">
      <c r="C2895"/>
      <c r="D2895"/>
      <c r="E2895"/>
      <c r="F2895"/>
      <c r="G2895"/>
      <c r="H2895"/>
      <c r="I2895"/>
      <c r="J2895"/>
      <c r="K2895"/>
      <c r="L2895"/>
      <c r="M2895"/>
      <c r="N2895"/>
      <c r="O2895"/>
      <c r="P2895"/>
      <c r="Q2895"/>
      <c r="R2895"/>
      <c r="S2895"/>
      <c r="T2895"/>
      <c r="U2895"/>
      <c r="V2895"/>
      <c r="W2895"/>
      <c r="X2895"/>
      <c r="Y2895"/>
      <c r="Z2895"/>
      <c r="AA2895"/>
      <c r="AB2895"/>
      <c r="AC2895"/>
      <c r="AD2895"/>
      <c r="AE2895"/>
      <c r="AF2895"/>
    </row>
    <row r="2896" spans="3:32">
      <c r="C2896"/>
      <c r="D2896"/>
      <c r="E2896"/>
      <c r="F2896"/>
      <c r="G2896"/>
      <c r="H2896"/>
      <c r="I2896"/>
      <c r="J2896"/>
      <c r="K2896"/>
      <c r="L2896"/>
      <c r="M2896"/>
      <c r="N2896"/>
      <c r="O2896"/>
      <c r="P2896"/>
      <c r="Q2896"/>
      <c r="R2896"/>
      <c r="S2896"/>
      <c r="T2896"/>
      <c r="U2896"/>
      <c r="V2896"/>
      <c r="W2896"/>
      <c r="X2896"/>
      <c r="Y2896"/>
      <c r="Z2896"/>
      <c r="AA2896"/>
      <c r="AB2896"/>
      <c r="AC2896"/>
      <c r="AD2896"/>
      <c r="AE2896"/>
      <c r="AF2896"/>
    </row>
    <row r="2897" spans="3:32">
      <c r="C2897"/>
      <c r="D2897"/>
      <c r="E2897"/>
      <c r="F2897"/>
      <c r="G2897"/>
      <c r="H2897"/>
      <c r="I2897"/>
      <c r="J2897"/>
      <c r="K2897"/>
      <c r="L2897"/>
      <c r="M2897"/>
      <c r="N2897"/>
      <c r="O2897"/>
      <c r="P2897"/>
      <c r="Q2897"/>
      <c r="R2897"/>
      <c r="S2897"/>
      <c r="T2897"/>
      <c r="U2897"/>
      <c r="V2897"/>
      <c r="W2897"/>
      <c r="X2897"/>
      <c r="Y2897"/>
      <c r="Z2897"/>
      <c r="AA2897"/>
      <c r="AB2897"/>
      <c r="AC2897"/>
      <c r="AD2897"/>
      <c r="AE2897"/>
      <c r="AF2897"/>
    </row>
    <row r="2898" spans="3:32">
      <c r="C2898"/>
      <c r="D2898"/>
      <c r="E2898"/>
      <c r="F2898"/>
      <c r="G2898"/>
      <c r="H2898"/>
      <c r="I2898"/>
      <c r="J2898"/>
      <c r="K2898"/>
      <c r="L2898"/>
      <c r="M2898"/>
      <c r="N2898"/>
      <c r="O2898"/>
      <c r="P2898"/>
      <c r="Q2898"/>
      <c r="R2898"/>
      <c r="S2898"/>
      <c r="T2898"/>
      <c r="U2898"/>
      <c r="V2898"/>
      <c r="W2898"/>
      <c r="X2898"/>
      <c r="Y2898"/>
      <c r="Z2898"/>
      <c r="AA2898"/>
      <c r="AB2898"/>
      <c r="AC2898"/>
      <c r="AD2898"/>
      <c r="AE2898"/>
      <c r="AF2898"/>
    </row>
    <row r="2899" spans="3:32">
      <c r="C2899"/>
      <c r="D2899"/>
      <c r="E2899"/>
      <c r="F2899"/>
      <c r="G2899"/>
      <c r="H2899"/>
      <c r="I2899"/>
      <c r="J2899"/>
      <c r="K2899"/>
      <c r="L2899"/>
      <c r="M2899"/>
      <c r="N2899"/>
      <c r="O2899"/>
      <c r="P2899"/>
      <c r="Q2899"/>
      <c r="R2899"/>
      <c r="S2899"/>
      <c r="T2899"/>
      <c r="U2899"/>
      <c r="V2899"/>
      <c r="W2899"/>
      <c r="X2899"/>
      <c r="Y2899"/>
      <c r="Z2899"/>
      <c r="AA2899"/>
      <c r="AB2899"/>
      <c r="AC2899"/>
      <c r="AD2899"/>
      <c r="AE2899"/>
      <c r="AF2899"/>
    </row>
    <row r="2900" spans="3:32">
      <c r="C2900"/>
      <c r="D2900"/>
      <c r="E2900"/>
      <c r="F2900"/>
      <c r="G2900"/>
      <c r="H2900"/>
      <c r="I2900"/>
      <c r="J2900"/>
      <c r="K2900"/>
      <c r="L2900"/>
      <c r="M2900"/>
      <c r="N2900"/>
      <c r="O2900"/>
      <c r="P2900"/>
      <c r="Q2900"/>
      <c r="R2900"/>
      <c r="S2900"/>
      <c r="T2900"/>
      <c r="U2900"/>
      <c r="V2900"/>
      <c r="W2900"/>
      <c r="X2900"/>
      <c r="Y2900"/>
      <c r="Z2900"/>
      <c r="AA2900"/>
      <c r="AB2900"/>
      <c r="AC2900"/>
      <c r="AD2900"/>
      <c r="AE2900"/>
      <c r="AF2900"/>
    </row>
    <row r="2901" spans="3:32">
      <c r="C2901"/>
      <c r="D2901"/>
      <c r="E2901"/>
      <c r="F2901"/>
      <c r="G2901"/>
      <c r="H2901"/>
      <c r="I2901"/>
      <c r="J2901"/>
      <c r="K2901"/>
      <c r="L2901"/>
      <c r="M2901"/>
      <c r="N2901"/>
      <c r="O2901"/>
      <c r="P2901"/>
      <c r="Q2901"/>
      <c r="R2901"/>
      <c r="S2901"/>
      <c r="T2901"/>
      <c r="U2901"/>
      <c r="V2901"/>
      <c r="W2901"/>
      <c r="X2901"/>
      <c r="Y2901"/>
      <c r="Z2901"/>
      <c r="AA2901"/>
      <c r="AB2901"/>
      <c r="AC2901"/>
      <c r="AD2901"/>
      <c r="AE2901"/>
      <c r="AF2901"/>
    </row>
    <row r="2902" spans="3:32">
      <c r="C2902"/>
      <c r="D2902"/>
      <c r="E2902"/>
      <c r="F2902"/>
      <c r="G2902"/>
      <c r="H2902"/>
      <c r="I2902"/>
      <c r="J2902"/>
      <c r="K2902"/>
      <c r="L2902"/>
      <c r="M2902"/>
      <c r="N2902"/>
      <c r="O2902"/>
      <c r="P2902"/>
      <c r="Q2902"/>
      <c r="R2902"/>
      <c r="S2902"/>
      <c r="T2902"/>
      <c r="U2902"/>
      <c r="V2902"/>
      <c r="W2902"/>
      <c r="X2902"/>
      <c r="Y2902"/>
      <c r="Z2902"/>
      <c r="AA2902"/>
      <c r="AB2902"/>
      <c r="AC2902"/>
      <c r="AD2902"/>
      <c r="AE2902"/>
      <c r="AF2902"/>
    </row>
    <row r="2903" spans="3:32">
      <c r="C2903"/>
      <c r="D2903"/>
      <c r="E2903"/>
      <c r="F2903"/>
      <c r="G2903"/>
      <c r="H2903"/>
      <c r="I2903"/>
      <c r="J2903"/>
      <c r="K2903"/>
      <c r="L2903"/>
      <c r="M2903"/>
      <c r="N2903"/>
      <c r="O2903"/>
      <c r="P2903"/>
      <c r="Q2903"/>
      <c r="R2903"/>
      <c r="S2903"/>
      <c r="T2903"/>
      <c r="U2903"/>
      <c r="V2903"/>
      <c r="W2903"/>
      <c r="X2903"/>
      <c r="Y2903"/>
      <c r="Z2903"/>
      <c r="AA2903"/>
      <c r="AB2903"/>
      <c r="AC2903"/>
      <c r="AD2903"/>
      <c r="AE2903"/>
      <c r="AF2903"/>
    </row>
    <row r="2904" spans="3:32">
      <c r="C2904"/>
      <c r="D2904"/>
      <c r="E2904"/>
      <c r="F2904"/>
      <c r="G2904"/>
      <c r="H2904"/>
      <c r="I2904"/>
      <c r="J2904"/>
      <c r="K2904"/>
      <c r="L2904"/>
      <c r="M2904"/>
      <c r="N2904"/>
      <c r="O2904"/>
      <c r="P2904"/>
      <c r="Q2904"/>
      <c r="R2904"/>
      <c r="S2904"/>
      <c r="T2904"/>
      <c r="U2904"/>
      <c r="V2904"/>
      <c r="W2904"/>
      <c r="X2904"/>
      <c r="Y2904"/>
      <c r="Z2904"/>
      <c r="AA2904"/>
      <c r="AB2904"/>
      <c r="AC2904"/>
      <c r="AD2904"/>
      <c r="AE2904"/>
      <c r="AF2904"/>
    </row>
    <row r="2905" spans="3:32">
      <c r="C2905"/>
      <c r="D2905"/>
      <c r="E2905"/>
      <c r="F2905"/>
      <c r="G2905"/>
      <c r="H2905"/>
      <c r="I2905"/>
      <c r="J2905"/>
      <c r="K2905"/>
      <c r="L2905"/>
      <c r="M2905"/>
      <c r="N2905"/>
      <c r="O2905"/>
      <c r="P2905"/>
      <c r="Q2905"/>
      <c r="R2905"/>
      <c r="S2905"/>
      <c r="T2905"/>
      <c r="U2905"/>
      <c r="V2905"/>
      <c r="W2905"/>
      <c r="X2905"/>
      <c r="Y2905"/>
      <c r="Z2905"/>
      <c r="AA2905"/>
      <c r="AB2905"/>
      <c r="AC2905"/>
      <c r="AD2905"/>
      <c r="AE2905"/>
      <c r="AF2905"/>
    </row>
    <row r="2906" spans="3:32">
      <c r="C2906"/>
      <c r="D2906"/>
      <c r="E2906"/>
      <c r="F2906"/>
      <c r="G2906"/>
      <c r="H2906"/>
      <c r="I2906"/>
      <c r="J2906"/>
      <c r="K2906"/>
      <c r="L2906"/>
      <c r="M2906"/>
      <c r="N2906"/>
      <c r="O2906"/>
      <c r="P2906"/>
      <c r="Q2906"/>
      <c r="R2906"/>
      <c r="S2906"/>
      <c r="T2906"/>
      <c r="U2906"/>
      <c r="V2906"/>
      <c r="W2906"/>
      <c r="X2906"/>
      <c r="Y2906"/>
      <c r="Z2906"/>
      <c r="AA2906"/>
      <c r="AB2906"/>
      <c r="AC2906"/>
      <c r="AD2906"/>
      <c r="AE2906"/>
      <c r="AF2906"/>
    </row>
    <row r="2907" spans="3:32">
      <c r="C2907"/>
      <c r="D2907"/>
      <c r="E2907"/>
      <c r="F2907"/>
      <c r="G2907"/>
      <c r="H2907"/>
      <c r="I2907"/>
      <c r="J2907"/>
      <c r="K2907"/>
      <c r="L2907"/>
      <c r="M2907"/>
      <c r="N2907"/>
      <c r="O2907"/>
      <c r="P2907"/>
      <c r="Q2907"/>
      <c r="R2907"/>
      <c r="S2907"/>
      <c r="T2907"/>
      <c r="U2907"/>
      <c r="V2907"/>
      <c r="W2907"/>
      <c r="X2907"/>
      <c r="Y2907"/>
      <c r="Z2907"/>
      <c r="AA2907"/>
      <c r="AB2907"/>
      <c r="AC2907"/>
      <c r="AD2907"/>
      <c r="AE2907"/>
      <c r="AF2907"/>
    </row>
    <row r="2908" spans="3:32">
      <c r="C2908"/>
      <c r="D2908"/>
      <c r="E2908"/>
      <c r="F2908"/>
      <c r="G2908"/>
      <c r="H2908"/>
      <c r="I2908"/>
      <c r="J2908"/>
      <c r="K2908"/>
      <c r="L2908"/>
      <c r="M2908"/>
      <c r="N2908"/>
      <c r="O2908"/>
      <c r="P2908"/>
      <c r="Q2908"/>
      <c r="R2908"/>
      <c r="S2908"/>
      <c r="T2908"/>
      <c r="U2908"/>
      <c r="V2908"/>
      <c r="W2908"/>
      <c r="X2908"/>
      <c r="Y2908"/>
      <c r="Z2908"/>
      <c r="AA2908"/>
      <c r="AB2908"/>
      <c r="AC2908"/>
      <c r="AD2908"/>
      <c r="AE2908"/>
      <c r="AF2908"/>
    </row>
    <row r="2909" spans="3:32">
      <c r="C2909"/>
      <c r="D2909"/>
      <c r="E2909"/>
      <c r="F2909"/>
      <c r="G2909"/>
      <c r="H2909"/>
      <c r="I2909"/>
      <c r="J2909"/>
      <c r="K2909"/>
      <c r="L2909"/>
      <c r="M2909"/>
      <c r="N2909"/>
      <c r="O2909"/>
      <c r="P2909"/>
      <c r="Q2909"/>
      <c r="R2909"/>
      <c r="S2909"/>
      <c r="T2909"/>
      <c r="U2909"/>
      <c r="V2909"/>
      <c r="W2909"/>
      <c r="X2909"/>
      <c r="Y2909"/>
      <c r="Z2909"/>
      <c r="AA2909"/>
      <c r="AB2909"/>
      <c r="AC2909"/>
      <c r="AD2909"/>
      <c r="AE2909"/>
      <c r="AF2909"/>
    </row>
    <row r="2910" spans="3:32">
      <c r="C2910"/>
      <c r="D2910"/>
      <c r="E2910"/>
      <c r="F2910"/>
      <c r="G2910"/>
      <c r="H2910"/>
      <c r="I2910"/>
      <c r="J2910"/>
      <c r="K2910"/>
      <c r="L2910"/>
      <c r="M2910"/>
      <c r="N2910"/>
      <c r="O2910"/>
      <c r="P2910"/>
      <c r="Q2910"/>
      <c r="R2910"/>
      <c r="S2910"/>
      <c r="T2910"/>
      <c r="U2910"/>
      <c r="V2910"/>
      <c r="W2910"/>
      <c r="X2910"/>
      <c r="Y2910"/>
      <c r="Z2910"/>
      <c r="AA2910"/>
      <c r="AB2910"/>
      <c r="AC2910"/>
      <c r="AD2910"/>
      <c r="AE2910"/>
      <c r="AF2910"/>
    </row>
    <row r="2911" spans="3:32">
      <c r="C2911"/>
      <c r="D2911"/>
      <c r="E2911"/>
      <c r="F2911"/>
      <c r="G2911"/>
      <c r="H2911"/>
      <c r="I2911"/>
      <c r="J2911"/>
      <c r="K2911"/>
      <c r="L2911"/>
      <c r="M2911"/>
      <c r="N2911"/>
      <c r="O2911"/>
      <c r="P2911"/>
      <c r="Q2911"/>
      <c r="R2911"/>
      <c r="S2911"/>
      <c r="T2911"/>
      <c r="U2911"/>
      <c r="V2911"/>
      <c r="W2911"/>
      <c r="X2911"/>
      <c r="Y2911"/>
      <c r="Z2911"/>
      <c r="AA2911"/>
      <c r="AB2911"/>
      <c r="AC2911"/>
      <c r="AD2911"/>
      <c r="AE2911"/>
      <c r="AF2911"/>
    </row>
    <row r="2912" spans="3:32">
      <c r="C2912"/>
      <c r="D2912"/>
      <c r="E2912"/>
      <c r="F2912"/>
      <c r="G2912"/>
      <c r="H2912"/>
      <c r="I2912"/>
      <c r="J2912"/>
      <c r="K2912"/>
      <c r="L2912"/>
      <c r="M2912"/>
      <c r="N2912"/>
      <c r="O2912"/>
      <c r="P2912"/>
      <c r="Q2912"/>
      <c r="R2912"/>
      <c r="S2912"/>
      <c r="T2912"/>
      <c r="U2912"/>
      <c r="V2912"/>
      <c r="W2912"/>
      <c r="X2912"/>
      <c r="Y2912"/>
      <c r="Z2912"/>
      <c r="AA2912"/>
      <c r="AB2912"/>
      <c r="AC2912"/>
      <c r="AD2912"/>
      <c r="AE2912"/>
      <c r="AF2912"/>
    </row>
    <row r="2913" spans="3:32">
      <c r="C2913"/>
      <c r="D2913"/>
      <c r="E2913"/>
      <c r="F2913"/>
      <c r="G2913"/>
      <c r="H2913"/>
      <c r="I2913"/>
      <c r="J2913"/>
      <c r="K2913"/>
      <c r="L2913"/>
      <c r="M2913"/>
      <c r="N2913"/>
      <c r="O2913"/>
      <c r="P2913"/>
      <c r="Q2913"/>
      <c r="R2913"/>
      <c r="S2913"/>
      <c r="T2913"/>
      <c r="U2913"/>
      <c r="V2913"/>
      <c r="W2913"/>
      <c r="X2913"/>
      <c r="Y2913"/>
      <c r="Z2913"/>
      <c r="AA2913"/>
      <c r="AB2913"/>
      <c r="AC2913"/>
      <c r="AD2913"/>
      <c r="AE2913"/>
      <c r="AF2913"/>
    </row>
    <row r="2914" spans="3:32">
      <c r="C2914"/>
      <c r="D2914"/>
      <c r="E2914"/>
      <c r="F2914"/>
      <c r="G2914"/>
      <c r="H2914"/>
      <c r="I2914"/>
      <c r="J2914"/>
      <c r="K2914"/>
      <c r="L2914"/>
      <c r="M2914"/>
      <c r="N2914"/>
      <c r="O2914"/>
      <c r="P2914"/>
      <c r="Q2914"/>
      <c r="R2914"/>
      <c r="S2914"/>
      <c r="T2914"/>
      <c r="U2914"/>
      <c r="V2914"/>
      <c r="W2914"/>
      <c r="X2914"/>
      <c r="Y2914"/>
      <c r="Z2914"/>
      <c r="AA2914"/>
      <c r="AB2914"/>
      <c r="AC2914"/>
      <c r="AD2914"/>
      <c r="AE2914"/>
      <c r="AF2914"/>
    </row>
    <row r="2915" spans="3:32">
      <c r="C2915"/>
      <c r="D2915"/>
      <c r="E2915"/>
      <c r="F2915"/>
      <c r="G2915"/>
      <c r="H2915"/>
      <c r="I2915"/>
      <c r="J2915"/>
      <c r="K2915"/>
      <c r="L2915"/>
      <c r="M2915"/>
      <c r="N2915"/>
      <c r="O2915"/>
      <c r="P2915"/>
      <c r="Q2915"/>
      <c r="R2915"/>
      <c r="S2915"/>
      <c r="T2915"/>
      <c r="U2915"/>
      <c r="V2915"/>
      <c r="W2915"/>
      <c r="X2915"/>
      <c r="Y2915"/>
      <c r="Z2915"/>
      <c r="AA2915"/>
      <c r="AB2915"/>
      <c r="AC2915"/>
      <c r="AD2915"/>
      <c r="AE2915"/>
      <c r="AF2915"/>
    </row>
    <row r="2916" spans="3:32">
      <c r="C2916"/>
      <c r="D2916"/>
      <c r="E2916"/>
      <c r="F2916"/>
      <c r="G2916"/>
      <c r="H2916"/>
      <c r="I2916"/>
      <c r="J2916"/>
      <c r="K2916"/>
      <c r="L2916"/>
      <c r="M2916"/>
      <c r="N2916"/>
      <c r="O2916"/>
      <c r="P2916"/>
      <c r="Q2916"/>
      <c r="R2916"/>
      <c r="S2916"/>
      <c r="T2916"/>
      <c r="U2916"/>
      <c r="V2916"/>
      <c r="W2916"/>
      <c r="X2916"/>
      <c r="Y2916"/>
      <c r="Z2916"/>
      <c r="AA2916"/>
      <c r="AB2916"/>
      <c r="AC2916"/>
      <c r="AD2916"/>
      <c r="AE2916"/>
      <c r="AF2916"/>
    </row>
    <row r="2917" spans="3:32">
      <c r="C2917"/>
      <c r="D2917"/>
      <c r="E2917"/>
      <c r="F2917"/>
      <c r="G2917"/>
      <c r="H2917"/>
      <c r="I2917"/>
      <c r="J2917"/>
      <c r="K2917"/>
      <c r="L2917"/>
      <c r="M2917"/>
      <c r="N2917"/>
      <c r="O2917"/>
      <c r="P2917"/>
      <c r="Q2917"/>
      <c r="R2917"/>
      <c r="S2917"/>
      <c r="T2917"/>
      <c r="U2917"/>
      <c r="V2917"/>
      <c r="W2917"/>
      <c r="X2917"/>
      <c r="Y2917"/>
      <c r="Z2917"/>
      <c r="AA2917"/>
      <c r="AB2917"/>
      <c r="AC2917"/>
      <c r="AD2917"/>
      <c r="AE2917"/>
      <c r="AF2917"/>
    </row>
    <row r="2918" spans="3:32">
      <c r="C2918"/>
      <c r="D2918"/>
      <c r="E2918"/>
      <c r="F2918"/>
      <c r="G2918"/>
      <c r="H2918"/>
      <c r="I2918"/>
      <c r="J2918"/>
      <c r="K2918"/>
      <c r="L2918"/>
      <c r="M2918"/>
      <c r="N2918"/>
      <c r="O2918"/>
      <c r="P2918"/>
      <c r="Q2918"/>
      <c r="R2918"/>
      <c r="S2918"/>
      <c r="T2918"/>
      <c r="U2918"/>
      <c r="V2918"/>
      <c r="W2918"/>
      <c r="X2918"/>
      <c r="Y2918"/>
      <c r="Z2918"/>
      <c r="AA2918"/>
      <c r="AB2918"/>
      <c r="AC2918"/>
      <c r="AD2918"/>
      <c r="AE2918"/>
      <c r="AF2918"/>
    </row>
    <row r="2919" spans="3:32">
      <c r="C2919"/>
      <c r="D2919"/>
      <c r="E2919"/>
      <c r="F2919"/>
      <c r="G2919"/>
      <c r="H2919"/>
      <c r="I2919"/>
      <c r="J2919"/>
      <c r="K2919"/>
      <c r="L2919"/>
      <c r="M2919"/>
      <c r="N2919"/>
      <c r="O2919"/>
      <c r="P2919"/>
      <c r="Q2919"/>
      <c r="R2919"/>
      <c r="S2919"/>
      <c r="T2919"/>
      <c r="U2919"/>
      <c r="V2919"/>
      <c r="W2919"/>
      <c r="X2919"/>
      <c r="Y2919"/>
      <c r="Z2919"/>
      <c r="AA2919"/>
      <c r="AB2919"/>
      <c r="AC2919"/>
      <c r="AD2919"/>
      <c r="AE2919"/>
      <c r="AF2919"/>
    </row>
    <row r="2920" spans="3:32">
      <c r="C2920"/>
      <c r="D2920"/>
      <c r="E2920"/>
      <c r="F2920"/>
      <c r="G2920"/>
      <c r="H2920"/>
      <c r="I2920"/>
      <c r="J2920"/>
      <c r="K2920"/>
      <c r="L2920"/>
      <c r="M2920"/>
      <c r="N2920"/>
      <c r="O2920"/>
      <c r="P2920"/>
      <c r="Q2920"/>
      <c r="R2920"/>
      <c r="S2920"/>
      <c r="T2920"/>
      <c r="U2920"/>
      <c r="V2920"/>
      <c r="W2920"/>
      <c r="X2920"/>
      <c r="Y2920"/>
      <c r="Z2920"/>
      <c r="AA2920"/>
      <c r="AB2920"/>
      <c r="AC2920"/>
      <c r="AD2920"/>
      <c r="AE2920"/>
      <c r="AF2920"/>
    </row>
    <row r="2921" spans="3:32">
      <c r="C2921"/>
      <c r="D2921"/>
      <c r="E2921"/>
      <c r="F2921"/>
      <c r="G2921"/>
      <c r="H2921"/>
      <c r="I2921"/>
      <c r="J2921"/>
      <c r="K2921"/>
      <c r="L2921"/>
      <c r="M2921"/>
      <c r="N2921"/>
      <c r="O2921"/>
      <c r="P2921"/>
      <c r="Q2921"/>
      <c r="R2921"/>
      <c r="S2921"/>
      <c r="T2921"/>
      <c r="U2921"/>
      <c r="V2921"/>
      <c r="W2921"/>
      <c r="X2921"/>
      <c r="Y2921"/>
      <c r="Z2921"/>
      <c r="AA2921"/>
      <c r="AB2921"/>
      <c r="AC2921"/>
      <c r="AD2921"/>
      <c r="AE2921"/>
      <c r="AF2921"/>
    </row>
    <row r="2922" spans="3:32">
      <c r="C2922"/>
      <c r="D2922"/>
      <c r="E2922"/>
      <c r="F2922"/>
      <c r="G2922"/>
      <c r="H2922"/>
      <c r="I2922"/>
      <c r="J2922"/>
      <c r="K2922"/>
      <c r="L2922"/>
      <c r="M2922"/>
      <c r="N2922"/>
      <c r="O2922"/>
      <c r="P2922"/>
      <c r="Q2922"/>
      <c r="R2922"/>
      <c r="S2922"/>
      <c r="T2922"/>
      <c r="U2922"/>
      <c r="V2922"/>
      <c r="W2922"/>
      <c r="X2922"/>
      <c r="Y2922"/>
      <c r="Z2922"/>
      <c r="AA2922"/>
      <c r="AB2922"/>
      <c r="AC2922"/>
      <c r="AD2922"/>
      <c r="AE2922"/>
      <c r="AF2922"/>
    </row>
    <row r="2923" spans="3:32">
      <c r="C2923"/>
      <c r="D2923"/>
      <c r="E2923"/>
      <c r="F2923"/>
      <c r="G2923"/>
      <c r="H2923"/>
      <c r="I2923"/>
      <c r="J2923"/>
      <c r="K2923"/>
      <c r="L2923"/>
      <c r="M2923"/>
      <c r="N2923"/>
      <c r="O2923"/>
      <c r="P2923"/>
      <c r="Q2923"/>
      <c r="R2923"/>
      <c r="S2923"/>
      <c r="T2923"/>
      <c r="U2923"/>
      <c r="V2923"/>
      <c r="W2923"/>
      <c r="X2923"/>
      <c r="Y2923"/>
      <c r="Z2923"/>
      <c r="AA2923"/>
      <c r="AB2923"/>
      <c r="AC2923"/>
      <c r="AD2923"/>
      <c r="AE2923"/>
      <c r="AF2923"/>
    </row>
    <row r="2924" spans="3:32">
      <c r="C2924"/>
      <c r="D2924"/>
      <c r="E2924"/>
      <c r="F2924"/>
      <c r="G2924"/>
      <c r="H2924"/>
      <c r="I2924"/>
      <c r="J2924"/>
      <c r="K2924"/>
      <c r="L2924"/>
      <c r="M2924"/>
      <c r="N2924"/>
      <c r="O2924"/>
      <c r="P2924"/>
      <c r="Q2924"/>
      <c r="R2924"/>
      <c r="S2924"/>
      <c r="T2924"/>
      <c r="U2924"/>
      <c r="V2924"/>
      <c r="W2924"/>
      <c r="X2924"/>
      <c r="Y2924"/>
      <c r="Z2924"/>
      <c r="AA2924"/>
      <c r="AB2924"/>
      <c r="AC2924"/>
      <c r="AD2924"/>
      <c r="AE2924"/>
      <c r="AF2924"/>
    </row>
    <row r="2925" spans="3:32">
      <c r="C2925"/>
      <c r="D2925"/>
      <c r="E2925"/>
      <c r="F2925"/>
      <c r="G2925"/>
      <c r="H2925"/>
      <c r="I2925"/>
      <c r="J2925"/>
      <c r="K2925"/>
      <c r="L2925"/>
      <c r="M2925"/>
      <c r="N2925"/>
      <c r="O2925"/>
      <c r="P2925"/>
      <c r="Q2925"/>
      <c r="R2925"/>
      <c r="S2925"/>
      <c r="T2925"/>
      <c r="U2925"/>
      <c r="V2925"/>
      <c r="W2925"/>
      <c r="X2925"/>
      <c r="Y2925"/>
      <c r="Z2925"/>
      <c r="AA2925"/>
      <c r="AB2925"/>
      <c r="AC2925"/>
      <c r="AD2925"/>
      <c r="AE2925"/>
      <c r="AF2925"/>
    </row>
    <row r="2926" spans="3:32">
      <c r="C2926"/>
      <c r="D2926"/>
      <c r="E2926"/>
      <c r="F2926"/>
      <c r="G2926"/>
      <c r="H2926"/>
      <c r="I2926"/>
      <c r="J2926"/>
      <c r="K2926"/>
      <c r="L2926"/>
      <c r="M2926"/>
      <c r="N2926"/>
      <c r="O2926"/>
      <c r="P2926"/>
      <c r="Q2926"/>
      <c r="R2926"/>
      <c r="S2926"/>
      <c r="T2926"/>
      <c r="U2926"/>
      <c r="V2926"/>
      <c r="W2926"/>
      <c r="X2926"/>
      <c r="Y2926"/>
      <c r="Z2926"/>
      <c r="AA2926"/>
      <c r="AB2926"/>
      <c r="AC2926"/>
      <c r="AD2926"/>
      <c r="AE2926"/>
      <c r="AF2926"/>
    </row>
    <row r="2927" spans="3:32">
      <c r="C2927"/>
      <c r="D2927"/>
      <c r="E2927"/>
      <c r="F2927"/>
      <c r="G2927"/>
      <c r="H2927"/>
      <c r="I2927"/>
      <c r="J2927"/>
      <c r="K2927"/>
      <c r="L2927"/>
      <c r="M2927"/>
      <c r="N2927"/>
      <c r="O2927"/>
      <c r="P2927"/>
      <c r="Q2927"/>
      <c r="R2927"/>
      <c r="S2927"/>
      <c r="T2927"/>
      <c r="U2927"/>
      <c r="V2927"/>
      <c r="W2927"/>
      <c r="X2927"/>
      <c r="Y2927"/>
      <c r="Z2927"/>
      <c r="AA2927"/>
      <c r="AB2927"/>
      <c r="AC2927"/>
      <c r="AD2927"/>
      <c r="AE2927"/>
      <c r="AF2927"/>
    </row>
    <row r="2928" spans="3:32">
      <c r="C2928"/>
      <c r="D2928"/>
      <c r="E2928"/>
      <c r="F2928"/>
      <c r="G2928"/>
      <c r="H2928"/>
      <c r="I2928"/>
      <c r="J2928"/>
      <c r="K2928"/>
      <c r="L2928"/>
      <c r="M2928"/>
      <c r="N2928"/>
      <c r="O2928"/>
      <c r="P2928"/>
      <c r="Q2928"/>
      <c r="R2928"/>
      <c r="S2928"/>
      <c r="T2928"/>
      <c r="U2928"/>
      <c r="V2928"/>
      <c r="W2928"/>
      <c r="X2928"/>
      <c r="Y2928"/>
      <c r="Z2928"/>
      <c r="AA2928"/>
      <c r="AB2928"/>
      <c r="AC2928"/>
      <c r="AD2928"/>
      <c r="AE2928"/>
      <c r="AF2928"/>
    </row>
    <row r="2929" spans="3:32">
      <c r="C2929"/>
      <c r="D2929"/>
      <c r="E2929"/>
      <c r="F2929"/>
      <c r="G2929"/>
      <c r="H2929"/>
      <c r="I2929"/>
      <c r="J2929"/>
      <c r="K2929"/>
      <c r="L2929"/>
      <c r="M2929"/>
      <c r="N2929"/>
      <c r="O2929"/>
      <c r="P2929"/>
      <c r="Q2929"/>
      <c r="R2929"/>
      <c r="S2929"/>
      <c r="T2929"/>
      <c r="U2929"/>
      <c r="V2929"/>
      <c r="W2929"/>
      <c r="X2929"/>
      <c r="Y2929"/>
      <c r="Z2929"/>
      <c r="AA2929"/>
      <c r="AB2929"/>
      <c r="AC2929"/>
      <c r="AD2929"/>
      <c r="AE2929"/>
      <c r="AF2929"/>
    </row>
    <row r="2930" spans="3:32">
      <c r="C2930"/>
      <c r="D2930"/>
      <c r="E2930"/>
      <c r="F2930"/>
      <c r="G2930"/>
      <c r="H2930"/>
      <c r="I2930"/>
      <c r="J2930"/>
      <c r="K2930"/>
      <c r="L2930"/>
      <c r="M2930"/>
      <c r="N2930"/>
      <c r="O2930"/>
      <c r="P2930"/>
      <c r="Q2930"/>
      <c r="R2930"/>
      <c r="S2930"/>
      <c r="T2930"/>
      <c r="U2930"/>
      <c r="V2930"/>
      <c r="W2930"/>
      <c r="X2930"/>
      <c r="Y2930"/>
      <c r="Z2930"/>
      <c r="AA2930"/>
      <c r="AB2930"/>
      <c r="AC2930"/>
      <c r="AD2930"/>
      <c r="AE2930"/>
      <c r="AF2930"/>
    </row>
    <row r="2931" spans="3:32">
      <c r="C2931"/>
      <c r="D2931"/>
      <c r="E2931"/>
      <c r="F2931"/>
      <c r="G2931"/>
      <c r="H2931"/>
      <c r="I2931"/>
      <c r="J2931"/>
      <c r="K2931"/>
      <c r="L2931"/>
      <c r="M2931"/>
      <c r="N2931"/>
      <c r="O2931"/>
      <c r="P2931"/>
      <c r="Q2931"/>
      <c r="R2931"/>
      <c r="S2931"/>
      <c r="T2931"/>
      <c r="U2931"/>
      <c r="V2931"/>
      <c r="W2931"/>
      <c r="X2931"/>
      <c r="Y2931"/>
      <c r="Z2931"/>
      <c r="AA2931"/>
      <c r="AB2931"/>
      <c r="AC2931"/>
      <c r="AD2931"/>
      <c r="AE2931"/>
      <c r="AF2931"/>
    </row>
    <row r="2932" spans="3:32">
      <c r="C2932"/>
      <c r="D2932"/>
      <c r="E2932"/>
      <c r="F2932"/>
      <c r="G2932"/>
      <c r="H2932"/>
      <c r="I2932"/>
      <c r="J2932"/>
      <c r="K2932"/>
      <c r="L2932"/>
      <c r="M2932"/>
      <c r="N2932"/>
      <c r="O2932"/>
      <c r="P2932"/>
      <c r="Q2932"/>
      <c r="R2932"/>
      <c r="S2932"/>
      <c r="T2932"/>
      <c r="U2932"/>
      <c r="V2932"/>
      <c r="W2932"/>
      <c r="X2932"/>
      <c r="Y2932"/>
      <c r="Z2932"/>
      <c r="AA2932"/>
      <c r="AB2932"/>
      <c r="AC2932"/>
      <c r="AD2932"/>
      <c r="AE2932"/>
      <c r="AF2932"/>
    </row>
    <row r="2933" spans="3:32">
      <c r="C2933"/>
      <c r="D2933"/>
      <c r="E2933"/>
      <c r="F2933"/>
      <c r="G2933"/>
      <c r="H2933"/>
      <c r="I2933"/>
      <c r="J2933"/>
      <c r="K2933"/>
      <c r="L2933"/>
      <c r="M2933"/>
      <c r="N2933"/>
      <c r="O2933"/>
      <c r="P2933"/>
      <c r="Q2933"/>
      <c r="R2933"/>
      <c r="S2933"/>
      <c r="T2933"/>
      <c r="U2933"/>
      <c r="V2933"/>
      <c r="W2933"/>
      <c r="X2933"/>
      <c r="Y2933"/>
      <c r="Z2933"/>
      <c r="AA2933"/>
      <c r="AB2933"/>
      <c r="AC2933"/>
      <c r="AD2933"/>
      <c r="AE2933"/>
      <c r="AF2933"/>
    </row>
    <row r="2934" spans="3:32">
      <c r="C2934"/>
      <c r="D2934"/>
      <c r="E2934"/>
      <c r="F2934"/>
      <c r="G2934"/>
      <c r="H2934"/>
      <c r="I2934"/>
      <c r="J2934"/>
      <c r="K2934"/>
      <c r="L2934"/>
      <c r="M2934"/>
      <c r="N2934"/>
      <c r="O2934"/>
      <c r="P2934"/>
      <c r="Q2934"/>
      <c r="R2934"/>
      <c r="S2934"/>
      <c r="T2934"/>
      <c r="U2934"/>
      <c r="V2934"/>
      <c r="W2934"/>
      <c r="X2934"/>
      <c r="Y2934"/>
      <c r="Z2934"/>
      <c r="AA2934"/>
      <c r="AB2934"/>
      <c r="AC2934"/>
      <c r="AD2934"/>
      <c r="AE2934"/>
      <c r="AF2934"/>
    </row>
    <row r="2935" spans="3:32">
      <c r="C2935"/>
      <c r="D2935"/>
      <c r="E2935"/>
      <c r="F2935"/>
      <c r="G2935"/>
      <c r="H2935"/>
      <c r="I2935"/>
      <c r="J2935"/>
      <c r="K2935"/>
      <c r="L2935"/>
      <c r="M2935"/>
      <c r="N2935"/>
      <c r="O2935"/>
      <c r="P2935"/>
      <c r="Q2935"/>
      <c r="R2935"/>
      <c r="S2935"/>
      <c r="T2935"/>
      <c r="U2935"/>
      <c r="V2935"/>
      <c r="W2935"/>
      <c r="X2935"/>
      <c r="Y2935"/>
      <c r="Z2935"/>
      <c r="AA2935"/>
      <c r="AB2935"/>
      <c r="AC2935"/>
      <c r="AD2935"/>
      <c r="AE2935"/>
      <c r="AF2935"/>
    </row>
    <row r="2936" spans="3:32">
      <c r="C2936"/>
      <c r="D2936"/>
      <c r="E2936"/>
      <c r="F2936"/>
      <c r="G2936"/>
      <c r="H2936"/>
      <c r="I2936"/>
      <c r="J2936"/>
      <c r="K2936"/>
      <c r="L2936"/>
      <c r="M2936"/>
      <c r="N2936"/>
      <c r="O2936"/>
      <c r="P2936"/>
      <c r="Q2936"/>
      <c r="R2936"/>
      <c r="S2936"/>
      <c r="T2936"/>
      <c r="U2936"/>
      <c r="V2936"/>
      <c r="W2936"/>
      <c r="X2936"/>
      <c r="Y2936"/>
      <c r="Z2936"/>
      <c r="AA2936"/>
      <c r="AB2936"/>
      <c r="AC2936"/>
      <c r="AD2936"/>
      <c r="AE2936"/>
      <c r="AF2936"/>
    </row>
    <row r="2937" spans="3:32">
      <c r="C2937"/>
      <c r="D2937"/>
      <c r="E2937"/>
      <c r="F2937"/>
      <c r="G2937"/>
      <c r="H2937"/>
      <c r="I2937"/>
      <c r="J2937"/>
      <c r="K2937"/>
      <c r="L2937"/>
      <c r="M2937"/>
      <c r="N2937"/>
      <c r="O2937"/>
      <c r="P2937"/>
      <c r="Q2937"/>
      <c r="R2937"/>
      <c r="S2937"/>
      <c r="T2937"/>
      <c r="U2937"/>
      <c r="V2937"/>
      <c r="W2937"/>
      <c r="X2937"/>
      <c r="Y2937"/>
      <c r="Z2937"/>
      <c r="AA2937"/>
      <c r="AB2937"/>
      <c r="AC2937"/>
      <c r="AD2937"/>
      <c r="AE2937"/>
      <c r="AF2937"/>
    </row>
    <row r="2938" spans="3:32">
      <c r="C2938"/>
      <c r="D2938"/>
      <c r="E2938"/>
      <c r="F2938"/>
      <c r="G2938"/>
      <c r="H2938"/>
      <c r="I2938"/>
      <c r="J2938"/>
      <c r="K2938"/>
      <c r="L2938"/>
      <c r="M2938"/>
      <c r="N2938"/>
      <c r="O2938"/>
      <c r="P2938"/>
      <c r="Q2938"/>
      <c r="R2938"/>
      <c r="S2938"/>
      <c r="T2938"/>
      <c r="U2938"/>
      <c r="V2938"/>
      <c r="W2938"/>
      <c r="X2938"/>
      <c r="Y2938"/>
      <c r="Z2938"/>
      <c r="AA2938"/>
      <c r="AB2938"/>
      <c r="AC2938"/>
      <c r="AD2938"/>
      <c r="AE2938"/>
      <c r="AF2938"/>
    </row>
    <row r="2939" spans="3:32">
      <c r="C2939"/>
      <c r="D2939"/>
      <c r="E2939"/>
      <c r="F2939"/>
      <c r="G2939"/>
      <c r="H2939"/>
      <c r="I2939"/>
      <c r="J2939"/>
      <c r="K2939"/>
      <c r="L2939"/>
      <c r="M2939"/>
      <c r="N2939"/>
      <c r="O2939"/>
      <c r="P2939"/>
      <c r="Q2939"/>
      <c r="R2939"/>
      <c r="S2939"/>
      <c r="T2939"/>
      <c r="U2939"/>
      <c r="V2939"/>
      <c r="W2939"/>
      <c r="X2939"/>
      <c r="Y2939"/>
      <c r="Z2939"/>
      <c r="AA2939"/>
      <c r="AB2939"/>
      <c r="AC2939"/>
      <c r="AD2939"/>
      <c r="AE2939"/>
      <c r="AF2939"/>
    </row>
    <row r="2940" spans="3:32">
      <c r="C2940"/>
      <c r="D2940"/>
      <c r="E2940"/>
      <c r="F2940"/>
      <c r="G2940"/>
      <c r="H2940"/>
      <c r="I2940"/>
      <c r="J2940"/>
      <c r="K2940"/>
      <c r="L2940"/>
      <c r="M2940"/>
      <c r="N2940"/>
      <c r="O2940"/>
      <c r="P2940"/>
      <c r="Q2940"/>
      <c r="R2940"/>
      <c r="S2940"/>
      <c r="T2940"/>
      <c r="U2940"/>
      <c r="V2940"/>
      <c r="W2940"/>
      <c r="X2940"/>
      <c r="Y2940"/>
      <c r="Z2940"/>
      <c r="AA2940"/>
      <c r="AB2940"/>
      <c r="AC2940"/>
      <c r="AD2940"/>
      <c r="AE2940"/>
      <c r="AF2940"/>
    </row>
    <row r="2941" spans="3:32">
      <c r="C2941"/>
      <c r="D2941"/>
      <c r="E2941"/>
      <c r="F2941"/>
      <c r="G2941"/>
      <c r="H2941"/>
      <c r="I2941"/>
      <c r="J2941"/>
      <c r="K2941"/>
      <c r="L2941"/>
      <c r="M2941"/>
      <c r="N2941"/>
      <c r="O2941"/>
      <c r="P2941"/>
      <c r="Q2941"/>
      <c r="R2941"/>
      <c r="S2941"/>
      <c r="T2941"/>
      <c r="U2941"/>
      <c r="V2941"/>
      <c r="W2941"/>
      <c r="X2941"/>
      <c r="Y2941"/>
      <c r="Z2941"/>
      <c r="AA2941"/>
      <c r="AB2941"/>
      <c r="AC2941"/>
      <c r="AD2941"/>
      <c r="AE2941"/>
      <c r="AF2941"/>
    </row>
    <row r="2942" spans="3:32">
      <c r="C2942"/>
      <c r="D2942"/>
      <c r="E2942"/>
      <c r="F2942"/>
      <c r="G2942"/>
      <c r="H2942"/>
      <c r="I2942"/>
      <c r="J2942"/>
      <c r="K2942"/>
      <c r="L2942"/>
      <c r="M2942"/>
      <c r="N2942"/>
      <c r="O2942"/>
      <c r="P2942"/>
      <c r="Q2942"/>
      <c r="R2942"/>
      <c r="S2942"/>
      <c r="T2942"/>
      <c r="U2942"/>
      <c r="V2942"/>
      <c r="W2942"/>
      <c r="X2942"/>
      <c r="Y2942"/>
      <c r="Z2942"/>
      <c r="AA2942"/>
      <c r="AB2942"/>
      <c r="AC2942"/>
      <c r="AD2942"/>
      <c r="AE2942"/>
      <c r="AF2942"/>
    </row>
    <row r="2943" spans="3:32">
      <c r="C2943"/>
      <c r="D2943"/>
      <c r="E2943"/>
      <c r="F2943"/>
      <c r="G2943"/>
      <c r="H2943"/>
      <c r="I2943"/>
      <c r="J2943"/>
      <c r="K2943"/>
      <c r="L2943"/>
      <c r="M2943"/>
      <c r="N2943"/>
      <c r="O2943"/>
      <c r="P2943"/>
      <c r="Q2943"/>
      <c r="R2943"/>
      <c r="S2943"/>
      <c r="T2943"/>
      <c r="U2943"/>
      <c r="V2943"/>
      <c r="W2943"/>
      <c r="X2943"/>
      <c r="Y2943"/>
      <c r="Z2943"/>
      <c r="AA2943"/>
      <c r="AB2943"/>
      <c r="AC2943"/>
      <c r="AD2943"/>
      <c r="AE2943"/>
      <c r="AF2943"/>
    </row>
    <row r="2944" spans="3:32">
      <c r="C2944"/>
      <c r="D2944"/>
      <c r="E2944"/>
      <c r="F2944"/>
      <c r="G2944"/>
      <c r="H2944"/>
      <c r="I2944"/>
      <c r="J2944"/>
      <c r="K2944"/>
      <c r="L2944"/>
      <c r="M2944"/>
      <c r="N2944"/>
      <c r="O2944"/>
      <c r="P2944"/>
      <c r="Q2944"/>
      <c r="R2944"/>
      <c r="S2944"/>
      <c r="T2944"/>
      <c r="U2944"/>
      <c r="V2944"/>
      <c r="W2944"/>
      <c r="X2944"/>
      <c r="Y2944"/>
      <c r="Z2944"/>
      <c r="AA2944"/>
      <c r="AB2944"/>
      <c r="AC2944"/>
      <c r="AD2944"/>
      <c r="AE2944"/>
      <c r="AF2944"/>
    </row>
    <row r="2945" spans="3:32">
      <c r="C2945"/>
      <c r="D2945"/>
      <c r="E2945"/>
      <c r="F2945"/>
      <c r="G2945"/>
      <c r="H2945"/>
      <c r="I2945"/>
      <c r="J2945"/>
      <c r="K2945"/>
      <c r="L2945"/>
      <c r="M2945"/>
      <c r="N2945"/>
      <c r="O2945"/>
      <c r="P2945"/>
      <c r="Q2945"/>
      <c r="R2945"/>
      <c r="S2945"/>
      <c r="T2945"/>
      <c r="U2945"/>
      <c r="V2945"/>
      <c r="W2945"/>
      <c r="X2945"/>
      <c r="Y2945"/>
      <c r="Z2945"/>
      <c r="AA2945"/>
      <c r="AB2945"/>
      <c r="AC2945"/>
      <c r="AD2945"/>
      <c r="AE2945"/>
      <c r="AF2945"/>
    </row>
    <row r="2946" spans="3:32">
      <c r="C2946"/>
      <c r="D2946"/>
      <c r="E2946"/>
      <c r="F2946"/>
      <c r="G2946"/>
      <c r="H2946"/>
      <c r="I2946"/>
      <c r="J2946"/>
      <c r="K2946"/>
      <c r="L2946"/>
      <c r="M2946"/>
      <c r="N2946"/>
      <c r="O2946"/>
      <c r="P2946"/>
      <c r="Q2946"/>
      <c r="R2946"/>
      <c r="S2946"/>
      <c r="T2946"/>
      <c r="U2946"/>
      <c r="V2946"/>
      <c r="W2946"/>
      <c r="X2946"/>
      <c r="Y2946"/>
      <c r="Z2946"/>
      <c r="AA2946"/>
      <c r="AB2946"/>
      <c r="AC2946"/>
      <c r="AD2946"/>
      <c r="AE2946"/>
      <c r="AF2946"/>
    </row>
    <row r="2947" spans="3:32">
      <c r="C2947"/>
      <c r="D2947"/>
      <c r="E2947"/>
      <c r="F2947"/>
      <c r="G2947"/>
      <c r="H2947"/>
      <c r="I2947"/>
      <c r="J2947"/>
      <c r="K2947"/>
      <c r="L2947"/>
      <c r="M2947"/>
      <c r="N2947"/>
      <c r="O2947"/>
      <c r="P2947"/>
      <c r="Q2947"/>
      <c r="R2947"/>
      <c r="S2947"/>
      <c r="T2947"/>
      <c r="U2947"/>
      <c r="V2947"/>
      <c r="W2947"/>
      <c r="X2947"/>
      <c r="Y2947"/>
      <c r="Z2947"/>
      <c r="AA2947"/>
      <c r="AB2947"/>
      <c r="AC2947"/>
      <c r="AD2947"/>
      <c r="AE2947"/>
      <c r="AF2947"/>
    </row>
    <row r="2948" spans="3:32">
      <c r="C2948"/>
      <c r="D2948"/>
      <c r="E2948"/>
      <c r="F2948"/>
      <c r="G2948"/>
      <c r="H2948"/>
      <c r="I2948"/>
      <c r="J2948"/>
      <c r="K2948"/>
      <c r="L2948"/>
      <c r="M2948"/>
      <c r="N2948"/>
      <c r="O2948"/>
      <c r="P2948"/>
      <c r="Q2948"/>
      <c r="R2948"/>
      <c r="S2948"/>
      <c r="T2948"/>
      <c r="U2948"/>
      <c r="V2948"/>
      <c r="W2948"/>
      <c r="X2948"/>
      <c r="Y2948"/>
      <c r="Z2948"/>
      <c r="AA2948"/>
      <c r="AB2948"/>
      <c r="AC2948"/>
      <c r="AD2948"/>
      <c r="AE2948"/>
      <c r="AF2948"/>
    </row>
    <row r="2949" spans="3:32">
      <c r="C2949"/>
      <c r="D2949"/>
      <c r="E2949"/>
      <c r="F2949"/>
      <c r="G2949"/>
      <c r="H2949"/>
      <c r="I2949"/>
      <c r="J2949"/>
      <c r="K2949"/>
      <c r="L2949"/>
      <c r="M2949"/>
      <c r="N2949"/>
      <c r="O2949"/>
      <c r="P2949"/>
      <c r="Q2949"/>
      <c r="R2949"/>
      <c r="S2949"/>
      <c r="T2949"/>
      <c r="U2949"/>
      <c r="V2949"/>
      <c r="W2949"/>
      <c r="X2949"/>
      <c r="Y2949"/>
      <c r="Z2949"/>
      <c r="AA2949"/>
      <c r="AB2949"/>
      <c r="AC2949"/>
      <c r="AD2949"/>
      <c r="AE2949"/>
      <c r="AF2949"/>
    </row>
    <row r="2950" spans="3:32">
      <c r="C2950"/>
      <c r="D2950"/>
      <c r="E2950"/>
      <c r="F2950"/>
      <c r="G2950"/>
      <c r="H2950"/>
      <c r="I2950"/>
      <c r="J2950"/>
      <c r="K2950"/>
      <c r="L2950"/>
      <c r="M2950"/>
      <c r="N2950"/>
      <c r="O2950"/>
      <c r="P2950"/>
      <c r="Q2950"/>
      <c r="R2950"/>
      <c r="S2950"/>
      <c r="T2950"/>
      <c r="U2950"/>
      <c r="V2950"/>
      <c r="W2950"/>
      <c r="X2950"/>
      <c r="Y2950"/>
      <c r="Z2950"/>
      <c r="AA2950"/>
      <c r="AB2950"/>
      <c r="AC2950"/>
      <c r="AD2950"/>
      <c r="AE2950"/>
      <c r="AF2950"/>
    </row>
    <row r="2951" spans="3:32">
      <c r="C2951"/>
      <c r="D2951"/>
      <c r="E2951"/>
      <c r="F2951"/>
      <c r="G2951"/>
      <c r="H2951"/>
      <c r="I2951"/>
      <c r="J2951"/>
      <c r="K2951"/>
      <c r="L2951"/>
      <c r="M2951"/>
      <c r="N2951"/>
      <c r="O2951"/>
      <c r="P2951"/>
      <c r="Q2951"/>
      <c r="R2951"/>
      <c r="S2951"/>
      <c r="T2951"/>
      <c r="U2951"/>
      <c r="V2951"/>
      <c r="W2951"/>
      <c r="X2951"/>
      <c r="Y2951"/>
      <c r="Z2951"/>
      <c r="AA2951"/>
      <c r="AB2951"/>
      <c r="AC2951"/>
      <c r="AD2951"/>
      <c r="AE2951"/>
      <c r="AF2951"/>
    </row>
    <row r="2952" spans="3:32">
      <c r="C2952"/>
      <c r="D2952"/>
      <c r="E2952"/>
      <c r="F2952"/>
      <c r="G2952"/>
      <c r="H2952"/>
      <c r="I2952"/>
      <c r="J2952"/>
      <c r="K2952"/>
      <c r="L2952"/>
      <c r="M2952"/>
      <c r="N2952"/>
      <c r="O2952"/>
      <c r="P2952"/>
      <c r="Q2952"/>
      <c r="R2952"/>
      <c r="S2952"/>
      <c r="T2952"/>
      <c r="U2952"/>
      <c r="V2952"/>
      <c r="W2952"/>
      <c r="X2952"/>
      <c r="Y2952"/>
      <c r="Z2952"/>
      <c r="AA2952"/>
      <c r="AB2952"/>
      <c r="AC2952"/>
      <c r="AD2952"/>
      <c r="AE2952"/>
      <c r="AF2952"/>
    </row>
    <row r="2953" spans="3:32">
      <c r="C2953"/>
      <c r="D2953"/>
      <c r="E2953"/>
      <c r="F2953"/>
      <c r="G2953"/>
      <c r="H2953"/>
      <c r="I2953"/>
      <c r="J2953"/>
      <c r="K2953"/>
      <c r="L2953"/>
      <c r="M2953"/>
      <c r="N2953"/>
      <c r="O2953"/>
      <c r="P2953"/>
      <c r="Q2953"/>
      <c r="R2953"/>
      <c r="S2953"/>
      <c r="T2953"/>
      <c r="U2953"/>
      <c r="V2953"/>
      <c r="W2953"/>
      <c r="X2953"/>
      <c r="Y2953"/>
      <c r="Z2953"/>
      <c r="AA2953"/>
      <c r="AB2953"/>
      <c r="AC2953"/>
      <c r="AD2953"/>
      <c r="AE2953"/>
      <c r="AF2953"/>
    </row>
    <row r="2954" spans="3:32">
      <c r="C2954"/>
      <c r="D2954"/>
      <c r="E2954"/>
      <c r="F2954"/>
      <c r="G2954"/>
      <c r="H2954"/>
      <c r="I2954"/>
      <c r="J2954"/>
      <c r="K2954"/>
      <c r="L2954"/>
      <c r="M2954"/>
      <c r="N2954"/>
      <c r="O2954"/>
      <c r="P2954"/>
      <c r="Q2954"/>
      <c r="R2954"/>
      <c r="S2954"/>
      <c r="T2954"/>
      <c r="U2954"/>
      <c r="V2954"/>
      <c r="W2954"/>
      <c r="X2954"/>
      <c r="Y2954"/>
      <c r="Z2954"/>
      <c r="AA2954"/>
      <c r="AB2954"/>
      <c r="AC2954"/>
      <c r="AD2954"/>
      <c r="AE2954"/>
      <c r="AF2954"/>
    </row>
    <row r="2955" spans="3:32">
      <c r="C2955"/>
      <c r="D2955"/>
      <c r="E2955"/>
      <c r="F2955"/>
      <c r="G2955"/>
      <c r="H2955"/>
      <c r="I2955"/>
      <c r="J2955"/>
      <c r="K2955"/>
      <c r="L2955"/>
      <c r="M2955"/>
      <c r="N2955"/>
      <c r="O2955"/>
      <c r="P2955"/>
      <c r="Q2955"/>
      <c r="R2955"/>
      <c r="S2955"/>
      <c r="T2955"/>
      <c r="U2955"/>
      <c r="V2955"/>
      <c r="W2955"/>
      <c r="X2955"/>
      <c r="Y2955"/>
      <c r="Z2955"/>
      <c r="AA2955"/>
      <c r="AB2955"/>
      <c r="AC2955"/>
      <c r="AD2955"/>
      <c r="AE2955"/>
      <c r="AF2955"/>
    </row>
    <row r="2956" spans="3:32">
      <c r="C2956"/>
      <c r="D2956"/>
      <c r="E2956"/>
      <c r="F2956"/>
      <c r="G2956"/>
      <c r="H2956"/>
      <c r="I2956"/>
      <c r="J2956"/>
      <c r="K2956"/>
      <c r="L2956"/>
      <c r="M2956"/>
      <c r="N2956"/>
      <c r="O2956"/>
      <c r="P2956"/>
      <c r="Q2956"/>
      <c r="R2956"/>
      <c r="S2956"/>
      <c r="T2956"/>
      <c r="U2956"/>
      <c r="V2956"/>
      <c r="W2956"/>
      <c r="X2956"/>
      <c r="Y2956"/>
      <c r="Z2956"/>
      <c r="AA2956"/>
      <c r="AB2956"/>
      <c r="AC2956"/>
      <c r="AD2956"/>
      <c r="AE2956"/>
      <c r="AF2956"/>
    </row>
    <row r="2957" spans="3:32">
      <c r="C2957"/>
      <c r="D2957"/>
      <c r="E2957"/>
      <c r="F2957"/>
      <c r="G2957"/>
      <c r="H2957"/>
      <c r="I2957"/>
      <c r="J2957"/>
      <c r="K2957"/>
      <c r="L2957"/>
      <c r="M2957"/>
      <c r="N2957"/>
      <c r="O2957"/>
      <c r="P2957"/>
      <c r="Q2957"/>
      <c r="R2957"/>
      <c r="S2957"/>
      <c r="T2957"/>
      <c r="U2957"/>
      <c r="V2957"/>
      <c r="W2957"/>
      <c r="X2957"/>
      <c r="Y2957"/>
      <c r="Z2957"/>
      <c r="AA2957"/>
      <c r="AB2957"/>
      <c r="AC2957"/>
      <c r="AD2957"/>
      <c r="AE2957"/>
      <c r="AF2957"/>
    </row>
    <row r="2958" spans="3:32">
      <c r="C2958"/>
      <c r="D2958"/>
      <c r="E2958"/>
      <c r="F2958"/>
      <c r="G2958"/>
      <c r="H2958"/>
      <c r="I2958"/>
      <c r="J2958"/>
      <c r="K2958"/>
      <c r="L2958"/>
      <c r="M2958"/>
      <c r="N2958"/>
      <c r="O2958"/>
      <c r="P2958"/>
      <c r="Q2958"/>
      <c r="R2958"/>
      <c r="S2958"/>
      <c r="T2958"/>
      <c r="U2958"/>
      <c r="V2958"/>
      <c r="W2958"/>
      <c r="X2958"/>
      <c r="Y2958"/>
      <c r="Z2958"/>
      <c r="AA2958"/>
      <c r="AB2958"/>
      <c r="AC2958"/>
      <c r="AD2958"/>
      <c r="AE2958"/>
      <c r="AF2958"/>
    </row>
    <row r="2959" spans="3:32">
      <c r="C2959"/>
      <c r="D2959"/>
      <c r="E2959"/>
      <c r="F2959"/>
      <c r="G2959"/>
      <c r="H2959"/>
      <c r="I2959"/>
      <c r="J2959"/>
      <c r="K2959"/>
      <c r="L2959"/>
      <c r="M2959"/>
      <c r="N2959"/>
      <c r="O2959"/>
      <c r="P2959"/>
      <c r="Q2959"/>
      <c r="R2959"/>
      <c r="S2959"/>
      <c r="T2959"/>
      <c r="U2959"/>
      <c r="V2959"/>
      <c r="W2959"/>
      <c r="X2959"/>
      <c r="Y2959"/>
      <c r="Z2959"/>
      <c r="AA2959"/>
      <c r="AB2959"/>
      <c r="AC2959"/>
      <c r="AD2959"/>
      <c r="AE2959"/>
      <c r="AF2959"/>
    </row>
    <row r="2960" spans="3:32">
      <c r="C2960"/>
      <c r="D2960"/>
      <c r="E2960"/>
      <c r="F2960"/>
      <c r="G2960"/>
      <c r="H2960"/>
      <c r="I2960"/>
      <c r="J2960"/>
      <c r="K2960"/>
      <c r="L2960"/>
      <c r="M2960"/>
      <c r="N2960"/>
      <c r="O2960"/>
      <c r="P2960"/>
      <c r="Q2960"/>
      <c r="R2960"/>
      <c r="S2960"/>
      <c r="T2960"/>
      <c r="U2960"/>
      <c r="V2960"/>
      <c r="W2960"/>
      <c r="X2960"/>
      <c r="Y2960"/>
      <c r="Z2960"/>
      <c r="AA2960"/>
      <c r="AB2960"/>
      <c r="AC2960"/>
      <c r="AD2960"/>
      <c r="AE2960"/>
      <c r="AF2960"/>
    </row>
    <row r="2961" spans="3:32">
      <c r="C2961"/>
      <c r="D2961"/>
      <c r="E2961"/>
      <c r="F2961"/>
      <c r="G2961"/>
      <c r="H2961"/>
      <c r="I2961"/>
      <c r="J2961"/>
      <c r="K2961"/>
      <c r="L2961"/>
      <c r="M2961"/>
      <c r="N2961"/>
      <c r="O2961"/>
      <c r="P2961"/>
      <c r="Q2961"/>
      <c r="R2961"/>
      <c r="S2961"/>
      <c r="T2961"/>
      <c r="U2961"/>
      <c r="V2961"/>
      <c r="W2961"/>
      <c r="X2961"/>
      <c r="Y2961"/>
      <c r="Z2961"/>
      <c r="AA2961"/>
      <c r="AB2961"/>
      <c r="AC2961"/>
      <c r="AD2961"/>
      <c r="AE2961"/>
      <c r="AF2961"/>
    </row>
    <row r="2962" spans="3:32">
      <c r="C2962"/>
      <c r="D2962"/>
      <c r="E2962"/>
      <c r="F2962"/>
      <c r="G2962"/>
      <c r="H2962"/>
      <c r="I2962"/>
      <c r="J2962"/>
      <c r="K2962"/>
      <c r="L2962"/>
      <c r="M2962"/>
      <c r="N2962"/>
      <c r="O2962"/>
      <c r="P2962"/>
      <c r="Q2962"/>
      <c r="R2962"/>
      <c r="S2962"/>
      <c r="T2962"/>
      <c r="U2962"/>
      <c r="V2962"/>
      <c r="W2962"/>
      <c r="X2962"/>
      <c r="Y2962"/>
      <c r="Z2962"/>
      <c r="AA2962"/>
      <c r="AB2962"/>
      <c r="AC2962"/>
      <c r="AD2962"/>
      <c r="AE2962"/>
      <c r="AF2962"/>
    </row>
    <row r="2963" spans="3:32">
      <c r="C2963"/>
      <c r="D2963"/>
      <c r="E2963"/>
      <c r="F2963"/>
      <c r="G2963"/>
      <c r="H2963"/>
      <c r="I2963"/>
      <c r="J2963"/>
      <c r="K2963"/>
      <c r="L2963"/>
      <c r="M2963"/>
      <c r="N2963"/>
      <c r="O2963"/>
      <c r="P2963"/>
      <c r="Q2963"/>
      <c r="R2963"/>
      <c r="S2963"/>
      <c r="T2963"/>
      <c r="U2963"/>
      <c r="V2963"/>
      <c r="W2963"/>
      <c r="X2963"/>
      <c r="Y2963"/>
      <c r="Z2963"/>
      <c r="AA2963"/>
      <c r="AB2963"/>
      <c r="AC2963"/>
      <c r="AD2963"/>
      <c r="AE2963"/>
      <c r="AF2963"/>
    </row>
    <row r="2964" spans="3:32">
      <c r="C2964"/>
      <c r="D2964"/>
      <c r="E2964"/>
      <c r="F2964"/>
      <c r="G2964"/>
      <c r="H2964"/>
      <c r="I2964"/>
      <c r="J2964"/>
      <c r="K2964"/>
      <c r="L2964"/>
      <c r="M2964"/>
      <c r="N2964"/>
      <c r="O2964"/>
      <c r="P2964"/>
      <c r="Q2964"/>
      <c r="R2964"/>
      <c r="S2964"/>
      <c r="T2964"/>
      <c r="U2964"/>
      <c r="V2964"/>
      <c r="W2964"/>
      <c r="X2964"/>
      <c r="Y2964"/>
      <c r="Z2964"/>
      <c r="AA2964"/>
      <c r="AB2964"/>
      <c r="AC2964"/>
      <c r="AD2964"/>
      <c r="AE2964"/>
      <c r="AF2964"/>
    </row>
    <row r="2965" spans="3:32">
      <c r="C2965"/>
      <c r="D2965"/>
      <c r="E2965"/>
      <c r="F2965"/>
      <c r="G2965"/>
      <c r="H2965"/>
      <c r="I2965"/>
      <c r="J2965"/>
      <c r="K2965"/>
      <c r="L2965"/>
      <c r="M2965"/>
      <c r="N2965"/>
      <c r="O2965"/>
      <c r="P2965"/>
      <c r="Q2965"/>
      <c r="R2965"/>
      <c r="S2965"/>
      <c r="T2965"/>
      <c r="U2965"/>
      <c r="V2965"/>
      <c r="W2965"/>
      <c r="X2965"/>
      <c r="Y2965"/>
      <c r="Z2965"/>
      <c r="AA2965"/>
      <c r="AB2965"/>
      <c r="AC2965"/>
      <c r="AD2965"/>
      <c r="AE2965"/>
      <c r="AF2965"/>
    </row>
    <row r="2966" spans="3:32">
      <c r="C2966"/>
      <c r="D2966"/>
      <c r="E2966"/>
      <c r="F2966"/>
      <c r="G2966"/>
      <c r="H2966"/>
      <c r="I2966"/>
      <c r="J2966"/>
      <c r="K2966"/>
      <c r="L2966"/>
      <c r="M2966"/>
      <c r="N2966"/>
      <c r="O2966"/>
      <c r="P2966"/>
      <c r="Q2966"/>
      <c r="R2966"/>
      <c r="S2966"/>
      <c r="T2966"/>
      <c r="U2966"/>
      <c r="V2966"/>
      <c r="W2966"/>
      <c r="X2966"/>
      <c r="Y2966"/>
      <c r="Z2966"/>
      <c r="AA2966"/>
      <c r="AB2966"/>
      <c r="AC2966"/>
      <c r="AD2966"/>
      <c r="AE2966"/>
      <c r="AF2966"/>
    </row>
    <row r="2967" spans="3:32">
      <c r="C2967"/>
      <c r="D2967"/>
      <c r="E2967"/>
      <c r="F2967"/>
      <c r="G2967"/>
      <c r="H2967"/>
      <c r="I2967"/>
      <c r="J2967"/>
      <c r="K2967"/>
      <c r="L2967"/>
      <c r="M2967"/>
      <c r="N2967"/>
      <c r="O2967"/>
      <c r="P2967"/>
      <c r="Q2967"/>
      <c r="R2967"/>
      <c r="S2967"/>
      <c r="T2967"/>
      <c r="U2967"/>
      <c r="V2967"/>
      <c r="W2967"/>
      <c r="X2967"/>
      <c r="Y2967"/>
      <c r="Z2967"/>
      <c r="AA2967"/>
      <c r="AB2967"/>
      <c r="AC2967"/>
      <c r="AD2967"/>
      <c r="AE2967"/>
      <c r="AF2967"/>
    </row>
    <row r="2968" spans="3:32">
      <c r="C2968"/>
      <c r="D2968"/>
      <c r="E2968"/>
      <c r="F2968"/>
      <c r="G2968"/>
      <c r="H2968"/>
      <c r="I2968"/>
      <c r="J2968"/>
      <c r="K2968"/>
      <c r="L2968"/>
      <c r="M2968"/>
      <c r="N2968"/>
      <c r="O2968"/>
      <c r="P2968"/>
      <c r="Q2968"/>
      <c r="R2968"/>
      <c r="S2968"/>
      <c r="T2968"/>
      <c r="U2968"/>
      <c r="V2968"/>
      <c r="W2968"/>
      <c r="X2968"/>
      <c r="Y2968"/>
      <c r="Z2968"/>
      <c r="AA2968"/>
      <c r="AB2968"/>
      <c r="AC2968"/>
      <c r="AD2968"/>
      <c r="AE2968"/>
      <c r="AF2968"/>
    </row>
    <row r="2969" spans="3:32">
      <c r="C2969"/>
      <c r="D2969"/>
      <c r="E2969"/>
      <c r="F2969"/>
      <c r="G2969"/>
      <c r="H2969"/>
      <c r="I2969"/>
      <c r="J2969"/>
      <c r="K2969"/>
      <c r="L2969"/>
      <c r="M2969"/>
      <c r="N2969"/>
      <c r="O2969"/>
      <c r="P2969"/>
      <c r="Q2969"/>
      <c r="R2969"/>
      <c r="S2969"/>
      <c r="T2969"/>
      <c r="U2969"/>
      <c r="V2969"/>
      <c r="W2969"/>
      <c r="X2969"/>
      <c r="Y2969"/>
      <c r="Z2969"/>
      <c r="AA2969"/>
      <c r="AB2969"/>
      <c r="AC2969"/>
      <c r="AD2969"/>
      <c r="AE2969"/>
      <c r="AF2969"/>
    </row>
    <row r="2970" spans="3:32">
      <c r="C2970"/>
      <c r="D2970"/>
      <c r="E2970"/>
      <c r="F2970"/>
      <c r="G2970"/>
      <c r="H2970"/>
      <c r="I2970"/>
      <c r="J2970"/>
      <c r="K2970"/>
      <c r="L2970"/>
      <c r="M2970"/>
      <c r="N2970"/>
      <c r="O2970"/>
      <c r="P2970"/>
      <c r="Q2970"/>
      <c r="R2970"/>
      <c r="S2970"/>
      <c r="T2970"/>
      <c r="U2970"/>
      <c r="V2970"/>
      <c r="W2970"/>
      <c r="X2970"/>
      <c r="Y2970"/>
      <c r="Z2970"/>
      <c r="AA2970"/>
      <c r="AB2970"/>
      <c r="AC2970"/>
      <c r="AD2970"/>
      <c r="AE2970"/>
      <c r="AF2970"/>
    </row>
    <row r="2971" spans="3:32">
      <c r="C2971"/>
      <c r="D2971"/>
      <c r="E2971"/>
      <c r="F2971"/>
      <c r="G2971"/>
      <c r="H2971"/>
      <c r="I2971"/>
      <c r="J2971"/>
      <c r="K2971"/>
      <c r="L2971"/>
      <c r="M2971"/>
      <c r="N2971"/>
      <c r="O2971"/>
      <c r="P2971"/>
      <c r="Q2971"/>
      <c r="R2971"/>
      <c r="S2971"/>
      <c r="T2971"/>
      <c r="U2971"/>
      <c r="V2971"/>
      <c r="W2971"/>
      <c r="X2971"/>
      <c r="Y2971"/>
      <c r="Z2971"/>
      <c r="AA2971"/>
      <c r="AB2971"/>
      <c r="AC2971"/>
      <c r="AD2971"/>
      <c r="AE2971"/>
      <c r="AF2971"/>
    </row>
    <row r="2972" spans="3:32">
      <c r="C2972"/>
      <c r="D2972"/>
      <c r="E2972"/>
      <c r="F2972"/>
      <c r="G2972"/>
      <c r="H2972"/>
      <c r="I2972"/>
      <c r="J2972"/>
      <c r="K2972"/>
      <c r="L2972"/>
      <c r="M2972"/>
      <c r="N2972"/>
      <c r="O2972"/>
      <c r="P2972"/>
      <c r="Q2972"/>
      <c r="R2972"/>
      <c r="S2972"/>
      <c r="T2972"/>
      <c r="U2972"/>
      <c r="V2972"/>
      <c r="W2972"/>
      <c r="X2972"/>
      <c r="Y2972"/>
      <c r="Z2972"/>
      <c r="AA2972"/>
      <c r="AB2972"/>
      <c r="AC2972"/>
      <c r="AD2972"/>
      <c r="AE2972"/>
      <c r="AF2972"/>
    </row>
    <row r="2973" spans="3:32">
      <c r="C2973"/>
      <c r="D2973"/>
      <c r="E2973"/>
      <c r="F2973"/>
      <c r="G2973"/>
      <c r="H2973"/>
      <c r="I2973"/>
      <c r="J2973"/>
      <c r="K2973"/>
      <c r="L2973"/>
      <c r="M2973"/>
      <c r="N2973"/>
      <c r="O2973"/>
      <c r="P2973"/>
      <c r="Q2973"/>
      <c r="R2973"/>
      <c r="S2973"/>
      <c r="T2973"/>
      <c r="U2973"/>
      <c r="V2973"/>
      <c r="W2973"/>
      <c r="X2973"/>
      <c r="Y2973"/>
      <c r="Z2973"/>
      <c r="AA2973"/>
      <c r="AB2973"/>
      <c r="AC2973"/>
      <c r="AD2973"/>
      <c r="AE2973"/>
      <c r="AF2973"/>
    </row>
    <row r="2974" spans="3:32">
      <c r="C2974"/>
      <c r="D2974"/>
      <c r="E2974"/>
      <c r="F2974"/>
      <c r="G2974"/>
      <c r="H2974"/>
      <c r="I2974"/>
      <c r="J2974"/>
      <c r="K2974"/>
      <c r="L2974"/>
      <c r="M2974"/>
      <c r="N2974"/>
      <c r="O2974"/>
      <c r="P2974"/>
      <c r="Q2974"/>
      <c r="R2974"/>
      <c r="S2974"/>
      <c r="T2974"/>
      <c r="U2974"/>
      <c r="V2974"/>
      <c r="W2974"/>
      <c r="X2974"/>
      <c r="Y2974"/>
      <c r="Z2974"/>
      <c r="AA2974"/>
      <c r="AB2974"/>
      <c r="AC2974"/>
      <c r="AD2974"/>
      <c r="AE2974"/>
      <c r="AF2974"/>
    </row>
    <row r="2975" spans="3:32">
      <c r="C2975"/>
      <c r="D2975"/>
      <c r="E2975"/>
      <c r="F2975"/>
      <c r="G2975"/>
      <c r="H2975"/>
      <c r="I2975"/>
      <c r="J2975"/>
      <c r="K2975"/>
      <c r="L2975"/>
      <c r="M2975"/>
      <c r="N2975"/>
      <c r="O2975"/>
      <c r="P2975"/>
      <c r="Q2975"/>
      <c r="R2975"/>
      <c r="S2975"/>
      <c r="T2975"/>
      <c r="U2975"/>
      <c r="V2975"/>
      <c r="W2975"/>
      <c r="X2975"/>
      <c r="Y2975"/>
      <c r="Z2975"/>
      <c r="AA2975"/>
      <c r="AB2975"/>
      <c r="AC2975"/>
      <c r="AD2975"/>
      <c r="AE2975"/>
      <c r="AF2975"/>
    </row>
    <row r="2976" spans="3:32">
      <c r="C2976"/>
      <c r="D2976"/>
      <c r="E2976"/>
      <c r="F2976"/>
      <c r="G2976"/>
      <c r="H2976"/>
      <c r="I2976"/>
      <c r="J2976"/>
      <c r="K2976"/>
      <c r="L2976"/>
      <c r="M2976"/>
      <c r="N2976"/>
      <c r="O2976"/>
      <c r="P2976"/>
      <c r="Q2976"/>
      <c r="R2976"/>
      <c r="S2976"/>
      <c r="T2976"/>
      <c r="U2976"/>
      <c r="V2976"/>
      <c r="W2976"/>
      <c r="X2976"/>
      <c r="Y2976"/>
      <c r="Z2976"/>
      <c r="AA2976"/>
      <c r="AB2976"/>
      <c r="AC2976"/>
      <c r="AD2976"/>
      <c r="AE2976"/>
      <c r="AF2976"/>
    </row>
    <row r="2977" spans="3:32">
      <c r="C2977"/>
      <c r="D2977"/>
      <c r="E2977"/>
      <c r="F2977"/>
      <c r="G2977"/>
      <c r="H2977"/>
      <c r="I2977"/>
      <c r="J2977"/>
      <c r="K2977"/>
      <c r="L2977"/>
      <c r="M2977"/>
      <c r="N2977"/>
      <c r="O2977"/>
      <c r="P2977"/>
      <c r="Q2977"/>
      <c r="R2977"/>
      <c r="S2977"/>
      <c r="T2977"/>
      <c r="U2977"/>
      <c r="V2977"/>
      <c r="W2977"/>
      <c r="X2977"/>
      <c r="Y2977"/>
      <c r="Z2977"/>
      <c r="AA2977"/>
      <c r="AB2977"/>
      <c r="AC2977"/>
      <c r="AD2977"/>
      <c r="AE2977"/>
      <c r="AF2977"/>
    </row>
    <row r="2978" spans="3:32">
      <c r="C2978"/>
      <c r="D2978"/>
      <c r="E2978"/>
      <c r="F2978"/>
      <c r="G2978"/>
      <c r="H2978"/>
      <c r="I2978"/>
      <c r="J2978"/>
      <c r="K2978"/>
      <c r="L2978"/>
      <c r="M2978"/>
      <c r="N2978"/>
      <c r="O2978"/>
      <c r="P2978"/>
      <c r="Q2978"/>
      <c r="R2978"/>
      <c r="S2978"/>
      <c r="T2978"/>
      <c r="U2978"/>
      <c r="V2978"/>
      <c r="W2978"/>
      <c r="X2978"/>
      <c r="Y2978"/>
      <c r="Z2978"/>
      <c r="AA2978"/>
      <c r="AB2978"/>
      <c r="AC2978"/>
      <c r="AD2978"/>
      <c r="AE2978"/>
      <c r="AF2978"/>
    </row>
    <row r="2979" spans="3:32">
      <c r="C2979"/>
      <c r="D2979"/>
      <c r="E2979"/>
      <c r="F2979"/>
      <c r="G2979"/>
      <c r="H2979"/>
      <c r="I2979"/>
      <c r="J2979"/>
      <c r="K2979"/>
      <c r="L2979"/>
      <c r="M2979"/>
      <c r="N2979"/>
      <c r="O2979"/>
      <c r="P2979"/>
      <c r="Q2979"/>
      <c r="R2979"/>
      <c r="S2979"/>
      <c r="T2979"/>
      <c r="U2979"/>
      <c r="V2979"/>
      <c r="W2979"/>
      <c r="X2979"/>
      <c r="Y2979"/>
      <c r="Z2979"/>
      <c r="AA2979"/>
      <c r="AB2979"/>
      <c r="AC2979"/>
      <c r="AD2979"/>
      <c r="AE2979"/>
      <c r="AF2979"/>
    </row>
    <row r="2980" spans="3:32">
      <c r="C2980"/>
      <c r="D2980"/>
      <c r="E2980"/>
      <c r="F2980"/>
      <c r="G2980"/>
      <c r="H2980"/>
      <c r="I2980"/>
      <c r="J2980"/>
      <c r="K2980"/>
      <c r="L2980"/>
      <c r="M2980"/>
      <c r="N2980"/>
      <c r="O2980"/>
      <c r="P2980"/>
      <c r="Q2980"/>
      <c r="R2980"/>
      <c r="S2980"/>
      <c r="T2980"/>
      <c r="U2980"/>
      <c r="V2980"/>
      <c r="W2980"/>
      <c r="X2980"/>
      <c r="Y2980"/>
      <c r="Z2980"/>
      <c r="AA2980"/>
      <c r="AB2980"/>
      <c r="AC2980"/>
      <c r="AD2980"/>
      <c r="AE2980"/>
      <c r="AF2980"/>
    </row>
    <row r="2981" spans="3:32">
      <c r="C2981"/>
      <c r="D2981"/>
      <c r="E2981"/>
      <c r="F2981"/>
      <c r="G2981"/>
      <c r="H2981"/>
      <c r="I2981"/>
      <c r="J2981"/>
      <c r="K2981"/>
      <c r="L2981"/>
      <c r="M2981"/>
      <c r="N2981"/>
      <c r="O2981"/>
      <c r="P2981"/>
      <c r="Q2981"/>
      <c r="R2981"/>
      <c r="S2981"/>
      <c r="T2981"/>
      <c r="U2981"/>
      <c r="V2981"/>
      <c r="W2981"/>
      <c r="X2981"/>
      <c r="Y2981"/>
      <c r="Z2981"/>
      <c r="AA2981"/>
      <c r="AB2981"/>
      <c r="AC2981"/>
      <c r="AD2981"/>
      <c r="AE2981"/>
      <c r="AF2981"/>
    </row>
    <row r="2982" spans="3:32">
      <c r="C2982"/>
      <c r="D2982"/>
      <c r="E2982"/>
      <c r="F2982"/>
      <c r="G2982"/>
      <c r="H2982"/>
      <c r="I2982"/>
      <c r="J2982"/>
      <c r="K2982"/>
      <c r="L2982"/>
      <c r="M2982"/>
      <c r="N2982"/>
      <c r="O2982"/>
      <c r="P2982"/>
      <c r="Q2982"/>
      <c r="R2982"/>
      <c r="S2982"/>
      <c r="T2982"/>
      <c r="U2982"/>
      <c r="V2982"/>
      <c r="W2982"/>
      <c r="X2982"/>
      <c r="Y2982"/>
      <c r="Z2982"/>
      <c r="AA2982"/>
      <c r="AB2982"/>
      <c r="AC2982"/>
      <c r="AD2982"/>
      <c r="AE2982"/>
      <c r="AF2982"/>
    </row>
    <row r="2983" spans="3:32">
      <c r="C2983"/>
      <c r="D2983"/>
      <c r="E2983"/>
      <c r="F2983"/>
      <c r="G2983"/>
      <c r="H2983"/>
      <c r="I2983"/>
      <c r="J2983"/>
      <c r="K2983"/>
      <c r="L2983"/>
      <c r="M2983"/>
      <c r="N2983"/>
      <c r="O2983"/>
      <c r="P2983"/>
      <c r="Q2983"/>
      <c r="R2983"/>
      <c r="S2983"/>
      <c r="T2983"/>
      <c r="U2983"/>
      <c r="V2983"/>
      <c r="W2983"/>
      <c r="X2983"/>
      <c r="Y2983"/>
      <c r="Z2983"/>
      <c r="AA2983"/>
      <c r="AB2983"/>
      <c r="AC2983"/>
      <c r="AD2983"/>
      <c r="AE2983"/>
      <c r="AF2983"/>
    </row>
    <row r="2984" spans="3:32">
      <c r="C2984"/>
      <c r="D2984"/>
      <c r="E2984"/>
      <c r="F2984"/>
      <c r="G2984"/>
      <c r="H2984"/>
      <c r="I2984"/>
      <c r="J2984"/>
      <c r="K2984"/>
      <c r="L2984"/>
      <c r="M2984"/>
      <c r="N2984"/>
      <c r="O2984"/>
      <c r="P2984"/>
      <c r="Q2984"/>
      <c r="R2984"/>
      <c r="S2984"/>
      <c r="T2984"/>
      <c r="U2984"/>
      <c r="V2984"/>
      <c r="W2984"/>
      <c r="X2984"/>
      <c r="Y2984"/>
      <c r="Z2984"/>
      <c r="AA2984"/>
      <c r="AB2984"/>
      <c r="AC2984"/>
      <c r="AD2984"/>
      <c r="AE2984"/>
      <c r="AF2984"/>
    </row>
    <row r="2985" spans="3:32">
      <c r="C2985"/>
      <c r="D2985"/>
      <c r="E2985"/>
      <c r="F2985"/>
      <c r="G2985"/>
      <c r="H2985"/>
      <c r="I2985"/>
      <c r="J2985"/>
      <c r="K2985"/>
      <c r="L2985"/>
      <c r="M2985"/>
      <c r="N2985"/>
      <c r="O2985"/>
      <c r="P2985"/>
      <c r="Q2985"/>
      <c r="R2985"/>
      <c r="S2985"/>
      <c r="T2985"/>
      <c r="U2985"/>
      <c r="V2985"/>
      <c r="W2985"/>
      <c r="X2985"/>
      <c r="Y2985"/>
      <c r="Z2985"/>
      <c r="AA2985"/>
      <c r="AB2985"/>
      <c r="AC2985"/>
      <c r="AD2985"/>
      <c r="AE2985"/>
      <c r="AF2985"/>
    </row>
    <row r="2986" spans="3:32">
      <c r="C2986"/>
      <c r="D2986"/>
      <c r="E2986"/>
      <c r="F2986"/>
      <c r="G2986"/>
      <c r="H2986"/>
      <c r="I2986"/>
      <c r="J2986"/>
      <c r="K2986"/>
      <c r="L2986"/>
      <c r="M2986"/>
      <c r="N2986"/>
      <c r="O2986"/>
      <c r="P2986"/>
      <c r="Q2986"/>
      <c r="R2986"/>
      <c r="S2986"/>
      <c r="T2986"/>
      <c r="U2986"/>
      <c r="V2986"/>
      <c r="W2986"/>
      <c r="X2986"/>
      <c r="Y2986"/>
      <c r="Z2986"/>
      <c r="AA2986"/>
      <c r="AB2986"/>
      <c r="AC2986"/>
      <c r="AD2986"/>
      <c r="AE2986"/>
      <c r="AF2986"/>
    </row>
    <row r="2987" spans="3:32">
      <c r="C2987"/>
      <c r="D2987"/>
      <c r="E2987"/>
      <c r="F2987"/>
      <c r="G2987"/>
      <c r="H2987"/>
      <c r="I2987"/>
      <c r="J2987"/>
      <c r="K2987"/>
      <c r="L2987"/>
      <c r="M2987"/>
      <c r="N2987"/>
      <c r="O2987"/>
      <c r="P2987"/>
      <c r="Q2987"/>
      <c r="R2987"/>
      <c r="S2987"/>
      <c r="T2987"/>
      <c r="U2987"/>
      <c r="V2987"/>
      <c r="W2987"/>
      <c r="X2987"/>
      <c r="Y2987"/>
      <c r="Z2987"/>
      <c r="AA2987"/>
      <c r="AB2987"/>
      <c r="AC2987"/>
      <c r="AD2987"/>
      <c r="AE2987"/>
      <c r="AF2987"/>
    </row>
    <row r="2988" spans="3:32">
      <c r="C2988"/>
      <c r="D2988"/>
      <c r="E2988"/>
      <c r="F2988"/>
      <c r="G2988"/>
      <c r="H2988"/>
      <c r="I2988"/>
      <c r="J2988"/>
      <c r="K2988"/>
      <c r="L2988"/>
      <c r="M2988"/>
      <c r="N2988"/>
      <c r="O2988"/>
      <c r="P2988"/>
      <c r="Q2988"/>
      <c r="R2988"/>
      <c r="S2988"/>
      <c r="T2988"/>
      <c r="U2988"/>
      <c r="V2988"/>
      <c r="W2988"/>
      <c r="X2988"/>
      <c r="Y2988"/>
      <c r="Z2988"/>
      <c r="AA2988"/>
      <c r="AB2988"/>
      <c r="AC2988"/>
      <c r="AD2988"/>
      <c r="AE2988"/>
      <c r="AF2988"/>
    </row>
    <row r="2989" spans="3:32">
      <c r="C2989"/>
      <c r="D2989"/>
      <c r="E2989"/>
      <c r="F2989"/>
      <c r="G2989"/>
      <c r="H2989"/>
      <c r="I2989"/>
      <c r="J2989"/>
      <c r="K2989"/>
      <c r="L2989"/>
      <c r="M2989"/>
      <c r="N2989"/>
      <c r="O2989"/>
      <c r="P2989"/>
      <c r="Q2989"/>
      <c r="R2989"/>
      <c r="S2989"/>
      <c r="T2989"/>
      <c r="U2989"/>
      <c r="V2989"/>
      <c r="W2989"/>
      <c r="X2989"/>
      <c r="Y2989"/>
      <c r="Z2989"/>
      <c r="AA2989"/>
      <c r="AB2989"/>
      <c r="AC2989"/>
      <c r="AD2989"/>
      <c r="AE2989"/>
      <c r="AF2989"/>
    </row>
    <row r="2990" spans="3:32">
      <c r="C2990"/>
      <c r="D2990"/>
      <c r="E2990"/>
      <c r="F2990"/>
      <c r="G2990"/>
      <c r="H2990"/>
      <c r="I2990"/>
      <c r="J2990"/>
      <c r="K2990"/>
      <c r="L2990"/>
      <c r="M2990"/>
      <c r="N2990"/>
      <c r="O2990"/>
      <c r="P2990"/>
      <c r="Q2990"/>
      <c r="R2990"/>
      <c r="S2990"/>
      <c r="T2990"/>
      <c r="U2990"/>
      <c r="V2990"/>
      <c r="W2990"/>
      <c r="X2990"/>
      <c r="Y2990"/>
      <c r="Z2990"/>
      <c r="AA2990"/>
      <c r="AB2990"/>
      <c r="AC2990"/>
      <c r="AD2990"/>
      <c r="AE2990"/>
      <c r="AF2990"/>
    </row>
    <row r="2991" spans="3:32">
      <c r="C2991"/>
      <c r="D2991"/>
      <c r="E2991"/>
      <c r="F2991"/>
      <c r="G2991"/>
      <c r="H2991"/>
      <c r="I2991"/>
      <c r="J2991"/>
      <c r="K2991"/>
      <c r="L2991"/>
      <c r="M2991"/>
      <c r="N2991"/>
      <c r="O2991"/>
      <c r="P2991"/>
      <c r="Q2991"/>
      <c r="R2991"/>
      <c r="S2991"/>
      <c r="T2991"/>
      <c r="U2991"/>
      <c r="V2991"/>
      <c r="W2991"/>
      <c r="X2991"/>
      <c r="Y2991"/>
      <c r="Z2991"/>
      <c r="AA2991"/>
      <c r="AB2991"/>
      <c r="AC2991"/>
      <c r="AD2991"/>
      <c r="AE2991"/>
      <c r="AF2991"/>
    </row>
    <row r="2992" spans="3:32">
      <c r="C2992"/>
      <c r="D2992"/>
      <c r="E2992"/>
      <c r="F2992"/>
      <c r="G2992"/>
      <c r="H2992"/>
      <c r="I2992"/>
      <c r="J2992"/>
      <c r="K2992"/>
      <c r="L2992"/>
      <c r="M2992"/>
      <c r="N2992"/>
      <c r="O2992"/>
      <c r="P2992"/>
      <c r="Q2992"/>
      <c r="R2992"/>
      <c r="S2992"/>
      <c r="T2992"/>
      <c r="U2992"/>
      <c r="V2992"/>
      <c r="W2992"/>
      <c r="X2992"/>
      <c r="Y2992"/>
      <c r="Z2992"/>
      <c r="AA2992"/>
      <c r="AB2992"/>
      <c r="AC2992"/>
      <c r="AD2992"/>
      <c r="AE2992"/>
      <c r="AF2992"/>
    </row>
    <row r="2993" spans="3:32">
      <c r="C2993"/>
      <c r="D2993"/>
      <c r="E2993"/>
      <c r="F2993"/>
      <c r="G2993"/>
      <c r="H2993"/>
      <c r="I2993"/>
      <c r="J2993"/>
      <c r="K2993"/>
      <c r="L2993"/>
      <c r="M2993"/>
      <c r="N2993"/>
      <c r="O2993"/>
      <c r="P2993"/>
      <c r="Q2993"/>
      <c r="R2993"/>
      <c r="S2993"/>
      <c r="T2993"/>
      <c r="U2993"/>
      <c r="V2993"/>
      <c r="W2993"/>
      <c r="X2993"/>
      <c r="Y2993"/>
      <c r="Z2993"/>
      <c r="AA2993"/>
      <c r="AB2993"/>
      <c r="AC2993"/>
      <c r="AD2993"/>
      <c r="AE2993"/>
      <c r="AF2993"/>
    </row>
    <row r="2994" spans="3:32">
      <c r="C2994"/>
      <c r="D2994"/>
      <c r="E2994"/>
      <c r="F2994"/>
      <c r="G2994"/>
      <c r="H2994"/>
      <c r="I2994"/>
      <c r="J2994"/>
      <c r="K2994"/>
      <c r="L2994"/>
      <c r="M2994"/>
      <c r="N2994"/>
      <c r="O2994"/>
      <c r="P2994"/>
      <c r="Q2994"/>
      <c r="R2994"/>
      <c r="S2994"/>
      <c r="T2994"/>
      <c r="U2994"/>
      <c r="V2994"/>
      <c r="W2994"/>
      <c r="X2994"/>
      <c r="Y2994"/>
      <c r="Z2994"/>
      <c r="AA2994"/>
      <c r="AB2994"/>
      <c r="AC2994"/>
      <c r="AD2994"/>
      <c r="AE2994"/>
      <c r="AF2994"/>
    </row>
    <row r="2995" spans="3:32">
      <c r="C2995"/>
      <c r="D2995"/>
      <c r="E2995"/>
      <c r="F2995"/>
      <c r="G2995"/>
      <c r="H2995"/>
      <c r="I2995"/>
      <c r="J2995"/>
      <c r="K2995"/>
      <c r="L2995"/>
      <c r="M2995"/>
      <c r="N2995"/>
      <c r="O2995"/>
      <c r="P2995"/>
      <c r="Q2995"/>
      <c r="R2995"/>
      <c r="S2995"/>
      <c r="T2995"/>
      <c r="U2995"/>
      <c r="V2995"/>
      <c r="W2995"/>
      <c r="X2995"/>
      <c r="Y2995"/>
      <c r="Z2995"/>
      <c r="AA2995"/>
      <c r="AB2995"/>
      <c r="AC2995"/>
      <c r="AD2995"/>
      <c r="AE2995"/>
      <c r="AF2995"/>
    </row>
    <row r="2996" spans="3:32">
      <c r="C2996"/>
      <c r="D2996"/>
      <c r="E2996"/>
      <c r="F2996"/>
      <c r="G2996"/>
      <c r="H2996"/>
      <c r="I2996"/>
      <c r="J2996"/>
      <c r="K2996"/>
      <c r="L2996"/>
      <c r="M2996"/>
      <c r="N2996"/>
      <c r="O2996"/>
      <c r="P2996"/>
      <c r="Q2996"/>
      <c r="R2996"/>
      <c r="S2996"/>
      <c r="T2996"/>
      <c r="U2996"/>
      <c r="V2996"/>
      <c r="W2996"/>
      <c r="X2996"/>
      <c r="Y2996"/>
      <c r="Z2996"/>
      <c r="AA2996"/>
      <c r="AB2996"/>
      <c r="AC2996"/>
      <c r="AD2996"/>
      <c r="AE2996"/>
      <c r="AF2996"/>
    </row>
    <row r="2997" spans="3:32">
      <c r="C2997"/>
      <c r="D2997"/>
      <c r="E2997"/>
      <c r="F2997"/>
      <c r="G2997"/>
      <c r="H2997"/>
      <c r="I2997"/>
      <c r="J2997"/>
      <c r="K2997"/>
      <c r="L2997"/>
      <c r="M2997"/>
      <c r="N2997"/>
      <c r="O2997"/>
      <c r="P2997"/>
      <c r="Q2997"/>
      <c r="R2997"/>
      <c r="S2997"/>
      <c r="T2997"/>
      <c r="U2997"/>
      <c r="V2997"/>
      <c r="W2997"/>
      <c r="X2997"/>
      <c r="Y2997"/>
      <c r="Z2997"/>
      <c r="AA2997"/>
      <c r="AB2997"/>
      <c r="AC2997"/>
      <c r="AD2997"/>
      <c r="AE2997"/>
      <c r="AF2997"/>
    </row>
    <row r="2998" spans="3:32">
      <c r="C2998"/>
      <c r="D2998"/>
      <c r="E2998"/>
      <c r="F2998"/>
      <c r="G2998"/>
      <c r="H2998"/>
      <c r="I2998"/>
      <c r="J2998"/>
      <c r="K2998"/>
      <c r="L2998"/>
      <c r="M2998"/>
      <c r="N2998"/>
      <c r="O2998"/>
      <c r="P2998"/>
      <c r="Q2998"/>
      <c r="R2998"/>
      <c r="S2998"/>
      <c r="T2998"/>
      <c r="U2998"/>
      <c r="V2998"/>
      <c r="W2998"/>
      <c r="X2998"/>
      <c r="Y2998"/>
      <c r="Z2998"/>
      <c r="AA2998"/>
      <c r="AB2998"/>
      <c r="AC2998"/>
      <c r="AD2998"/>
      <c r="AE2998"/>
      <c r="AF2998"/>
    </row>
    <row r="2999" spans="3:32">
      <c r="C2999"/>
      <c r="D2999"/>
      <c r="E2999"/>
      <c r="F2999"/>
      <c r="G2999"/>
      <c r="H2999"/>
      <c r="I2999"/>
      <c r="J2999"/>
      <c r="K2999"/>
      <c r="L2999"/>
      <c r="M2999"/>
      <c r="N2999"/>
      <c r="O2999"/>
      <c r="P2999"/>
      <c r="Q2999"/>
      <c r="R2999"/>
      <c r="S2999"/>
      <c r="T2999"/>
      <c r="U2999"/>
      <c r="V2999"/>
      <c r="W2999"/>
      <c r="X2999"/>
      <c r="Y2999"/>
      <c r="Z2999"/>
      <c r="AA2999"/>
      <c r="AB2999"/>
      <c r="AC2999"/>
      <c r="AD2999"/>
      <c r="AE2999"/>
      <c r="AF2999"/>
    </row>
    <row r="3000" spans="3:32">
      <c r="C3000"/>
      <c r="D3000"/>
      <c r="E3000"/>
      <c r="F3000"/>
      <c r="G3000"/>
      <c r="H3000"/>
      <c r="I3000"/>
      <c r="J3000"/>
      <c r="K3000"/>
      <c r="L3000"/>
      <c r="M3000"/>
      <c r="N3000"/>
      <c r="O3000"/>
      <c r="P3000"/>
      <c r="Q3000"/>
      <c r="R3000"/>
      <c r="S3000"/>
      <c r="T3000"/>
      <c r="U3000"/>
      <c r="V3000"/>
      <c r="W3000"/>
      <c r="X3000"/>
      <c r="Y3000"/>
      <c r="Z3000"/>
      <c r="AA3000"/>
      <c r="AB3000"/>
      <c r="AC3000"/>
      <c r="AD3000"/>
      <c r="AE3000"/>
      <c r="AF3000"/>
    </row>
    <row r="3001" spans="3:32">
      <c r="C3001"/>
      <c r="D3001"/>
      <c r="E3001"/>
      <c r="F3001"/>
      <c r="G3001"/>
      <c r="H3001"/>
      <c r="I3001"/>
      <c r="J3001"/>
      <c r="K3001"/>
      <c r="L3001"/>
      <c r="M3001"/>
      <c r="N3001"/>
      <c r="O3001"/>
      <c r="P3001"/>
      <c r="Q3001"/>
      <c r="R3001"/>
      <c r="S3001"/>
      <c r="T3001"/>
      <c r="U3001"/>
      <c r="V3001"/>
      <c r="W3001"/>
      <c r="X3001"/>
      <c r="Y3001"/>
      <c r="Z3001"/>
      <c r="AA3001"/>
      <c r="AB3001"/>
      <c r="AC3001"/>
      <c r="AD3001"/>
      <c r="AE3001"/>
      <c r="AF3001"/>
    </row>
  </sheetData>
  <autoFilter ref="A1:AF2500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</sheetPr>
  <dimension ref="A1:Z1200"/>
  <sheetViews>
    <sheetView zoomScale="120" zoomScaleNormal="120" workbookViewId="0">
      <pane ySplit="1" topLeftCell="A2" activePane="bottomLeft" state="frozen"/>
      <selection activeCell="D11" sqref="D11"/>
      <selection pane="bottomLeft" activeCell="A13" sqref="A13"/>
    </sheetView>
  </sheetViews>
  <sheetFormatPr baseColWidth="10" defaultColWidth="11.42578125" defaultRowHeight="12"/>
  <cols>
    <col min="1" max="1" width="35.7109375" style="1" bestFit="1" customWidth="1"/>
    <col min="2" max="2" width="9.28515625" style="1" customWidth="1"/>
    <col min="3" max="3" width="8.85546875" style="1" customWidth="1"/>
    <col min="4" max="4" width="22.85546875" style="8" customWidth="1"/>
    <col min="5" max="5" width="11.28515625" style="1" customWidth="1"/>
    <col min="6" max="6" width="2.42578125" style="22" customWidth="1"/>
    <col min="7" max="7" width="2.42578125" style="10" customWidth="1"/>
    <col min="8" max="8" width="2.42578125" style="23" customWidth="1"/>
    <col min="9" max="12" width="7.85546875" style="18" customWidth="1"/>
    <col min="13" max="14" width="6.85546875" style="20" customWidth="1"/>
    <col min="15" max="15" width="5.140625" style="18" customWidth="1"/>
    <col min="16" max="16" width="5" style="14" customWidth="1"/>
    <col min="17" max="23" width="5" style="16" customWidth="1"/>
    <col min="24" max="24" width="5" style="12" customWidth="1"/>
    <col min="25" max="25" width="16.42578125" style="21" customWidth="1"/>
    <col min="26" max="26" width="11.42578125" style="18" customWidth="1"/>
    <col min="27" max="16384" width="11.42578125" style="1"/>
  </cols>
  <sheetData>
    <row r="1" spans="1:26" s="9" customFormat="1" ht="32.450000000000003" customHeight="1">
      <c r="B1" s="9" t="s">
        <v>0</v>
      </c>
      <c r="C1" s="9" t="s">
        <v>2</v>
      </c>
      <c r="D1" s="9" t="s">
        <v>1389</v>
      </c>
      <c r="E1" s="9" t="s">
        <v>6</v>
      </c>
      <c r="F1" s="32" t="s">
        <v>9</v>
      </c>
      <c r="G1" s="33"/>
      <c r="H1" s="34"/>
      <c r="I1" s="17" t="str">
        <f>CONCATENATE(COUNTIF(I2:I1999,"&gt;&lt;")," ","DISPO")</f>
        <v>357 DISPO</v>
      </c>
      <c r="J1" s="19" t="str">
        <f>CONCATENATE(COUNTIF(J2:J1999,"&gt;&lt;")," ","INDISPO")</f>
        <v>59 INDISPO</v>
      </c>
      <c r="K1" s="19" t="str">
        <f>CONCATENATE(COUNTIF(K2:K1999,"&gt;&lt;")," ","INTERV")</f>
        <v>35 INTERV</v>
      </c>
      <c r="L1" s="19" t="str">
        <f>CONCATENATE(COUNTIF(L2:L1999,"&gt;&lt;")," ","IND CARO")</f>
        <v>5 IND CARO</v>
      </c>
      <c r="M1" s="15" t="s">
        <v>1491</v>
      </c>
      <c r="N1" s="15" t="s">
        <v>1492</v>
      </c>
      <c r="O1" s="15" t="s">
        <v>1493</v>
      </c>
      <c r="P1" s="13" t="s">
        <v>1510</v>
      </c>
      <c r="Q1" s="15" t="s">
        <v>1511</v>
      </c>
      <c r="R1" s="15" t="s">
        <v>4</v>
      </c>
      <c r="S1" s="15" t="s">
        <v>5</v>
      </c>
      <c r="T1" s="15" t="s">
        <v>7</v>
      </c>
      <c r="U1" s="15" t="s">
        <v>8</v>
      </c>
      <c r="V1" s="15" t="s">
        <v>10</v>
      </c>
      <c r="W1" s="15" t="s">
        <v>1388</v>
      </c>
      <c r="X1" s="11" t="s">
        <v>1386</v>
      </c>
      <c r="Y1" s="15" t="s">
        <v>1387</v>
      </c>
      <c r="Z1" s="15" t="s">
        <v>1385</v>
      </c>
    </row>
    <row r="2" spans="1:26">
      <c r="A2" s="1" t="str">
        <f>IFERROR(IF(IMPORT!C2&lt;&gt;"",IMPORT!C2,""),"")</f>
        <v>Arcueil - La Vache Noire</v>
      </c>
      <c r="B2" s="1" t="str">
        <f>IFERROR(VLOOKUP(D2,IMPORT!$1:$1048576,6,FALSE),"")</f>
        <v>FA-008-RV</v>
      </c>
      <c r="C2" s="1" t="str">
        <f>IFERROR(VLOOKUP(B2,IMPORT!$F:$G,2,FALSE),"")</f>
        <v>MEGANE</v>
      </c>
      <c r="D2" s="8" t="str">
        <f>IFERROR(IF(IMPORT!A2&lt;&gt;"",IMPORT!A2,""),"")</f>
        <v>Arcueil - La Vache Noire1</v>
      </c>
      <c r="E2" s="1" t="str">
        <f>IFERROR(VLOOKUP(D2,IMPORT!$1:$1048576,21,FALSE),"")</f>
        <v>Stephen Girault</v>
      </c>
      <c r="F2" s="22" t="str">
        <f>IFERROR(IF(VLOOKUP(B2,IMPORT!$F:$J,4,0)="true","","S"),"")</f>
        <v/>
      </c>
      <c r="G2" s="10" t="str">
        <f>IFERROR(IF(VLOOKUP(B2,IMPORT!$F:$J,5,0)="normal","","B"),"")</f>
        <v/>
      </c>
      <c r="H2" s="23" t="str">
        <f>IFERROR(IF(VLOOKUP(B2,IMPORT!$F:$L,7,0)="true","","P"),"")</f>
        <v>P</v>
      </c>
      <c r="I2" s="18" t="str">
        <f>IF(AND(OR(IMPORT!K2="available",IMPORT!K2="reservation",IMPORT!K2="reservation-late"),OR(A2&lt;&gt;"Z - Garage - Livraison",A2&lt;&gt;"Z - Garage - Livraison")),B2,"")</f>
        <v>FA-008-RV</v>
      </c>
      <c r="J2" s="18" t="str">
        <f>IFERROR(IF(VLOOKUP(B2,IMPORT!$F:$AF,21,FALSE)&lt;&gt;"null",IF(OR(A2="Z - Garage - Livraison",A2="Z - Garage - Restitution"),"",B2),""),"")</f>
        <v/>
      </c>
      <c r="K2" s="18" t="str">
        <f>IF(AND(J2="",OR(IMPORT!K2="intervention",IMPORT!K2="intervention-late")),IF(OR(A2="Z - Garage - Livraison",A2="Z - Garage - Restitution"),"",B2),"")</f>
        <v/>
      </c>
      <c r="L2" s="18" t="str">
        <f t="shared" ref="L2:L65" si="0">IFERROR(IF(OR(A2="Z - Garage - Livraison",A2="Z - Garage - Restitution"),B2,""),"")</f>
        <v/>
      </c>
      <c r="M2" s="20" t="str">
        <f>IFERROR(INT(IF(OR(IMPORT!K2="intervention",IMPORT!K2="intervention-late",IMPORT!K2="unavailable"),IF(J2&lt;&gt;"",MID(VLOOKUP(B2,IMPORT!$F:$AF,21,0),1,10),MID(VLOOKUP(B2,IMPORT!$F:$AF,19,0),1,10)),"")),"")</f>
        <v/>
      </c>
      <c r="N2" s="20" t="str">
        <f>IFERROR(INT(IF(OR(IMPORT!K2="intervention",IMPORT!K2="intervention-late",IMPORT!K2="unavailable"),IF(J2&lt;&gt;"",MID(VLOOKUP(B2,IMPORT!$F:$AF,22,0),1,10),MID(VLOOKUP(B2,IMPORT!$F:$AF,20,0),1,10)),"")),"")</f>
        <v/>
      </c>
      <c r="O2" s="18" t="str">
        <f ca="1">IF(J2&lt;&gt;"",IF(N2&lt;&gt;"",N2-TODAY()*CONCATENATE("j"),""),"")</f>
        <v/>
      </c>
      <c r="P2" s="14">
        <f>IFERROR(INT(IF(MID(VLOOKUP(B2,IMPORT!$F:$AF,23,FALSE),1,10)&lt;&gt;"null",MID(VLOOKUP(B2,IMPORT!$F:$AF,23,FALSE),1,10),"")),"")</f>
        <v>43505</v>
      </c>
      <c r="Q2" s="16" t="str">
        <f>IFERROR(INT(IF(MID(VLOOKUP(B2,IMPORT!$F:$AF,26,FALSE),1,10)&lt;&gt;"null",MID(VLOOKUP(B2,IMPORT!$F:$AF,26,FALSE),1,10),"")),"")</f>
        <v/>
      </c>
      <c r="R2" s="16" t="str">
        <f>IFERROR(IF(VLOOKUP(B2,IMPORT!$F:$AF,11,FALSE)="true","X",""),"")</f>
        <v/>
      </c>
      <c r="S2" s="16" t="str">
        <f>IFERROR(IF(VLOOKUP(B2,IMPORT!$F:$AF,12,FALSE)="true","X",""),"")</f>
        <v/>
      </c>
      <c r="T2" s="16" t="str">
        <f>IFERROR(IF(VLOOKUP(B2,IMPORT!$F:$AF,9,FALSE)="true","X",""),"")</f>
        <v/>
      </c>
      <c r="U2" s="16" t="str">
        <f>IFERROR(IF(VLOOKUP(B2,IMPORT!$F:$AF,10,FALSE)="true","X",""),"")</f>
        <v/>
      </c>
      <c r="V2" s="16" t="str">
        <f>IFERROR(IF(VLOOKUP(B2,IMPORT!$F:$AF,13,FALSE)="true","X",""),"")</f>
        <v/>
      </c>
      <c r="W2" s="16" t="str">
        <f>IFERROR(IF(VLOOKUP(B2,IMPORT!$F:$AF,14,FALSE)="true","X",""),"")</f>
        <v/>
      </c>
      <c r="X2" s="12" t="str">
        <f>IFERROR(INT(IF(MID(VLOOKUP(B2,IMPORT!$F:$AF,27,FALSE),1,10)&lt;&gt;"null",MID(VLOOKUP(B2,IMPORT!$F:$AF,27,FALSE),1,10),"-")),"")</f>
        <v/>
      </c>
      <c r="Y2" s="21">
        <f>IFERROR(IF(VLOOKUP(B2,IMPORT!$F:$AF,24,FALSE)&lt;&gt;"null",VLOOKUP(B2,IMPORT!$F:$AF,24,FALSE),""),"")</f>
        <v>7.0100118723602202E+17</v>
      </c>
      <c r="Z2" s="18" t="str">
        <f>IFERROR(IF(VLOOKUP(B2,IMPORT!$F:$AF,25,FALSE)&lt;&gt;"null",VLOOKUP(B2,IMPORT!$F:$AF,25,FALSE),""),"")</f>
        <v>Q3S00067488</v>
      </c>
    </row>
    <row r="3" spans="1:26">
      <c r="A3" s="1" t="str">
        <f>IFERROR(IF(IMPORT!C3&lt;&gt;"",IMPORT!C3,""),"")</f>
        <v>Arcueil - La Vache Noire</v>
      </c>
      <c r="B3" s="1" t="str">
        <f>IFERROR(VLOOKUP(D3,IMPORT!$1:$1048576,6,FALSE),"")</f>
        <v>ES-088-VS</v>
      </c>
      <c r="C3" s="1" t="str">
        <f>IFERROR(VLOOKUP(B3,IMPORT!$F:$G,2,FALSE),"")</f>
        <v>TWINGO</v>
      </c>
      <c r="D3" s="8" t="str">
        <f>IFERROR(IF(IMPORT!A3&lt;&gt;"",IMPORT!A3,""),"")</f>
        <v>Arcueil - La Vache Noire2</v>
      </c>
      <c r="E3" s="1" t="str">
        <f>IFERROR(VLOOKUP(D3,IMPORT!$1:$1048576,21,FALSE),"")</f>
        <v>Stephen Girault</v>
      </c>
      <c r="F3" s="22" t="str">
        <f>IFERROR(IF(VLOOKUP(B3,IMPORT!$F:$J,4,0)="true","","S"),"")</f>
        <v/>
      </c>
      <c r="G3" s="10" t="str">
        <f>IFERROR(IF(VLOOKUP(B3,IMPORT!$F:$J,5,0)="normal","","B"),"")</f>
        <v/>
      </c>
      <c r="H3" s="23" t="str">
        <f>IFERROR(IF(VLOOKUP(B3,IMPORT!$F:$L,7,0)="true","","P"),"")</f>
        <v/>
      </c>
      <c r="I3" s="18" t="str">
        <f>IF(AND(OR(IMPORT!K3="available",IMPORT!K3="reservation",IMPORT!K3="reservation-late"),OR(A3&lt;&gt;"Z - Garage - Livraison",A3&lt;&gt;"Z - Garage - Livraison")),B3,"")</f>
        <v>ES-088-VS</v>
      </c>
      <c r="J3" s="18" t="str">
        <f>IFERROR(IF(VLOOKUP(B3,IMPORT!$F:$AF,21,FALSE)&lt;&gt;"null",IF(OR(A3="Z - Garage - Livraison",A3="Z - Garage - Restitution"),"",B3),""),"")</f>
        <v/>
      </c>
      <c r="K3" s="18" t="str">
        <f>IF(AND(J3="",OR(IMPORT!K3="intervention",IMPORT!K3="intervention-late")),IF(OR(A3="Z - Garage - Livraison",A3="Z - Garage - Restitution"),"",B3),"")</f>
        <v/>
      </c>
      <c r="L3" s="18" t="str">
        <f t="shared" si="0"/>
        <v/>
      </c>
      <c r="M3" s="20" t="str">
        <f>IFERROR(INT(IF(OR(IMPORT!K3="intervention",IMPORT!K3="intervention-late",IMPORT!K3="unavailable"),IF(J3&lt;&gt;"",MID(VLOOKUP(B3,IMPORT!$F:$AF,21,0),1,10),MID(VLOOKUP(B3,IMPORT!$F:$AF,19,0),1,10)),"")),"")</f>
        <v/>
      </c>
      <c r="N3" s="20" t="str">
        <f>IFERROR(INT(IF(OR(IMPORT!K3="intervention",IMPORT!K3="intervention-late",IMPORT!K3="unavailable"),IF(J3&lt;&gt;"",MID(VLOOKUP(B3,IMPORT!$F:$AF,22,0),1,10),MID(VLOOKUP(B3,IMPORT!$F:$AF,20,0),1,10)),"")),"")</f>
        <v/>
      </c>
      <c r="O3" s="18" t="str">
        <f t="shared" ref="O3:O66" ca="1" si="1">IF(J3&lt;&gt;"",IF(N3&lt;&gt;"",N3-TODAY(),""),"")</f>
        <v/>
      </c>
      <c r="P3" s="14" t="str">
        <f>IFERROR(INT(IF(MID(VLOOKUP(B3,IMPORT!$F:$AF,23,FALSE),1,10)&lt;&gt;"null",MID(VLOOKUP(B3,IMPORT!$F:$AF,23,FALSE),1,10),"")),"")</f>
        <v/>
      </c>
      <c r="Q3" s="16" t="str">
        <f>IFERROR(INT(IF(MID(VLOOKUP(B3,IMPORT!$F:$AF,26,FALSE),1,10)&lt;&gt;"null",MID(VLOOKUP(B3,IMPORT!$F:$AF,26,FALSE),1,10),"")),"")</f>
        <v/>
      </c>
      <c r="R3" s="16" t="str">
        <f>IFERROR(IF(VLOOKUP(B3,IMPORT!$F:$AF,11,FALSE)="true","X",""),"")</f>
        <v/>
      </c>
      <c r="S3" s="16" t="str">
        <f>IFERROR(IF(VLOOKUP(B3,IMPORT!$F:$AF,12,FALSE)="true","X",""),"")</f>
        <v/>
      </c>
      <c r="T3" s="16" t="str">
        <f>IFERROR(IF(VLOOKUP(B3,IMPORT!$F:$AF,9,FALSE)="true","X",""),"")</f>
        <v/>
      </c>
      <c r="U3" s="16" t="str">
        <f>IFERROR(IF(VLOOKUP(B3,IMPORT!$F:$AF,10,FALSE)="true","X",""),"")</f>
        <v/>
      </c>
      <c r="V3" s="16" t="str">
        <f>IFERROR(IF(VLOOKUP(B3,IMPORT!$F:$AF,13,FALSE)="true","X",""),"")</f>
        <v/>
      </c>
      <c r="W3" s="16" t="str">
        <f>IFERROR(IF(VLOOKUP(B3,IMPORT!$F:$AF,14,FALSE)="true","X",""),"")</f>
        <v/>
      </c>
      <c r="X3" s="12">
        <f>IFERROR(INT(IF(MID(VLOOKUP(B3,IMPORT!$F:$AF,27,FALSE),1,10)&lt;&gt;"null",MID(VLOOKUP(B3,IMPORT!$F:$AF,27,FALSE),1,10),"-")),"")</f>
        <v>43248</v>
      </c>
      <c r="Y3" s="21">
        <f>IFERROR(IF(VLOOKUP(B3,IMPORT!$F:$AF,24,FALSE)&lt;&gt;"null",VLOOKUP(B3,IMPORT!$F:$AF,24,FALSE),""),"")</f>
        <v>7.0100118723602906E+17</v>
      </c>
      <c r="Z3" s="18" t="str">
        <f>IFERROR(IF(VLOOKUP(B3,IMPORT!$F:$AF,25,FALSE)&lt;&gt;"null",VLOOKUP(B3,IMPORT!$F:$AF,25,FALSE),""),"")</f>
        <v>Q3s00067487</v>
      </c>
    </row>
    <row r="4" spans="1:26">
      <c r="A4" s="1" t="str">
        <f>IFERROR(IF(IMPORT!C4&lt;&gt;"",IMPORT!C4,""),"")</f>
        <v>Arcueil - La Vache Noire</v>
      </c>
      <c r="B4" s="1" t="str">
        <f>IFERROR(VLOOKUP(D4,IMPORT!$1:$1048576,6,FALSE),"")</f>
        <v>EL-818-YQ</v>
      </c>
      <c r="C4" s="1" t="str">
        <f>IFERROR(VLOOKUP(B4,IMPORT!$F:$G,2,FALSE),"")</f>
        <v>TWINGO</v>
      </c>
      <c r="D4" s="8" t="str">
        <f>IFERROR(IF(IMPORT!A4&lt;&gt;"",IMPORT!A4,""),"")</f>
        <v>Arcueil - La Vache Noire3</v>
      </c>
      <c r="E4" s="1" t="str">
        <f>IFERROR(VLOOKUP(D4,IMPORT!$1:$1048576,21,FALSE),"")</f>
        <v>Stephen Girault</v>
      </c>
      <c r="F4" s="22" t="str">
        <f>IFERROR(IF(VLOOKUP(B4,IMPORT!$F:$J,4,0)="true","","S"),"")</f>
        <v/>
      </c>
      <c r="G4" s="10" t="str">
        <f>IFERROR(IF(VLOOKUP(B4,IMPORT!$F:$J,5,0)="normal","","B"),"")</f>
        <v/>
      </c>
      <c r="H4" s="23" t="str">
        <f>IFERROR(IF(VLOOKUP(B4,IMPORT!$F:$L,7,0)="true","","P"),"")</f>
        <v/>
      </c>
      <c r="I4" s="18" t="str">
        <f>IF(AND(OR(IMPORT!K4="available",IMPORT!K4="reservation",IMPORT!K4="reservation-late"),OR(A4&lt;&gt;"Z - Garage - Livraison",A4&lt;&gt;"Z - Garage - Livraison")),B4,"")</f>
        <v>EL-818-YQ</v>
      </c>
      <c r="J4" s="18" t="str">
        <f>IFERROR(IF(VLOOKUP(B4,IMPORT!$F:$AF,21,FALSE)&lt;&gt;"null",IF(OR(A4="Z - Garage - Livraison",A4="Z - Garage - Restitution"),"",B4),""),"")</f>
        <v/>
      </c>
      <c r="K4" s="18" t="str">
        <f>IF(AND(J4="",OR(IMPORT!K4="intervention",IMPORT!K4="intervention-late")),IF(OR(A4="Z - Garage - Livraison",A4="Z - Garage - Restitution"),"",B4),"")</f>
        <v/>
      </c>
      <c r="L4" s="18" t="str">
        <f t="shared" si="0"/>
        <v/>
      </c>
      <c r="M4" s="20" t="str">
        <f>IFERROR(INT(IF(OR(IMPORT!K4="intervention",IMPORT!K4="intervention-late",IMPORT!K4="unavailable"),IF(J4&lt;&gt;"",MID(VLOOKUP(B4,IMPORT!$F:$AF,21,0),1,10),MID(VLOOKUP(B4,IMPORT!$F:$AF,19,0),1,10)),"")),"")</f>
        <v/>
      </c>
      <c r="N4" s="20" t="str">
        <f>IFERROR(INT(IF(OR(IMPORT!K4="intervention",IMPORT!K4="intervention-late",IMPORT!K4="unavailable"),IF(J4&lt;&gt;"",MID(VLOOKUP(B4,IMPORT!$F:$AF,22,0),1,10),MID(VLOOKUP(B4,IMPORT!$F:$AF,20,0),1,10)),"")),"")</f>
        <v/>
      </c>
      <c r="O4" s="18" t="str">
        <f t="shared" ca="1" si="1"/>
        <v/>
      </c>
      <c r="P4" s="14" t="str">
        <f>IFERROR(INT(IF(MID(VLOOKUP(B4,IMPORT!$F:$AF,23,FALSE),1,10)&lt;&gt;"null",MID(VLOOKUP(B4,IMPORT!$F:$AF,23,FALSE),1,10),"")),"")</f>
        <v/>
      </c>
      <c r="Q4" s="16">
        <f>IFERROR(INT(IF(MID(VLOOKUP(B4,IMPORT!$F:$AF,26,FALSE),1,10)&lt;&gt;"null",MID(VLOOKUP(B4,IMPORT!$F:$AF,26,FALSE),1,10),"")),"")</f>
        <v>43510</v>
      </c>
      <c r="R4" s="16" t="str">
        <f>IFERROR(IF(VLOOKUP(B4,IMPORT!$F:$AF,11,FALSE)="true","X",""),"")</f>
        <v/>
      </c>
      <c r="S4" s="16" t="str">
        <f>IFERROR(IF(VLOOKUP(B4,IMPORT!$F:$AF,12,FALSE)="true","X",""),"")</f>
        <v/>
      </c>
      <c r="T4" s="16" t="str">
        <f>IFERROR(IF(VLOOKUP(B4,IMPORT!$F:$AF,9,FALSE)="true","X",""),"")</f>
        <v/>
      </c>
      <c r="U4" s="16" t="str">
        <f>IFERROR(IF(VLOOKUP(B4,IMPORT!$F:$AF,10,FALSE)="true","X",""),"")</f>
        <v/>
      </c>
      <c r="V4" s="16" t="str">
        <f>IFERROR(IF(VLOOKUP(B4,IMPORT!$F:$AF,13,FALSE)="true","X",""),"")</f>
        <v/>
      </c>
      <c r="W4" s="16" t="str">
        <f>IFERROR(IF(VLOOKUP(B4,IMPORT!$F:$AF,14,FALSE)="true","X",""),"")</f>
        <v/>
      </c>
      <c r="X4" s="12">
        <f>IFERROR(INT(IF(MID(VLOOKUP(B4,IMPORT!$F:$AF,27,FALSE),1,10)&lt;&gt;"null",MID(VLOOKUP(B4,IMPORT!$F:$AF,27,FALSE),1,10),"-")),"")</f>
        <v>43434</v>
      </c>
      <c r="Y4" s="21">
        <f>IFERROR(IF(VLOOKUP(B4,IMPORT!$F:$AF,24,FALSE)&lt;&gt;"null",VLOOKUP(B4,IMPORT!$F:$AF,24,FALSE),""),"")</f>
        <v>7.0100118723605504E+17</v>
      </c>
      <c r="Z4" s="18" t="str">
        <f>IFERROR(IF(VLOOKUP(B4,IMPORT!$F:$AF,25,FALSE)&lt;&gt;"null",VLOOKUP(B4,IMPORT!$F:$AF,25,FALSE),""),"")</f>
        <v>Q3S00067469</v>
      </c>
    </row>
    <row r="5" spans="1:26">
      <c r="A5" s="1" t="str">
        <f>IFERROR(IF(IMPORT!C5&lt;&gt;"",IMPORT!C5,""),"")</f>
        <v>Asnieres sur Seine - Dervaux</v>
      </c>
      <c r="B5" s="1" t="str">
        <f>IFERROR(VLOOKUP(D5,IMPORT!$1:$1048576,6,FALSE),"")</f>
        <v>FB-313-TL</v>
      </c>
      <c r="C5" s="1">
        <f>IFERROR(VLOOKUP(B5,IMPORT!$F:$G,2,FALSE),"")</f>
        <v>500</v>
      </c>
      <c r="D5" s="8" t="str">
        <f>IFERROR(IF(IMPORT!A5&lt;&gt;"",IMPORT!A5,""),"")</f>
        <v>Asnieres sur Seine - Dervaux1</v>
      </c>
      <c r="E5" s="1" t="str">
        <f>IFERROR(VLOOKUP(D5,IMPORT!$1:$1048576,21,FALSE),"")</f>
        <v>Stephen Girault</v>
      </c>
      <c r="F5" s="22" t="str">
        <f>IFERROR(IF(VLOOKUP(B5,IMPORT!$F:$J,4,0)="true","","S"),"")</f>
        <v/>
      </c>
      <c r="G5" s="10" t="str">
        <f>IFERROR(IF(VLOOKUP(B5,IMPORT!$F:$J,5,0)="normal","","B"),"")</f>
        <v/>
      </c>
      <c r="H5" s="23" t="str">
        <f>IFERROR(IF(VLOOKUP(B5,IMPORT!$F:$L,7,0)="true","","P"),"")</f>
        <v/>
      </c>
      <c r="I5" s="18" t="str">
        <f>IF(AND(OR(IMPORT!K5="available",IMPORT!K5="reservation",IMPORT!K5="reservation-late"),OR(A5&lt;&gt;"Z - Garage - Livraison",A5&lt;&gt;"Z - Garage - Livraison")),B5,"")</f>
        <v>FB-313-TL</v>
      </c>
      <c r="J5" s="18" t="str">
        <f>IFERROR(IF(VLOOKUP(B5,IMPORT!$F:$AF,21,FALSE)&lt;&gt;"null",IF(OR(A5="Z - Garage - Livraison",A5="Z - Garage - Restitution"),"",B5),""),"")</f>
        <v/>
      </c>
      <c r="K5" s="18" t="str">
        <f>IF(AND(J5="",OR(IMPORT!K5="intervention",IMPORT!K5="intervention-late")),IF(OR(A5="Z - Garage - Livraison",A5="Z - Garage - Restitution"),"",B5),"")</f>
        <v/>
      </c>
      <c r="L5" s="18" t="str">
        <f t="shared" si="0"/>
        <v/>
      </c>
      <c r="M5" s="20" t="str">
        <f>IFERROR(INT(IF(OR(IMPORT!K5="intervention",IMPORT!K5="intervention-late",IMPORT!K5="unavailable"),IF(J5&lt;&gt;"",MID(VLOOKUP(B5,IMPORT!$F:$AF,21,0),1,10),MID(VLOOKUP(B5,IMPORT!$F:$AF,19,0),1,10)),"")),"")</f>
        <v/>
      </c>
      <c r="N5" s="20" t="str">
        <f>IFERROR(INT(IF(OR(IMPORT!K5="intervention",IMPORT!K5="intervention-late",IMPORT!K5="unavailable"),IF(J5&lt;&gt;"",MID(VLOOKUP(B5,IMPORT!$F:$AF,22,0),1,10),MID(VLOOKUP(B5,IMPORT!$F:$AF,20,0),1,10)),"")),"")</f>
        <v/>
      </c>
      <c r="O5" s="18" t="str">
        <f t="shared" ca="1" si="1"/>
        <v/>
      </c>
      <c r="P5" s="14" t="str">
        <f>IFERROR(INT(IF(MID(VLOOKUP(B5,IMPORT!$F:$AF,23,FALSE),1,10)&lt;&gt;"null",MID(VLOOKUP(B5,IMPORT!$F:$AF,23,FALSE),1,10),"")),"")</f>
        <v/>
      </c>
      <c r="Q5" s="16" t="str">
        <f>IFERROR(INT(IF(MID(VLOOKUP(B5,IMPORT!$F:$AF,26,FALSE),1,10)&lt;&gt;"null",MID(VLOOKUP(B5,IMPORT!$F:$AF,26,FALSE),1,10),"")),"")</f>
        <v/>
      </c>
      <c r="R5" s="16" t="str">
        <f>IFERROR(IF(VLOOKUP(B5,IMPORT!$F:$AF,11,FALSE)="true","X",""),"")</f>
        <v/>
      </c>
      <c r="S5" s="16" t="str">
        <f>IFERROR(IF(VLOOKUP(B5,IMPORT!$F:$AF,12,FALSE)="true","X",""),"")</f>
        <v/>
      </c>
      <c r="T5" s="16" t="str">
        <f>IFERROR(IF(VLOOKUP(B5,IMPORT!$F:$AF,9,FALSE)="true","X",""),"")</f>
        <v/>
      </c>
      <c r="U5" s="16" t="str">
        <f>IFERROR(IF(VLOOKUP(B5,IMPORT!$F:$AF,10,FALSE)="true","X",""),"")</f>
        <v/>
      </c>
      <c r="V5" s="16" t="str">
        <f>IFERROR(IF(VLOOKUP(B5,IMPORT!$F:$AF,13,FALSE)="true","X",""),"")</f>
        <v/>
      </c>
      <c r="W5" s="16" t="str">
        <f>IFERROR(IF(VLOOKUP(B5,IMPORT!$F:$AF,14,FALSE)="true","X",""),"")</f>
        <v/>
      </c>
      <c r="X5" s="12" t="str">
        <f>IFERROR(INT(IF(MID(VLOOKUP(B5,IMPORT!$F:$AF,27,FALSE),1,10)&lt;&gt;"null",MID(VLOOKUP(B5,IMPORT!$F:$AF,27,FALSE),1,10),"-")),"")</f>
        <v/>
      </c>
      <c r="Y5" s="21">
        <f>IFERROR(IF(VLOOKUP(B5,IMPORT!$F:$AF,24,FALSE)&lt;&gt;"null",VLOOKUP(B5,IMPORT!$F:$AF,24,FALSE),""),"")</f>
        <v>7.0100118723606797E+17</v>
      </c>
      <c r="Z5" s="18" t="str">
        <f>IFERROR(IF(VLOOKUP(B5,IMPORT!$F:$AF,25,FALSE)&lt;&gt;"null",VLOOKUP(B5,IMPORT!$F:$AF,25,FALSE),""),"")</f>
        <v/>
      </c>
    </row>
    <row r="6" spans="1:26">
      <c r="A6" s="1" t="str">
        <f>IFERROR(IF(IMPORT!C6&lt;&gt;"",IMPORT!C6,""),"")</f>
        <v>Asnieres sur Seine - Dervaux</v>
      </c>
      <c r="B6" s="1" t="str">
        <f>IFERROR(VLOOKUP(D6,IMPORT!$1:$1048576,6,FALSE),"")</f>
        <v>FB-701-TM</v>
      </c>
      <c r="C6" s="1">
        <f>IFERROR(VLOOKUP(B6,IMPORT!$F:$G,2,FALSE),"")</f>
        <v>500</v>
      </c>
      <c r="D6" s="8" t="str">
        <f>IFERROR(IF(IMPORT!A6&lt;&gt;"",IMPORT!A6,""),"")</f>
        <v>Asnieres sur Seine - Dervaux2</v>
      </c>
      <c r="E6" s="1" t="str">
        <f>IFERROR(VLOOKUP(D6,IMPORT!$1:$1048576,21,FALSE),"")</f>
        <v>Stephen Girault</v>
      </c>
      <c r="F6" s="22" t="str">
        <f>IFERROR(IF(VLOOKUP(B6,IMPORT!$F:$J,4,0)="true","","S"),"")</f>
        <v/>
      </c>
      <c r="G6" s="10" t="str">
        <f>IFERROR(IF(VLOOKUP(B6,IMPORT!$F:$J,5,0)="normal","","B"),"")</f>
        <v/>
      </c>
      <c r="H6" s="23" t="str">
        <f>IFERROR(IF(VLOOKUP(B6,IMPORT!$F:$L,7,0)="true","","P"),"")</f>
        <v/>
      </c>
      <c r="I6" s="18" t="str">
        <f>IF(AND(OR(IMPORT!K6="available",IMPORT!K6="reservation",IMPORT!K6="reservation-late"),OR(A6&lt;&gt;"Z - Garage - Livraison",A6&lt;&gt;"Z - Garage - Livraison")),B6,"")</f>
        <v>FB-701-TM</v>
      </c>
      <c r="J6" s="18" t="str">
        <f>IFERROR(IF(VLOOKUP(B6,IMPORT!$F:$AF,21,FALSE)&lt;&gt;"null",IF(OR(A6="Z - Garage - Livraison",A6="Z - Garage - Restitution"),"",B6),""),"")</f>
        <v/>
      </c>
      <c r="K6" s="18" t="str">
        <f>IF(AND(J6="",OR(IMPORT!K6="intervention",IMPORT!K6="intervention-late")),IF(OR(A6="Z - Garage - Livraison",A6="Z - Garage - Restitution"),"",B6),"")</f>
        <v/>
      </c>
      <c r="L6" s="18" t="str">
        <f t="shared" si="0"/>
        <v/>
      </c>
      <c r="M6" s="20" t="str">
        <f>IFERROR(INT(IF(OR(IMPORT!K6="intervention",IMPORT!K6="intervention-late",IMPORT!K6="unavailable"),IF(J6&lt;&gt;"",MID(VLOOKUP(B6,IMPORT!$F:$AF,21,0),1,10),MID(VLOOKUP(B6,IMPORT!$F:$AF,19,0),1,10)),"")),"")</f>
        <v/>
      </c>
      <c r="N6" s="20" t="str">
        <f>IFERROR(INT(IF(OR(IMPORT!K6="intervention",IMPORT!K6="intervention-late",IMPORT!K6="unavailable"),IF(J6&lt;&gt;"",MID(VLOOKUP(B6,IMPORT!$F:$AF,22,0),1,10),MID(VLOOKUP(B6,IMPORT!$F:$AF,20,0),1,10)),"")),"")</f>
        <v/>
      </c>
      <c r="O6" s="18" t="str">
        <f t="shared" ca="1" si="1"/>
        <v/>
      </c>
      <c r="P6" s="14" t="str">
        <f>IFERROR(INT(IF(MID(VLOOKUP(B6,IMPORT!$F:$AF,23,FALSE),1,10)&lt;&gt;"null",MID(VLOOKUP(B6,IMPORT!$F:$AF,23,FALSE),1,10),"")),"")</f>
        <v/>
      </c>
      <c r="Q6" s="16" t="str">
        <f>IFERROR(INT(IF(MID(VLOOKUP(B6,IMPORT!$F:$AF,26,FALSE),1,10)&lt;&gt;"null",MID(VLOOKUP(B6,IMPORT!$F:$AF,26,FALSE),1,10),"")),"")</f>
        <v/>
      </c>
      <c r="R6" s="16" t="str">
        <f>IFERROR(IF(VLOOKUP(B6,IMPORT!$F:$AF,11,FALSE)="true","X",""),"")</f>
        <v/>
      </c>
      <c r="S6" s="16" t="str">
        <f>IFERROR(IF(VLOOKUP(B6,IMPORT!$F:$AF,12,FALSE)="true","X",""),"")</f>
        <v/>
      </c>
      <c r="T6" s="16" t="str">
        <f>IFERROR(IF(VLOOKUP(B6,IMPORT!$F:$AF,9,FALSE)="true","X",""),"")</f>
        <v/>
      </c>
      <c r="U6" s="16" t="str">
        <f>IFERROR(IF(VLOOKUP(B6,IMPORT!$F:$AF,10,FALSE)="true","X",""),"")</f>
        <v/>
      </c>
      <c r="V6" s="16" t="str">
        <f>IFERROR(IF(VLOOKUP(B6,IMPORT!$F:$AF,13,FALSE)="true","X",""),"")</f>
        <v/>
      </c>
      <c r="W6" s="16" t="str">
        <f>IFERROR(IF(VLOOKUP(B6,IMPORT!$F:$AF,14,FALSE)="true","X",""),"")</f>
        <v/>
      </c>
      <c r="X6" s="12" t="str">
        <f>IFERROR(INT(IF(MID(VLOOKUP(B6,IMPORT!$F:$AF,27,FALSE),1,10)&lt;&gt;"null",MID(VLOOKUP(B6,IMPORT!$F:$AF,27,FALSE),1,10),"-")),"")</f>
        <v/>
      </c>
      <c r="Y6" s="21">
        <f>IFERROR(IF(VLOOKUP(B6,IMPORT!$F:$AF,24,FALSE)&lt;&gt;"null",VLOOKUP(B6,IMPORT!$F:$AF,24,FALSE),""),"")</f>
        <v>7.0100118723606797E+17</v>
      </c>
      <c r="Z6" s="18" t="str">
        <f>IFERROR(IF(VLOOKUP(B6,IMPORT!$F:$AF,25,FALSE)&lt;&gt;"null",VLOOKUP(B6,IMPORT!$F:$AF,25,FALSE),""),"")</f>
        <v/>
      </c>
    </row>
    <row r="7" spans="1:26">
      <c r="A7" s="1" t="str">
        <f>IFERROR(IF(IMPORT!C7&lt;&gt;"",IMPORT!C7,""),"")</f>
        <v>Asnieres sur Seine - Dervaux</v>
      </c>
      <c r="B7" s="1" t="str">
        <f>IFERROR(VLOOKUP(D7,IMPORT!$1:$1048576,6,FALSE),"")</f>
        <v>FB-334-TL</v>
      </c>
      <c r="C7" s="1">
        <f>IFERROR(VLOOKUP(B7,IMPORT!$F:$G,2,FALSE),"")</f>
        <v>500</v>
      </c>
      <c r="D7" s="8" t="str">
        <f>IFERROR(IF(IMPORT!A7&lt;&gt;"",IMPORT!A7,""),"")</f>
        <v>Asnieres sur Seine - Dervaux3</v>
      </c>
      <c r="E7" s="1" t="str">
        <f>IFERROR(VLOOKUP(D7,IMPORT!$1:$1048576,21,FALSE),"")</f>
        <v>Stephen Girault</v>
      </c>
      <c r="F7" s="22" t="str">
        <f>IFERROR(IF(VLOOKUP(B7,IMPORT!$F:$J,4,0)="true","","S"),"")</f>
        <v/>
      </c>
      <c r="G7" s="10" t="str">
        <f>IFERROR(IF(VLOOKUP(B7,IMPORT!$F:$J,5,0)="normal","","B"),"")</f>
        <v/>
      </c>
      <c r="H7" s="23" t="str">
        <f>IFERROR(IF(VLOOKUP(B7,IMPORT!$F:$L,7,0)="true","","P"),"")</f>
        <v/>
      </c>
      <c r="I7" s="18" t="str">
        <f>IF(AND(OR(IMPORT!K7="available",IMPORT!K7="reservation",IMPORT!K7="reservation-late"),OR(A7&lt;&gt;"Z - Garage - Livraison",A7&lt;&gt;"Z - Garage - Livraison")),B7,"")</f>
        <v>FB-334-TL</v>
      </c>
      <c r="J7" s="18" t="str">
        <f>IFERROR(IF(VLOOKUP(B7,IMPORT!$F:$AF,21,FALSE)&lt;&gt;"null",IF(OR(A7="Z - Garage - Livraison",A7="Z - Garage - Restitution"),"",B7),""),"")</f>
        <v/>
      </c>
      <c r="K7" s="18" t="str">
        <f>IF(AND(J7="",OR(IMPORT!K7="intervention",IMPORT!K7="intervention-late")),IF(OR(A7="Z - Garage - Livraison",A7="Z - Garage - Restitution"),"",B7),"")</f>
        <v/>
      </c>
      <c r="L7" s="18" t="str">
        <f t="shared" si="0"/>
        <v/>
      </c>
      <c r="M7" s="20" t="str">
        <f>IFERROR(INT(IF(OR(IMPORT!K7="intervention",IMPORT!K7="intervention-late",IMPORT!K7="unavailable"),IF(J7&lt;&gt;"",MID(VLOOKUP(B7,IMPORT!$F:$AF,21,0),1,10),MID(VLOOKUP(B7,IMPORT!$F:$AF,19,0),1,10)),"")),"")</f>
        <v/>
      </c>
      <c r="N7" s="20" t="str">
        <f>IFERROR(INT(IF(OR(IMPORT!K7="intervention",IMPORT!K7="intervention-late",IMPORT!K7="unavailable"),IF(J7&lt;&gt;"",MID(VLOOKUP(B7,IMPORT!$F:$AF,22,0),1,10),MID(VLOOKUP(B7,IMPORT!$F:$AF,20,0),1,10)),"")),"")</f>
        <v/>
      </c>
      <c r="O7" s="18" t="str">
        <f t="shared" ca="1" si="1"/>
        <v/>
      </c>
      <c r="P7" s="14" t="str">
        <f>IFERROR(INT(IF(MID(VLOOKUP(B7,IMPORT!$F:$AF,23,FALSE),1,10)&lt;&gt;"null",MID(VLOOKUP(B7,IMPORT!$F:$AF,23,FALSE),1,10),"")),"")</f>
        <v/>
      </c>
      <c r="Q7" s="16" t="str">
        <f>IFERROR(INT(IF(MID(VLOOKUP(B7,IMPORT!$F:$AF,26,FALSE),1,10)&lt;&gt;"null",MID(VLOOKUP(B7,IMPORT!$F:$AF,26,FALSE),1,10),"")),"")</f>
        <v/>
      </c>
      <c r="R7" s="16" t="str">
        <f>IFERROR(IF(VLOOKUP(B7,IMPORT!$F:$AF,11,FALSE)="true","X",""),"")</f>
        <v/>
      </c>
      <c r="S7" s="16" t="str">
        <f>IFERROR(IF(VLOOKUP(B7,IMPORT!$F:$AF,12,FALSE)="true","X",""),"")</f>
        <v/>
      </c>
      <c r="T7" s="16" t="str">
        <f>IFERROR(IF(VLOOKUP(B7,IMPORT!$F:$AF,9,FALSE)="true","X",""),"")</f>
        <v/>
      </c>
      <c r="U7" s="16" t="str">
        <f>IFERROR(IF(VLOOKUP(B7,IMPORT!$F:$AF,10,FALSE)="true","X",""),"")</f>
        <v/>
      </c>
      <c r="V7" s="16" t="str">
        <f>IFERROR(IF(VLOOKUP(B7,IMPORT!$F:$AF,13,FALSE)="true","X",""),"")</f>
        <v/>
      </c>
      <c r="W7" s="16" t="str">
        <f>IFERROR(IF(VLOOKUP(B7,IMPORT!$F:$AF,14,FALSE)="true","X",""),"")</f>
        <v/>
      </c>
      <c r="X7" s="12" t="str">
        <f>IFERROR(INT(IF(MID(VLOOKUP(B7,IMPORT!$F:$AF,27,FALSE),1,10)&lt;&gt;"null",MID(VLOOKUP(B7,IMPORT!$F:$AF,27,FALSE),1,10),"-")),"")</f>
        <v/>
      </c>
      <c r="Y7" s="21">
        <f>IFERROR(IF(VLOOKUP(B7,IMPORT!$F:$AF,24,FALSE)&lt;&gt;"null",VLOOKUP(B7,IMPORT!$F:$AF,24,FALSE),""),"")</f>
        <v>7.0100118723606797E+17</v>
      </c>
      <c r="Z7" s="18" t="str">
        <f>IFERROR(IF(VLOOKUP(B7,IMPORT!$F:$AF,25,FALSE)&lt;&gt;"null",VLOOKUP(B7,IMPORT!$F:$AF,25,FALSE),""),"")</f>
        <v/>
      </c>
    </row>
    <row r="8" spans="1:26">
      <c r="A8" s="1" t="str">
        <f>IFERROR(IF(IMPORT!C8&lt;&gt;"",IMPORT!C8,""),"")</f>
        <v>Asnieres sur Seine - Dervaux</v>
      </c>
      <c r="B8" s="1" t="str">
        <f>IFERROR(VLOOKUP(D8,IMPORT!$1:$1048576,6,FALSE),"")</f>
        <v>FB-316-TL</v>
      </c>
      <c r="C8" s="1">
        <f>IFERROR(VLOOKUP(B8,IMPORT!$F:$G,2,FALSE),"")</f>
        <v>500</v>
      </c>
      <c r="D8" s="8" t="str">
        <f>IFERROR(IF(IMPORT!A8&lt;&gt;"",IMPORT!A8,""),"")</f>
        <v>Asnieres sur Seine - Dervaux4</v>
      </c>
      <c r="E8" s="1" t="str">
        <f>IFERROR(VLOOKUP(D8,IMPORT!$1:$1048576,21,FALSE),"")</f>
        <v>Stephen Girault</v>
      </c>
      <c r="F8" s="22" t="str">
        <f>IFERROR(IF(VLOOKUP(B8,IMPORT!$F:$J,4,0)="true","","S"),"")</f>
        <v/>
      </c>
      <c r="G8" s="10" t="str">
        <f>IFERROR(IF(VLOOKUP(B8,IMPORT!$F:$J,5,0)="normal","","B"),"")</f>
        <v/>
      </c>
      <c r="H8" s="23" t="str">
        <f>IFERROR(IF(VLOOKUP(B8,IMPORT!$F:$L,7,0)="true","","P"),"")</f>
        <v/>
      </c>
      <c r="I8" s="18" t="str">
        <f>IF(AND(OR(IMPORT!K8="available",IMPORT!K8="reservation",IMPORT!K8="reservation-late"),OR(A8&lt;&gt;"Z - Garage - Livraison",A8&lt;&gt;"Z - Garage - Livraison")),B8,"")</f>
        <v>FB-316-TL</v>
      </c>
      <c r="J8" s="18" t="str">
        <f>IFERROR(IF(VLOOKUP(B8,IMPORT!$F:$AF,21,FALSE)&lt;&gt;"null",IF(OR(A8="Z - Garage - Livraison",A8="Z - Garage - Restitution"),"",B8),""),"")</f>
        <v/>
      </c>
      <c r="K8" s="18" t="str">
        <f>IF(AND(J8="",OR(IMPORT!K8="intervention",IMPORT!K8="intervention-late")),IF(OR(A8="Z - Garage - Livraison",A8="Z - Garage - Restitution"),"",B8),"")</f>
        <v/>
      </c>
      <c r="L8" s="18" t="str">
        <f t="shared" si="0"/>
        <v/>
      </c>
      <c r="M8" s="20" t="str">
        <f>IFERROR(INT(IF(OR(IMPORT!K8="intervention",IMPORT!K8="intervention-late",IMPORT!K8="unavailable"),IF(J8&lt;&gt;"",MID(VLOOKUP(B8,IMPORT!$F:$AF,21,0),1,10),MID(VLOOKUP(B8,IMPORT!$F:$AF,19,0),1,10)),"")),"")</f>
        <v/>
      </c>
      <c r="N8" s="20" t="str">
        <f>IFERROR(INT(IF(OR(IMPORT!K8="intervention",IMPORT!K8="intervention-late",IMPORT!K8="unavailable"),IF(J8&lt;&gt;"",MID(VLOOKUP(B8,IMPORT!$F:$AF,22,0),1,10),MID(VLOOKUP(B8,IMPORT!$F:$AF,20,0),1,10)),"")),"")</f>
        <v/>
      </c>
      <c r="O8" s="18" t="str">
        <f t="shared" ca="1" si="1"/>
        <v/>
      </c>
      <c r="P8" s="14" t="str">
        <f>IFERROR(INT(IF(MID(VLOOKUP(B8,IMPORT!$F:$AF,23,FALSE),1,10)&lt;&gt;"null",MID(VLOOKUP(B8,IMPORT!$F:$AF,23,FALSE),1,10),"")),"")</f>
        <v/>
      </c>
      <c r="Q8" s="16" t="str">
        <f>IFERROR(INT(IF(MID(VLOOKUP(B8,IMPORT!$F:$AF,26,FALSE),1,10)&lt;&gt;"null",MID(VLOOKUP(B8,IMPORT!$F:$AF,26,FALSE),1,10),"")),"")</f>
        <v/>
      </c>
      <c r="R8" s="16" t="str">
        <f>IFERROR(IF(VLOOKUP(B8,IMPORT!$F:$AF,11,FALSE)="true","X",""),"")</f>
        <v/>
      </c>
      <c r="S8" s="16" t="str">
        <f>IFERROR(IF(VLOOKUP(B8,IMPORT!$F:$AF,12,FALSE)="true","X",""),"")</f>
        <v/>
      </c>
      <c r="T8" s="16" t="str">
        <f>IFERROR(IF(VLOOKUP(B8,IMPORT!$F:$AF,9,FALSE)="true","X",""),"")</f>
        <v/>
      </c>
      <c r="U8" s="16" t="str">
        <f>IFERROR(IF(VLOOKUP(B8,IMPORT!$F:$AF,10,FALSE)="true","X",""),"")</f>
        <v/>
      </c>
      <c r="V8" s="16" t="str">
        <f>IFERROR(IF(VLOOKUP(B8,IMPORT!$F:$AF,13,FALSE)="true","X",""),"")</f>
        <v/>
      </c>
      <c r="W8" s="16" t="str">
        <f>IFERROR(IF(VLOOKUP(B8,IMPORT!$F:$AF,14,FALSE)="true","X",""),"")</f>
        <v/>
      </c>
      <c r="X8" s="12" t="str">
        <f>IFERROR(INT(IF(MID(VLOOKUP(B8,IMPORT!$F:$AF,27,FALSE),1,10)&lt;&gt;"null",MID(VLOOKUP(B8,IMPORT!$F:$AF,27,FALSE),1,10),"-")),"")</f>
        <v/>
      </c>
      <c r="Y8" s="21">
        <f>IFERROR(IF(VLOOKUP(B8,IMPORT!$F:$AF,24,FALSE)&lt;&gt;"null",VLOOKUP(B8,IMPORT!$F:$AF,24,FALSE),""),"")</f>
        <v>7.0100118723606797E+17</v>
      </c>
      <c r="Z8" s="18" t="str">
        <f>IFERROR(IF(VLOOKUP(B8,IMPORT!$F:$AF,25,FALSE)&lt;&gt;"null",VLOOKUP(B8,IMPORT!$F:$AF,25,FALSE),""),"")</f>
        <v/>
      </c>
    </row>
    <row r="9" spans="1:26">
      <c r="A9" s="1" t="str">
        <f>IFERROR(IF(IMPORT!C9&lt;&gt;"",IMPORT!C9,""),"")</f>
        <v>Asnieres sur Seine - Dervaux</v>
      </c>
      <c r="B9" s="1" t="str">
        <f>IFERROR(VLOOKUP(D9,IMPORT!$1:$1048576,6,FALSE),"")</f>
        <v>FB-353-TL</v>
      </c>
      <c r="C9" s="1">
        <f>IFERROR(VLOOKUP(B9,IMPORT!$F:$G,2,FALSE),"")</f>
        <v>500</v>
      </c>
      <c r="D9" s="8" t="str">
        <f>IFERROR(IF(IMPORT!A9&lt;&gt;"",IMPORT!A9,""),"")</f>
        <v>Asnieres sur Seine - Dervaux5</v>
      </c>
      <c r="E9" s="1" t="str">
        <f>IFERROR(VLOOKUP(D9,IMPORT!$1:$1048576,21,FALSE),"")</f>
        <v>Stephen Girault</v>
      </c>
      <c r="F9" s="22" t="str">
        <f>IFERROR(IF(VLOOKUP(B9,IMPORT!$F:$J,4,0)="true","","S"),"")</f>
        <v/>
      </c>
      <c r="G9" s="10" t="str">
        <f>IFERROR(IF(VLOOKUP(B9,IMPORT!$F:$J,5,0)="normal","","B"),"")</f>
        <v/>
      </c>
      <c r="H9" s="23" t="str">
        <f>IFERROR(IF(VLOOKUP(B9,IMPORT!$F:$L,7,0)="true","","P"),"")</f>
        <v/>
      </c>
      <c r="I9" s="18" t="str">
        <f>IF(AND(OR(IMPORT!K9="available",IMPORT!K9="reservation",IMPORT!K9="reservation-late"),OR(A9&lt;&gt;"Z - Garage - Livraison",A9&lt;&gt;"Z - Garage - Livraison")),B9,"")</f>
        <v>FB-353-TL</v>
      </c>
      <c r="J9" s="18" t="str">
        <f>IFERROR(IF(VLOOKUP(B9,IMPORT!$F:$AF,21,FALSE)&lt;&gt;"null",IF(OR(A9="Z - Garage - Livraison",A9="Z - Garage - Restitution"),"",B9),""),"")</f>
        <v/>
      </c>
      <c r="K9" s="18" t="str">
        <f>IF(AND(J9="",OR(IMPORT!K9="intervention",IMPORT!K9="intervention-late")),IF(OR(A9="Z - Garage - Livraison",A9="Z - Garage - Restitution"),"",B9),"")</f>
        <v/>
      </c>
      <c r="L9" s="18" t="str">
        <f t="shared" si="0"/>
        <v/>
      </c>
      <c r="M9" s="20" t="str">
        <f>IFERROR(INT(IF(OR(IMPORT!K9="intervention",IMPORT!K9="intervention-late",IMPORT!K9="unavailable"),IF(J9&lt;&gt;"",MID(VLOOKUP(B9,IMPORT!$F:$AF,21,0),1,10),MID(VLOOKUP(B9,IMPORT!$F:$AF,19,0),1,10)),"")),"")</f>
        <v/>
      </c>
      <c r="N9" s="20" t="str">
        <f>IFERROR(INT(IF(OR(IMPORT!K9="intervention",IMPORT!K9="intervention-late",IMPORT!K9="unavailable"),IF(J9&lt;&gt;"",MID(VLOOKUP(B9,IMPORT!$F:$AF,22,0),1,10),MID(VLOOKUP(B9,IMPORT!$F:$AF,20,0),1,10)),"")),"")</f>
        <v/>
      </c>
      <c r="O9" s="18" t="str">
        <f t="shared" ca="1" si="1"/>
        <v/>
      </c>
      <c r="P9" s="14" t="str">
        <f>IFERROR(INT(IF(MID(VLOOKUP(B9,IMPORT!$F:$AF,23,FALSE),1,10)&lt;&gt;"null",MID(VLOOKUP(B9,IMPORT!$F:$AF,23,FALSE),1,10),"")),"")</f>
        <v/>
      </c>
      <c r="Q9" s="16" t="str">
        <f>IFERROR(INT(IF(MID(VLOOKUP(B9,IMPORT!$F:$AF,26,FALSE),1,10)&lt;&gt;"null",MID(VLOOKUP(B9,IMPORT!$F:$AF,26,FALSE),1,10),"")),"")</f>
        <v/>
      </c>
      <c r="R9" s="16" t="str">
        <f>IFERROR(IF(VLOOKUP(B9,IMPORT!$F:$AF,11,FALSE)="true","X",""),"")</f>
        <v/>
      </c>
      <c r="S9" s="16" t="str">
        <f>IFERROR(IF(VLOOKUP(B9,IMPORT!$F:$AF,12,FALSE)="true","X",""),"")</f>
        <v/>
      </c>
      <c r="T9" s="16" t="str">
        <f>IFERROR(IF(VLOOKUP(B9,IMPORT!$F:$AF,9,FALSE)="true","X",""),"")</f>
        <v/>
      </c>
      <c r="U9" s="16" t="str">
        <f>IFERROR(IF(VLOOKUP(B9,IMPORT!$F:$AF,10,FALSE)="true","X",""),"")</f>
        <v/>
      </c>
      <c r="V9" s="16" t="str">
        <f>IFERROR(IF(VLOOKUP(B9,IMPORT!$F:$AF,13,FALSE)="true","X",""),"")</f>
        <v/>
      </c>
      <c r="W9" s="16" t="str">
        <f>IFERROR(IF(VLOOKUP(B9,IMPORT!$F:$AF,14,FALSE)="true","X",""),"")</f>
        <v/>
      </c>
      <c r="X9" s="12" t="str">
        <f>IFERROR(INT(IF(MID(VLOOKUP(B9,IMPORT!$F:$AF,27,FALSE),1,10)&lt;&gt;"null",MID(VLOOKUP(B9,IMPORT!$F:$AF,27,FALSE),1,10),"-")),"")</f>
        <v/>
      </c>
      <c r="Y9" s="21">
        <f>IFERROR(IF(VLOOKUP(B9,IMPORT!$F:$AF,24,FALSE)&lt;&gt;"null",VLOOKUP(B9,IMPORT!$F:$AF,24,FALSE),""),"")</f>
        <v>7.0100118723606797E+17</v>
      </c>
      <c r="Z9" s="18" t="str">
        <f>IFERROR(IF(VLOOKUP(B9,IMPORT!$F:$AF,25,FALSE)&lt;&gt;"null",VLOOKUP(B9,IMPORT!$F:$AF,25,FALSE),""),"")</f>
        <v/>
      </c>
    </row>
    <row r="10" spans="1:26">
      <c r="A10" s="1" t="str">
        <f>IFERROR(IF(IMPORT!C10&lt;&gt;"",IMPORT!C10,""),"")</f>
        <v>Asnieres sur Seine - Hotel de Ville</v>
      </c>
      <c r="B10" s="1" t="str">
        <f>IFERROR(VLOOKUP(D10,IMPORT!$1:$1048576,6,FALSE),"")</f>
        <v>EL-683-ZF</v>
      </c>
      <c r="C10" s="1" t="str">
        <f>IFERROR(VLOOKUP(B10,IMPORT!$F:$G,2,FALSE),"")</f>
        <v>Golf 7</v>
      </c>
      <c r="D10" s="8" t="str">
        <f>IFERROR(IF(IMPORT!A10&lt;&gt;"",IMPORT!A10,""),"")</f>
        <v>Asnieres sur Seine - Hotel de Ville1</v>
      </c>
      <c r="E10" s="1" t="str">
        <f>IFERROR(VLOOKUP(D10,IMPORT!$1:$1048576,21,FALSE),"")</f>
        <v>Stephen Girault</v>
      </c>
      <c r="F10" s="22" t="str">
        <f>IFERROR(IF(VLOOKUP(B10,IMPORT!$F:$J,4,0)="true","","S"),"")</f>
        <v/>
      </c>
      <c r="G10" s="10" t="str">
        <f>IFERROR(IF(VLOOKUP(B10,IMPORT!$F:$J,5,0)="normal","","B"),"")</f>
        <v/>
      </c>
      <c r="H10" s="23" t="str">
        <f>IFERROR(IF(VLOOKUP(B10,IMPORT!$F:$L,7,0)="true","","P"),"")</f>
        <v/>
      </c>
      <c r="I10" s="18" t="str">
        <f>IF(AND(OR(IMPORT!K10="available",IMPORT!K10="reservation",IMPORT!K10="reservation-late"),OR(A10&lt;&gt;"Z - Garage - Livraison",A10&lt;&gt;"Z - Garage - Livraison")),B10,"")</f>
        <v>EL-683-ZF</v>
      </c>
      <c r="J10" s="18" t="str">
        <f>IFERROR(IF(VLOOKUP(B10,IMPORT!$F:$AF,21,FALSE)&lt;&gt;"null",IF(OR(A10="Z - Garage - Livraison",A10="Z - Garage - Restitution"),"",B10),""),"")</f>
        <v/>
      </c>
      <c r="K10" s="18" t="str">
        <f>IF(AND(J10="",OR(IMPORT!K10="intervention",IMPORT!K10="intervention-late")),IF(OR(A10="Z - Garage - Livraison",A10="Z - Garage - Restitution"),"",B10),"")</f>
        <v/>
      </c>
      <c r="L10" s="18" t="str">
        <f t="shared" si="0"/>
        <v/>
      </c>
      <c r="M10" s="20" t="str">
        <f>IFERROR(INT(IF(OR(IMPORT!K10="intervention",IMPORT!K10="intervention-late",IMPORT!K10="unavailable"),IF(J10&lt;&gt;"",MID(VLOOKUP(B10,IMPORT!$F:$AF,21,0),1,10),MID(VLOOKUP(B10,IMPORT!$F:$AF,19,0),1,10)),"")),"")</f>
        <v/>
      </c>
      <c r="N10" s="20" t="str">
        <f>IFERROR(INT(IF(OR(IMPORT!K10="intervention",IMPORT!K10="intervention-late",IMPORT!K10="unavailable"),IF(J10&lt;&gt;"",MID(VLOOKUP(B10,IMPORT!$F:$AF,22,0),1,10),MID(VLOOKUP(B10,IMPORT!$F:$AF,20,0),1,10)),"")),"")</f>
        <v/>
      </c>
      <c r="O10" s="18" t="str">
        <f t="shared" ca="1" si="1"/>
        <v/>
      </c>
      <c r="P10" s="14" t="str">
        <f>IFERROR(INT(IF(MID(VLOOKUP(B10,IMPORT!$F:$AF,23,FALSE),1,10)&lt;&gt;"null",MID(VLOOKUP(B10,IMPORT!$F:$AF,23,FALSE),1,10),"")),"")</f>
        <v/>
      </c>
      <c r="Q10" s="16">
        <f>IFERROR(INT(IF(MID(VLOOKUP(B10,IMPORT!$F:$AF,26,FALSE),1,10)&lt;&gt;"null",MID(VLOOKUP(B10,IMPORT!$F:$AF,26,FALSE),1,10),"")),"")</f>
        <v>43446</v>
      </c>
      <c r="R10" s="16" t="str">
        <f>IFERROR(IF(VLOOKUP(B10,IMPORT!$F:$AF,11,FALSE)="true","X",""),"")</f>
        <v/>
      </c>
      <c r="S10" s="16" t="str">
        <f>IFERROR(IF(VLOOKUP(B10,IMPORT!$F:$AF,12,FALSE)="true","X",""),"")</f>
        <v/>
      </c>
      <c r="T10" s="16" t="str">
        <f>IFERROR(IF(VLOOKUP(B10,IMPORT!$F:$AF,9,FALSE)="true","X",""),"")</f>
        <v/>
      </c>
      <c r="U10" s="16" t="str">
        <f>IFERROR(IF(VLOOKUP(B10,IMPORT!$F:$AF,10,FALSE)="true","X",""),"")</f>
        <v/>
      </c>
      <c r="V10" s="16" t="str">
        <f>IFERROR(IF(VLOOKUP(B10,IMPORT!$F:$AF,13,FALSE)="true","X",""),"")</f>
        <v/>
      </c>
      <c r="W10" s="16" t="str">
        <f>IFERROR(IF(VLOOKUP(B10,IMPORT!$F:$AF,14,FALSE)="true","X",""),"")</f>
        <v/>
      </c>
      <c r="X10" s="12">
        <f>IFERROR(INT(IF(MID(VLOOKUP(B10,IMPORT!$F:$AF,27,FALSE),1,10)&lt;&gt;"null",MID(VLOOKUP(B10,IMPORT!$F:$AF,27,FALSE),1,10),"-")),"")</f>
        <v>43434</v>
      </c>
      <c r="Y10" s="21">
        <f>IFERROR(IF(VLOOKUP(B10,IMPORT!$F:$AF,24,FALSE)&lt;&gt;"null",VLOOKUP(B10,IMPORT!$F:$AF,24,FALSE),""),"")</f>
        <v>7.0100118723605402E+17</v>
      </c>
      <c r="Z10" s="18">
        <f>IFERROR(IF(VLOOKUP(B10,IMPORT!$F:$AF,25,FALSE)&lt;&gt;"null",VLOOKUP(B10,IMPORT!$F:$AF,25,FALSE),""),"")</f>
        <v>700700912</v>
      </c>
    </row>
    <row r="11" spans="1:26">
      <c r="A11" s="1" t="str">
        <f>IFERROR(IF(IMPORT!C11&lt;&gt;"",IMPORT!C11,""),"")</f>
        <v>Asnieres sur Seine - Hotel de Ville</v>
      </c>
      <c r="B11" s="1" t="str">
        <f>IFERROR(VLOOKUP(D11,IMPORT!$1:$1048576,6,FALSE),"")</f>
        <v>EW-096-KN</v>
      </c>
      <c r="C11" s="1">
        <f>IFERROR(VLOOKUP(B11,IMPORT!$F:$G,2,FALSE),"")</f>
        <v>500</v>
      </c>
      <c r="D11" s="8" t="str">
        <f>IFERROR(IF(IMPORT!A11&lt;&gt;"",IMPORT!A11,""),"")</f>
        <v>Asnieres sur Seine - Hotel de Ville2</v>
      </c>
      <c r="E11" s="1" t="str">
        <f>IFERROR(VLOOKUP(D11,IMPORT!$1:$1048576,21,FALSE),"")</f>
        <v>Stephen Girault</v>
      </c>
      <c r="F11" s="22" t="str">
        <f>IFERROR(IF(VLOOKUP(B11,IMPORT!$F:$J,4,0)="true","","S"),"")</f>
        <v/>
      </c>
      <c r="G11" s="10" t="str">
        <f>IFERROR(IF(VLOOKUP(B11,IMPORT!$F:$J,5,0)="normal","","B"),"")</f>
        <v/>
      </c>
      <c r="H11" s="23" t="str">
        <f>IFERROR(IF(VLOOKUP(B11,IMPORT!$F:$L,7,0)="true","","P"),"")</f>
        <v/>
      </c>
      <c r="I11" s="18" t="str">
        <f>IF(AND(OR(IMPORT!K11="available",IMPORT!K11="reservation",IMPORT!K11="reservation-late"),OR(A11&lt;&gt;"Z - Garage - Livraison",A11&lt;&gt;"Z - Garage - Livraison")),B11,"")</f>
        <v>EW-096-KN</v>
      </c>
      <c r="J11" s="18" t="str">
        <f>IFERROR(IF(VLOOKUP(B11,IMPORT!$F:$AF,21,FALSE)&lt;&gt;"null",IF(OR(A11="Z - Garage - Livraison",A11="Z - Garage - Restitution"),"",B11),""),"")</f>
        <v/>
      </c>
      <c r="K11" s="18" t="str">
        <f>IF(AND(J11="",OR(IMPORT!K11="intervention",IMPORT!K11="intervention-late")),IF(OR(A11="Z - Garage - Livraison",A11="Z - Garage - Restitution"),"",B11),"")</f>
        <v/>
      </c>
      <c r="L11" s="18" t="str">
        <f t="shared" si="0"/>
        <v/>
      </c>
      <c r="M11" s="20" t="str">
        <f>IFERROR(INT(IF(OR(IMPORT!K11="intervention",IMPORT!K11="intervention-late",IMPORT!K11="unavailable"),IF(J11&lt;&gt;"",MID(VLOOKUP(B11,IMPORT!$F:$AF,21,0),1,10),MID(VLOOKUP(B11,IMPORT!$F:$AF,19,0),1,10)),"")),"")</f>
        <v/>
      </c>
      <c r="N11" s="20" t="str">
        <f>IFERROR(INT(IF(OR(IMPORT!K11="intervention",IMPORT!K11="intervention-late",IMPORT!K11="unavailable"),IF(J11&lt;&gt;"",MID(VLOOKUP(B11,IMPORT!$F:$AF,22,0),1,10),MID(VLOOKUP(B11,IMPORT!$F:$AF,20,0),1,10)),"")),"")</f>
        <v/>
      </c>
      <c r="O11" s="18" t="str">
        <f t="shared" ca="1" si="1"/>
        <v/>
      </c>
      <c r="P11" s="14" t="str">
        <f>IFERROR(INT(IF(MID(VLOOKUP(B11,IMPORT!$F:$AF,23,FALSE),1,10)&lt;&gt;"null",MID(VLOOKUP(B11,IMPORT!$F:$AF,23,FALSE),1,10),"")),"")</f>
        <v/>
      </c>
      <c r="Q11" s="16" t="str">
        <f>IFERROR(INT(IF(MID(VLOOKUP(B11,IMPORT!$F:$AF,26,FALSE),1,10)&lt;&gt;"null",MID(VLOOKUP(B11,IMPORT!$F:$AF,26,FALSE),1,10),"")),"")</f>
        <v/>
      </c>
      <c r="R11" s="16" t="str">
        <f>IFERROR(IF(VLOOKUP(B11,IMPORT!$F:$AF,11,FALSE)="true","X",""),"")</f>
        <v/>
      </c>
      <c r="S11" s="16" t="str">
        <f>IFERROR(IF(VLOOKUP(B11,IMPORT!$F:$AF,12,FALSE)="true","X",""),"")</f>
        <v/>
      </c>
      <c r="T11" s="16" t="str">
        <f>IFERROR(IF(VLOOKUP(B11,IMPORT!$F:$AF,9,FALSE)="true","X",""),"")</f>
        <v/>
      </c>
      <c r="U11" s="16" t="str">
        <f>IFERROR(IF(VLOOKUP(B11,IMPORT!$F:$AF,10,FALSE)="true","X",""),"")</f>
        <v/>
      </c>
      <c r="V11" s="16" t="str">
        <f>IFERROR(IF(VLOOKUP(B11,IMPORT!$F:$AF,13,FALSE)="true","X",""),"")</f>
        <v/>
      </c>
      <c r="W11" s="16" t="str">
        <f>IFERROR(IF(VLOOKUP(B11,IMPORT!$F:$AF,14,FALSE)="true","X",""),"")</f>
        <v/>
      </c>
      <c r="X11" s="12">
        <f>IFERROR(INT(IF(MID(VLOOKUP(B11,IMPORT!$F:$AF,27,FALSE),1,10)&lt;&gt;"null",MID(VLOOKUP(B11,IMPORT!$F:$AF,27,FALSE),1,10),"-")),"")</f>
        <v>43434</v>
      </c>
      <c r="Y11" s="21">
        <f>IFERROR(IF(VLOOKUP(B11,IMPORT!$F:$AF,24,FALSE)&lt;&gt;"null",VLOOKUP(B11,IMPORT!$F:$AF,24,FALSE),""),"")</f>
        <v>7.0100118723603405E+17</v>
      </c>
      <c r="Z11" s="18">
        <f>IFERROR(IF(VLOOKUP(B11,IMPORT!$F:$AF,25,FALSE)&lt;&gt;"null",VLOOKUP(B11,IMPORT!$F:$AF,25,FALSE),""),"")</f>
        <v>700700899</v>
      </c>
    </row>
    <row r="12" spans="1:26">
      <c r="A12" s="1" t="str">
        <f>IFERROR(IF(IMPORT!C12&lt;&gt;"",IMPORT!C12,""),"")</f>
        <v>Boulogne - Cours de l'Ile Seguin</v>
      </c>
      <c r="B12" s="1" t="str">
        <f>IFERROR(VLOOKUP(D12,IMPORT!$1:$1048576,6,FALSE),"")</f>
        <v>EP-014-EK</v>
      </c>
      <c r="C12" s="1" t="str">
        <f>IFERROR(VLOOKUP(B12,IMPORT!$F:$G,2,FALSE),"")</f>
        <v>Touran</v>
      </c>
      <c r="D12" s="8" t="str">
        <f>IFERROR(IF(IMPORT!A12&lt;&gt;"",IMPORT!A12,""),"")</f>
        <v>Boulogne - Cours de l'Ile Seguin1</v>
      </c>
      <c r="E12" s="1" t="str">
        <f>IFERROR(VLOOKUP(D12,IMPORT!$1:$1048576,21,FALSE),"")</f>
        <v>Stephen Girault</v>
      </c>
      <c r="F12" s="22" t="str">
        <f>IFERROR(IF(VLOOKUP(B12,IMPORT!$F:$J,4,0)="true","","S"),"")</f>
        <v/>
      </c>
      <c r="G12" s="10" t="str">
        <f>IFERROR(IF(VLOOKUP(B12,IMPORT!$F:$J,5,0)="normal","","B"),"")</f>
        <v/>
      </c>
      <c r="H12" s="23" t="str">
        <f>IFERROR(IF(VLOOKUP(B12,IMPORT!$F:$L,7,0)="true","","P"),"")</f>
        <v/>
      </c>
      <c r="I12" s="18" t="str">
        <f>IF(AND(OR(IMPORT!K12="available",IMPORT!K12="reservation",IMPORT!K12="reservation-late"),OR(A12&lt;&gt;"Z - Garage - Livraison",A12&lt;&gt;"Z - Garage - Livraison")),B12,"")</f>
        <v>EP-014-EK</v>
      </c>
      <c r="J12" s="18" t="str">
        <f>IFERROR(IF(VLOOKUP(B12,IMPORT!$F:$AF,21,FALSE)&lt;&gt;"null",IF(OR(A12="Z - Garage - Livraison",A12="Z - Garage - Restitution"),"",B12),""),"")</f>
        <v/>
      </c>
      <c r="K12" s="18" t="str">
        <f>IF(AND(J12="",OR(IMPORT!K12="intervention",IMPORT!K12="intervention-late")),IF(OR(A12="Z - Garage - Livraison",A12="Z - Garage - Restitution"),"",B12),"")</f>
        <v/>
      </c>
      <c r="L12" s="18" t="str">
        <f t="shared" si="0"/>
        <v/>
      </c>
      <c r="M12" s="20" t="str">
        <f>IFERROR(INT(IF(OR(IMPORT!K12="intervention",IMPORT!K12="intervention-late",IMPORT!K12="unavailable"),IF(J12&lt;&gt;"",MID(VLOOKUP(B12,IMPORT!$F:$AF,21,0),1,10),MID(VLOOKUP(B12,IMPORT!$F:$AF,19,0),1,10)),"")),"")</f>
        <v/>
      </c>
      <c r="N12" s="20" t="str">
        <f>IFERROR(INT(IF(OR(IMPORT!K12="intervention",IMPORT!K12="intervention-late",IMPORT!K12="unavailable"),IF(J12&lt;&gt;"",MID(VLOOKUP(B12,IMPORT!$F:$AF,22,0),1,10),MID(VLOOKUP(B12,IMPORT!$F:$AF,20,0),1,10)),"")),"")</f>
        <v/>
      </c>
      <c r="O12" s="18" t="str">
        <f t="shared" ca="1" si="1"/>
        <v/>
      </c>
      <c r="P12" s="14" t="str">
        <f>IFERROR(INT(IF(MID(VLOOKUP(B12,IMPORT!$F:$AF,23,FALSE),1,10)&lt;&gt;"null",MID(VLOOKUP(B12,IMPORT!$F:$AF,23,FALSE),1,10),"")),"")</f>
        <v/>
      </c>
      <c r="Q12" s="16" t="str">
        <f>IFERROR(INT(IF(MID(VLOOKUP(B12,IMPORT!$F:$AF,26,FALSE),1,10)&lt;&gt;"null",MID(VLOOKUP(B12,IMPORT!$F:$AF,26,FALSE),1,10),"")),"")</f>
        <v/>
      </c>
      <c r="R12" s="16" t="str">
        <f>IFERROR(IF(VLOOKUP(B12,IMPORT!$F:$AF,11,FALSE)="true","X",""),"")</f>
        <v/>
      </c>
      <c r="S12" s="16" t="str">
        <f>IFERROR(IF(VLOOKUP(B12,IMPORT!$F:$AF,12,FALSE)="true","X",""),"")</f>
        <v/>
      </c>
      <c r="T12" s="16" t="str">
        <f>IFERROR(IF(VLOOKUP(B12,IMPORT!$F:$AF,9,FALSE)="true","X",""),"")</f>
        <v/>
      </c>
      <c r="U12" s="16" t="str">
        <f>IFERROR(IF(VLOOKUP(B12,IMPORT!$F:$AF,10,FALSE)="true","X",""),"")</f>
        <v/>
      </c>
      <c r="V12" s="16" t="str">
        <f>IFERROR(IF(VLOOKUP(B12,IMPORT!$F:$AF,13,FALSE)="true","X",""),"")</f>
        <v/>
      </c>
      <c r="W12" s="16" t="str">
        <f>IFERROR(IF(VLOOKUP(B12,IMPORT!$F:$AF,14,FALSE)="true","X",""),"")</f>
        <v/>
      </c>
      <c r="X12" s="12">
        <f>IFERROR(INT(IF(MID(VLOOKUP(B12,IMPORT!$F:$AF,27,FALSE),1,10)&lt;&gt;"null",MID(VLOOKUP(B12,IMPORT!$F:$AF,27,FALSE),1,10),"-")),"")</f>
        <v>43434</v>
      </c>
      <c r="Y12" s="21">
        <f>IFERROR(IF(VLOOKUP(B12,IMPORT!$F:$AF,24,FALSE)&lt;&gt;"null",VLOOKUP(B12,IMPORT!$F:$AF,24,FALSE),""),"")</f>
        <v>7.0100118723605402E+17</v>
      </c>
      <c r="Z12" s="18" t="str">
        <f>IFERROR(IF(VLOOKUP(B12,IMPORT!$F:$AF,25,FALSE)&lt;&gt;"null",VLOOKUP(B12,IMPORT!$F:$AF,25,FALSE),""),"")</f>
        <v/>
      </c>
    </row>
    <row r="13" spans="1:26">
      <c r="A13" s="1" t="str">
        <f>IFERROR(IF(IMPORT!C13&lt;&gt;"",IMPORT!C13,""),"")</f>
        <v>Boulogne - Cours de l'Ile Seguin</v>
      </c>
      <c r="B13" s="1" t="str">
        <f>IFERROR(VLOOKUP(D13,IMPORT!$1:$1048576,6,FALSE),"")</f>
        <v>EW-266-KN</v>
      </c>
      <c r="C13" s="1">
        <f>IFERROR(VLOOKUP(B13,IMPORT!$F:$G,2,FALSE),"")</f>
        <v>500</v>
      </c>
      <c r="D13" s="8" t="str">
        <f>IFERROR(IF(IMPORT!A13&lt;&gt;"",IMPORT!A13,""),"")</f>
        <v>Boulogne - Cours de l'Ile Seguin2</v>
      </c>
      <c r="E13" s="1" t="str">
        <f>IFERROR(VLOOKUP(D13,IMPORT!$1:$1048576,21,FALSE),"")</f>
        <v>Stephen Girault</v>
      </c>
      <c r="F13" s="22" t="str">
        <f>IFERROR(IF(VLOOKUP(B13,IMPORT!$F:$J,4,0)="true","","S"),"")</f>
        <v/>
      </c>
      <c r="G13" s="10" t="str">
        <f>IFERROR(IF(VLOOKUP(B13,IMPORT!$F:$J,5,0)="normal","","B"),"")</f>
        <v/>
      </c>
      <c r="H13" s="23" t="str">
        <f>IFERROR(IF(VLOOKUP(B13,IMPORT!$F:$L,7,0)="true","","P"),"")</f>
        <v/>
      </c>
      <c r="I13" s="18" t="str">
        <f>IF(AND(OR(IMPORT!K13="available",IMPORT!K13="reservation",IMPORT!K13="reservation-late"),OR(A13&lt;&gt;"Z - Garage - Livraison",A13&lt;&gt;"Z - Garage - Livraison")),B13,"")</f>
        <v>EW-266-KN</v>
      </c>
      <c r="J13" s="18" t="str">
        <f>IFERROR(IF(VLOOKUP(B13,IMPORT!$F:$AF,21,FALSE)&lt;&gt;"null",IF(OR(A13="Z - Garage - Livraison",A13="Z - Garage - Restitution"),"",B13),""),"")</f>
        <v/>
      </c>
      <c r="K13" s="18" t="str">
        <f>IF(AND(J13="",OR(IMPORT!K13="intervention",IMPORT!K13="intervention-late")),IF(OR(A13="Z - Garage - Livraison",A13="Z - Garage - Restitution"),"",B13),"")</f>
        <v/>
      </c>
      <c r="L13" s="18" t="str">
        <f t="shared" si="0"/>
        <v/>
      </c>
      <c r="M13" s="20" t="str">
        <f>IFERROR(INT(IF(OR(IMPORT!K13="intervention",IMPORT!K13="intervention-late",IMPORT!K13="unavailable"),IF(J13&lt;&gt;"",MID(VLOOKUP(B13,IMPORT!$F:$AF,21,0),1,10),MID(VLOOKUP(B13,IMPORT!$F:$AF,19,0),1,10)),"")),"")</f>
        <v/>
      </c>
      <c r="N13" s="20" t="str">
        <f>IFERROR(INT(IF(OR(IMPORT!K13="intervention",IMPORT!K13="intervention-late",IMPORT!K13="unavailable"),IF(J13&lt;&gt;"",MID(VLOOKUP(B13,IMPORT!$F:$AF,22,0),1,10),MID(VLOOKUP(B13,IMPORT!$F:$AF,20,0),1,10)),"")),"")</f>
        <v/>
      </c>
      <c r="O13" s="18" t="str">
        <f t="shared" ca="1" si="1"/>
        <v/>
      </c>
      <c r="P13" s="14">
        <f>IFERROR(INT(IF(MID(VLOOKUP(B13,IMPORT!$F:$AF,23,FALSE),1,10)&lt;&gt;"null",MID(VLOOKUP(B13,IMPORT!$F:$AF,23,FALSE),1,10),"")),"")</f>
        <v>43468</v>
      </c>
      <c r="Q13" s="16">
        <f>IFERROR(INT(IF(MID(VLOOKUP(B13,IMPORT!$F:$AF,26,FALSE),1,10)&lt;&gt;"null",MID(VLOOKUP(B13,IMPORT!$F:$AF,26,FALSE),1,10),"")),"")</f>
        <v>43505</v>
      </c>
      <c r="R13" s="16" t="str">
        <f>IFERROR(IF(VLOOKUP(B13,IMPORT!$F:$AF,11,FALSE)="true","X",""),"")</f>
        <v/>
      </c>
      <c r="S13" s="16" t="str">
        <f>IFERROR(IF(VLOOKUP(B13,IMPORT!$F:$AF,12,FALSE)="true","X",""),"")</f>
        <v/>
      </c>
      <c r="T13" s="16" t="str">
        <f>IFERROR(IF(VLOOKUP(B13,IMPORT!$F:$AF,9,FALSE)="true","X",""),"")</f>
        <v/>
      </c>
      <c r="U13" s="16" t="str">
        <f>IFERROR(IF(VLOOKUP(B13,IMPORT!$F:$AF,10,FALSE)="true","X",""),"")</f>
        <v/>
      </c>
      <c r="V13" s="16" t="str">
        <f>IFERROR(IF(VLOOKUP(B13,IMPORT!$F:$AF,13,FALSE)="true","X",""),"")</f>
        <v/>
      </c>
      <c r="W13" s="16" t="str">
        <f>IFERROR(IF(VLOOKUP(B13,IMPORT!$F:$AF,14,FALSE)="true","X",""),"")</f>
        <v/>
      </c>
      <c r="X13" s="12">
        <f>IFERROR(INT(IF(MID(VLOOKUP(B13,IMPORT!$F:$AF,27,FALSE),1,10)&lt;&gt;"null",MID(VLOOKUP(B13,IMPORT!$F:$AF,27,FALSE),1,10),"-")),"")</f>
        <v>43312</v>
      </c>
      <c r="Y13" s="21">
        <f>IFERROR(IF(VLOOKUP(B13,IMPORT!$F:$AF,24,FALSE)&lt;&gt;"null",VLOOKUP(B13,IMPORT!$F:$AF,24,FALSE),""),"")</f>
        <v>7.0100118723605402E+17</v>
      </c>
      <c r="Z13" s="18">
        <f>IFERROR(IF(VLOOKUP(B13,IMPORT!$F:$AF,25,FALSE)&lt;&gt;"null",VLOOKUP(B13,IMPORT!$F:$AF,25,FALSE),""),"")</f>
        <v>978</v>
      </c>
    </row>
    <row r="14" spans="1:26">
      <c r="A14" s="1" t="str">
        <f>IFERROR(IF(IMPORT!C14&lt;&gt;"",IMPORT!C14,""),"")</f>
        <v>Boulogne - Cours de l'Ile Seguin</v>
      </c>
      <c r="B14" s="1" t="str">
        <f>IFERROR(VLOOKUP(D14,IMPORT!$1:$1048576,6,FALSE),"")</f>
        <v>EN-561-GB</v>
      </c>
      <c r="C14" s="1" t="str">
        <f>IFERROR(VLOOKUP(B14,IMPORT!$F:$G,2,FALSE),"")</f>
        <v>Golf 7</v>
      </c>
      <c r="D14" s="8" t="str">
        <f>IFERROR(IF(IMPORT!A14&lt;&gt;"",IMPORT!A14,""),"")</f>
        <v>Boulogne - Cours de l'Ile Seguin3</v>
      </c>
      <c r="E14" s="1" t="str">
        <f>IFERROR(VLOOKUP(D14,IMPORT!$1:$1048576,21,FALSE),"")</f>
        <v>Stephen Girault</v>
      </c>
      <c r="F14" s="22" t="str">
        <f>IFERROR(IF(VLOOKUP(B14,IMPORT!$F:$J,4,0)="true","","S"),"")</f>
        <v/>
      </c>
      <c r="G14" s="10" t="str">
        <f>IFERROR(IF(VLOOKUP(B14,IMPORT!$F:$J,5,0)="normal","","B"),"")</f>
        <v/>
      </c>
      <c r="H14" s="23" t="str">
        <f>IFERROR(IF(VLOOKUP(B14,IMPORT!$F:$L,7,0)="true","","P"),"")</f>
        <v/>
      </c>
      <c r="I14" s="18" t="str">
        <f>IF(AND(OR(IMPORT!K14="available",IMPORT!K14="reservation",IMPORT!K14="reservation-late"),OR(A14&lt;&gt;"Z - Garage - Livraison",A14&lt;&gt;"Z - Garage - Livraison")),B14,"")</f>
        <v>EN-561-GB</v>
      </c>
      <c r="J14" s="18" t="str">
        <f>IFERROR(IF(VLOOKUP(B14,IMPORT!$F:$AF,21,FALSE)&lt;&gt;"null",IF(OR(A14="Z - Garage - Livraison",A14="Z - Garage - Restitution"),"",B14),""),"")</f>
        <v/>
      </c>
      <c r="K14" s="18" t="str">
        <f>IF(AND(J14="",OR(IMPORT!K14="intervention",IMPORT!K14="intervention-late")),IF(OR(A14="Z - Garage - Livraison",A14="Z - Garage - Restitution"),"",B14),"")</f>
        <v/>
      </c>
      <c r="L14" s="18" t="str">
        <f t="shared" si="0"/>
        <v/>
      </c>
      <c r="M14" s="20" t="str">
        <f>IFERROR(INT(IF(OR(IMPORT!K14="intervention",IMPORT!K14="intervention-late",IMPORT!K14="unavailable"),IF(J14&lt;&gt;"",MID(VLOOKUP(B14,IMPORT!$F:$AF,21,0),1,10),MID(VLOOKUP(B14,IMPORT!$F:$AF,19,0),1,10)),"")),"")</f>
        <v/>
      </c>
      <c r="N14" s="20" t="str">
        <f>IFERROR(INT(IF(OR(IMPORT!K14="intervention",IMPORT!K14="intervention-late",IMPORT!K14="unavailable"),IF(J14&lt;&gt;"",MID(VLOOKUP(B14,IMPORT!$F:$AF,22,0),1,10),MID(VLOOKUP(B14,IMPORT!$F:$AF,20,0),1,10)),"")),"")</f>
        <v/>
      </c>
      <c r="O14" s="18" t="str">
        <f t="shared" ca="1" si="1"/>
        <v/>
      </c>
      <c r="P14" s="14" t="str">
        <f>IFERROR(INT(IF(MID(VLOOKUP(B14,IMPORT!$F:$AF,23,FALSE),1,10)&lt;&gt;"null",MID(VLOOKUP(B14,IMPORT!$F:$AF,23,FALSE),1,10),"")),"")</f>
        <v/>
      </c>
      <c r="Q14" s="16" t="str">
        <f>IFERROR(INT(IF(MID(VLOOKUP(B14,IMPORT!$F:$AF,26,FALSE),1,10)&lt;&gt;"null",MID(VLOOKUP(B14,IMPORT!$F:$AF,26,FALSE),1,10),"")),"")</f>
        <v/>
      </c>
      <c r="R14" s="16" t="str">
        <f>IFERROR(IF(VLOOKUP(B14,IMPORT!$F:$AF,11,FALSE)="true","X",""),"")</f>
        <v/>
      </c>
      <c r="S14" s="16" t="str">
        <f>IFERROR(IF(VLOOKUP(B14,IMPORT!$F:$AF,12,FALSE)="true","X",""),"")</f>
        <v/>
      </c>
      <c r="T14" s="16" t="str">
        <f>IFERROR(IF(VLOOKUP(B14,IMPORT!$F:$AF,9,FALSE)="true","X",""),"")</f>
        <v/>
      </c>
      <c r="U14" s="16" t="str">
        <f>IFERROR(IF(VLOOKUP(B14,IMPORT!$F:$AF,10,FALSE)="true","X",""),"")</f>
        <v>X</v>
      </c>
      <c r="V14" s="16" t="str">
        <f>IFERROR(IF(VLOOKUP(B14,IMPORT!$F:$AF,13,FALSE)="true","X",""),"")</f>
        <v/>
      </c>
      <c r="W14" s="16" t="str">
        <f>IFERROR(IF(VLOOKUP(B14,IMPORT!$F:$AF,14,FALSE)="true","X",""),"")</f>
        <v/>
      </c>
      <c r="X14" s="12">
        <f>IFERROR(INT(IF(MID(VLOOKUP(B14,IMPORT!$F:$AF,27,FALSE),1,10)&lt;&gt;"null",MID(VLOOKUP(B14,IMPORT!$F:$AF,27,FALSE),1,10),"-")),"")</f>
        <v>43214</v>
      </c>
      <c r="Y14" s="21">
        <f>IFERROR(IF(VLOOKUP(B14,IMPORT!$F:$AF,24,FALSE)&lt;&gt;"null",VLOOKUP(B14,IMPORT!$F:$AF,24,FALSE),""),"")</f>
        <v>7.0100118723606195E+17</v>
      </c>
      <c r="Z14" s="18">
        <f>IFERROR(IF(VLOOKUP(B14,IMPORT!$F:$AF,25,FALSE)&lt;&gt;"null",VLOOKUP(B14,IMPORT!$F:$AF,25,FALSE),""),"")</f>
        <v>1176</v>
      </c>
    </row>
    <row r="15" spans="1:26">
      <c r="A15" s="1" t="str">
        <f>IFERROR(IF(IMPORT!C15&lt;&gt;"",IMPORT!C15,""),"")</f>
        <v>Boulogne - Cours de l'Ile Seguin</v>
      </c>
      <c r="B15" s="1" t="str">
        <f>IFERROR(VLOOKUP(D15,IMPORT!$1:$1048576,6,FALSE),"")</f>
        <v>FA-005-JB</v>
      </c>
      <c r="C15" s="1" t="str">
        <f>IFERROR(VLOOKUP(B15,IMPORT!$F:$G,2,FALSE),"")</f>
        <v>MEGANE</v>
      </c>
      <c r="D15" s="8" t="str">
        <f>IFERROR(IF(IMPORT!A15&lt;&gt;"",IMPORT!A15,""),"")</f>
        <v>Boulogne - Cours de l'Ile Seguin4</v>
      </c>
      <c r="E15" s="1" t="str">
        <f>IFERROR(VLOOKUP(D15,IMPORT!$1:$1048576,21,FALSE),"")</f>
        <v>Stephen Girault</v>
      </c>
      <c r="F15" s="22" t="str">
        <f>IFERROR(IF(VLOOKUP(B15,IMPORT!$F:$J,4,0)="true","","S"),"")</f>
        <v/>
      </c>
      <c r="G15" s="10" t="str">
        <f>IFERROR(IF(VLOOKUP(B15,IMPORT!$F:$J,5,0)="normal","","B"),"")</f>
        <v/>
      </c>
      <c r="H15" s="23" t="str">
        <f>IFERROR(IF(VLOOKUP(B15,IMPORT!$F:$L,7,0)="true","","P"),"")</f>
        <v/>
      </c>
      <c r="I15" s="18" t="str">
        <f>IF(AND(OR(IMPORT!K15="available",IMPORT!K15="reservation",IMPORT!K15="reservation-late"),OR(A15&lt;&gt;"Z - Garage - Livraison",A15&lt;&gt;"Z - Garage - Livraison")),B15,"")</f>
        <v>FA-005-JB</v>
      </c>
      <c r="J15" s="18" t="str">
        <f>IFERROR(IF(VLOOKUP(B15,IMPORT!$F:$AF,21,FALSE)&lt;&gt;"null",IF(OR(A15="Z - Garage - Livraison",A15="Z - Garage - Restitution"),"",B15),""),"")</f>
        <v/>
      </c>
      <c r="K15" s="18" t="str">
        <f>IF(AND(J15="",OR(IMPORT!K15="intervention",IMPORT!K15="intervention-late")),IF(OR(A15="Z - Garage - Livraison",A15="Z - Garage - Restitution"),"",B15),"")</f>
        <v/>
      </c>
      <c r="L15" s="18" t="str">
        <f t="shared" si="0"/>
        <v/>
      </c>
      <c r="M15" s="20" t="str">
        <f>IFERROR(INT(IF(OR(IMPORT!K15="intervention",IMPORT!K15="intervention-late",IMPORT!K15="unavailable"),IF(J15&lt;&gt;"",MID(VLOOKUP(B15,IMPORT!$F:$AF,21,0),1,10),MID(VLOOKUP(B15,IMPORT!$F:$AF,19,0),1,10)),"")),"")</f>
        <v/>
      </c>
      <c r="N15" s="20" t="str">
        <f>IFERROR(INT(IF(OR(IMPORT!K15="intervention",IMPORT!K15="intervention-late",IMPORT!K15="unavailable"),IF(J15&lt;&gt;"",MID(VLOOKUP(B15,IMPORT!$F:$AF,22,0),1,10),MID(VLOOKUP(B15,IMPORT!$F:$AF,20,0),1,10)),"")),"")</f>
        <v/>
      </c>
      <c r="O15" s="18" t="str">
        <f t="shared" ca="1" si="1"/>
        <v/>
      </c>
      <c r="P15" s="14" t="str">
        <f>IFERROR(INT(IF(MID(VLOOKUP(B15,IMPORT!$F:$AF,23,FALSE),1,10)&lt;&gt;"null",MID(VLOOKUP(B15,IMPORT!$F:$AF,23,FALSE),1,10),"")),"")</f>
        <v/>
      </c>
      <c r="Q15" s="16">
        <f>IFERROR(INT(IF(MID(VLOOKUP(B15,IMPORT!$F:$AF,26,FALSE),1,10)&lt;&gt;"null",MID(VLOOKUP(B15,IMPORT!$F:$AF,26,FALSE),1,10),"")),"")</f>
        <v>43380</v>
      </c>
      <c r="R15" s="16" t="str">
        <f>IFERROR(IF(VLOOKUP(B15,IMPORT!$F:$AF,11,FALSE)="true","X",""),"")</f>
        <v/>
      </c>
      <c r="S15" s="16" t="str">
        <f>IFERROR(IF(VLOOKUP(B15,IMPORT!$F:$AF,12,FALSE)="true","X",""),"")</f>
        <v/>
      </c>
      <c r="T15" s="16" t="str">
        <f>IFERROR(IF(VLOOKUP(B15,IMPORT!$F:$AF,9,FALSE)="true","X",""),"")</f>
        <v/>
      </c>
      <c r="U15" s="16" t="str">
        <f>IFERROR(IF(VLOOKUP(B15,IMPORT!$F:$AF,10,FALSE)="true","X",""),"")</f>
        <v/>
      </c>
      <c r="V15" s="16" t="str">
        <f>IFERROR(IF(VLOOKUP(B15,IMPORT!$F:$AF,13,FALSE)="true","X",""),"")</f>
        <v/>
      </c>
      <c r="W15" s="16" t="str">
        <f>IFERROR(IF(VLOOKUP(B15,IMPORT!$F:$AF,14,FALSE)="true","X",""),"")</f>
        <v/>
      </c>
      <c r="X15" s="12" t="str">
        <f>IFERROR(INT(IF(MID(VLOOKUP(B15,IMPORT!$F:$AF,27,FALSE),1,10)&lt;&gt;"null",MID(VLOOKUP(B15,IMPORT!$F:$AF,27,FALSE),1,10),"-")),"")</f>
        <v/>
      </c>
      <c r="Y15" s="21">
        <f>IFERROR(IF(VLOOKUP(B15,IMPORT!$F:$AF,24,FALSE)&lt;&gt;"null",VLOOKUP(B15,IMPORT!$F:$AF,24,FALSE),""),"")</f>
        <v>7.0100118723608499E+17</v>
      </c>
      <c r="Z15" s="18" t="str">
        <f>IFERROR(IF(VLOOKUP(B15,IMPORT!$F:$AF,25,FALSE)&lt;&gt;"null",VLOOKUP(B15,IMPORT!$F:$AF,25,FALSE),""),"")</f>
        <v/>
      </c>
    </row>
    <row r="16" spans="1:26">
      <c r="A16" s="1" t="str">
        <f>IFERROR(IF(IMPORT!C16&lt;&gt;"",IMPORT!C16,""),"")</f>
        <v>Boulogne - Hotel de Ville</v>
      </c>
      <c r="B16" s="1" t="str">
        <f>IFERROR(VLOOKUP(D16,IMPORT!$1:$1048576,6,FALSE),"")</f>
        <v>FA-143-RS</v>
      </c>
      <c r="C16" s="1" t="str">
        <f>IFERROR(VLOOKUP(B16,IMPORT!$F:$G,2,FALSE),"")</f>
        <v>MEGANE</v>
      </c>
      <c r="D16" s="8" t="str">
        <f>IFERROR(IF(IMPORT!A16&lt;&gt;"",IMPORT!A16,""),"")</f>
        <v>Boulogne - Hotel de Ville1</v>
      </c>
      <c r="E16" s="1" t="str">
        <f>IFERROR(VLOOKUP(D16,IMPORT!$1:$1048576,21,FALSE),"")</f>
        <v>Stephen Girault</v>
      </c>
      <c r="F16" s="22" t="str">
        <f>IFERROR(IF(VLOOKUP(B16,IMPORT!$F:$J,4,0)="true","","S"),"")</f>
        <v/>
      </c>
      <c r="G16" s="10" t="str">
        <f>IFERROR(IF(VLOOKUP(B16,IMPORT!$F:$J,5,0)="normal","","B"),"")</f>
        <v/>
      </c>
      <c r="H16" s="23" t="str">
        <f>IFERROR(IF(VLOOKUP(B16,IMPORT!$F:$L,7,0)="true","","P"),"")</f>
        <v/>
      </c>
      <c r="I16" s="18" t="str">
        <f>IF(AND(OR(IMPORT!K16="available",IMPORT!K16="reservation",IMPORT!K16="reservation-late"),OR(A16&lt;&gt;"Z - Garage - Livraison",A16&lt;&gt;"Z - Garage - Livraison")),B16,"")</f>
        <v>FA-143-RS</v>
      </c>
      <c r="J16" s="18" t="str">
        <f>IFERROR(IF(VLOOKUP(B16,IMPORT!$F:$AF,21,FALSE)&lt;&gt;"null",IF(OR(A16="Z - Garage - Livraison",A16="Z - Garage - Restitution"),"",B16),""),"")</f>
        <v/>
      </c>
      <c r="K16" s="18" t="str">
        <f>IF(AND(J16="",OR(IMPORT!K16="intervention",IMPORT!K16="intervention-late")),IF(OR(A16="Z - Garage - Livraison",A16="Z - Garage - Restitution"),"",B16),"")</f>
        <v/>
      </c>
      <c r="L16" s="18" t="str">
        <f t="shared" si="0"/>
        <v/>
      </c>
      <c r="M16" s="20" t="str">
        <f>IFERROR(INT(IF(OR(IMPORT!K16="intervention",IMPORT!K16="intervention-late",IMPORT!K16="unavailable"),IF(J16&lt;&gt;"",MID(VLOOKUP(B16,IMPORT!$F:$AF,21,0),1,10),MID(VLOOKUP(B16,IMPORT!$F:$AF,19,0),1,10)),"")),"")</f>
        <v/>
      </c>
      <c r="N16" s="20" t="str">
        <f>IFERROR(INT(IF(OR(IMPORT!K16="intervention",IMPORT!K16="intervention-late",IMPORT!K16="unavailable"),IF(J16&lt;&gt;"",MID(VLOOKUP(B16,IMPORT!$F:$AF,22,0),1,10),MID(VLOOKUP(B16,IMPORT!$F:$AF,20,0),1,10)),"")),"")</f>
        <v/>
      </c>
      <c r="O16" s="18" t="str">
        <f t="shared" ca="1" si="1"/>
        <v/>
      </c>
      <c r="P16" s="14">
        <f>IFERROR(INT(IF(MID(VLOOKUP(B16,IMPORT!$F:$AF,23,FALSE),1,10)&lt;&gt;"null",MID(VLOOKUP(B16,IMPORT!$F:$AF,23,FALSE),1,10),"")),"")</f>
        <v>43489</v>
      </c>
      <c r="Q16" s="16" t="str">
        <f>IFERROR(INT(IF(MID(VLOOKUP(B16,IMPORT!$F:$AF,26,FALSE),1,10)&lt;&gt;"null",MID(VLOOKUP(B16,IMPORT!$F:$AF,26,FALSE),1,10),"")),"")</f>
        <v/>
      </c>
      <c r="R16" s="16" t="str">
        <f>IFERROR(IF(VLOOKUP(B16,IMPORT!$F:$AF,11,FALSE)="true","X",""),"")</f>
        <v/>
      </c>
      <c r="S16" s="16" t="str">
        <f>IFERROR(IF(VLOOKUP(B16,IMPORT!$F:$AF,12,FALSE)="true","X",""),"")</f>
        <v/>
      </c>
      <c r="T16" s="16" t="str">
        <f>IFERROR(IF(VLOOKUP(B16,IMPORT!$F:$AF,9,FALSE)="true","X",""),"")</f>
        <v/>
      </c>
      <c r="U16" s="16" t="str">
        <f>IFERROR(IF(VLOOKUP(B16,IMPORT!$F:$AF,10,FALSE)="true","X",""),"")</f>
        <v/>
      </c>
      <c r="V16" s="16" t="str">
        <f>IFERROR(IF(VLOOKUP(B16,IMPORT!$F:$AF,13,FALSE)="true","X",""),"")</f>
        <v/>
      </c>
      <c r="W16" s="16" t="str">
        <f>IFERROR(IF(VLOOKUP(B16,IMPORT!$F:$AF,14,FALSE)="true","X",""),"")</f>
        <v/>
      </c>
      <c r="X16" s="12" t="str">
        <f>IFERROR(INT(IF(MID(VLOOKUP(B16,IMPORT!$F:$AF,27,FALSE),1,10)&lt;&gt;"null",MID(VLOOKUP(B16,IMPORT!$F:$AF,27,FALSE),1,10),"-")),"")</f>
        <v/>
      </c>
      <c r="Y16" s="21">
        <f>IFERROR(IF(VLOOKUP(B16,IMPORT!$F:$AF,24,FALSE)&lt;&gt;"null",VLOOKUP(B16,IMPORT!$F:$AF,24,FALSE),""),"")</f>
        <v>7.0100118723608397E+17</v>
      </c>
      <c r="Z16" s="18" t="str">
        <f>IFERROR(IF(VLOOKUP(B16,IMPORT!$F:$AF,25,FALSE)&lt;&gt;"null",VLOOKUP(B16,IMPORT!$F:$AF,25,FALSE),""),"")</f>
        <v>QP00002390</v>
      </c>
    </row>
    <row r="17" spans="1:26">
      <c r="A17" s="1" t="str">
        <f>IFERROR(IF(IMPORT!C17&lt;&gt;"",IMPORT!C17,""),"")</f>
        <v>Boulogne - Hotel de Ville</v>
      </c>
      <c r="B17" s="1" t="str">
        <f>IFERROR(VLOOKUP(D17,IMPORT!$1:$1048576,6,FALSE),"")</f>
        <v>EJ-346-SA</v>
      </c>
      <c r="C17" s="1" t="str">
        <f>IFERROR(VLOOKUP(B17,IMPORT!$F:$G,2,FALSE),"")</f>
        <v>TWINGO</v>
      </c>
      <c r="D17" s="8" t="str">
        <f>IFERROR(IF(IMPORT!A17&lt;&gt;"",IMPORT!A17,""),"")</f>
        <v>Boulogne - Hotel de Ville2</v>
      </c>
      <c r="E17" s="1" t="str">
        <f>IFERROR(VLOOKUP(D17,IMPORT!$1:$1048576,21,FALSE),"")</f>
        <v>Stephen Girault</v>
      </c>
      <c r="F17" s="22" t="str">
        <f>IFERROR(IF(VLOOKUP(B17,IMPORT!$F:$J,4,0)="true","","S"),"")</f>
        <v/>
      </c>
      <c r="G17" s="10" t="str">
        <f>IFERROR(IF(VLOOKUP(B17,IMPORT!$F:$J,5,0)="normal","","B"),"")</f>
        <v/>
      </c>
      <c r="H17" s="23" t="str">
        <f>IFERROR(IF(VLOOKUP(B17,IMPORT!$F:$L,7,0)="true","","P"),"")</f>
        <v/>
      </c>
      <c r="I17" s="18" t="str">
        <f>IF(AND(OR(IMPORT!K17="available",IMPORT!K17="reservation",IMPORT!K17="reservation-late"),OR(A17&lt;&gt;"Z - Garage - Livraison",A17&lt;&gt;"Z - Garage - Livraison")),B17,"")</f>
        <v>EJ-346-SA</v>
      </c>
      <c r="J17" s="18" t="str">
        <f>IFERROR(IF(VLOOKUP(B17,IMPORT!$F:$AF,21,FALSE)&lt;&gt;"null",IF(OR(A17="Z - Garage - Livraison",A17="Z - Garage - Restitution"),"",B17),""),"")</f>
        <v/>
      </c>
      <c r="K17" s="18" t="str">
        <f>IF(AND(J17="",OR(IMPORT!K17="intervention",IMPORT!K17="intervention-late")),IF(OR(A17="Z - Garage - Livraison",A17="Z - Garage - Restitution"),"",B17),"")</f>
        <v/>
      </c>
      <c r="L17" s="18" t="str">
        <f t="shared" si="0"/>
        <v/>
      </c>
      <c r="M17" s="20" t="str">
        <f>IFERROR(INT(IF(OR(IMPORT!K17="intervention",IMPORT!K17="intervention-late",IMPORT!K17="unavailable"),IF(J17&lt;&gt;"",MID(VLOOKUP(B17,IMPORT!$F:$AF,21,0),1,10),MID(VLOOKUP(B17,IMPORT!$F:$AF,19,0),1,10)),"")),"")</f>
        <v/>
      </c>
      <c r="N17" s="20" t="str">
        <f>IFERROR(INT(IF(OR(IMPORT!K17="intervention",IMPORT!K17="intervention-late",IMPORT!K17="unavailable"),IF(J17&lt;&gt;"",MID(VLOOKUP(B17,IMPORT!$F:$AF,22,0),1,10),MID(VLOOKUP(B17,IMPORT!$F:$AF,20,0),1,10)),"")),"")</f>
        <v/>
      </c>
      <c r="O17" s="18" t="str">
        <f t="shared" ca="1" si="1"/>
        <v/>
      </c>
      <c r="P17" s="14">
        <f>IFERROR(INT(IF(MID(VLOOKUP(B17,IMPORT!$F:$AF,23,FALSE),1,10)&lt;&gt;"null",MID(VLOOKUP(B17,IMPORT!$F:$AF,23,FALSE),1,10),"")),"")</f>
        <v>43488</v>
      </c>
      <c r="Q17" s="16">
        <f>IFERROR(INT(IF(MID(VLOOKUP(B17,IMPORT!$F:$AF,26,FALSE),1,10)&lt;&gt;"null",MID(VLOOKUP(B17,IMPORT!$F:$AF,26,FALSE),1,10),"")),"")</f>
        <v>43355</v>
      </c>
      <c r="R17" s="16" t="str">
        <f>IFERROR(IF(VLOOKUP(B17,IMPORT!$F:$AF,11,FALSE)="true","X",""),"")</f>
        <v/>
      </c>
      <c r="S17" s="16" t="str">
        <f>IFERROR(IF(VLOOKUP(B17,IMPORT!$F:$AF,12,FALSE)="true","X",""),"")</f>
        <v/>
      </c>
      <c r="T17" s="16" t="str">
        <f>IFERROR(IF(VLOOKUP(B17,IMPORT!$F:$AF,9,FALSE)="true","X",""),"")</f>
        <v/>
      </c>
      <c r="U17" s="16" t="str">
        <f>IFERROR(IF(VLOOKUP(B17,IMPORT!$F:$AF,10,FALSE)="true","X",""),"")</f>
        <v/>
      </c>
      <c r="V17" s="16" t="str">
        <f>IFERROR(IF(VLOOKUP(B17,IMPORT!$F:$AF,13,FALSE)="true","X",""),"")</f>
        <v/>
      </c>
      <c r="W17" s="16" t="str">
        <f>IFERROR(IF(VLOOKUP(B17,IMPORT!$F:$AF,14,FALSE)="true","X",""),"")</f>
        <v/>
      </c>
      <c r="X17" s="12">
        <f>IFERROR(INT(IF(MID(VLOOKUP(B17,IMPORT!$F:$AF,27,FALSE),1,10)&lt;&gt;"null",MID(VLOOKUP(B17,IMPORT!$F:$AF,27,FALSE),1,10),"-")),"")</f>
        <v>43222</v>
      </c>
      <c r="Y17" s="21">
        <f>IFERROR(IF(VLOOKUP(B17,IMPORT!$F:$AF,24,FALSE)&lt;&gt;"null",VLOOKUP(B17,IMPORT!$F:$AF,24,FALSE),""),"")</f>
        <v>7.01001872360876E+16</v>
      </c>
      <c r="Z17" s="18" t="str">
        <f>IFERROR(IF(VLOOKUP(B17,IMPORT!$F:$AF,25,FALSE)&lt;&gt;"null",VLOOKUP(B17,IMPORT!$F:$AF,25,FALSE),""),"")</f>
        <v/>
      </c>
    </row>
    <row r="18" spans="1:26">
      <c r="A18" s="1" t="str">
        <f>IFERROR(IF(IMPORT!C18&lt;&gt;"",IMPORT!C18,""),"")</f>
        <v>Boulogne - Hotel de Ville</v>
      </c>
      <c r="B18" s="1" t="str">
        <f>IFERROR(VLOOKUP(D18,IMPORT!$1:$1048576,6,FALSE),"")</f>
        <v xml:space="preserve">EY-957-NL </v>
      </c>
      <c r="C18" s="1" t="str">
        <f>IFERROR(VLOOKUP(B18,IMPORT!$F:$G,2,FALSE),"")</f>
        <v>Golf 7</v>
      </c>
      <c r="D18" s="8" t="str">
        <f>IFERROR(IF(IMPORT!A18&lt;&gt;"",IMPORT!A18,""),"")</f>
        <v>Boulogne - Hotel de Ville3</v>
      </c>
      <c r="E18" s="1" t="str">
        <f>IFERROR(VLOOKUP(D18,IMPORT!$1:$1048576,21,FALSE),"")</f>
        <v>Stephen Girault</v>
      </c>
      <c r="F18" s="22" t="str">
        <f>IFERROR(IF(VLOOKUP(B18,IMPORT!$F:$J,4,0)="true","","S"),"")</f>
        <v/>
      </c>
      <c r="G18" s="10" t="str">
        <f>IFERROR(IF(VLOOKUP(B18,IMPORT!$F:$J,5,0)="normal","","B"),"")</f>
        <v/>
      </c>
      <c r="H18" s="23" t="str">
        <f>IFERROR(IF(VLOOKUP(B18,IMPORT!$F:$L,7,0)="true","","P"),"")</f>
        <v>P</v>
      </c>
      <c r="I18" s="18" t="str">
        <f>IF(AND(OR(IMPORT!K18="available",IMPORT!K18="reservation",IMPORT!K18="reservation-late"),OR(A18&lt;&gt;"Z - Garage - Livraison",A18&lt;&gt;"Z - Garage - Livraison")),B18,"")</f>
        <v/>
      </c>
      <c r="J18" s="18" t="str">
        <f>IFERROR(IF(VLOOKUP(B18,IMPORT!$F:$AF,21,FALSE)&lt;&gt;"null",IF(OR(A18="Z - Garage - Livraison",A18="Z - Garage - Restitution"),"",B18),""),"")</f>
        <v/>
      </c>
      <c r="K18" s="18" t="str">
        <f>IF(AND(J18="",OR(IMPORT!K18="intervention",IMPORT!K18="intervention-late")),IF(OR(A18="Z - Garage - Livraison",A18="Z - Garage - Restitution"),"",B18),"")</f>
        <v xml:space="preserve">EY-957-NL </v>
      </c>
      <c r="L18" s="18" t="str">
        <f t="shared" si="0"/>
        <v/>
      </c>
      <c r="M18" s="20">
        <f>IFERROR(INT(IF(OR(IMPORT!K18="intervention",IMPORT!K18="intervention-late",IMPORT!K18="unavailable"),IF(J18&lt;&gt;"",MID(VLOOKUP(B18,IMPORT!$F:$AF,21,0),1,10),MID(VLOOKUP(B18,IMPORT!$F:$AF,19,0),1,10)),"")),"")</f>
        <v>43511</v>
      </c>
      <c r="N18" s="20">
        <f>IFERROR(INT(IF(OR(IMPORT!K18="intervention",IMPORT!K18="intervention-late",IMPORT!K18="unavailable"),IF(J18&lt;&gt;"",MID(VLOOKUP(B18,IMPORT!$F:$AF,22,0),1,10),MID(VLOOKUP(B18,IMPORT!$F:$AF,20,0),1,10)),"")),"")</f>
        <v>43511</v>
      </c>
      <c r="O18" s="18" t="str">
        <f t="shared" ca="1" si="1"/>
        <v/>
      </c>
      <c r="P18" s="14">
        <f>IFERROR(INT(IF(MID(VLOOKUP(B18,IMPORT!$F:$AF,23,FALSE),1,10)&lt;&gt;"null",MID(VLOOKUP(B18,IMPORT!$F:$AF,23,FALSE),1,10),"")),"")</f>
        <v>43505</v>
      </c>
      <c r="Q18" s="16" t="str">
        <f>IFERROR(INT(IF(MID(VLOOKUP(B18,IMPORT!$F:$AF,26,FALSE),1,10)&lt;&gt;"null",MID(VLOOKUP(B18,IMPORT!$F:$AF,26,FALSE),1,10),"")),"")</f>
        <v/>
      </c>
      <c r="R18" s="16" t="str">
        <f>IFERROR(IF(VLOOKUP(B18,IMPORT!$F:$AF,11,FALSE)="true","X",""),"")</f>
        <v/>
      </c>
      <c r="S18" s="16" t="str">
        <f>IFERROR(IF(VLOOKUP(B18,IMPORT!$F:$AF,12,FALSE)="true","X",""),"")</f>
        <v/>
      </c>
      <c r="T18" s="16" t="str">
        <f>IFERROR(IF(VLOOKUP(B18,IMPORT!$F:$AF,9,FALSE)="true","X",""),"")</f>
        <v/>
      </c>
      <c r="U18" s="16" t="str">
        <f>IFERROR(IF(VLOOKUP(B18,IMPORT!$F:$AF,10,FALSE)="true","X",""),"")</f>
        <v/>
      </c>
      <c r="V18" s="16" t="str">
        <f>IFERROR(IF(VLOOKUP(B18,IMPORT!$F:$AF,13,FALSE)="true","X",""),"")</f>
        <v/>
      </c>
      <c r="W18" s="16" t="str">
        <f>IFERROR(IF(VLOOKUP(B18,IMPORT!$F:$AF,14,FALSE)="true","X",""),"")</f>
        <v/>
      </c>
      <c r="X18" s="12">
        <f>IFERROR(INT(IF(MID(VLOOKUP(B18,IMPORT!$F:$AF,27,FALSE),1,10)&lt;&gt;"null",MID(VLOOKUP(B18,IMPORT!$F:$AF,27,FALSE),1,10),"-")),"")</f>
        <v>43381</v>
      </c>
      <c r="Y18" s="21">
        <f>IFERROR(IF(VLOOKUP(B18,IMPORT!$F:$AF,24,FALSE)&lt;&gt;"null",VLOOKUP(B18,IMPORT!$F:$AF,24,FALSE),""),"")</f>
        <v>7.0100118723608397E+17</v>
      </c>
      <c r="Z18" s="18" t="str">
        <f>IFERROR(IF(VLOOKUP(B18,IMPORT!$F:$AF,25,FALSE)&lt;&gt;"null",VLOOKUP(B18,IMPORT!$F:$AF,25,FALSE),""),"")</f>
        <v/>
      </c>
    </row>
    <row r="19" spans="1:26">
      <c r="A19" s="1" t="str">
        <f>IFERROR(IF(IMPORT!C19&lt;&gt;"",IMPORT!C19,""),"")</f>
        <v>Boulogne - Hotel de Ville</v>
      </c>
      <c r="B19" s="1" t="str">
        <f>IFERROR(VLOOKUP(D19,IMPORT!$1:$1048576,6,FALSE),"")</f>
        <v>FA-020-RS</v>
      </c>
      <c r="C19" s="1" t="str">
        <f>IFERROR(VLOOKUP(B19,IMPORT!$F:$G,2,FALSE),"")</f>
        <v>MEGANE</v>
      </c>
      <c r="D19" s="8" t="str">
        <f>IFERROR(IF(IMPORT!A19&lt;&gt;"",IMPORT!A19,""),"")</f>
        <v>Boulogne - Hotel de Ville4</v>
      </c>
      <c r="E19" s="1" t="str">
        <f>IFERROR(VLOOKUP(D19,IMPORT!$1:$1048576,21,FALSE),"")</f>
        <v>Stephen Girault</v>
      </c>
      <c r="F19" s="22" t="str">
        <f>IFERROR(IF(VLOOKUP(B19,IMPORT!$F:$J,4,0)="true","","S"),"")</f>
        <v/>
      </c>
      <c r="G19" s="10" t="str">
        <f>IFERROR(IF(VLOOKUP(B19,IMPORT!$F:$J,5,0)="normal","","B"),"")</f>
        <v/>
      </c>
      <c r="H19" s="23" t="str">
        <f>IFERROR(IF(VLOOKUP(B19,IMPORT!$F:$L,7,0)="true","","P"),"")</f>
        <v/>
      </c>
      <c r="I19" s="18" t="str">
        <f>IF(AND(OR(IMPORT!K19="available",IMPORT!K19="reservation",IMPORT!K19="reservation-late"),OR(A19&lt;&gt;"Z - Garage - Livraison",A19&lt;&gt;"Z - Garage - Livraison")),B19,"")</f>
        <v>FA-020-RS</v>
      </c>
      <c r="J19" s="18" t="str">
        <f>IFERROR(IF(VLOOKUP(B19,IMPORT!$F:$AF,21,FALSE)&lt;&gt;"null",IF(OR(A19="Z - Garage - Livraison",A19="Z - Garage - Restitution"),"",B19),""),"")</f>
        <v/>
      </c>
      <c r="K19" s="18" t="str">
        <f>IF(AND(J19="",OR(IMPORT!K19="intervention",IMPORT!K19="intervention-late")),IF(OR(A19="Z - Garage - Livraison",A19="Z - Garage - Restitution"),"",B19),"")</f>
        <v/>
      </c>
      <c r="L19" s="18" t="str">
        <f t="shared" si="0"/>
        <v/>
      </c>
      <c r="M19" s="20" t="str">
        <f>IFERROR(INT(IF(OR(IMPORT!K19="intervention",IMPORT!K19="intervention-late",IMPORT!K19="unavailable"),IF(J19&lt;&gt;"",MID(VLOOKUP(B19,IMPORT!$F:$AF,21,0),1,10),MID(VLOOKUP(B19,IMPORT!$F:$AF,19,0),1,10)),"")),"")</f>
        <v/>
      </c>
      <c r="N19" s="20" t="str">
        <f>IFERROR(INT(IF(OR(IMPORT!K19="intervention",IMPORT!K19="intervention-late",IMPORT!K19="unavailable"),IF(J19&lt;&gt;"",MID(VLOOKUP(B19,IMPORT!$F:$AF,22,0),1,10),MID(VLOOKUP(B19,IMPORT!$F:$AF,20,0),1,10)),"")),"")</f>
        <v/>
      </c>
      <c r="O19" s="18" t="str">
        <f t="shared" ca="1" si="1"/>
        <v/>
      </c>
      <c r="P19" s="14" t="str">
        <f>IFERROR(INT(IF(MID(VLOOKUP(B19,IMPORT!$F:$AF,23,FALSE),1,10)&lt;&gt;"null",MID(VLOOKUP(B19,IMPORT!$F:$AF,23,FALSE),1,10),"")),"")</f>
        <v/>
      </c>
      <c r="Q19" s="16">
        <f>IFERROR(INT(IF(MID(VLOOKUP(B19,IMPORT!$F:$AF,26,FALSE),1,10)&lt;&gt;"null",MID(VLOOKUP(B19,IMPORT!$F:$AF,26,FALSE),1,10),"")),"")</f>
        <v>43449</v>
      </c>
      <c r="R19" s="16" t="str">
        <f>IFERROR(IF(VLOOKUP(B19,IMPORT!$F:$AF,11,FALSE)="true","X",""),"")</f>
        <v/>
      </c>
      <c r="S19" s="16" t="str">
        <f>IFERROR(IF(VLOOKUP(B19,IMPORT!$F:$AF,12,FALSE)="true","X",""),"")</f>
        <v/>
      </c>
      <c r="T19" s="16" t="str">
        <f>IFERROR(IF(VLOOKUP(B19,IMPORT!$F:$AF,9,FALSE)="true","X",""),"")</f>
        <v/>
      </c>
      <c r="U19" s="16" t="str">
        <f>IFERROR(IF(VLOOKUP(B19,IMPORT!$F:$AF,10,FALSE)="true","X",""),"")</f>
        <v/>
      </c>
      <c r="V19" s="16" t="str">
        <f>IFERROR(IF(VLOOKUP(B19,IMPORT!$F:$AF,13,FALSE)="true","X",""),"")</f>
        <v/>
      </c>
      <c r="W19" s="16" t="str">
        <f>IFERROR(IF(VLOOKUP(B19,IMPORT!$F:$AF,14,FALSE)="true","X",""),"")</f>
        <v/>
      </c>
      <c r="X19" s="12" t="str">
        <f>IFERROR(INT(IF(MID(VLOOKUP(B19,IMPORT!$F:$AF,27,FALSE),1,10)&lt;&gt;"null",MID(VLOOKUP(B19,IMPORT!$F:$AF,27,FALSE),1,10),"-")),"")</f>
        <v/>
      </c>
      <c r="Y19" s="21">
        <f>IFERROR(IF(VLOOKUP(B19,IMPORT!$F:$AF,24,FALSE)&lt;&gt;"null",VLOOKUP(B19,IMPORT!$F:$AF,24,FALSE),""),"")</f>
        <v>7.0100118723608397E+17</v>
      </c>
      <c r="Z19" s="18" t="str">
        <f>IFERROR(IF(VLOOKUP(B19,IMPORT!$F:$AF,25,FALSE)&lt;&gt;"null",VLOOKUP(B19,IMPORT!$F:$AF,25,FALSE),""),"")</f>
        <v>QP00002389</v>
      </c>
    </row>
    <row r="20" spans="1:26">
      <c r="A20" s="1" t="str">
        <f>IFERROR(IF(IMPORT!C20&lt;&gt;"",IMPORT!C20,""),"")</f>
        <v>Boulogne - Marche</v>
      </c>
      <c r="B20" s="1" t="str">
        <f>IFERROR(VLOOKUP(D20,IMPORT!$1:$1048576,6,FALSE),"")</f>
        <v>EP-648-MR</v>
      </c>
      <c r="C20" s="1" t="str">
        <f>IFERROR(VLOOKUP(B20,IMPORT!$F:$G,2,FALSE),"")</f>
        <v>TWINGO</v>
      </c>
      <c r="D20" s="8" t="str">
        <f>IFERROR(IF(IMPORT!A20&lt;&gt;"",IMPORT!A20,""),"")</f>
        <v>Boulogne - Marche1</v>
      </c>
      <c r="E20" s="1" t="str">
        <f>IFERROR(VLOOKUP(D20,IMPORT!$1:$1048576,21,FALSE),"")</f>
        <v>Stephen Girault</v>
      </c>
      <c r="F20" s="22" t="str">
        <f>IFERROR(IF(VLOOKUP(B20,IMPORT!$F:$J,4,0)="true","","S"),"")</f>
        <v/>
      </c>
      <c r="G20" s="10" t="str">
        <f>IFERROR(IF(VLOOKUP(B20,IMPORT!$F:$J,5,0)="normal","","B"),"")</f>
        <v/>
      </c>
      <c r="H20" s="23" t="str">
        <f>IFERROR(IF(VLOOKUP(B20,IMPORT!$F:$L,7,0)="true","","P"),"")</f>
        <v/>
      </c>
      <c r="I20" s="18" t="str">
        <f>IF(AND(OR(IMPORT!K20="available",IMPORT!K20="reservation",IMPORT!K20="reservation-late"),OR(A20&lt;&gt;"Z - Garage - Livraison",A20&lt;&gt;"Z - Garage - Livraison")),B20,"")</f>
        <v>EP-648-MR</v>
      </c>
      <c r="J20" s="18" t="str">
        <f>IFERROR(IF(VLOOKUP(B20,IMPORT!$F:$AF,21,FALSE)&lt;&gt;"null",IF(OR(A20="Z - Garage - Livraison",A20="Z - Garage - Restitution"),"",B20),""),"")</f>
        <v/>
      </c>
      <c r="K20" s="18" t="str">
        <f>IF(AND(J20="",OR(IMPORT!K20="intervention",IMPORT!K20="intervention-late")),IF(OR(A20="Z - Garage - Livraison",A20="Z - Garage - Restitution"),"",B20),"")</f>
        <v/>
      </c>
      <c r="L20" s="18" t="str">
        <f t="shared" si="0"/>
        <v/>
      </c>
      <c r="M20" s="20" t="str">
        <f>IFERROR(INT(IF(OR(IMPORT!K20="intervention",IMPORT!K20="intervention-late",IMPORT!K20="unavailable"),IF(J20&lt;&gt;"",MID(VLOOKUP(B20,IMPORT!$F:$AF,21,0),1,10),MID(VLOOKUP(B20,IMPORT!$F:$AF,19,0),1,10)),"")),"")</f>
        <v/>
      </c>
      <c r="N20" s="20" t="str">
        <f>IFERROR(INT(IF(OR(IMPORT!K20="intervention",IMPORT!K20="intervention-late",IMPORT!K20="unavailable"),IF(J20&lt;&gt;"",MID(VLOOKUP(B20,IMPORT!$F:$AF,22,0),1,10),MID(VLOOKUP(B20,IMPORT!$F:$AF,20,0),1,10)),"")),"")</f>
        <v/>
      </c>
      <c r="O20" s="18" t="str">
        <f t="shared" ca="1" si="1"/>
        <v/>
      </c>
      <c r="P20" s="14" t="str">
        <f>IFERROR(INT(IF(MID(VLOOKUP(B20,IMPORT!$F:$AF,23,FALSE),1,10)&lt;&gt;"null",MID(VLOOKUP(B20,IMPORT!$F:$AF,23,FALSE),1,10),"")),"")</f>
        <v/>
      </c>
      <c r="Q20" s="16">
        <f>IFERROR(INT(IF(MID(VLOOKUP(B20,IMPORT!$F:$AF,26,FALSE),1,10)&lt;&gt;"null",MID(VLOOKUP(B20,IMPORT!$F:$AF,26,FALSE),1,10),"")),"")</f>
        <v>43488</v>
      </c>
      <c r="R20" s="16" t="str">
        <f>IFERROR(IF(VLOOKUP(B20,IMPORT!$F:$AF,11,FALSE)="true","X",""),"")</f>
        <v/>
      </c>
      <c r="S20" s="16" t="str">
        <f>IFERROR(IF(VLOOKUP(B20,IMPORT!$F:$AF,12,FALSE)="true","X",""),"")</f>
        <v/>
      </c>
      <c r="T20" s="16" t="str">
        <f>IFERROR(IF(VLOOKUP(B20,IMPORT!$F:$AF,9,FALSE)="true","X",""),"")</f>
        <v/>
      </c>
      <c r="U20" s="16" t="str">
        <f>IFERROR(IF(VLOOKUP(B20,IMPORT!$F:$AF,10,FALSE)="true","X",""),"")</f>
        <v/>
      </c>
      <c r="V20" s="16" t="str">
        <f>IFERROR(IF(VLOOKUP(B20,IMPORT!$F:$AF,13,FALSE)="true","X",""),"")</f>
        <v/>
      </c>
      <c r="W20" s="16" t="str">
        <f>IFERROR(IF(VLOOKUP(B20,IMPORT!$F:$AF,14,FALSE)="true","X",""),"")</f>
        <v/>
      </c>
      <c r="X20" s="12">
        <f>IFERROR(INT(IF(MID(VLOOKUP(B20,IMPORT!$F:$AF,27,FALSE),1,10)&lt;&gt;"null",MID(VLOOKUP(B20,IMPORT!$F:$AF,27,FALSE),1,10),"-")),"")</f>
        <v>43215</v>
      </c>
      <c r="Y20" s="21">
        <f>IFERROR(IF(VLOOKUP(B20,IMPORT!$F:$AF,24,FALSE)&lt;&gt;"null",VLOOKUP(B20,IMPORT!$F:$AF,24,FALSE),""),"")</f>
        <v>7.0100118723605402E+17</v>
      </c>
      <c r="Z20" s="18" t="str">
        <f>IFERROR(IF(VLOOKUP(B20,IMPORT!$F:$AF,25,FALSE)&lt;&gt;"null",VLOOKUP(B20,IMPORT!$F:$AF,25,FALSE),""),"")</f>
        <v/>
      </c>
    </row>
    <row r="21" spans="1:26">
      <c r="A21" s="1" t="str">
        <f>IFERROR(IF(IMPORT!C21&lt;&gt;"",IMPORT!C21,""),"")</f>
        <v>Boulogne - Marche</v>
      </c>
      <c r="B21" s="1" t="str">
        <f>IFERROR(VLOOKUP(D21,IMPORT!$1:$1048576,6,FALSE),"")</f>
        <v>FA-032-JB</v>
      </c>
      <c r="C21" s="1" t="str">
        <f>IFERROR(VLOOKUP(B21,IMPORT!$F:$G,2,FALSE),"")</f>
        <v>MEGANE</v>
      </c>
      <c r="D21" s="8" t="str">
        <f>IFERROR(IF(IMPORT!A21&lt;&gt;"",IMPORT!A21,""),"")</f>
        <v>Boulogne - Marche2</v>
      </c>
      <c r="E21" s="1" t="str">
        <f>IFERROR(VLOOKUP(D21,IMPORT!$1:$1048576,21,FALSE),"")</f>
        <v>Stephen Girault</v>
      </c>
      <c r="F21" s="22" t="str">
        <f>IFERROR(IF(VLOOKUP(B21,IMPORT!$F:$J,4,0)="true","","S"),"")</f>
        <v/>
      </c>
      <c r="G21" s="10" t="str">
        <f>IFERROR(IF(VLOOKUP(B21,IMPORT!$F:$J,5,0)="normal","","B"),"")</f>
        <v/>
      </c>
      <c r="H21" s="23" t="str">
        <f>IFERROR(IF(VLOOKUP(B21,IMPORT!$F:$L,7,0)="true","","P"),"")</f>
        <v/>
      </c>
      <c r="I21" s="18" t="str">
        <f>IF(AND(OR(IMPORT!K21="available",IMPORT!K21="reservation",IMPORT!K21="reservation-late"),OR(A21&lt;&gt;"Z - Garage - Livraison",A21&lt;&gt;"Z - Garage - Livraison")),B21,"")</f>
        <v>FA-032-JB</v>
      </c>
      <c r="J21" s="18" t="str">
        <f>IFERROR(IF(VLOOKUP(B21,IMPORT!$F:$AF,21,FALSE)&lt;&gt;"null",IF(OR(A21="Z - Garage - Livraison",A21="Z - Garage - Restitution"),"",B21),""),"")</f>
        <v/>
      </c>
      <c r="K21" s="18" t="str">
        <f>IF(AND(J21="",OR(IMPORT!K21="intervention",IMPORT!K21="intervention-late")),IF(OR(A21="Z - Garage - Livraison",A21="Z - Garage - Restitution"),"",B21),"")</f>
        <v/>
      </c>
      <c r="L21" s="18" t="str">
        <f t="shared" si="0"/>
        <v/>
      </c>
      <c r="M21" s="20" t="str">
        <f>IFERROR(INT(IF(OR(IMPORT!K21="intervention",IMPORT!K21="intervention-late",IMPORT!K21="unavailable"),IF(J21&lt;&gt;"",MID(VLOOKUP(B21,IMPORT!$F:$AF,21,0),1,10),MID(VLOOKUP(B21,IMPORT!$F:$AF,19,0),1,10)),"")),"")</f>
        <v/>
      </c>
      <c r="N21" s="20" t="str">
        <f>IFERROR(INT(IF(OR(IMPORT!K21="intervention",IMPORT!K21="intervention-late",IMPORT!K21="unavailable"),IF(J21&lt;&gt;"",MID(VLOOKUP(B21,IMPORT!$F:$AF,22,0),1,10),MID(VLOOKUP(B21,IMPORT!$F:$AF,20,0),1,10)),"")),"")</f>
        <v/>
      </c>
      <c r="O21" s="18" t="str">
        <f t="shared" ca="1" si="1"/>
        <v/>
      </c>
      <c r="P21" s="14" t="str">
        <f>IFERROR(INT(IF(MID(VLOOKUP(B21,IMPORT!$F:$AF,23,FALSE),1,10)&lt;&gt;"null",MID(VLOOKUP(B21,IMPORT!$F:$AF,23,FALSE),1,10),"")),"")</f>
        <v/>
      </c>
      <c r="Q21" s="16" t="str">
        <f>IFERROR(INT(IF(MID(VLOOKUP(B21,IMPORT!$F:$AF,26,FALSE),1,10)&lt;&gt;"null",MID(VLOOKUP(B21,IMPORT!$F:$AF,26,FALSE),1,10),"")),"")</f>
        <v/>
      </c>
      <c r="R21" s="16" t="str">
        <f>IFERROR(IF(VLOOKUP(B21,IMPORT!$F:$AF,11,FALSE)="true","X",""),"")</f>
        <v/>
      </c>
      <c r="S21" s="16" t="str">
        <f>IFERROR(IF(VLOOKUP(B21,IMPORT!$F:$AF,12,FALSE)="true","X",""),"")</f>
        <v/>
      </c>
      <c r="T21" s="16" t="str">
        <f>IFERROR(IF(VLOOKUP(B21,IMPORT!$F:$AF,9,FALSE)="true","X",""),"")</f>
        <v/>
      </c>
      <c r="U21" s="16" t="str">
        <f>IFERROR(IF(VLOOKUP(B21,IMPORT!$F:$AF,10,FALSE)="true","X",""),"")</f>
        <v/>
      </c>
      <c r="V21" s="16" t="str">
        <f>IFERROR(IF(VLOOKUP(B21,IMPORT!$F:$AF,13,FALSE)="true","X",""),"")</f>
        <v/>
      </c>
      <c r="W21" s="16" t="str">
        <f>IFERROR(IF(VLOOKUP(B21,IMPORT!$F:$AF,14,FALSE)="true","X",""),"")</f>
        <v/>
      </c>
      <c r="X21" s="12" t="str">
        <f>IFERROR(INT(IF(MID(VLOOKUP(B21,IMPORT!$F:$AF,27,FALSE),1,10)&lt;&gt;"null",MID(VLOOKUP(B21,IMPORT!$F:$AF,27,FALSE),1,10),"-")),"")</f>
        <v/>
      </c>
      <c r="Y21" s="21">
        <f>IFERROR(IF(VLOOKUP(B21,IMPORT!$F:$AF,24,FALSE)&lt;&gt;"null",VLOOKUP(B21,IMPORT!$F:$AF,24,FALSE),""),"")</f>
        <v>7.0100118723606694E+17</v>
      </c>
      <c r="Z21" s="18" t="str">
        <f>IFERROR(IF(VLOOKUP(B21,IMPORT!$F:$AF,25,FALSE)&lt;&gt;"null",VLOOKUP(B21,IMPORT!$F:$AF,25,FALSE),""),"")</f>
        <v/>
      </c>
    </row>
    <row r="22" spans="1:26">
      <c r="A22" s="1" t="str">
        <f>IFERROR(IF(IMPORT!C22&lt;&gt;"",IMPORT!C22,""),"")</f>
        <v>Boulogne - Marche</v>
      </c>
      <c r="B22" s="1" t="str">
        <f>IFERROR(VLOOKUP(D22,IMPORT!$1:$1048576,6,FALSE),"")</f>
        <v>EP-850-EJ</v>
      </c>
      <c r="C22" s="1" t="str">
        <f>IFERROR(VLOOKUP(B22,IMPORT!$F:$G,2,FALSE),"")</f>
        <v>Touran</v>
      </c>
      <c r="D22" s="8" t="str">
        <f>IFERROR(IF(IMPORT!A22&lt;&gt;"",IMPORT!A22,""),"")</f>
        <v>Boulogne - Marche3</v>
      </c>
      <c r="E22" s="1" t="str">
        <f>IFERROR(VLOOKUP(D22,IMPORT!$1:$1048576,21,FALSE),"")</f>
        <v>Stephen Girault</v>
      </c>
      <c r="F22" s="22" t="str">
        <f>IFERROR(IF(VLOOKUP(B22,IMPORT!$F:$J,4,0)="true","","S"),"")</f>
        <v/>
      </c>
      <c r="G22" s="10" t="str">
        <f>IFERROR(IF(VLOOKUP(B22,IMPORT!$F:$J,5,0)="normal","","B"),"")</f>
        <v>B</v>
      </c>
      <c r="H22" s="23" t="str">
        <f>IFERROR(IF(VLOOKUP(B22,IMPORT!$F:$L,7,0)="true","","P"),"")</f>
        <v/>
      </c>
      <c r="I22" s="18" t="str">
        <f>IF(AND(OR(IMPORT!K22="available",IMPORT!K22="reservation",IMPORT!K22="reservation-late"),OR(A22&lt;&gt;"Z - Garage - Livraison",A22&lt;&gt;"Z - Garage - Livraison")),B22,"")</f>
        <v/>
      </c>
      <c r="J22" s="18" t="str">
        <f>IFERROR(IF(VLOOKUP(B22,IMPORT!$F:$AF,21,FALSE)&lt;&gt;"null",IF(OR(A22="Z - Garage - Livraison",A22="Z - Garage - Restitution"),"",B22),""),"")</f>
        <v>EP-850-EJ</v>
      </c>
      <c r="K22" s="18" t="str">
        <f>IF(AND(J22="",OR(IMPORT!K22="intervention",IMPORT!K22="intervention-late")),IF(OR(A22="Z - Garage - Livraison",A22="Z - Garage - Restitution"),"",B22),"")</f>
        <v/>
      </c>
      <c r="L22" s="18" t="str">
        <f t="shared" si="0"/>
        <v/>
      </c>
      <c r="M22" s="20">
        <f>IFERROR(INT(IF(OR(IMPORT!K22="intervention",IMPORT!K22="intervention-late",IMPORT!K22="unavailable"),IF(J22&lt;&gt;"",MID(VLOOKUP(B22,IMPORT!$F:$AF,21,0),1,10),MID(VLOOKUP(B22,IMPORT!$F:$AF,19,0),1,10)),"")),"")</f>
        <v>43502</v>
      </c>
      <c r="N22" s="20">
        <f>IFERROR(INT(IF(OR(IMPORT!K22="intervention",IMPORT!K22="intervention-late",IMPORT!K22="unavailable"),IF(J22&lt;&gt;"",MID(VLOOKUP(B22,IMPORT!$F:$AF,22,0),1,10),MID(VLOOKUP(B22,IMPORT!$F:$AF,20,0),1,10)),"")),"")</f>
        <v>43530</v>
      </c>
      <c r="O22" s="18">
        <f t="shared" ca="1" si="1"/>
        <v>15</v>
      </c>
      <c r="P22" s="14" t="str">
        <f>IFERROR(INT(IF(MID(VLOOKUP(B22,IMPORT!$F:$AF,23,FALSE),1,10)&lt;&gt;"null",MID(VLOOKUP(B22,IMPORT!$F:$AF,23,FALSE),1,10),"")),"")</f>
        <v/>
      </c>
      <c r="Q22" s="16" t="str">
        <f>IFERROR(INT(IF(MID(VLOOKUP(B22,IMPORT!$F:$AF,26,FALSE),1,10)&lt;&gt;"null",MID(VLOOKUP(B22,IMPORT!$F:$AF,26,FALSE),1,10),"")),"")</f>
        <v/>
      </c>
      <c r="R22" s="16" t="str">
        <f>IFERROR(IF(VLOOKUP(B22,IMPORT!$F:$AF,11,FALSE)="true","X",""),"")</f>
        <v/>
      </c>
      <c r="S22" s="16" t="str">
        <f>IFERROR(IF(VLOOKUP(B22,IMPORT!$F:$AF,12,FALSE)="true","X",""),"")</f>
        <v/>
      </c>
      <c r="T22" s="16" t="str">
        <f>IFERROR(IF(VLOOKUP(B22,IMPORT!$F:$AF,9,FALSE)="true","X",""),"")</f>
        <v/>
      </c>
      <c r="U22" s="16" t="str">
        <f>IFERROR(IF(VLOOKUP(B22,IMPORT!$F:$AF,10,FALSE)="true","X",""),"")</f>
        <v/>
      </c>
      <c r="V22" s="16" t="str">
        <f>IFERROR(IF(VLOOKUP(B22,IMPORT!$F:$AF,13,FALSE)="true","X",""),"")</f>
        <v/>
      </c>
      <c r="W22" s="16" t="str">
        <f>IFERROR(IF(VLOOKUP(B22,IMPORT!$F:$AF,14,FALSE)="true","X",""),"")</f>
        <v/>
      </c>
      <c r="X22" s="12">
        <f>IFERROR(INT(IF(MID(VLOOKUP(B22,IMPORT!$F:$AF,27,FALSE),1,10)&lt;&gt;"null",MID(VLOOKUP(B22,IMPORT!$F:$AF,27,FALSE),1,10),"-")),"")</f>
        <v>43244</v>
      </c>
      <c r="Y22" s="21">
        <f>IFERROR(IF(VLOOKUP(B22,IMPORT!$F:$AF,24,FALSE)&lt;&gt;"null",VLOOKUP(B22,IMPORT!$F:$AF,24,FALSE),""),"")</f>
        <v>7.0100118723605402E+17</v>
      </c>
      <c r="Z22" s="18" t="str">
        <f>IFERROR(IF(VLOOKUP(B22,IMPORT!$F:$AF,25,FALSE)&lt;&gt;"null",VLOOKUP(B22,IMPORT!$F:$AF,25,FALSE),""),"")</f>
        <v/>
      </c>
    </row>
    <row r="23" spans="1:26">
      <c r="A23" s="1" t="str">
        <f>IFERROR(IF(IMPORT!C23&lt;&gt;"",IMPORT!C23,""),"")</f>
        <v>Courbevoie - Auditorium Carpeaux</v>
      </c>
      <c r="B23" s="1" t="str">
        <f>IFERROR(VLOOKUP(D23,IMPORT!$1:$1048576,6,FALSE),"")</f>
        <v>EW-746-KM</v>
      </c>
      <c r="C23" s="1">
        <f>IFERROR(VLOOKUP(B23,IMPORT!$F:$G,2,FALSE),"")</f>
        <v>500</v>
      </c>
      <c r="D23" s="8" t="str">
        <f>IFERROR(IF(IMPORT!A23&lt;&gt;"",IMPORT!A23,""),"")</f>
        <v>Courbevoie - Auditorium Carpeaux1</v>
      </c>
      <c r="E23" s="1" t="str">
        <f>IFERROR(VLOOKUP(D23,IMPORT!$1:$1048576,21,FALSE),"")</f>
        <v>Stephen Girault</v>
      </c>
      <c r="F23" s="22" t="str">
        <f>IFERROR(IF(VLOOKUP(B23,IMPORT!$F:$J,4,0)="true","","S"),"")</f>
        <v/>
      </c>
      <c r="G23" s="10" t="str">
        <f>IFERROR(IF(VLOOKUP(B23,IMPORT!$F:$J,5,0)="normal","","B"),"")</f>
        <v/>
      </c>
      <c r="H23" s="23" t="str">
        <f>IFERROR(IF(VLOOKUP(B23,IMPORT!$F:$L,7,0)="true","","P"),"")</f>
        <v/>
      </c>
      <c r="I23" s="18" t="str">
        <f>IF(AND(OR(IMPORT!K23="available",IMPORT!K23="reservation",IMPORT!K23="reservation-late"),OR(A23&lt;&gt;"Z - Garage - Livraison",A23&lt;&gt;"Z - Garage - Livraison")),B23,"")</f>
        <v>EW-746-KM</v>
      </c>
      <c r="J23" s="18" t="str">
        <f>IFERROR(IF(VLOOKUP(B23,IMPORT!$F:$AF,21,FALSE)&lt;&gt;"null",IF(OR(A23="Z - Garage - Livraison",A23="Z - Garage - Restitution"),"",B23),""),"")</f>
        <v/>
      </c>
      <c r="K23" s="18" t="str">
        <f>IF(AND(J23="",OR(IMPORT!K23="intervention",IMPORT!K23="intervention-late")),IF(OR(A23="Z - Garage - Livraison",A23="Z - Garage - Restitution"),"",B23),"")</f>
        <v/>
      </c>
      <c r="L23" s="18" t="str">
        <f t="shared" si="0"/>
        <v/>
      </c>
      <c r="M23" s="20" t="str">
        <f>IFERROR(INT(IF(OR(IMPORT!K23="intervention",IMPORT!K23="intervention-late",IMPORT!K23="unavailable"),IF(J23&lt;&gt;"",MID(VLOOKUP(B23,IMPORT!$F:$AF,21,0),1,10),MID(VLOOKUP(B23,IMPORT!$F:$AF,19,0),1,10)),"")),"")</f>
        <v/>
      </c>
      <c r="N23" s="20" t="str">
        <f>IFERROR(INT(IF(OR(IMPORT!K23="intervention",IMPORT!K23="intervention-late",IMPORT!K23="unavailable"),IF(J23&lt;&gt;"",MID(VLOOKUP(B23,IMPORT!$F:$AF,22,0),1,10),MID(VLOOKUP(B23,IMPORT!$F:$AF,20,0),1,10)),"")),"")</f>
        <v/>
      </c>
      <c r="O23" s="18" t="str">
        <f t="shared" ca="1" si="1"/>
        <v/>
      </c>
      <c r="P23" s="14">
        <f>IFERROR(INT(IF(MID(VLOOKUP(B23,IMPORT!$F:$AF,23,FALSE),1,10)&lt;&gt;"null",MID(VLOOKUP(B23,IMPORT!$F:$AF,23,FALSE),1,10),"")),"")</f>
        <v>43399</v>
      </c>
      <c r="Q23" s="16">
        <f>IFERROR(INT(IF(MID(VLOOKUP(B23,IMPORT!$F:$AF,26,FALSE),1,10)&lt;&gt;"null",MID(VLOOKUP(B23,IMPORT!$F:$AF,26,FALSE),1,10),"")),"")</f>
        <v>43409</v>
      </c>
      <c r="R23" s="16" t="str">
        <f>IFERROR(IF(VLOOKUP(B23,IMPORT!$F:$AF,11,FALSE)="true","X",""),"")</f>
        <v/>
      </c>
      <c r="S23" s="16" t="str">
        <f>IFERROR(IF(VLOOKUP(B23,IMPORT!$F:$AF,12,FALSE)="true","X",""),"")</f>
        <v/>
      </c>
      <c r="T23" s="16" t="str">
        <f>IFERROR(IF(VLOOKUP(B23,IMPORT!$F:$AF,9,FALSE)="true","X",""),"")</f>
        <v/>
      </c>
      <c r="U23" s="16" t="str">
        <f>IFERROR(IF(VLOOKUP(B23,IMPORT!$F:$AF,10,FALSE)="true","X",""),"")</f>
        <v/>
      </c>
      <c r="V23" s="16" t="str">
        <f>IFERROR(IF(VLOOKUP(B23,IMPORT!$F:$AF,13,FALSE)="true","X",""),"")</f>
        <v/>
      </c>
      <c r="W23" s="16" t="str">
        <f>IFERROR(IF(VLOOKUP(B23,IMPORT!$F:$AF,14,FALSE)="true","X",""),"")</f>
        <v/>
      </c>
      <c r="X23" s="12">
        <f>IFERROR(INT(IF(MID(VLOOKUP(B23,IMPORT!$F:$AF,27,FALSE),1,10)&lt;&gt;"null",MID(VLOOKUP(B23,IMPORT!$F:$AF,27,FALSE),1,10),"-")),"")</f>
        <v>43362</v>
      </c>
      <c r="Y23" s="21">
        <f>IFERROR(IF(VLOOKUP(B23,IMPORT!$F:$AF,24,FALSE)&lt;&gt;"null",VLOOKUP(B23,IMPORT!$F:$AF,24,FALSE),""),"")</f>
        <v>7.0100118723603302E+17</v>
      </c>
      <c r="Z23" s="18" t="str">
        <f>IFERROR(IF(VLOOKUP(B23,IMPORT!$F:$AF,25,FALSE)&lt;&gt;"null",VLOOKUP(B23,IMPORT!$F:$AF,25,FALSE),""),"")</f>
        <v/>
      </c>
    </row>
    <row r="24" spans="1:26">
      <c r="A24" s="1" t="str">
        <f>IFERROR(IF(IMPORT!C24&lt;&gt;"",IMPORT!C24,""),"")</f>
        <v>Courbevoie - Auditorium Carpeaux</v>
      </c>
      <c r="B24" s="1" t="str">
        <f>IFERROR(VLOOKUP(D24,IMPORT!$1:$1048576,6,FALSE),"")</f>
        <v>EV-883-SN</v>
      </c>
      <c r="C24" s="1" t="str">
        <f>IFERROR(VLOOKUP(B24,IMPORT!$F:$G,2,FALSE),"")</f>
        <v>MEGANE</v>
      </c>
      <c r="D24" s="8" t="str">
        <f>IFERROR(IF(IMPORT!A24&lt;&gt;"",IMPORT!A24,""),"")</f>
        <v>Courbevoie - Auditorium Carpeaux2</v>
      </c>
      <c r="E24" s="1" t="str">
        <f>IFERROR(VLOOKUP(D24,IMPORT!$1:$1048576,21,FALSE),"")</f>
        <v>Stephen Girault</v>
      </c>
      <c r="F24" s="22" t="str">
        <f>IFERROR(IF(VLOOKUP(B24,IMPORT!$F:$J,4,0)="true","","S"),"")</f>
        <v/>
      </c>
      <c r="G24" s="10" t="str">
        <f>IFERROR(IF(VLOOKUP(B24,IMPORT!$F:$J,5,0)="normal","","B"),"")</f>
        <v/>
      </c>
      <c r="H24" s="23" t="str">
        <f>IFERROR(IF(VLOOKUP(B24,IMPORT!$F:$L,7,0)="true","","P"),"")</f>
        <v>P</v>
      </c>
      <c r="I24" s="18" t="str">
        <f>IF(AND(OR(IMPORT!K24="available",IMPORT!K24="reservation",IMPORT!K24="reservation-late"),OR(A24&lt;&gt;"Z - Garage - Livraison",A24&lt;&gt;"Z - Garage - Livraison")),B24,"")</f>
        <v/>
      </c>
      <c r="J24" s="18" t="str">
        <f>IFERROR(IF(VLOOKUP(B24,IMPORT!$F:$AF,21,FALSE)&lt;&gt;"null",IF(OR(A24="Z - Garage - Livraison",A24="Z - Garage - Restitution"),"",B24),""),"")</f>
        <v>EV-883-SN</v>
      </c>
      <c r="K24" s="18" t="str">
        <f>IF(AND(J24="",OR(IMPORT!K24="intervention",IMPORT!K24="intervention-late")),IF(OR(A24="Z - Garage - Livraison",A24="Z - Garage - Restitution"),"",B24),"")</f>
        <v/>
      </c>
      <c r="L24" s="18" t="str">
        <f t="shared" si="0"/>
        <v/>
      </c>
      <c r="M24" s="20">
        <f>IFERROR(INT(IF(OR(IMPORT!K24="intervention",IMPORT!K24="intervention-late",IMPORT!K24="unavailable"),IF(J24&lt;&gt;"",MID(VLOOKUP(B24,IMPORT!$F:$AF,21,0),1,10),MID(VLOOKUP(B24,IMPORT!$F:$AF,19,0),1,10)),"")),"")</f>
        <v>43495</v>
      </c>
      <c r="N24" s="20">
        <f>IFERROR(INT(IF(OR(IMPORT!K24="intervention",IMPORT!K24="intervention-late",IMPORT!K24="unavailable"),IF(J24&lt;&gt;"",MID(VLOOKUP(B24,IMPORT!$F:$AF,22,0),1,10),MID(VLOOKUP(B24,IMPORT!$F:$AF,20,0),1,10)),"")),"")</f>
        <v>43523</v>
      </c>
      <c r="O24" s="18">
        <f ca="1">IF(J24&lt;&gt;"",IF(N24&lt;&gt;"",N24-TODAY(),""),"")</f>
        <v>8</v>
      </c>
      <c r="P24" s="14" t="str">
        <f>IFERROR(INT(IF(MID(VLOOKUP(B24,IMPORT!$F:$AF,23,FALSE),1,10)&lt;&gt;"null",MID(VLOOKUP(B24,IMPORT!$F:$AF,23,FALSE),1,10),"")),"")</f>
        <v/>
      </c>
      <c r="Q24" s="16" t="str">
        <f>IFERROR(INT(IF(MID(VLOOKUP(B24,IMPORT!$F:$AF,26,FALSE),1,10)&lt;&gt;"null",MID(VLOOKUP(B24,IMPORT!$F:$AF,26,FALSE),1,10),"")),"")</f>
        <v/>
      </c>
      <c r="R24" s="16" t="str">
        <f>IFERROR(IF(VLOOKUP(B24,IMPORT!$F:$AF,11,FALSE)="true","X",""),"")</f>
        <v/>
      </c>
      <c r="S24" s="16" t="str">
        <f>IFERROR(IF(VLOOKUP(B24,IMPORT!$F:$AF,12,FALSE)="true","X",""),"")</f>
        <v/>
      </c>
      <c r="T24" s="16" t="str">
        <f>IFERROR(IF(VLOOKUP(B24,IMPORT!$F:$AF,9,FALSE)="true","X",""),"")</f>
        <v/>
      </c>
      <c r="U24" s="16" t="str">
        <f>IFERROR(IF(VLOOKUP(B24,IMPORT!$F:$AF,10,FALSE)="true","X",""),"")</f>
        <v/>
      </c>
      <c r="V24" s="16" t="str">
        <f>IFERROR(IF(VLOOKUP(B24,IMPORT!$F:$AF,13,FALSE)="true","X",""),"")</f>
        <v/>
      </c>
      <c r="W24" s="16" t="str">
        <f>IFERROR(IF(VLOOKUP(B24,IMPORT!$F:$AF,14,FALSE)="true","X",""),"")</f>
        <v/>
      </c>
      <c r="X24" s="12">
        <f>IFERROR(INT(IF(MID(VLOOKUP(B24,IMPORT!$F:$AF,27,FALSE),1,10)&lt;&gt;"null",MID(VLOOKUP(B24,IMPORT!$F:$AF,27,FALSE),1,10),"-")),"")</f>
        <v>43362</v>
      </c>
      <c r="Y24" s="21">
        <f>IFERROR(IF(VLOOKUP(B24,IMPORT!$F:$AF,24,FALSE)&lt;&gt;"null",VLOOKUP(B24,IMPORT!$F:$AF,24,FALSE),""),"")</f>
        <v>7.0100118723603699E+17</v>
      </c>
      <c r="Z24" s="18" t="str">
        <f>IFERROR(IF(VLOOKUP(B24,IMPORT!$F:$AF,25,FALSE)&lt;&gt;"null",VLOOKUP(B24,IMPORT!$F:$AF,25,FALSE),""),"")</f>
        <v/>
      </c>
    </row>
    <row r="25" spans="1:26">
      <c r="A25" s="1" t="str">
        <f>IFERROR(IF(IMPORT!C25&lt;&gt;"",IMPORT!C25,""),"")</f>
        <v>Courbevoie - Jacques Cartier</v>
      </c>
      <c r="B25" s="1" t="str">
        <f>IFERROR(VLOOKUP(D25,IMPORT!$1:$1048576,6,FALSE),"")</f>
        <v>EQ-663-EH</v>
      </c>
      <c r="C25" s="1" t="str">
        <f>IFERROR(VLOOKUP(B25,IMPORT!$F:$G,2,FALSE),"")</f>
        <v>MEGANE</v>
      </c>
      <c r="D25" s="8" t="str">
        <f>IFERROR(IF(IMPORT!A25&lt;&gt;"",IMPORT!A25,""),"")</f>
        <v>Courbevoie - Jacques Cartier1</v>
      </c>
      <c r="E25" s="1" t="str">
        <f>IFERROR(VLOOKUP(D25,IMPORT!$1:$1048576,21,FALSE),"")</f>
        <v>Stephen Girault</v>
      </c>
      <c r="F25" s="22" t="str">
        <f>IFERROR(IF(VLOOKUP(B25,IMPORT!$F:$J,4,0)="true","","S"),"")</f>
        <v/>
      </c>
      <c r="G25" s="10" t="str">
        <f>IFERROR(IF(VLOOKUP(B25,IMPORT!$F:$J,5,0)="normal","","B"),"")</f>
        <v/>
      </c>
      <c r="H25" s="23" t="str">
        <f>IFERROR(IF(VLOOKUP(B25,IMPORT!$F:$L,7,0)="true","","P"),"")</f>
        <v/>
      </c>
      <c r="I25" s="18" t="str">
        <f>IF(AND(OR(IMPORT!K25="available",IMPORT!K25="reservation",IMPORT!K25="reservation-late"),OR(A25&lt;&gt;"Z - Garage - Livraison",A25&lt;&gt;"Z - Garage - Livraison")),B25,"")</f>
        <v>EQ-663-EH</v>
      </c>
      <c r="J25" s="18" t="str">
        <f>IFERROR(IF(VLOOKUP(B25,IMPORT!$F:$AF,21,FALSE)&lt;&gt;"null",IF(OR(A25="Z - Garage - Livraison",A25="Z - Garage - Restitution"),"",B25),""),"")</f>
        <v/>
      </c>
      <c r="K25" s="18" t="str">
        <f>IF(AND(J25="",OR(IMPORT!K25="intervention",IMPORT!K25="intervention-late")),IF(OR(A25="Z - Garage - Livraison",A25="Z - Garage - Restitution"),"",B25),"")</f>
        <v/>
      </c>
      <c r="L25" s="18" t="str">
        <f t="shared" si="0"/>
        <v/>
      </c>
      <c r="M25" s="20" t="str">
        <f>IFERROR(INT(IF(OR(IMPORT!K25="intervention",IMPORT!K25="intervention-late",IMPORT!K25="unavailable"),IF(J25&lt;&gt;"",MID(VLOOKUP(B25,IMPORT!$F:$AF,21,0),1,10),MID(VLOOKUP(B25,IMPORT!$F:$AF,19,0),1,10)),"")),"")</f>
        <v/>
      </c>
      <c r="N25" s="20" t="str">
        <f>IFERROR(INT(IF(OR(IMPORT!K25="intervention",IMPORT!K25="intervention-late",IMPORT!K25="unavailable"),IF(J25&lt;&gt;"",MID(VLOOKUP(B25,IMPORT!$F:$AF,22,0),1,10),MID(VLOOKUP(B25,IMPORT!$F:$AF,20,0),1,10)),"")),"")</f>
        <v/>
      </c>
      <c r="O25" s="18" t="str">
        <f t="shared" ca="1" si="1"/>
        <v/>
      </c>
      <c r="P25" s="14">
        <f>IFERROR(INT(IF(MID(VLOOKUP(B25,IMPORT!$F:$AF,23,FALSE),1,10)&lt;&gt;"null",MID(VLOOKUP(B25,IMPORT!$F:$AF,23,FALSE),1,10),"")),"")</f>
        <v>43498</v>
      </c>
      <c r="Q25" s="16" t="str">
        <f>IFERROR(INT(IF(MID(VLOOKUP(B25,IMPORT!$F:$AF,26,FALSE),1,10)&lt;&gt;"null",MID(VLOOKUP(B25,IMPORT!$F:$AF,26,FALSE),1,10),"")),"")</f>
        <v/>
      </c>
      <c r="R25" s="16" t="str">
        <f>IFERROR(IF(VLOOKUP(B25,IMPORT!$F:$AF,11,FALSE)="true","X",""),"")</f>
        <v/>
      </c>
      <c r="S25" s="16" t="str">
        <f>IFERROR(IF(VLOOKUP(B25,IMPORT!$F:$AF,12,FALSE)="true","X",""),"")</f>
        <v/>
      </c>
      <c r="T25" s="16" t="str">
        <f>IFERROR(IF(VLOOKUP(B25,IMPORT!$F:$AF,9,FALSE)="true","X",""),"")</f>
        <v/>
      </c>
      <c r="U25" s="16" t="str">
        <f>IFERROR(IF(VLOOKUP(B25,IMPORT!$F:$AF,10,FALSE)="true","X",""),"")</f>
        <v/>
      </c>
      <c r="V25" s="16" t="str">
        <f>IFERROR(IF(VLOOKUP(B25,IMPORT!$F:$AF,13,FALSE)="true","X",""),"")</f>
        <v/>
      </c>
      <c r="W25" s="16" t="str">
        <f>IFERROR(IF(VLOOKUP(B25,IMPORT!$F:$AF,14,FALSE)="true","X",""),"")</f>
        <v/>
      </c>
      <c r="X25" s="12">
        <f>IFERROR(INT(IF(MID(VLOOKUP(B25,IMPORT!$F:$AF,27,FALSE),1,10)&lt;&gt;"null",MID(VLOOKUP(B25,IMPORT!$F:$AF,27,FALSE),1,10),"-")),"")</f>
        <v>43362</v>
      </c>
      <c r="Y25" s="21">
        <f>IFERROR(IF(VLOOKUP(B25,IMPORT!$F:$AF,24,FALSE)&lt;&gt;"null",VLOOKUP(B25,IMPORT!$F:$AF,24,FALSE),""),"")</f>
        <v>7.0100118723600998E+17</v>
      </c>
      <c r="Z25" s="18" t="str">
        <f>IFERROR(IF(VLOOKUP(B25,IMPORT!$F:$AF,25,FALSE)&lt;&gt;"null",VLOOKUP(B25,IMPORT!$F:$AF,25,FALSE),""),"")</f>
        <v/>
      </c>
    </row>
    <row r="26" spans="1:26">
      <c r="A26" s="1" t="str">
        <f>IFERROR(IF(IMPORT!C26&lt;&gt;"",IMPORT!C26,""),"")</f>
        <v>Courbevoie - Jacques Cartier</v>
      </c>
      <c r="B26" s="1" t="str">
        <f>IFERROR(VLOOKUP(D26,IMPORT!$1:$1048576,6,FALSE),"")</f>
        <v>EK-157-GX</v>
      </c>
      <c r="C26" s="1" t="str">
        <f>IFERROR(VLOOKUP(B26,IMPORT!$F:$G,2,FALSE),"")</f>
        <v>TWINGO</v>
      </c>
      <c r="D26" s="8" t="str">
        <f>IFERROR(IF(IMPORT!A26&lt;&gt;"",IMPORT!A26,""),"")</f>
        <v>Courbevoie - Jacques Cartier2</v>
      </c>
      <c r="E26" s="1" t="str">
        <f>IFERROR(VLOOKUP(D26,IMPORT!$1:$1048576,21,FALSE),"")</f>
        <v>Stephen Girault</v>
      </c>
      <c r="F26" s="22" t="str">
        <f>IFERROR(IF(VLOOKUP(B26,IMPORT!$F:$J,4,0)="true","","S"),"")</f>
        <v/>
      </c>
      <c r="G26" s="10" t="str">
        <f>IFERROR(IF(VLOOKUP(B26,IMPORT!$F:$J,5,0)="normal","","B"),"")</f>
        <v/>
      </c>
      <c r="H26" s="23" t="str">
        <f>IFERROR(IF(VLOOKUP(B26,IMPORT!$F:$L,7,0)="true","","P"),"")</f>
        <v/>
      </c>
      <c r="I26" s="18" t="str">
        <f>IF(AND(OR(IMPORT!K26="available",IMPORT!K26="reservation",IMPORT!K26="reservation-late"),OR(A26&lt;&gt;"Z - Garage - Livraison",A26&lt;&gt;"Z - Garage - Livraison")),B26,"")</f>
        <v>EK-157-GX</v>
      </c>
      <c r="J26" s="18" t="str">
        <f>IFERROR(IF(VLOOKUP(B26,IMPORT!$F:$AF,21,FALSE)&lt;&gt;"null",IF(OR(A26="Z - Garage - Livraison",A26="Z - Garage - Restitution"),"",B26),""),"")</f>
        <v/>
      </c>
      <c r="K26" s="18" t="str">
        <f>IF(AND(J26="",OR(IMPORT!K26="intervention",IMPORT!K26="intervention-late")),IF(OR(A26="Z - Garage - Livraison",A26="Z - Garage - Restitution"),"",B26),"")</f>
        <v/>
      </c>
      <c r="L26" s="18" t="str">
        <f t="shared" si="0"/>
        <v/>
      </c>
      <c r="M26" s="20" t="str">
        <f>IFERROR(INT(IF(OR(IMPORT!K26="intervention",IMPORT!K26="intervention-late",IMPORT!K26="unavailable"),IF(J26&lt;&gt;"",MID(VLOOKUP(B26,IMPORT!$F:$AF,21,0),1,10),MID(VLOOKUP(B26,IMPORT!$F:$AF,19,0),1,10)),"")),"")</f>
        <v/>
      </c>
      <c r="N26" s="20" t="str">
        <f>IFERROR(INT(IF(OR(IMPORT!K26="intervention",IMPORT!K26="intervention-late",IMPORT!K26="unavailable"),IF(J26&lt;&gt;"",MID(VLOOKUP(B26,IMPORT!$F:$AF,22,0),1,10),MID(VLOOKUP(B26,IMPORT!$F:$AF,20,0),1,10)),"")),"")</f>
        <v/>
      </c>
      <c r="O26" s="18" t="str">
        <f t="shared" ca="1" si="1"/>
        <v/>
      </c>
      <c r="P26" s="14" t="str">
        <f>IFERROR(INT(IF(MID(VLOOKUP(B26,IMPORT!$F:$AF,23,FALSE),1,10)&lt;&gt;"null",MID(VLOOKUP(B26,IMPORT!$F:$AF,23,FALSE),1,10),"")),"")</f>
        <v/>
      </c>
      <c r="Q26" s="16" t="str">
        <f>IFERROR(INT(IF(MID(VLOOKUP(B26,IMPORT!$F:$AF,26,FALSE),1,10)&lt;&gt;"null",MID(VLOOKUP(B26,IMPORT!$F:$AF,26,FALSE),1,10),"")),"")</f>
        <v/>
      </c>
      <c r="R26" s="16" t="str">
        <f>IFERROR(IF(VLOOKUP(B26,IMPORT!$F:$AF,11,FALSE)="true","X",""),"")</f>
        <v/>
      </c>
      <c r="S26" s="16" t="str">
        <f>IFERROR(IF(VLOOKUP(B26,IMPORT!$F:$AF,12,FALSE)="true","X",""),"")</f>
        <v/>
      </c>
      <c r="T26" s="16" t="str">
        <f>IFERROR(IF(VLOOKUP(B26,IMPORT!$F:$AF,9,FALSE)="true","X",""),"")</f>
        <v/>
      </c>
      <c r="U26" s="16" t="str">
        <f>IFERROR(IF(VLOOKUP(B26,IMPORT!$F:$AF,10,FALSE)="true","X",""),"")</f>
        <v/>
      </c>
      <c r="V26" s="16" t="str">
        <f>IFERROR(IF(VLOOKUP(B26,IMPORT!$F:$AF,13,FALSE)="true","X",""),"")</f>
        <v/>
      </c>
      <c r="W26" s="16" t="str">
        <f>IFERROR(IF(VLOOKUP(B26,IMPORT!$F:$AF,14,FALSE)="true","X",""),"")</f>
        <v/>
      </c>
      <c r="X26" s="12">
        <f>IFERROR(INT(IF(MID(VLOOKUP(B26,IMPORT!$F:$AF,27,FALSE),1,10)&lt;&gt;"null",MID(VLOOKUP(B26,IMPORT!$F:$AF,27,FALSE),1,10),"-")),"")</f>
        <v>43362</v>
      </c>
      <c r="Y26" s="21">
        <f>IFERROR(IF(VLOOKUP(B26,IMPORT!$F:$AF,24,FALSE)&lt;&gt;"null",VLOOKUP(B26,IMPORT!$F:$AF,24,FALSE),""),"")</f>
        <v>7.0100118723605005E+17</v>
      </c>
      <c r="Z26" s="18" t="str">
        <f>IFERROR(IF(VLOOKUP(B26,IMPORT!$F:$AF,25,FALSE)&lt;&gt;"null",VLOOKUP(B26,IMPORT!$F:$AF,25,FALSE),""),"")</f>
        <v/>
      </c>
    </row>
    <row r="27" spans="1:26">
      <c r="A27" s="1" t="str">
        <f>IFERROR(IF(IMPORT!C27&lt;&gt;"",IMPORT!C27,""),"")</f>
        <v>Courbevoie - Jacques Cartier</v>
      </c>
      <c r="B27" s="1" t="str">
        <f>IFERROR(VLOOKUP(D27,IMPORT!$1:$1048576,6,FALSE),"")</f>
        <v>FA-579-HB</v>
      </c>
      <c r="C27" s="1">
        <f>IFERROR(VLOOKUP(B27,IMPORT!$F:$G,2,FALSE),"")</f>
        <v>500</v>
      </c>
      <c r="D27" s="8" t="str">
        <f>IFERROR(IF(IMPORT!A27&lt;&gt;"",IMPORT!A27,""),"")</f>
        <v>Courbevoie - Jacques Cartier3</v>
      </c>
      <c r="E27" s="1" t="str">
        <f>IFERROR(VLOOKUP(D27,IMPORT!$1:$1048576,21,FALSE),"")</f>
        <v>Stephen Girault</v>
      </c>
      <c r="F27" s="22" t="str">
        <f>IFERROR(IF(VLOOKUP(B27,IMPORT!$F:$J,4,0)="true","","S"),"")</f>
        <v/>
      </c>
      <c r="G27" s="10" t="str">
        <f>IFERROR(IF(VLOOKUP(B27,IMPORT!$F:$J,5,0)="normal","","B"),"")</f>
        <v/>
      </c>
      <c r="H27" s="23" t="str">
        <f>IFERROR(IF(VLOOKUP(B27,IMPORT!$F:$L,7,0)="true","","P"),"")</f>
        <v/>
      </c>
      <c r="I27" s="18" t="str">
        <f>IF(AND(OR(IMPORT!K27="available",IMPORT!K27="reservation",IMPORT!K27="reservation-late"),OR(A27&lt;&gt;"Z - Garage - Livraison",A27&lt;&gt;"Z - Garage - Livraison")),B27,"")</f>
        <v/>
      </c>
      <c r="J27" s="18" t="str">
        <f>IFERROR(IF(VLOOKUP(B27,IMPORT!$F:$AF,21,FALSE)&lt;&gt;"null",IF(OR(A27="Z - Garage - Livraison",A27="Z - Garage - Restitution"),"",B27),""),"")</f>
        <v>FA-579-HB</v>
      </c>
      <c r="K27" s="18" t="str">
        <f>IF(AND(J27="",OR(IMPORT!K27="intervention",IMPORT!K27="intervention-late")),IF(OR(A27="Z - Garage - Livraison",A27="Z - Garage - Restitution"),"",B27),"")</f>
        <v/>
      </c>
      <c r="L27" s="18" t="str">
        <f t="shared" si="0"/>
        <v/>
      </c>
      <c r="M27" s="20">
        <f>IFERROR(INT(IF(OR(IMPORT!K27="intervention",IMPORT!K27="intervention-late",IMPORT!K27="unavailable"),IF(J27&lt;&gt;"",MID(VLOOKUP(B27,IMPORT!$F:$AF,21,0),1,10),MID(VLOOKUP(B27,IMPORT!$F:$AF,19,0),1,10)),"")),"")</f>
        <v>43508</v>
      </c>
      <c r="N27" s="20">
        <f>IFERROR(INT(IF(OR(IMPORT!K27="intervention",IMPORT!K27="intervention-late",IMPORT!K27="unavailable"),IF(J27&lt;&gt;"",MID(VLOOKUP(B27,IMPORT!$F:$AF,22,0),1,10),MID(VLOOKUP(B27,IMPORT!$F:$AF,20,0),1,10)),"")),"")</f>
        <v>43537</v>
      </c>
      <c r="O27" s="18">
        <f t="shared" ca="1" si="1"/>
        <v>22</v>
      </c>
      <c r="P27" s="14">
        <f>IFERROR(INT(IF(MID(VLOOKUP(B27,IMPORT!$F:$AF,23,FALSE),1,10)&lt;&gt;"null",MID(VLOOKUP(B27,IMPORT!$F:$AF,23,FALSE),1,10),"")),"")</f>
        <v>43483</v>
      </c>
      <c r="Q27" s="16" t="str">
        <f>IFERROR(INT(IF(MID(VLOOKUP(B27,IMPORT!$F:$AF,26,FALSE),1,10)&lt;&gt;"null",MID(VLOOKUP(B27,IMPORT!$F:$AF,26,FALSE),1,10),"")),"")</f>
        <v/>
      </c>
      <c r="R27" s="16" t="str">
        <f>IFERROR(IF(VLOOKUP(B27,IMPORT!$F:$AF,11,FALSE)="true","X",""),"")</f>
        <v/>
      </c>
      <c r="S27" s="16" t="str">
        <f>IFERROR(IF(VLOOKUP(B27,IMPORT!$F:$AF,12,FALSE)="true","X",""),"")</f>
        <v/>
      </c>
      <c r="T27" s="16" t="str">
        <f>IFERROR(IF(VLOOKUP(B27,IMPORT!$F:$AF,9,FALSE)="true","X",""),"")</f>
        <v/>
      </c>
      <c r="U27" s="16" t="str">
        <f>IFERROR(IF(VLOOKUP(B27,IMPORT!$F:$AF,10,FALSE)="true","X",""),"")</f>
        <v/>
      </c>
      <c r="V27" s="16" t="str">
        <f>IFERROR(IF(VLOOKUP(B27,IMPORT!$F:$AF,13,FALSE)="true","X",""),"")</f>
        <v/>
      </c>
      <c r="W27" s="16" t="str">
        <f>IFERROR(IF(VLOOKUP(B27,IMPORT!$F:$AF,14,FALSE)="true","X",""),"")</f>
        <v/>
      </c>
      <c r="X27" s="12">
        <f>IFERROR(INT(IF(MID(VLOOKUP(B27,IMPORT!$F:$AF,27,FALSE),1,10)&lt;&gt;"null",MID(VLOOKUP(B27,IMPORT!$F:$AF,27,FALSE),1,10),"-")),"")</f>
        <v>43476</v>
      </c>
      <c r="Y27" s="21">
        <f>IFERROR(IF(VLOOKUP(B27,IMPORT!$F:$AF,24,FALSE)&lt;&gt;"null",VLOOKUP(B27,IMPORT!$F:$AF,24,FALSE),""),"")</f>
        <v>7.0100118723606106E+17</v>
      </c>
      <c r="Z27" s="18" t="str">
        <f>IFERROR(IF(VLOOKUP(B27,IMPORT!$F:$AF,25,FALSE)&lt;&gt;"null",VLOOKUP(B27,IMPORT!$F:$AF,25,FALSE),""),"")</f>
        <v/>
      </c>
    </row>
    <row r="28" spans="1:26">
      <c r="A28" s="1" t="str">
        <f>IFERROR(IF(IMPORT!C28&lt;&gt;"",IMPORT!C28,""),"")</f>
        <v>Courbevoie - Marceau</v>
      </c>
      <c r="B28" s="1" t="str">
        <f>IFERROR(VLOOKUP(D28,IMPORT!$1:$1048576,6,FALSE),"")</f>
        <v>EV-183-SP</v>
      </c>
      <c r="C28" s="1" t="str">
        <f>IFERROR(VLOOKUP(B28,IMPORT!$F:$G,2,FALSE),"")</f>
        <v>MEGANE</v>
      </c>
      <c r="D28" s="8" t="str">
        <f>IFERROR(IF(IMPORT!A28&lt;&gt;"",IMPORT!A28,""),"")</f>
        <v>Courbevoie - Marceau1</v>
      </c>
      <c r="E28" s="1" t="str">
        <f>IFERROR(VLOOKUP(D28,IMPORT!$1:$1048576,21,FALSE),"")</f>
        <v>Stephen Girault</v>
      </c>
      <c r="F28" s="22" t="str">
        <f>IFERROR(IF(VLOOKUP(B28,IMPORT!$F:$J,4,0)="true","","S"),"")</f>
        <v/>
      </c>
      <c r="G28" s="10" t="str">
        <f>IFERROR(IF(VLOOKUP(B28,IMPORT!$F:$J,5,0)="normal","","B"),"")</f>
        <v/>
      </c>
      <c r="H28" s="23" t="str">
        <f>IFERROR(IF(VLOOKUP(B28,IMPORT!$F:$L,7,0)="true","","P"),"")</f>
        <v/>
      </c>
      <c r="I28" s="18" t="str">
        <f>IF(AND(OR(IMPORT!K28="available",IMPORT!K28="reservation",IMPORT!K28="reservation-late"),OR(A28&lt;&gt;"Z - Garage - Livraison",A28&lt;&gt;"Z - Garage - Livraison")),B28,"")</f>
        <v>EV-183-SP</v>
      </c>
      <c r="J28" s="18" t="str">
        <f>IFERROR(IF(VLOOKUP(B28,IMPORT!$F:$AF,21,FALSE)&lt;&gt;"null",IF(OR(A28="Z - Garage - Livraison",A28="Z - Garage - Restitution"),"",B28),""),"")</f>
        <v/>
      </c>
      <c r="K28" s="18" t="str">
        <f>IF(AND(J28="",OR(IMPORT!K28="intervention",IMPORT!K28="intervention-late")),IF(OR(A28="Z - Garage - Livraison",A28="Z - Garage - Restitution"),"",B28),"")</f>
        <v/>
      </c>
      <c r="L28" s="18" t="str">
        <f t="shared" si="0"/>
        <v/>
      </c>
      <c r="M28" s="20" t="str">
        <f>IFERROR(INT(IF(OR(IMPORT!K28="intervention",IMPORT!K28="intervention-late",IMPORT!K28="unavailable"),IF(J28&lt;&gt;"",MID(VLOOKUP(B28,IMPORT!$F:$AF,21,0),1,10),MID(VLOOKUP(B28,IMPORT!$F:$AF,19,0),1,10)),"")),"")</f>
        <v/>
      </c>
      <c r="N28" s="20" t="str">
        <f>IFERROR(INT(IF(OR(IMPORT!K28="intervention",IMPORT!K28="intervention-late",IMPORT!K28="unavailable"),IF(J28&lt;&gt;"",MID(VLOOKUP(B28,IMPORT!$F:$AF,22,0),1,10),MID(VLOOKUP(B28,IMPORT!$F:$AF,20,0),1,10)),"")),"")</f>
        <v/>
      </c>
      <c r="O28" s="18" t="str">
        <f t="shared" ca="1" si="1"/>
        <v/>
      </c>
      <c r="P28" s="14" t="str">
        <f>IFERROR(INT(IF(MID(VLOOKUP(B28,IMPORT!$F:$AF,23,FALSE),1,10)&lt;&gt;"null",MID(VLOOKUP(B28,IMPORT!$F:$AF,23,FALSE),1,10),"")),"")</f>
        <v/>
      </c>
      <c r="Q28" s="16" t="str">
        <f>IFERROR(INT(IF(MID(VLOOKUP(B28,IMPORT!$F:$AF,26,FALSE),1,10)&lt;&gt;"null",MID(VLOOKUP(B28,IMPORT!$F:$AF,26,FALSE),1,10),"")),"")</f>
        <v/>
      </c>
      <c r="R28" s="16" t="str">
        <f>IFERROR(IF(VLOOKUP(B28,IMPORT!$F:$AF,11,FALSE)="true","X",""),"")</f>
        <v/>
      </c>
      <c r="S28" s="16" t="str">
        <f>IFERROR(IF(VLOOKUP(B28,IMPORT!$F:$AF,12,FALSE)="true","X",""),"")</f>
        <v/>
      </c>
      <c r="T28" s="16" t="str">
        <f>IFERROR(IF(VLOOKUP(B28,IMPORT!$F:$AF,9,FALSE)="true","X",""),"")</f>
        <v/>
      </c>
      <c r="U28" s="16" t="str">
        <f>IFERROR(IF(VLOOKUP(B28,IMPORT!$F:$AF,10,FALSE)="true","X",""),"")</f>
        <v/>
      </c>
      <c r="V28" s="16" t="str">
        <f>IFERROR(IF(VLOOKUP(B28,IMPORT!$F:$AF,13,FALSE)="true","X",""),"")</f>
        <v/>
      </c>
      <c r="W28" s="16" t="str">
        <f>IFERROR(IF(VLOOKUP(B28,IMPORT!$F:$AF,14,FALSE)="true","X",""),"")</f>
        <v/>
      </c>
      <c r="X28" s="12">
        <f>IFERROR(INT(IF(MID(VLOOKUP(B28,IMPORT!$F:$AF,27,FALSE),1,10)&lt;&gt;"null",MID(VLOOKUP(B28,IMPORT!$F:$AF,27,FALSE),1,10),"-")),"")</f>
        <v>43214</v>
      </c>
      <c r="Y28" s="21">
        <f>IFERROR(IF(VLOOKUP(B28,IMPORT!$F:$AF,24,FALSE)&lt;&gt;"null",VLOOKUP(B28,IMPORT!$F:$AF,24,FALSE),""),"")</f>
        <v>7.0100118723603802E+17</v>
      </c>
      <c r="Z28" s="18" t="str">
        <f>IFERROR(IF(VLOOKUP(B28,IMPORT!$F:$AF,25,FALSE)&lt;&gt;"null",VLOOKUP(B28,IMPORT!$F:$AF,25,FALSE),""),"")</f>
        <v/>
      </c>
    </row>
    <row r="29" spans="1:26">
      <c r="A29" s="1" t="str">
        <f>IFERROR(IF(IMPORT!C29&lt;&gt;"",IMPORT!C29,""),"")</f>
        <v>Courbevoie - Marceau</v>
      </c>
      <c r="B29" s="1" t="str">
        <f>IFERROR(VLOOKUP(D29,IMPORT!$1:$1048576,6,FALSE),"")</f>
        <v>EV-393-SP</v>
      </c>
      <c r="C29" s="1" t="str">
        <f>IFERROR(VLOOKUP(B29,IMPORT!$F:$G,2,FALSE),"")</f>
        <v>MEGANE</v>
      </c>
      <c r="D29" s="8" t="str">
        <f>IFERROR(IF(IMPORT!A29&lt;&gt;"",IMPORT!A29,""),"")</f>
        <v>Courbevoie - Marceau2</v>
      </c>
      <c r="E29" s="1" t="str">
        <f>IFERROR(VLOOKUP(D29,IMPORT!$1:$1048576,21,FALSE),"")</f>
        <v>Stephen Girault</v>
      </c>
      <c r="F29" s="22" t="str">
        <f>IFERROR(IF(VLOOKUP(B29,IMPORT!$F:$J,4,0)="true","","S"),"")</f>
        <v/>
      </c>
      <c r="G29" s="10" t="str">
        <f>IFERROR(IF(VLOOKUP(B29,IMPORT!$F:$J,5,0)="normal","","B"),"")</f>
        <v/>
      </c>
      <c r="H29" s="23" t="str">
        <f>IFERROR(IF(VLOOKUP(B29,IMPORT!$F:$L,7,0)="true","","P"),"")</f>
        <v/>
      </c>
      <c r="I29" s="18" t="str">
        <f>IF(AND(OR(IMPORT!K29="available",IMPORT!K29="reservation",IMPORT!K29="reservation-late"),OR(A29&lt;&gt;"Z - Garage - Livraison",A29&lt;&gt;"Z - Garage - Livraison")),B29,"")</f>
        <v>EV-393-SP</v>
      </c>
      <c r="J29" s="18" t="str">
        <f>IFERROR(IF(VLOOKUP(B29,IMPORT!$F:$AF,21,FALSE)&lt;&gt;"null",IF(OR(A29="Z - Garage - Livraison",A29="Z - Garage - Restitution"),"",B29),""),"")</f>
        <v/>
      </c>
      <c r="K29" s="18" t="str">
        <f>IF(AND(J29="",OR(IMPORT!K29="intervention",IMPORT!K29="intervention-late")),IF(OR(A29="Z - Garage - Livraison",A29="Z - Garage - Restitution"),"",B29),"")</f>
        <v/>
      </c>
      <c r="L29" s="18" t="str">
        <f t="shared" si="0"/>
        <v/>
      </c>
      <c r="M29" s="20" t="str">
        <f>IFERROR(INT(IF(OR(IMPORT!K29="intervention",IMPORT!K29="intervention-late",IMPORT!K29="unavailable"),IF(J29&lt;&gt;"",MID(VLOOKUP(B29,IMPORT!$F:$AF,21,0),1,10),MID(VLOOKUP(B29,IMPORT!$F:$AF,19,0),1,10)),"")),"")</f>
        <v/>
      </c>
      <c r="N29" s="20" t="str">
        <f>IFERROR(INT(IF(OR(IMPORT!K29="intervention",IMPORT!K29="intervention-late",IMPORT!K29="unavailable"),IF(J29&lt;&gt;"",MID(VLOOKUP(B29,IMPORT!$F:$AF,22,0),1,10),MID(VLOOKUP(B29,IMPORT!$F:$AF,20,0),1,10)),"")),"")</f>
        <v/>
      </c>
      <c r="O29" s="18" t="str">
        <f t="shared" ca="1" si="1"/>
        <v/>
      </c>
      <c r="P29" s="14" t="str">
        <f>IFERROR(INT(IF(MID(VLOOKUP(B29,IMPORT!$F:$AF,23,FALSE),1,10)&lt;&gt;"null",MID(VLOOKUP(B29,IMPORT!$F:$AF,23,FALSE),1,10),"")),"")</f>
        <v/>
      </c>
      <c r="Q29" s="16">
        <f>IFERROR(INT(IF(MID(VLOOKUP(B29,IMPORT!$F:$AF,26,FALSE),1,10)&lt;&gt;"null",MID(VLOOKUP(B29,IMPORT!$F:$AF,26,FALSE),1,10),"")),"")</f>
        <v>43397</v>
      </c>
      <c r="R29" s="16" t="str">
        <f>IFERROR(IF(VLOOKUP(B29,IMPORT!$F:$AF,11,FALSE)="true","X",""),"")</f>
        <v/>
      </c>
      <c r="S29" s="16" t="str">
        <f>IFERROR(IF(VLOOKUP(B29,IMPORT!$F:$AF,12,FALSE)="true","X",""),"")</f>
        <v/>
      </c>
      <c r="T29" s="16" t="str">
        <f>IFERROR(IF(VLOOKUP(B29,IMPORT!$F:$AF,9,FALSE)="true","X",""),"")</f>
        <v/>
      </c>
      <c r="U29" s="16" t="str">
        <f>IFERROR(IF(VLOOKUP(B29,IMPORT!$F:$AF,10,FALSE)="true","X",""),"")</f>
        <v/>
      </c>
      <c r="V29" s="16" t="str">
        <f>IFERROR(IF(VLOOKUP(B29,IMPORT!$F:$AF,13,FALSE)="true","X",""),"")</f>
        <v/>
      </c>
      <c r="W29" s="16" t="str">
        <f>IFERROR(IF(VLOOKUP(B29,IMPORT!$F:$AF,14,FALSE)="true","X",""),"")</f>
        <v/>
      </c>
      <c r="X29" s="12">
        <f>IFERROR(INT(IF(MID(VLOOKUP(B29,IMPORT!$F:$AF,27,FALSE),1,10)&lt;&gt;"null",MID(VLOOKUP(B29,IMPORT!$F:$AF,27,FALSE),1,10),"-")),"")</f>
        <v>43364</v>
      </c>
      <c r="Y29" s="21">
        <f>IFERROR(IF(VLOOKUP(B29,IMPORT!$F:$AF,24,FALSE)&lt;&gt;"null",VLOOKUP(B29,IMPORT!$F:$AF,24,FALSE),""),"")</f>
        <v>7.0100118723603699E+17</v>
      </c>
      <c r="Z29" s="18" t="str">
        <f>IFERROR(IF(VLOOKUP(B29,IMPORT!$F:$AF,25,FALSE)&lt;&gt;"null",VLOOKUP(B29,IMPORT!$F:$AF,25,FALSE),""),"")</f>
        <v/>
      </c>
    </row>
    <row r="30" spans="1:26">
      <c r="A30" s="1" t="str">
        <f>IFERROR(IF(IMPORT!C30&lt;&gt;"",IMPORT!C30,""),"")</f>
        <v>Courbevoie - Marceau</v>
      </c>
      <c r="B30" s="1" t="str">
        <f>IFERROR(VLOOKUP(D30,IMPORT!$1:$1048576,6,FALSE),"")</f>
        <v>FC-763-NM</v>
      </c>
      <c r="C30" s="1" t="str">
        <f>IFERROR(VLOOKUP(B30,IMPORT!$F:$G,2,FALSE),"")</f>
        <v>Golf 7</v>
      </c>
      <c r="D30" s="8" t="str">
        <f>IFERROR(IF(IMPORT!A30&lt;&gt;"",IMPORT!A30,""),"")</f>
        <v>Courbevoie - Marceau3</v>
      </c>
      <c r="E30" s="1" t="str">
        <f>IFERROR(VLOOKUP(D30,IMPORT!$1:$1048576,21,FALSE),"")</f>
        <v>Stephen Girault</v>
      </c>
      <c r="F30" s="22" t="str">
        <f>IFERROR(IF(VLOOKUP(B30,IMPORT!$F:$J,4,0)="true","","S"),"")</f>
        <v/>
      </c>
      <c r="G30" s="10" t="str">
        <f>IFERROR(IF(VLOOKUP(B30,IMPORT!$F:$J,5,0)="normal","","B"),"")</f>
        <v/>
      </c>
      <c r="H30" s="23" t="str">
        <f>IFERROR(IF(VLOOKUP(B30,IMPORT!$F:$L,7,0)="true","","P"),"")</f>
        <v>P</v>
      </c>
      <c r="I30" s="18" t="str">
        <f>IF(AND(OR(IMPORT!K30="available",IMPORT!K30="reservation",IMPORT!K30="reservation-late"),OR(A30&lt;&gt;"Z - Garage - Livraison",A30&lt;&gt;"Z - Garage - Livraison")),B30,"")</f>
        <v>FC-763-NM</v>
      </c>
      <c r="J30" s="18" t="str">
        <f>IFERROR(IF(VLOOKUP(B30,IMPORT!$F:$AF,21,FALSE)&lt;&gt;"null",IF(OR(A30="Z - Garage - Livraison",A30="Z - Garage - Restitution"),"",B30),""),"")</f>
        <v/>
      </c>
      <c r="K30" s="18" t="str">
        <f>IF(AND(J30="",OR(IMPORT!K30="intervention",IMPORT!K30="intervention-late")),IF(OR(A30="Z - Garage - Livraison",A30="Z - Garage - Restitution"),"",B30),"")</f>
        <v/>
      </c>
      <c r="L30" s="18" t="str">
        <f t="shared" si="0"/>
        <v/>
      </c>
      <c r="M30" s="20" t="str">
        <f>IFERROR(INT(IF(OR(IMPORT!K30="intervention",IMPORT!K30="intervention-late",IMPORT!K30="unavailable"),IF(J30&lt;&gt;"",MID(VLOOKUP(B30,IMPORT!$F:$AF,21,0),1,10),MID(VLOOKUP(B30,IMPORT!$F:$AF,19,0),1,10)),"")),"")</f>
        <v/>
      </c>
      <c r="N30" s="20" t="str">
        <f>IFERROR(INT(IF(OR(IMPORT!K30="intervention",IMPORT!K30="intervention-late",IMPORT!K30="unavailable"),IF(J30&lt;&gt;"",MID(VLOOKUP(B30,IMPORT!$F:$AF,22,0),1,10),MID(VLOOKUP(B30,IMPORT!$F:$AF,20,0),1,10)),"")),"")</f>
        <v/>
      </c>
      <c r="O30" s="18" t="str">
        <f t="shared" ca="1" si="1"/>
        <v/>
      </c>
      <c r="P30" s="14" t="str">
        <f>IFERROR(INT(IF(MID(VLOOKUP(B30,IMPORT!$F:$AF,23,FALSE),1,10)&lt;&gt;"null",MID(VLOOKUP(B30,IMPORT!$F:$AF,23,FALSE),1,10),"")),"")</f>
        <v/>
      </c>
      <c r="Q30" s="16" t="str">
        <f>IFERROR(INT(IF(MID(VLOOKUP(B30,IMPORT!$F:$AF,26,FALSE),1,10)&lt;&gt;"null",MID(VLOOKUP(B30,IMPORT!$F:$AF,26,FALSE),1,10),"")),"")</f>
        <v/>
      </c>
      <c r="R30" s="16" t="str">
        <f>IFERROR(IF(VLOOKUP(B30,IMPORT!$F:$AF,11,FALSE)="true","X",""),"")</f>
        <v/>
      </c>
      <c r="S30" s="16" t="str">
        <f>IFERROR(IF(VLOOKUP(B30,IMPORT!$F:$AF,12,FALSE)="true","X",""),"")</f>
        <v/>
      </c>
      <c r="T30" s="16" t="str">
        <f>IFERROR(IF(VLOOKUP(B30,IMPORT!$F:$AF,9,FALSE)="true","X",""),"")</f>
        <v/>
      </c>
      <c r="U30" s="16" t="str">
        <f>IFERROR(IF(VLOOKUP(B30,IMPORT!$F:$AF,10,FALSE)="true","X",""),"")</f>
        <v/>
      </c>
      <c r="V30" s="16" t="str">
        <f>IFERROR(IF(VLOOKUP(B30,IMPORT!$F:$AF,13,FALSE)="true","X",""),"")</f>
        <v/>
      </c>
      <c r="W30" s="16" t="str">
        <f>IFERROR(IF(VLOOKUP(B30,IMPORT!$F:$AF,14,FALSE)="true","X",""),"")</f>
        <v/>
      </c>
      <c r="X30" s="12">
        <f>IFERROR(INT(IF(MID(VLOOKUP(B30,IMPORT!$F:$AF,27,FALSE),1,10)&lt;&gt;"null",MID(VLOOKUP(B30,IMPORT!$F:$AF,27,FALSE),1,10),"-")),"")</f>
        <v>43482</v>
      </c>
      <c r="Y30" s="21">
        <f>IFERROR(IF(VLOOKUP(B30,IMPORT!$F:$AF,24,FALSE)&lt;&gt;"null",VLOOKUP(B30,IMPORT!$F:$AF,24,FALSE),""),"")</f>
        <v>7.0100118723605094E+17</v>
      </c>
      <c r="Z30" s="18">
        <f>IFERROR(IF(VLOOKUP(B30,IMPORT!$F:$AF,25,FALSE)&lt;&gt;"null",VLOOKUP(B30,IMPORT!$F:$AF,25,FALSE),""),"")</f>
        <v>4774</v>
      </c>
    </row>
    <row r="31" spans="1:26">
      <c r="A31" s="1" t="str">
        <f>IFERROR(IF(IMPORT!C31&lt;&gt;"",IMPORT!C31,""),"")</f>
        <v>Courbevoie - Renardieres</v>
      </c>
      <c r="B31" s="1" t="str">
        <f>IFERROR(VLOOKUP(D31,IMPORT!$1:$1048576,6,FALSE),"")</f>
        <v>FC-927-MD</v>
      </c>
      <c r="C31" s="1" t="str">
        <f>IFERROR(VLOOKUP(B31,IMPORT!$F:$G,2,FALSE),"")</f>
        <v>Golf 7</v>
      </c>
      <c r="D31" s="8" t="str">
        <f>IFERROR(IF(IMPORT!A31&lt;&gt;"",IMPORT!A31,""),"")</f>
        <v>Courbevoie - Renardieres1</v>
      </c>
      <c r="E31" s="1" t="str">
        <f>IFERROR(VLOOKUP(D31,IMPORT!$1:$1048576,21,FALSE),"")</f>
        <v>Stephen Girault</v>
      </c>
      <c r="F31" s="22" t="str">
        <f>IFERROR(IF(VLOOKUP(B31,IMPORT!$F:$J,4,0)="true","","S"),"")</f>
        <v/>
      </c>
      <c r="G31" s="10" t="str">
        <f>IFERROR(IF(VLOOKUP(B31,IMPORT!$F:$J,5,0)="normal","","B"),"")</f>
        <v/>
      </c>
      <c r="H31" s="23" t="str">
        <f>IFERROR(IF(VLOOKUP(B31,IMPORT!$F:$L,7,0)="true","","P"),"")</f>
        <v/>
      </c>
      <c r="I31" s="18" t="str">
        <f>IF(AND(OR(IMPORT!K31="available",IMPORT!K31="reservation",IMPORT!K31="reservation-late"),OR(A31&lt;&gt;"Z - Garage - Livraison",A31&lt;&gt;"Z - Garage - Livraison")),B31,"")</f>
        <v>FC-927-MD</v>
      </c>
      <c r="J31" s="18" t="str">
        <f>IFERROR(IF(VLOOKUP(B31,IMPORT!$F:$AF,21,FALSE)&lt;&gt;"null",IF(OR(A31="Z - Garage - Livraison",A31="Z - Garage - Restitution"),"",B31),""),"")</f>
        <v/>
      </c>
      <c r="K31" s="18" t="str">
        <f>IF(AND(J31="",OR(IMPORT!K31="intervention",IMPORT!K31="intervention-late")),IF(OR(A31="Z - Garage - Livraison",A31="Z - Garage - Restitution"),"",B31),"")</f>
        <v/>
      </c>
      <c r="L31" s="18" t="str">
        <f t="shared" si="0"/>
        <v/>
      </c>
      <c r="M31" s="20" t="str">
        <f>IFERROR(INT(IF(OR(IMPORT!K31="intervention",IMPORT!K31="intervention-late",IMPORT!K31="unavailable"),IF(J31&lt;&gt;"",MID(VLOOKUP(B31,IMPORT!$F:$AF,21,0),1,10),MID(VLOOKUP(B31,IMPORT!$F:$AF,19,0),1,10)),"")),"")</f>
        <v/>
      </c>
      <c r="N31" s="20" t="str">
        <f>IFERROR(INT(IF(OR(IMPORT!K31="intervention",IMPORT!K31="intervention-late",IMPORT!K31="unavailable"),IF(J31&lt;&gt;"",MID(VLOOKUP(B31,IMPORT!$F:$AF,22,0),1,10),MID(VLOOKUP(B31,IMPORT!$F:$AF,20,0),1,10)),"")),"")</f>
        <v/>
      </c>
      <c r="O31" s="18" t="str">
        <f t="shared" ca="1" si="1"/>
        <v/>
      </c>
      <c r="P31" s="14" t="str">
        <f>IFERROR(INT(IF(MID(VLOOKUP(B31,IMPORT!$F:$AF,23,FALSE),1,10)&lt;&gt;"null",MID(VLOOKUP(B31,IMPORT!$F:$AF,23,FALSE),1,10),"")),"")</f>
        <v/>
      </c>
      <c r="Q31" s="16" t="str">
        <f>IFERROR(INT(IF(MID(VLOOKUP(B31,IMPORT!$F:$AF,26,FALSE),1,10)&lt;&gt;"null",MID(VLOOKUP(B31,IMPORT!$F:$AF,26,FALSE),1,10),"")),"")</f>
        <v/>
      </c>
      <c r="R31" s="16" t="str">
        <f>IFERROR(IF(VLOOKUP(B31,IMPORT!$F:$AF,11,FALSE)="true","X",""),"")</f>
        <v/>
      </c>
      <c r="S31" s="16" t="str">
        <f>IFERROR(IF(VLOOKUP(B31,IMPORT!$F:$AF,12,FALSE)="true","X",""),"")</f>
        <v/>
      </c>
      <c r="T31" s="16" t="str">
        <f>IFERROR(IF(VLOOKUP(B31,IMPORT!$F:$AF,9,FALSE)="true","X",""),"")</f>
        <v/>
      </c>
      <c r="U31" s="16" t="str">
        <f>IFERROR(IF(VLOOKUP(B31,IMPORT!$F:$AF,10,FALSE)="true","X",""),"")</f>
        <v/>
      </c>
      <c r="V31" s="16" t="str">
        <f>IFERROR(IF(VLOOKUP(B31,IMPORT!$F:$AF,13,FALSE)="true","X",""),"")</f>
        <v/>
      </c>
      <c r="W31" s="16" t="str">
        <f>IFERROR(IF(VLOOKUP(B31,IMPORT!$F:$AF,14,FALSE)="true","X",""),"")</f>
        <v/>
      </c>
      <c r="X31" s="12">
        <f>IFERROR(INT(IF(MID(VLOOKUP(B31,IMPORT!$F:$AF,27,FALSE),1,10)&lt;&gt;"null",MID(VLOOKUP(B31,IMPORT!$F:$AF,27,FALSE),1,10),"-")),"")</f>
        <v>43482</v>
      </c>
      <c r="Y31" s="21">
        <f>IFERROR(IF(VLOOKUP(B31,IMPORT!$F:$AF,24,FALSE)&lt;&gt;"null",VLOOKUP(B31,IMPORT!$F:$AF,24,FALSE),""),"")</f>
        <v>7.0100118723605094E+17</v>
      </c>
      <c r="Z31" s="18">
        <f>IFERROR(IF(VLOOKUP(B31,IMPORT!$F:$AF,25,FALSE)&lt;&gt;"null",VLOOKUP(B31,IMPORT!$F:$AF,25,FALSE),""),"")</f>
        <v>4775</v>
      </c>
    </row>
    <row r="32" spans="1:26">
      <c r="A32" s="1" t="str">
        <f>IFERROR(IF(IMPORT!C32&lt;&gt;"",IMPORT!C32,""),"")</f>
        <v>Courbevoie - Renardieres</v>
      </c>
      <c r="B32" s="1" t="str">
        <f>IFERROR(VLOOKUP(D32,IMPORT!$1:$1048576,6,FALSE),"")</f>
        <v>EV-113-SN</v>
      </c>
      <c r="C32" s="1" t="str">
        <f>IFERROR(VLOOKUP(B32,IMPORT!$F:$G,2,FALSE),"")</f>
        <v>MEGANE</v>
      </c>
      <c r="D32" s="8" t="str">
        <f>IFERROR(IF(IMPORT!A32&lt;&gt;"",IMPORT!A32,""),"")</f>
        <v>Courbevoie - Renardieres2</v>
      </c>
      <c r="E32" s="1" t="str">
        <f>IFERROR(VLOOKUP(D32,IMPORT!$1:$1048576,21,FALSE),"")</f>
        <v>Stephen Girault</v>
      </c>
      <c r="F32" s="22" t="str">
        <f>IFERROR(IF(VLOOKUP(B32,IMPORT!$F:$J,4,0)="true","","S"),"")</f>
        <v/>
      </c>
      <c r="G32" s="10" t="str">
        <f>IFERROR(IF(VLOOKUP(B32,IMPORT!$F:$J,5,0)="normal","","B"),"")</f>
        <v/>
      </c>
      <c r="H32" s="23" t="str">
        <f>IFERROR(IF(VLOOKUP(B32,IMPORT!$F:$L,7,0)="true","","P"),"")</f>
        <v/>
      </c>
      <c r="I32" s="18" t="str">
        <f>IF(AND(OR(IMPORT!K32="available",IMPORT!K32="reservation",IMPORT!K32="reservation-late"),OR(A32&lt;&gt;"Z - Garage - Livraison",A32&lt;&gt;"Z - Garage - Livraison")),B32,"")</f>
        <v>EV-113-SN</v>
      </c>
      <c r="J32" s="18" t="str">
        <f>IFERROR(IF(VLOOKUP(B32,IMPORT!$F:$AF,21,FALSE)&lt;&gt;"null",IF(OR(A32="Z - Garage - Livraison",A32="Z - Garage - Restitution"),"",B32),""),"")</f>
        <v/>
      </c>
      <c r="K32" s="18" t="str">
        <f>IF(AND(J32="",OR(IMPORT!K32="intervention",IMPORT!K32="intervention-late")),IF(OR(A32="Z - Garage - Livraison",A32="Z - Garage - Restitution"),"",B32),"")</f>
        <v/>
      </c>
      <c r="L32" s="18" t="str">
        <f t="shared" si="0"/>
        <v/>
      </c>
      <c r="M32" s="20" t="str">
        <f>IFERROR(INT(IF(OR(IMPORT!K32="intervention",IMPORT!K32="intervention-late",IMPORT!K32="unavailable"),IF(J32&lt;&gt;"",MID(VLOOKUP(B32,IMPORT!$F:$AF,21,0),1,10),MID(VLOOKUP(B32,IMPORT!$F:$AF,19,0),1,10)),"")),"")</f>
        <v/>
      </c>
      <c r="N32" s="20" t="str">
        <f>IFERROR(INT(IF(OR(IMPORT!K32="intervention",IMPORT!K32="intervention-late",IMPORT!K32="unavailable"),IF(J32&lt;&gt;"",MID(VLOOKUP(B32,IMPORT!$F:$AF,22,0),1,10),MID(VLOOKUP(B32,IMPORT!$F:$AF,20,0),1,10)),"")),"")</f>
        <v/>
      </c>
      <c r="O32" s="18" t="str">
        <f t="shared" ca="1" si="1"/>
        <v/>
      </c>
      <c r="P32" s="14" t="str">
        <f>IFERROR(INT(IF(MID(VLOOKUP(B32,IMPORT!$F:$AF,23,FALSE),1,10)&lt;&gt;"null",MID(VLOOKUP(B32,IMPORT!$F:$AF,23,FALSE),1,10),"")),"")</f>
        <v/>
      </c>
      <c r="Q32" s="16">
        <f>IFERROR(INT(IF(MID(VLOOKUP(B32,IMPORT!$F:$AF,26,FALSE),1,10)&lt;&gt;"null",MID(VLOOKUP(B32,IMPORT!$F:$AF,26,FALSE),1,10),"")),"")</f>
        <v>43428</v>
      </c>
      <c r="R32" s="16" t="str">
        <f>IFERROR(IF(VLOOKUP(B32,IMPORT!$F:$AF,11,FALSE)="true","X",""),"")</f>
        <v/>
      </c>
      <c r="S32" s="16" t="str">
        <f>IFERROR(IF(VLOOKUP(B32,IMPORT!$F:$AF,12,FALSE)="true","X",""),"")</f>
        <v/>
      </c>
      <c r="T32" s="16" t="str">
        <f>IFERROR(IF(VLOOKUP(B32,IMPORT!$F:$AF,9,FALSE)="true","X",""),"")</f>
        <v/>
      </c>
      <c r="U32" s="16" t="str">
        <f>IFERROR(IF(VLOOKUP(B32,IMPORT!$F:$AF,10,FALSE)="true","X",""),"")</f>
        <v/>
      </c>
      <c r="V32" s="16" t="str">
        <f>IFERROR(IF(VLOOKUP(B32,IMPORT!$F:$AF,13,FALSE)="true","X",""),"")</f>
        <v/>
      </c>
      <c r="W32" s="16" t="str">
        <f>IFERROR(IF(VLOOKUP(B32,IMPORT!$F:$AF,14,FALSE)="true","X",""),"")</f>
        <v/>
      </c>
      <c r="X32" s="12">
        <f>IFERROR(INT(IF(MID(VLOOKUP(B32,IMPORT!$F:$AF,27,FALSE),1,10)&lt;&gt;"null",MID(VLOOKUP(B32,IMPORT!$F:$AF,27,FALSE),1,10),"-")),"")</f>
        <v>43370</v>
      </c>
      <c r="Y32" s="21">
        <f>IFERROR(IF(VLOOKUP(B32,IMPORT!$F:$AF,24,FALSE)&lt;&gt;"null",VLOOKUP(B32,IMPORT!$F:$AF,24,FALSE),""),"")</f>
        <v>7.0100118723603802E+17</v>
      </c>
      <c r="Z32" s="18" t="str">
        <f>IFERROR(IF(VLOOKUP(B32,IMPORT!$F:$AF,25,FALSE)&lt;&gt;"null",VLOOKUP(B32,IMPORT!$F:$AF,25,FALSE),""),"")</f>
        <v/>
      </c>
    </row>
    <row r="33" spans="1:26">
      <c r="A33" s="1" t="str">
        <f>IFERROR(IF(IMPORT!C33&lt;&gt;"",IMPORT!C33,""),"")</f>
        <v>Courbevoie - Renardieres</v>
      </c>
      <c r="B33" s="1" t="str">
        <f>IFERROR(VLOOKUP(D33,IMPORT!$1:$1048576,6,FALSE),"")</f>
        <v>EV-245-SN</v>
      </c>
      <c r="C33" s="1" t="str">
        <f>IFERROR(VLOOKUP(B33,IMPORT!$F:$G,2,FALSE),"")</f>
        <v>MEGANE</v>
      </c>
      <c r="D33" s="8" t="str">
        <f>IFERROR(IF(IMPORT!A33&lt;&gt;"",IMPORT!A33,""),"")</f>
        <v>Courbevoie - Renardieres3</v>
      </c>
      <c r="E33" s="1" t="str">
        <f>IFERROR(VLOOKUP(D33,IMPORT!$1:$1048576,21,FALSE),"")</f>
        <v>Stephen Girault</v>
      </c>
      <c r="F33" s="22" t="str">
        <f>IFERROR(IF(VLOOKUP(B33,IMPORT!$F:$J,4,0)="true","","S"),"")</f>
        <v/>
      </c>
      <c r="G33" s="10" t="str">
        <f>IFERROR(IF(VLOOKUP(B33,IMPORT!$F:$J,5,0)="normal","","B"),"")</f>
        <v/>
      </c>
      <c r="H33" s="23" t="str">
        <f>IFERROR(IF(VLOOKUP(B33,IMPORT!$F:$L,7,0)="true","","P"),"")</f>
        <v/>
      </c>
      <c r="I33" s="18" t="str">
        <f>IF(AND(OR(IMPORT!K33="available",IMPORT!K33="reservation",IMPORT!K33="reservation-late"),OR(A33&lt;&gt;"Z - Garage - Livraison",A33&lt;&gt;"Z - Garage - Livraison")),B33,"")</f>
        <v>EV-245-SN</v>
      </c>
      <c r="J33" s="18" t="str">
        <f>IFERROR(IF(VLOOKUP(B33,IMPORT!$F:$AF,21,FALSE)&lt;&gt;"null",IF(OR(A33="Z - Garage - Livraison",A33="Z - Garage - Restitution"),"",B33),""),"")</f>
        <v/>
      </c>
      <c r="K33" s="18" t="str">
        <f>IF(AND(J33="",OR(IMPORT!K33="intervention",IMPORT!K33="intervention-late")),IF(OR(A33="Z - Garage - Livraison",A33="Z - Garage - Restitution"),"",B33),"")</f>
        <v/>
      </c>
      <c r="L33" s="18" t="str">
        <f t="shared" si="0"/>
        <v/>
      </c>
      <c r="M33" s="20" t="str">
        <f>IFERROR(INT(IF(OR(IMPORT!K33="intervention",IMPORT!K33="intervention-late",IMPORT!K33="unavailable"),IF(J33&lt;&gt;"",MID(VLOOKUP(B33,IMPORT!$F:$AF,21,0),1,10),MID(VLOOKUP(B33,IMPORT!$F:$AF,19,0),1,10)),"")),"")</f>
        <v/>
      </c>
      <c r="N33" s="20" t="str">
        <f>IFERROR(INT(IF(OR(IMPORT!K33="intervention",IMPORT!K33="intervention-late",IMPORT!K33="unavailable"),IF(J33&lt;&gt;"",MID(VLOOKUP(B33,IMPORT!$F:$AF,22,0),1,10),MID(VLOOKUP(B33,IMPORT!$F:$AF,20,0),1,10)),"")),"")</f>
        <v/>
      </c>
      <c r="O33" s="18" t="str">
        <f t="shared" ca="1" si="1"/>
        <v/>
      </c>
      <c r="P33" s="14" t="str">
        <f>IFERROR(INT(IF(MID(VLOOKUP(B33,IMPORT!$F:$AF,23,FALSE),1,10)&lt;&gt;"null",MID(VLOOKUP(B33,IMPORT!$F:$AF,23,FALSE),1,10),"")),"")</f>
        <v/>
      </c>
      <c r="Q33" s="16">
        <f>IFERROR(INT(IF(MID(VLOOKUP(B33,IMPORT!$F:$AF,26,FALSE),1,10)&lt;&gt;"null",MID(VLOOKUP(B33,IMPORT!$F:$AF,26,FALSE),1,10),"")),"")</f>
        <v>43380</v>
      </c>
      <c r="R33" s="16" t="str">
        <f>IFERROR(IF(VLOOKUP(B33,IMPORT!$F:$AF,11,FALSE)="true","X",""),"")</f>
        <v/>
      </c>
      <c r="S33" s="16" t="str">
        <f>IFERROR(IF(VLOOKUP(B33,IMPORT!$F:$AF,12,FALSE)="true","X",""),"")</f>
        <v/>
      </c>
      <c r="T33" s="16" t="str">
        <f>IFERROR(IF(VLOOKUP(B33,IMPORT!$F:$AF,9,FALSE)="true","X",""),"")</f>
        <v/>
      </c>
      <c r="U33" s="16" t="str">
        <f>IFERROR(IF(VLOOKUP(B33,IMPORT!$F:$AF,10,FALSE)="true","X",""),"")</f>
        <v/>
      </c>
      <c r="V33" s="16" t="str">
        <f>IFERROR(IF(VLOOKUP(B33,IMPORT!$F:$AF,13,FALSE)="true","X",""),"")</f>
        <v/>
      </c>
      <c r="W33" s="16" t="str">
        <f>IFERROR(IF(VLOOKUP(B33,IMPORT!$F:$AF,14,FALSE)="true","X",""),"")</f>
        <v/>
      </c>
      <c r="X33" s="12">
        <f>IFERROR(INT(IF(MID(VLOOKUP(B33,IMPORT!$F:$AF,27,FALSE),1,10)&lt;&gt;"null",MID(VLOOKUP(B33,IMPORT!$F:$AF,27,FALSE),1,10),"-")),"")</f>
        <v>43367</v>
      </c>
      <c r="Y33" s="21">
        <f>IFERROR(IF(VLOOKUP(B33,IMPORT!$F:$AF,24,FALSE)&lt;&gt;"null",VLOOKUP(B33,IMPORT!$F:$AF,24,FALSE),""),"")</f>
        <v>7.0100118723603802E+17</v>
      </c>
      <c r="Z33" s="18" t="str">
        <f>IFERROR(IF(VLOOKUP(B33,IMPORT!$F:$AF,25,FALSE)&lt;&gt;"null",VLOOKUP(B33,IMPORT!$F:$AF,25,FALSE),""),"")</f>
        <v/>
      </c>
    </row>
    <row r="34" spans="1:26">
      <c r="A34" s="1" t="str">
        <f>IFERROR(IF(IMPORT!C34&lt;&gt;"",IMPORT!C34,""),"")</f>
        <v>Gentilly - Eglise</v>
      </c>
      <c r="B34" s="1" t="str">
        <f>IFERROR(VLOOKUP(D34,IMPORT!$1:$1048576,6,FALSE),"")</f>
        <v>FA-279-RR</v>
      </c>
      <c r="C34" s="1" t="str">
        <f>IFERROR(VLOOKUP(B34,IMPORT!$F:$G,2,FALSE),"")</f>
        <v>MEGANE</v>
      </c>
      <c r="D34" s="8" t="str">
        <f>IFERROR(IF(IMPORT!A34&lt;&gt;"",IMPORT!A34,""),"")</f>
        <v>Gentilly - Eglise1</v>
      </c>
      <c r="E34" s="1" t="str">
        <f>IFERROR(VLOOKUP(D34,IMPORT!$1:$1048576,21,FALSE),"")</f>
        <v>Stephen Girault</v>
      </c>
      <c r="F34" s="22" t="str">
        <f>IFERROR(IF(VLOOKUP(B34,IMPORT!$F:$J,4,0)="true","","S"),"")</f>
        <v/>
      </c>
      <c r="G34" s="10" t="str">
        <f>IFERROR(IF(VLOOKUP(B34,IMPORT!$F:$J,5,0)="normal","","B"),"")</f>
        <v/>
      </c>
      <c r="H34" s="23" t="str">
        <f>IFERROR(IF(VLOOKUP(B34,IMPORT!$F:$L,7,0)="true","","P"),"")</f>
        <v/>
      </c>
      <c r="I34" s="18" t="str">
        <f>IF(AND(OR(IMPORT!K34="available",IMPORT!K34="reservation",IMPORT!K34="reservation-late"),OR(A34&lt;&gt;"Z - Garage - Livraison",A34&lt;&gt;"Z - Garage - Livraison")),B34,"")</f>
        <v>FA-279-RR</v>
      </c>
      <c r="J34" s="18" t="str">
        <f>IFERROR(IF(VLOOKUP(B34,IMPORT!$F:$AF,21,FALSE)&lt;&gt;"null",IF(OR(A34="Z - Garage - Livraison",A34="Z - Garage - Restitution"),"",B34),""),"")</f>
        <v/>
      </c>
      <c r="K34" s="18" t="str">
        <f>IF(AND(J34="",OR(IMPORT!K34="intervention",IMPORT!K34="intervention-late")),IF(OR(A34="Z - Garage - Livraison",A34="Z - Garage - Restitution"),"",B34),"")</f>
        <v/>
      </c>
      <c r="L34" s="18" t="str">
        <f t="shared" si="0"/>
        <v/>
      </c>
      <c r="M34" s="20" t="str">
        <f>IFERROR(INT(IF(OR(IMPORT!K34="intervention",IMPORT!K34="intervention-late",IMPORT!K34="unavailable"),IF(J34&lt;&gt;"",MID(VLOOKUP(B34,IMPORT!$F:$AF,21,0),1,10),MID(VLOOKUP(B34,IMPORT!$F:$AF,19,0),1,10)),"")),"")</f>
        <v/>
      </c>
      <c r="N34" s="20" t="str">
        <f>IFERROR(INT(IF(OR(IMPORT!K34="intervention",IMPORT!K34="intervention-late",IMPORT!K34="unavailable"),IF(J34&lt;&gt;"",MID(VLOOKUP(B34,IMPORT!$F:$AF,22,0),1,10),MID(VLOOKUP(B34,IMPORT!$F:$AF,20,0),1,10)),"")),"")</f>
        <v/>
      </c>
      <c r="O34" s="18" t="str">
        <f t="shared" ca="1" si="1"/>
        <v/>
      </c>
      <c r="P34" s="14" t="str">
        <f>IFERROR(INT(IF(MID(VLOOKUP(B34,IMPORT!$F:$AF,23,FALSE),1,10)&lt;&gt;"null",MID(VLOOKUP(B34,IMPORT!$F:$AF,23,FALSE),1,10),"")),"")</f>
        <v/>
      </c>
      <c r="Q34" s="16" t="str">
        <f>IFERROR(INT(IF(MID(VLOOKUP(B34,IMPORT!$F:$AF,26,FALSE),1,10)&lt;&gt;"null",MID(VLOOKUP(B34,IMPORT!$F:$AF,26,FALSE),1,10),"")),"")</f>
        <v/>
      </c>
      <c r="R34" s="16" t="str">
        <f>IFERROR(IF(VLOOKUP(B34,IMPORT!$F:$AF,11,FALSE)="true","X",""),"")</f>
        <v/>
      </c>
      <c r="S34" s="16" t="str">
        <f>IFERROR(IF(VLOOKUP(B34,IMPORT!$F:$AF,12,FALSE)="true","X",""),"")</f>
        <v/>
      </c>
      <c r="T34" s="16" t="str">
        <f>IFERROR(IF(VLOOKUP(B34,IMPORT!$F:$AF,9,FALSE)="true","X",""),"")</f>
        <v/>
      </c>
      <c r="U34" s="16" t="str">
        <f>IFERROR(IF(VLOOKUP(B34,IMPORT!$F:$AF,10,FALSE)="true","X",""),"")</f>
        <v/>
      </c>
      <c r="V34" s="16" t="str">
        <f>IFERROR(IF(VLOOKUP(B34,IMPORT!$F:$AF,13,FALSE)="true","X",""),"")</f>
        <v/>
      </c>
      <c r="W34" s="16" t="str">
        <f>IFERROR(IF(VLOOKUP(B34,IMPORT!$F:$AF,14,FALSE)="true","X",""),"")</f>
        <v/>
      </c>
      <c r="X34" s="12">
        <f>IFERROR(INT(IF(MID(VLOOKUP(B34,IMPORT!$F:$AF,27,FALSE),1,10)&lt;&gt;"null",MID(VLOOKUP(B34,IMPORT!$F:$AF,27,FALSE),1,10),"-")),"")</f>
        <v>43476</v>
      </c>
      <c r="Y34" s="21">
        <f>IFERROR(IF(VLOOKUP(B34,IMPORT!$F:$AF,24,FALSE)&lt;&gt;"null",VLOOKUP(B34,IMPORT!$F:$AF,24,FALSE),""),"")</f>
        <v>7.0100118723606694E+17</v>
      </c>
      <c r="Z34" s="18">
        <f>IFERROR(IF(VLOOKUP(B34,IMPORT!$F:$AF,25,FALSE)&lt;&gt;"null",VLOOKUP(B34,IMPORT!$F:$AF,25,FALSE),""),"")</f>
        <v>15178</v>
      </c>
    </row>
    <row r="35" spans="1:26">
      <c r="A35" s="1" t="str">
        <f>IFERROR(IF(IMPORT!C35&lt;&gt;"",IMPORT!C35,""),"")</f>
        <v>Gentilly - Eglise</v>
      </c>
      <c r="B35" s="1" t="str">
        <f>IFERROR(VLOOKUP(D35,IMPORT!$1:$1048576,6,FALSE),"")</f>
        <v>EL-426-ZA</v>
      </c>
      <c r="C35" s="1" t="str">
        <f>IFERROR(VLOOKUP(B35,IMPORT!$F:$G,2,FALSE),"")</f>
        <v>Golf 7</v>
      </c>
      <c r="D35" s="8" t="str">
        <f>IFERROR(IF(IMPORT!A35&lt;&gt;"",IMPORT!A35,""),"")</f>
        <v>Gentilly - Eglise2</v>
      </c>
      <c r="E35" s="1" t="str">
        <f>IFERROR(VLOOKUP(D35,IMPORT!$1:$1048576,21,FALSE),"")</f>
        <v>Stephen Girault</v>
      </c>
      <c r="F35" s="22" t="str">
        <f>IFERROR(IF(VLOOKUP(B35,IMPORT!$F:$J,4,0)="true","","S"),"")</f>
        <v/>
      </c>
      <c r="G35" s="10" t="str">
        <f>IFERROR(IF(VLOOKUP(B35,IMPORT!$F:$J,5,0)="normal","","B"),"")</f>
        <v/>
      </c>
      <c r="H35" s="23" t="str">
        <f>IFERROR(IF(VLOOKUP(B35,IMPORT!$F:$L,7,0)="true","","P"),"")</f>
        <v/>
      </c>
      <c r="I35" s="18" t="str">
        <f>IF(AND(OR(IMPORT!K35="available",IMPORT!K35="reservation",IMPORT!K35="reservation-late"),OR(A35&lt;&gt;"Z - Garage - Livraison",A35&lt;&gt;"Z - Garage - Livraison")),B35,"")</f>
        <v>EL-426-ZA</v>
      </c>
      <c r="J35" s="18" t="str">
        <f>IFERROR(IF(VLOOKUP(B35,IMPORT!$F:$AF,21,FALSE)&lt;&gt;"null",IF(OR(A35="Z - Garage - Livraison",A35="Z - Garage - Restitution"),"",B35),""),"")</f>
        <v/>
      </c>
      <c r="K35" s="18" t="str">
        <f>IF(AND(J35="",OR(IMPORT!K35="intervention",IMPORT!K35="intervention-late")),IF(OR(A35="Z - Garage - Livraison",A35="Z - Garage - Restitution"),"",B35),"")</f>
        <v/>
      </c>
      <c r="L35" s="18" t="str">
        <f t="shared" si="0"/>
        <v/>
      </c>
      <c r="M35" s="20" t="str">
        <f>IFERROR(INT(IF(OR(IMPORT!K35="intervention",IMPORT!K35="intervention-late",IMPORT!K35="unavailable"),IF(J35&lt;&gt;"",MID(VLOOKUP(B35,IMPORT!$F:$AF,21,0),1,10),MID(VLOOKUP(B35,IMPORT!$F:$AF,19,0),1,10)),"")),"")</f>
        <v/>
      </c>
      <c r="N35" s="20" t="str">
        <f>IFERROR(INT(IF(OR(IMPORT!K35="intervention",IMPORT!K35="intervention-late",IMPORT!K35="unavailable"),IF(J35&lt;&gt;"",MID(VLOOKUP(B35,IMPORT!$F:$AF,22,0),1,10),MID(VLOOKUP(B35,IMPORT!$F:$AF,20,0),1,10)),"")),"")</f>
        <v/>
      </c>
      <c r="O35" s="18" t="str">
        <f t="shared" ca="1" si="1"/>
        <v/>
      </c>
      <c r="P35" s="14">
        <f>IFERROR(INT(IF(MID(VLOOKUP(B35,IMPORT!$F:$AF,23,FALSE),1,10)&lt;&gt;"null",MID(VLOOKUP(B35,IMPORT!$F:$AF,23,FALSE),1,10),"")),"")</f>
        <v>43491</v>
      </c>
      <c r="Q35" s="16">
        <f>IFERROR(INT(IF(MID(VLOOKUP(B35,IMPORT!$F:$AF,26,FALSE),1,10)&lt;&gt;"null",MID(VLOOKUP(B35,IMPORT!$F:$AF,26,FALSE),1,10),"")),"")</f>
        <v>43498</v>
      </c>
      <c r="R35" s="16" t="str">
        <f>IFERROR(IF(VLOOKUP(B35,IMPORT!$F:$AF,11,FALSE)="true","X",""),"")</f>
        <v/>
      </c>
      <c r="S35" s="16" t="str">
        <f>IFERROR(IF(VLOOKUP(B35,IMPORT!$F:$AF,12,FALSE)="true","X",""),"")</f>
        <v/>
      </c>
      <c r="T35" s="16" t="str">
        <f>IFERROR(IF(VLOOKUP(B35,IMPORT!$F:$AF,9,FALSE)="true","X",""),"")</f>
        <v/>
      </c>
      <c r="U35" s="16" t="str">
        <f>IFERROR(IF(VLOOKUP(B35,IMPORT!$F:$AF,10,FALSE)="true","X",""),"")</f>
        <v/>
      </c>
      <c r="V35" s="16" t="str">
        <f>IFERROR(IF(VLOOKUP(B35,IMPORT!$F:$AF,13,FALSE)="true","X",""),"")</f>
        <v/>
      </c>
      <c r="W35" s="16" t="str">
        <f>IFERROR(IF(VLOOKUP(B35,IMPORT!$F:$AF,14,FALSE)="true","X",""),"")</f>
        <v/>
      </c>
      <c r="X35" s="12">
        <f>IFERROR(INT(IF(MID(VLOOKUP(B35,IMPORT!$F:$AF,27,FALSE),1,10)&lt;&gt;"null",MID(VLOOKUP(B35,IMPORT!$F:$AF,27,FALSE),1,10),"-")),"")</f>
        <v>43208</v>
      </c>
      <c r="Y35" s="21">
        <f>IFERROR(IF(VLOOKUP(B35,IMPORT!$F:$AF,24,FALSE)&lt;&gt;"null",VLOOKUP(B35,IMPORT!$F:$AF,24,FALSE),""),"")</f>
        <v>7.0100118723608896E+17</v>
      </c>
      <c r="Z35" s="18" t="str">
        <f>IFERROR(IF(VLOOKUP(B35,IMPORT!$F:$AF,25,FALSE)&lt;&gt;"null",VLOOKUP(B35,IMPORT!$F:$AF,25,FALSE),""),"")</f>
        <v/>
      </c>
    </row>
    <row r="36" spans="1:26">
      <c r="A36" s="1" t="str">
        <f>IFERROR(IF(IMPORT!C36&lt;&gt;"",IMPORT!C36,""),"")</f>
        <v>Gentilly - Eglise</v>
      </c>
      <c r="B36" s="1" t="str">
        <f>IFERROR(VLOOKUP(D36,IMPORT!$1:$1048576,6,FALSE),"")</f>
        <v>FA-645-RV</v>
      </c>
      <c r="C36" s="1" t="str">
        <f>IFERROR(VLOOKUP(B36,IMPORT!$F:$G,2,FALSE),"")</f>
        <v>MEGANE</v>
      </c>
      <c r="D36" s="8" t="str">
        <f>IFERROR(IF(IMPORT!A36&lt;&gt;"",IMPORT!A36,""),"")</f>
        <v>Gentilly - Eglise3</v>
      </c>
      <c r="E36" s="1" t="str">
        <f>IFERROR(VLOOKUP(D36,IMPORT!$1:$1048576,21,FALSE),"")</f>
        <v>Stephen Girault</v>
      </c>
      <c r="F36" s="22" t="str">
        <f>IFERROR(IF(VLOOKUP(B36,IMPORT!$F:$J,4,0)="true","","S"),"")</f>
        <v/>
      </c>
      <c r="G36" s="10" t="str">
        <f>IFERROR(IF(VLOOKUP(B36,IMPORT!$F:$J,5,0)="normal","","B"),"")</f>
        <v/>
      </c>
      <c r="H36" s="23" t="str">
        <f>IFERROR(IF(VLOOKUP(B36,IMPORT!$F:$L,7,0)="true","","P"),"")</f>
        <v/>
      </c>
      <c r="I36" s="18" t="str">
        <f>IF(AND(OR(IMPORT!K36="available",IMPORT!K36="reservation",IMPORT!K36="reservation-late"),OR(A36&lt;&gt;"Z - Garage - Livraison",A36&lt;&gt;"Z - Garage - Livraison")),B36,"")</f>
        <v/>
      </c>
      <c r="J36" s="18" t="str">
        <f>IFERROR(IF(VLOOKUP(B36,IMPORT!$F:$AF,21,FALSE)&lt;&gt;"null",IF(OR(A36="Z - Garage - Livraison",A36="Z - Garage - Restitution"),"",B36),""),"")</f>
        <v>FA-645-RV</v>
      </c>
      <c r="K36" s="18" t="str">
        <f>IF(AND(J36="",OR(IMPORT!K36="intervention",IMPORT!K36="intervention-late")),IF(OR(A36="Z - Garage - Livraison",A36="Z - Garage - Restitution"),"",B36),"")</f>
        <v/>
      </c>
      <c r="L36" s="18" t="str">
        <f t="shared" si="0"/>
        <v/>
      </c>
      <c r="M36" s="20">
        <f>IFERROR(INT(IF(OR(IMPORT!K36="intervention",IMPORT!K36="intervention-late",IMPORT!K36="unavailable"),IF(J36&lt;&gt;"",MID(VLOOKUP(B36,IMPORT!$F:$AF,21,0),1,10),MID(VLOOKUP(B36,IMPORT!$F:$AF,19,0),1,10)),"")),"")</f>
        <v>43494</v>
      </c>
      <c r="N36" s="20">
        <f>IFERROR(INT(IF(OR(IMPORT!K36="intervention",IMPORT!K36="intervention-late",IMPORT!K36="unavailable"),IF(J36&lt;&gt;"",MID(VLOOKUP(B36,IMPORT!$F:$AF,22,0),1,10),MID(VLOOKUP(B36,IMPORT!$F:$AF,20,0),1,10)),"")),"")</f>
        <v>43523</v>
      </c>
      <c r="O36" s="18">
        <f t="shared" ca="1" si="1"/>
        <v>8</v>
      </c>
      <c r="P36" s="14">
        <f>IFERROR(INT(IF(MID(VLOOKUP(B36,IMPORT!$F:$AF,23,FALSE),1,10)&lt;&gt;"null",MID(VLOOKUP(B36,IMPORT!$F:$AF,23,FALSE),1,10),"")),"")</f>
        <v>43491</v>
      </c>
      <c r="Q36" s="16" t="str">
        <f>IFERROR(INT(IF(MID(VLOOKUP(B36,IMPORT!$F:$AF,26,FALSE),1,10)&lt;&gt;"null",MID(VLOOKUP(B36,IMPORT!$F:$AF,26,FALSE),1,10),"")),"")</f>
        <v/>
      </c>
      <c r="R36" s="16" t="str">
        <f>IFERROR(IF(VLOOKUP(B36,IMPORT!$F:$AF,11,FALSE)="true","X",""),"")</f>
        <v/>
      </c>
      <c r="S36" s="16" t="str">
        <f>IFERROR(IF(VLOOKUP(B36,IMPORT!$F:$AF,12,FALSE)="true","X",""),"")</f>
        <v/>
      </c>
      <c r="T36" s="16" t="str">
        <f>IFERROR(IF(VLOOKUP(B36,IMPORT!$F:$AF,9,FALSE)="true","X",""),"")</f>
        <v/>
      </c>
      <c r="U36" s="16" t="str">
        <f>IFERROR(IF(VLOOKUP(B36,IMPORT!$F:$AF,10,FALSE)="true","X",""),"")</f>
        <v/>
      </c>
      <c r="V36" s="16" t="str">
        <f>IFERROR(IF(VLOOKUP(B36,IMPORT!$F:$AF,13,FALSE)="true","X",""),"")</f>
        <v/>
      </c>
      <c r="W36" s="16" t="str">
        <f>IFERROR(IF(VLOOKUP(B36,IMPORT!$F:$AF,14,FALSE)="true","X",""),"")</f>
        <v/>
      </c>
      <c r="X36" s="12">
        <f>IFERROR(INT(IF(MID(VLOOKUP(B36,IMPORT!$F:$AF,27,FALSE),1,10)&lt;&gt;"null",MID(VLOOKUP(B36,IMPORT!$F:$AF,27,FALSE),1,10),"-")),"")</f>
        <v>43509</v>
      </c>
      <c r="Y36" s="21">
        <f>IFERROR(IF(VLOOKUP(B36,IMPORT!$F:$AF,24,FALSE)&lt;&gt;"null",VLOOKUP(B36,IMPORT!$F:$AF,24,FALSE),""),"")</f>
        <v>7.0100118723601997E+17</v>
      </c>
      <c r="Z36" s="18">
        <f>IFERROR(IF(VLOOKUP(B36,IMPORT!$F:$AF,25,FALSE)&lt;&gt;"null",VLOOKUP(B36,IMPORT!$F:$AF,25,FALSE),""),"")</f>
        <v>15177</v>
      </c>
    </row>
    <row r="37" spans="1:26">
      <c r="A37" s="1" t="str">
        <f>IFERROR(IF(IMPORT!C37&lt;&gt;"",IMPORT!C37,""),"")</f>
        <v>Gentilly - Eglise</v>
      </c>
      <c r="B37" s="1" t="str">
        <f>IFERROR(VLOOKUP(D37,IMPORT!$1:$1048576,6,FALSE),"")</f>
        <v>ES-633-GN</v>
      </c>
      <c r="C37" s="1" t="str">
        <f>IFERROR(VLOOKUP(B37,IMPORT!$F:$G,2,FALSE),"")</f>
        <v>TWINGO</v>
      </c>
      <c r="D37" s="8" t="str">
        <f>IFERROR(IF(IMPORT!A37&lt;&gt;"",IMPORT!A37,""),"")</f>
        <v>Gentilly - Eglise4</v>
      </c>
      <c r="E37" s="1" t="str">
        <f>IFERROR(VLOOKUP(D37,IMPORT!$1:$1048576,21,FALSE),"")</f>
        <v>Stephen Girault</v>
      </c>
      <c r="F37" s="22" t="str">
        <f>IFERROR(IF(VLOOKUP(B37,IMPORT!$F:$J,4,0)="true","","S"),"")</f>
        <v/>
      </c>
      <c r="G37" s="10" t="str">
        <f>IFERROR(IF(VLOOKUP(B37,IMPORT!$F:$J,5,0)="normal","","B"),"")</f>
        <v/>
      </c>
      <c r="H37" s="23" t="str">
        <f>IFERROR(IF(VLOOKUP(B37,IMPORT!$F:$L,7,0)="true","","P"),"")</f>
        <v/>
      </c>
      <c r="I37" s="18" t="str">
        <f>IF(AND(OR(IMPORT!K37="available",IMPORT!K37="reservation",IMPORT!K37="reservation-late"),OR(A37&lt;&gt;"Z - Garage - Livraison",A37&lt;&gt;"Z - Garage - Livraison")),B37,"")</f>
        <v/>
      </c>
      <c r="J37" s="18" t="str">
        <f>IFERROR(IF(VLOOKUP(B37,IMPORT!$F:$AF,21,FALSE)&lt;&gt;"null",IF(OR(A37="Z - Garage - Livraison",A37="Z - Garage - Restitution"),"",B37),""),"")</f>
        <v>ES-633-GN</v>
      </c>
      <c r="K37" s="18" t="str">
        <f>IF(AND(J37="",OR(IMPORT!K37="intervention",IMPORT!K37="intervention-late")),IF(OR(A37="Z - Garage - Livraison",A37="Z - Garage - Restitution"),"",B37),"")</f>
        <v/>
      </c>
      <c r="L37" s="18" t="str">
        <f t="shared" si="0"/>
        <v/>
      </c>
      <c r="M37" s="20">
        <f>IFERROR(INT(IF(OR(IMPORT!K37="intervention",IMPORT!K37="intervention-late",IMPORT!K37="unavailable"),IF(J37&lt;&gt;"",MID(VLOOKUP(B37,IMPORT!$F:$AF,21,0),1,10),MID(VLOOKUP(B37,IMPORT!$F:$AF,19,0),1,10)),"")),"")</f>
        <v>43498</v>
      </c>
      <c r="N37" s="20">
        <f>IFERROR(INT(IF(OR(IMPORT!K37="intervention",IMPORT!K37="intervention-late",IMPORT!K37="unavailable"),IF(J37&lt;&gt;"",MID(VLOOKUP(B37,IMPORT!$F:$AF,22,0),1,10),MID(VLOOKUP(B37,IMPORT!$F:$AF,20,0),1,10)),"")),"")</f>
        <v>43523</v>
      </c>
      <c r="O37" s="18">
        <f t="shared" ca="1" si="1"/>
        <v>8</v>
      </c>
      <c r="P37" s="14" t="str">
        <f>IFERROR(INT(IF(MID(VLOOKUP(B37,IMPORT!$F:$AF,23,FALSE),1,10)&lt;&gt;"null",MID(VLOOKUP(B37,IMPORT!$F:$AF,23,FALSE),1,10),"")),"")</f>
        <v/>
      </c>
      <c r="Q37" s="16">
        <f>IFERROR(INT(IF(MID(VLOOKUP(B37,IMPORT!$F:$AF,26,FALSE),1,10)&lt;&gt;"null",MID(VLOOKUP(B37,IMPORT!$F:$AF,26,FALSE),1,10),"")),"")</f>
        <v>43462</v>
      </c>
      <c r="R37" s="16" t="str">
        <f>IFERROR(IF(VLOOKUP(B37,IMPORT!$F:$AF,11,FALSE)="true","X",""),"")</f>
        <v/>
      </c>
      <c r="S37" s="16" t="str">
        <f>IFERROR(IF(VLOOKUP(B37,IMPORT!$F:$AF,12,FALSE)="true","X",""),"")</f>
        <v/>
      </c>
      <c r="T37" s="16" t="str">
        <f>IFERROR(IF(VLOOKUP(B37,IMPORT!$F:$AF,9,FALSE)="true","X",""),"")</f>
        <v/>
      </c>
      <c r="U37" s="16" t="str">
        <f>IFERROR(IF(VLOOKUP(B37,IMPORT!$F:$AF,10,FALSE)="true","X",""),"")</f>
        <v/>
      </c>
      <c r="V37" s="16" t="str">
        <f>IFERROR(IF(VLOOKUP(B37,IMPORT!$F:$AF,13,FALSE)="true","X",""),"")</f>
        <v/>
      </c>
      <c r="W37" s="16" t="str">
        <f>IFERROR(IF(VLOOKUP(B37,IMPORT!$F:$AF,14,FALSE)="true","X",""),"")</f>
        <v/>
      </c>
      <c r="X37" s="12">
        <f>IFERROR(INT(IF(MID(VLOOKUP(B37,IMPORT!$F:$AF,27,FALSE),1,10)&lt;&gt;"null",MID(VLOOKUP(B37,IMPORT!$F:$AF,27,FALSE),1,10),"-")),"")</f>
        <v>43363</v>
      </c>
      <c r="Y37" s="21">
        <f>IFERROR(IF(VLOOKUP(B37,IMPORT!$F:$AF,24,FALSE)&lt;&gt;"null",VLOOKUP(B37,IMPORT!$F:$AF,24,FALSE),""),"")</f>
        <v>7.0100118723603405E+17</v>
      </c>
      <c r="Z37" s="18" t="str">
        <f>IFERROR(IF(VLOOKUP(B37,IMPORT!$F:$AF,25,FALSE)&lt;&gt;"null",VLOOKUP(B37,IMPORT!$F:$AF,25,FALSE),""),"")</f>
        <v/>
      </c>
    </row>
    <row r="38" spans="1:26">
      <c r="A38" s="1" t="str">
        <f>IFERROR(IF(IMPORT!C38&lt;&gt;"",IMPORT!C38,""),"")</f>
        <v>Issy - Corentin Celton</v>
      </c>
      <c r="B38" s="1" t="str">
        <f>IFERROR(VLOOKUP(D38,IMPORT!$1:$1048576,6,FALSE),"")</f>
        <v>EW-358-KM</v>
      </c>
      <c r="C38" s="1">
        <f>IFERROR(VLOOKUP(B38,IMPORT!$F:$G,2,FALSE),"")</f>
        <v>500</v>
      </c>
      <c r="D38" s="8" t="str">
        <f>IFERROR(IF(IMPORT!A38&lt;&gt;"",IMPORT!A38,""),"")</f>
        <v>Issy - Corentin Celton1</v>
      </c>
      <c r="E38" s="1" t="str">
        <f>IFERROR(VLOOKUP(D38,IMPORT!$1:$1048576,21,FALSE),"")</f>
        <v>Stephen Girault</v>
      </c>
      <c r="F38" s="22" t="str">
        <f>IFERROR(IF(VLOOKUP(B38,IMPORT!$F:$J,4,0)="true","","S"),"")</f>
        <v/>
      </c>
      <c r="G38" s="10" t="str">
        <f>IFERROR(IF(VLOOKUP(B38,IMPORT!$F:$J,5,0)="normal","","B"),"")</f>
        <v/>
      </c>
      <c r="H38" s="23" t="str">
        <f>IFERROR(IF(VLOOKUP(B38,IMPORT!$F:$L,7,0)="true","","P"),"")</f>
        <v/>
      </c>
      <c r="I38" s="18" t="str">
        <f>IF(AND(OR(IMPORT!K38="available",IMPORT!K38="reservation",IMPORT!K38="reservation-late"),OR(A38&lt;&gt;"Z - Garage - Livraison",A38&lt;&gt;"Z - Garage - Livraison")),B38,"")</f>
        <v>EW-358-KM</v>
      </c>
      <c r="J38" s="18" t="str">
        <f>IFERROR(IF(VLOOKUP(B38,IMPORT!$F:$AF,21,FALSE)&lt;&gt;"null",IF(OR(A38="Z - Garage - Livraison",A38="Z - Garage - Restitution"),"",B38),""),"")</f>
        <v/>
      </c>
      <c r="K38" s="18" t="str">
        <f>IF(AND(J38="",OR(IMPORT!K38="intervention",IMPORT!K38="intervention-late")),IF(OR(A38="Z - Garage - Livraison",A38="Z - Garage - Restitution"),"",B38),"")</f>
        <v/>
      </c>
      <c r="L38" s="18" t="str">
        <f t="shared" si="0"/>
        <v/>
      </c>
      <c r="M38" s="20" t="str">
        <f>IFERROR(INT(IF(OR(IMPORT!K38="intervention",IMPORT!K38="intervention-late",IMPORT!K38="unavailable"),IF(J38&lt;&gt;"",MID(VLOOKUP(B38,IMPORT!$F:$AF,21,0),1,10),MID(VLOOKUP(B38,IMPORT!$F:$AF,19,0),1,10)),"")),"")</f>
        <v/>
      </c>
      <c r="N38" s="20" t="str">
        <f>IFERROR(INT(IF(OR(IMPORT!K38="intervention",IMPORT!K38="intervention-late",IMPORT!K38="unavailable"),IF(J38&lt;&gt;"",MID(VLOOKUP(B38,IMPORT!$F:$AF,22,0),1,10),MID(VLOOKUP(B38,IMPORT!$F:$AF,20,0),1,10)),"")),"")</f>
        <v/>
      </c>
      <c r="O38" s="18" t="str">
        <f t="shared" ca="1" si="1"/>
        <v/>
      </c>
      <c r="P38" s="14" t="str">
        <f>IFERROR(INT(IF(MID(VLOOKUP(B38,IMPORT!$F:$AF,23,FALSE),1,10)&lt;&gt;"null",MID(VLOOKUP(B38,IMPORT!$F:$AF,23,FALSE),1,10),"")),"")</f>
        <v/>
      </c>
      <c r="Q38" s="16" t="str">
        <f>IFERROR(INT(IF(MID(VLOOKUP(B38,IMPORT!$F:$AF,26,FALSE),1,10)&lt;&gt;"null",MID(VLOOKUP(B38,IMPORT!$F:$AF,26,FALSE),1,10),"")),"")</f>
        <v/>
      </c>
      <c r="R38" s="16" t="str">
        <f>IFERROR(IF(VLOOKUP(B38,IMPORT!$F:$AF,11,FALSE)="true","X",""),"")</f>
        <v/>
      </c>
      <c r="S38" s="16" t="str">
        <f>IFERROR(IF(VLOOKUP(B38,IMPORT!$F:$AF,12,FALSE)="true","X",""),"")</f>
        <v/>
      </c>
      <c r="T38" s="16" t="str">
        <f>IFERROR(IF(VLOOKUP(B38,IMPORT!$F:$AF,9,FALSE)="true","X",""),"")</f>
        <v/>
      </c>
      <c r="U38" s="16" t="str">
        <f>IFERROR(IF(VLOOKUP(B38,IMPORT!$F:$AF,10,FALSE)="true","X",""),"")</f>
        <v/>
      </c>
      <c r="V38" s="16" t="str">
        <f>IFERROR(IF(VLOOKUP(B38,IMPORT!$F:$AF,13,FALSE)="true","X",""),"")</f>
        <v/>
      </c>
      <c r="W38" s="16" t="str">
        <f>IFERROR(IF(VLOOKUP(B38,IMPORT!$F:$AF,14,FALSE)="true","X",""),"")</f>
        <v/>
      </c>
      <c r="X38" s="12">
        <f>IFERROR(INT(IF(MID(VLOOKUP(B38,IMPORT!$F:$AF,27,FALSE),1,10)&lt;&gt;"null",MID(VLOOKUP(B38,IMPORT!$F:$AF,27,FALSE),1,10),"-")),"")</f>
        <v>43214</v>
      </c>
      <c r="Y38" s="21">
        <f>IFERROR(IF(VLOOKUP(B38,IMPORT!$F:$AF,24,FALSE)&lt;&gt;"null",VLOOKUP(B38,IMPORT!$F:$AF,24,FALSE),""),"")</f>
        <v>7.0100118723606106E+17</v>
      </c>
      <c r="Z38" s="18" t="str">
        <f>IFERROR(IF(VLOOKUP(B38,IMPORT!$F:$AF,25,FALSE)&lt;&gt;"null",VLOOKUP(B38,IMPORT!$F:$AF,25,FALSE),""),"")</f>
        <v/>
      </c>
    </row>
    <row r="39" spans="1:26">
      <c r="A39" s="1" t="str">
        <f>IFERROR(IF(IMPORT!C39&lt;&gt;"",IMPORT!C39,""),"")</f>
        <v>Issy - Corentin Celton</v>
      </c>
      <c r="B39" s="1" t="str">
        <f>IFERROR(VLOOKUP(D39,IMPORT!$1:$1048576,6,FALSE),"")</f>
        <v>ER-569-PF</v>
      </c>
      <c r="C39" s="1" t="str">
        <f>IFERROR(VLOOKUP(B39,IMPORT!$F:$G,2,FALSE),"")</f>
        <v>Golf 7</v>
      </c>
      <c r="D39" s="8" t="str">
        <f>IFERROR(IF(IMPORT!A39&lt;&gt;"",IMPORT!A39,""),"")</f>
        <v>Issy - Corentin Celton2</v>
      </c>
      <c r="E39" s="1" t="str">
        <f>IFERROR(VLOOKUP(D39,IMPORT!$1:$1048576,21,FALSE),"")</f>
        <v>Stephen Girault</v>
      </c>
      <c r="F39" s="22" t="str">
        <f>IFERROR(IF(VLOOKUP(B39,IMPORT!$F:$J,4,0)="true","","S"),"")</f>
        <v/>
      </c>
      <c r="G39" s="10" t="str">
        <f>IFERROR(IF(VLOOKUP(B39,IMPORT!$F:$J,5,0)="normal","","B"),"")</f>
        <v/>
      </c>
      <c r="H39" s="23" t="str">
        <f>IFERROR(IF(VLOOKUP(B39,IMPORT!$F:$L,7,0)="true","","P"),"")</f>
        <v>P</v>
      </c>
      <c r="I39" s="18" t="str">
        <f>IF(AND(OR(IMPORT!K39="available",IMPORT!K39="reservation",IMPORT!K39="reservation-late"),OR(A39&lt;&gt;"Z - Garage - Livraison",A39&lt;&gt;"Z - Garage - Livraison")),B39,"")</f>
        <v>ER-569-PF</v>
      </c>
      <c r="J39" s="18" t="str">
        <f>IFERROR(IF(VLOOKUP(B39,IMPORT!$F:$AF,21,FALSE)&lt;&gt;"null",IF(OR(A39="Z - Garage - Livraison",A39="Z - Garage - Restitution"),"",B39),""),"")</f>
        <v/>
      </c>
      <c r="K39" s="18" t="str">
        <f>IF(AND(J39="",OR(IMPORT!K39="intervention",IMPORT!K39="intervention-late")),IF(OR(A39="Z - Garage - Livraison",A39="Z - Garage - Restitution"),"",B39),"")</f>
        <v/>
      </c>
      <c r="L39" s="18" t="str">
        <f t="shared" si="0"/>
        <v/>
      </c>
      <c r="M39" s="20" t="str">
        <f>IFERROR(INT(IF(OR(IMPORT!K39="intervention",IMPORT!K39="intervention-late",IMPORT!K39="unavailable"),IF(J39&lt;&gt;"",MID(VLOOKUP(B39,IMPORT!$F:$AF,21,0),1,10),MID(VLOOKUP(B39,IMPORT!$F:$AF,19,0),1,10)),"")),"")</f>
        <v/>
      </c>
      <c r="N39" s="20" t="str">
        <f>IFERROR(INT(IF(OR(IMPORT!K39="intervention",IMPORT!K39="intervention-late",IMPORT!K39="unavailable"),IF(J39&lt;&gt;"",MID(VLOOKUP(B39,IMPORT!$F:$AF,22,0),1,10),MID(VLOOKUP(B39,IMPORT!$F:$AF,20,0),1,10)),"")),"")</f>
        <v/>
      </c>
      <c r="O39" s="18" t="str">
        <f t="shared" ca="1" si="1"/>
        <v/>
      </c>
      <c r="P39" s="14">
        <f>IFERROR(INT(IF(MID(VLOOKUP(B39,IMPORT!$F:$AF,23,FALSE),1,10)&lt;&gt;"null",MID(VLOOKUP(B39,IMPORT!$F:$AF,23,FALSE),1,10),"")),"")</f>
        <v>43473</v>
      </c>
      <c r="Q39" s="16">
        <f>IFERROR(INT(IF(MID(VLOOKUP(B39,IMPORT!$F:$AF,26,FALSE),1,10)&lt;&gt;"null",MID(VLOOKUP(B39,IMPORT!$F:$AF,26,FALSE),1,10),"")),"")</f>
        <v>43366</v>
      </c>
      <c r="R39" s="16" t="str">
        <f>IFERROR(IF(VLOOKUP(B39,IMPORT!$F:$AF,11,FALSE)="true","X",""),"")</f>
        <v/>
      </c>
      <c r="S39" s="16" t="str">
        <f>IFERROR(IF(VLOOKUP(B39,IMPORT!$F:$AF,12,FALSE)="true","X",""),"")</f>
        <v/>
      </c>
      <c r="T39" s="16" t="str">
        <f>IFERROR(IF(VLOOKUP(B39,IMPORT!$F:$AF,9,FALSE)="true","X",""),"")</f>
        <v/>
      </c>
      <c r="U39" s="16" t="str">
        <f>IFERROR(IF(VLOOKUP(B39,IMPORT!$F:$AF,10,FALSE)="true","X",""),"")</f>
        <v/>
      </c>
      <c r="V39" s="16" t="str">
        <f>IFERROR(IF(VLOOKUP(B39,IMPORT!$F:$AF,13,FALSE)="true","X",""),"")</f>
        <v/>
      </c>
      <c r="W39" s="16" t="str">
        <f>IFERROR(IF(VLOOKUP(B39,IMPORT!$F:$AF,14,FALSE)="true","X",""),"")</f>
        <v/>
      </c>
      <c r="X39" s="12">
        <f>IFERROR(INT(IF(MID(VLOOKUP(B39,IMPORT!$F:$AF,27,FALSE),1,10)&lt;&gt;"null",MID(VLOOKUP(B39,IMPORT!$F:$AF,27,FALSE),1,10),"-")),"")</f>
        <v>43264</v>
      </c>
      <c r="Y39" s="21">
        <f>IFERROR(IF(VLOOKUP(B39,IMPORT!$F:$AF,24,FALSE)&lt;&gt;"null",VLOOKUP(B39,IMPORT!$F:$AF,24,FALSE),""),"")</f>
        <v>7.0100118723602304E+17</v>
      </c>
      <c r="Z39" s="18" t="str">
        <f>IFERROR(IF(VLOOKUP(B39,IMPORT!$F:$AF,25,FALSE)&lt;&gt;"null",VLOOKUP(B39,IMPORT!$F:$AF,25,FALSE),""),"")</f>
        <v/>
      </c>
    </row>
    <row r="40" spans="1:26">
      <c r="A40" s="1" t="str">
        <f>IFERROR(IF(IMPORT!C40&lt;&gt;"",IMPORT!C40,""),"")</f>
        <v>Issy - Corentin Celton</v>
      </c>
      <c r="B40" s="1" t="str">
        <f>IFERROR(VLOOKUP(D40,IMPORT!$1:$1048576,6,FALSE),"")</f>
        <v>FC-655-SL</v>
      </c>
      <c r="C40" s="1" t="str">
        <f>IFERROR(VLOOKUP(B40,IMPORT!$F:$G,2,FALSE),"")</f>
        <v>MEGANE</v>
      </c>
      <c r="D40" s="8" t="str">
        <f>IFERROR(IF(IMPORT!A40&lt;&gt;"",IMPORT!A40,""),"")</f>
        <v>Issy - Corentin Celton3</v>
      </c>
      <c r="E40" s="1" t="str">
        <f>IFERROR(VLOOKUP(D40,IMPORT!$1:$1048576,21,FALSE),"")</f>
        <v>Stephen Girault</v>
      </c>
      <c r="F40" s="22" t="str">
        <f>IFERROR(IF(VLOOKUP(B40,IMPORT!$F:$J,4,0)="true","","S"),"")</f>
        <v/>
      </c>
      <c r="G40" s="10" t="str">
        <f>IFERROR(IF(VLOOKUP(B40,IMPORT!$F:$J,5,0)="normal","","B"),"")</f>
        <v/>
      </c>
      <c r="H40" s="23" t="str">
        <f>IFERROR(IF(VLOOKUP(B40,IMPORT!$F:$L,7,0)="true","","P"),"")</f>
        <v/>
      </c>
      <c r="I40" s="18" t="str">
        <f>IF(AND(OR(IMPORT!K40="available",IMPORT!K40="reservation",IMPORT!K40="reservation-late"),OR(A40&lt;&gt;"Z - Garage - Livraison",A40&lt;&gt;"Z - Garage - Livraison")),B40,"")</f>
        <v>FC-655-SL</v>
      </c>
      <c r="J40" s="18" t="str">
        <f>IFERROR(IF(VLOOKUP(B40,IMPORT!$F:$AF,21,FALSE)&lt;&gt;"null",IF(OR(A40="Z - Garage - Livraison",A40="Z - Garage - Restitution"),"",B40),""),"")</f>
        <v/>
      </c>
      <c r="K40" s="18" t="str">
        <f>IF(AND(J40="",OR(IMPORT!K40="intervention",IMPORT!K40="intervention-late")),IF(OR(A40="Z - Garage - Livraison",A40="Z - Garage - Restitution"),"",B40),"")</f>
        <v/>
      </c>
      <c r="L40" s="18" t="str">
        <f t="shared" si="0"/>
        <v/>
      </c>
      <c r="M40" s="20" t="str">
        <f>IFERROR(INT(IF(OR(IMPORT!K40="intervention",IMPORT!K40="intervention-late",IMPORT!K40="unavailable"),IF(J40&lt;&gt;"",MID(VLOOKUP(B40,IMPORT!$F:$AF,21,0),1,10),MID(VLOOKUP(B40,IMPORT!$F:$AF,19,0),1,10)),"")),"")</f>
        <v/>
      </c>
      <c r="N40" s="20" t="str">
        <f>IFERROR(INT(IF(OR(IMPORT!K40="intervention",IMPORT!K40="intervention-late",IMPORT!K40="unavailable"),IF(J40&lt;&gt;"",MID(VLOOKUP(B40,IMPORT!$F:$AF,22,0),1,10),MID(VLOOKUP(B40,IMPORT!$F:$AF,20,0),1,10)),"")),"")</f>
        <v/>
      </c>
      <c r="O40" s="18" t="str">
        <f t="shared" ca="1" si="1"/>
        <v/>
      </c>
      <c r="P40" s="14" t="str">
        <f>IFERROR(INT(IF(MID(VLOOKUP(B40,IMPORT!$F:$AF,23,FALSE),1,10)&lt;&gt;"null",MID(VLOOKUP(B40,IMPORT!$F:$AF,23,FALSE),1,10),"")),"")</f>
        <v/>
      </c>
      <c r="Q40" s="16" t="str">
        <f>IFERROR(INT(IF(MID(VLOOKUP(B40,IMPORT!$F:$AF,26,FALSE),1,10)&lt;&gt;"null",MID(VLOOKUP(B40,IMPORT!$F:$AF,26,FALSE),1,10),"")),"")</f>
        <v/>
      </c>
      <c r="R40" s="16" t="str">
        <f>IFERROR(IF(VLOOKUP(B40,IMPORT!$F:$AF,11,FALSE)="true","X",""),"")</f>
        <v/>
      </c>
      <c r="S40" s="16" t="str">
        <f>IFERROR(IF(VLOOKUP(B40,IMPORT!$F:$AF,12,FALSE)="true","X",""),"")</f>
        <v/>
      </c>
      <c r="T40" s="16" t="str">
        <f>IFERROR(IF(VLOOKUP(B40,IMPORT!$F:$AF,9,FALSE)="true","X",""),"")</f>
        <v/>
      </c>
      <c r="U40" s="16" t="str">
        <f>IFERROR(IF(VLOOKUP(B40,IMPORT!$F:$AF,10,FALSE)="true","X",""),"")</f>
        <v/>
      </c>
      <c r="V40" s="16" t="str">
        <f>IFERROR(IF(VLOOKUP(B40,IMPORT!$F:$AF,13,FALSE)="true","X",""),"")</f>
        <v/>
      </c>
      <c r="W40" s="16" t="str">
        <f>IFERROR(IF(VLOOKUP(B40,IMPORT!$F:$AF,14,FALSE)="true","X",""),"")</f>
        <v/>
      </c>
      <c r="X40" s="12">
        <f>IFERROR(INT(IF(MID(VLOOKUP(B40,IMPORT!$F:$AF,27,FALSE),1,10)&lt;&gt;"null",MID(VLOOKUP(B40,IMPORT!$F:$AF,27,FALSE),1,10),"-")),"")</f>
        <v>43482</v>
      </c>
      <c r="Y40" s="21">
        <f>IFERROR(IF(VLOOKUP(B40,IMPORT!$F:$AF,24,FALSE)&lt;&gt;"null",VLOOKUP(B40,IMPORT!$F:$AF,24,FALSE),""),"")</f>
        <v>7.0100118723608602E+17</v>
      </c>
      <c r="Z40" s="18">
        <f>IFERROR(IF(VLOOKUP(B40,IMPORT!$F:$AF,25,FALSE)&lt;&gt;"null",VLOOKUP(B40,IMPORT!$F:$AF,25,FALSE),""),"")</f>
        <v>347</v>
      </c>
    </row>
    <row r="41" spans="1:26">
      <c r="A41" s="1" t="str">
        <f>IFERROR(IF(IMPORT!C41&lt;&gt;"",IMPORT!C41,""),"")</f>
        <v>Issy - Corentin Celton</v>
      </c>
      <c r="B41" s="1" t="str">
        <f>IFERROR(VLOOKUP(D41,IMPORT!$1:$1048576,6,FALSE),"")</f>
        <v>FA-123-WF</v>
      </c>
      <c r="C41" s="1">
        <f>IFERROR(VLOOKUP(B41,IMPORT!$F:$G,2,FALSE),"")</f>
        <v>500</v>
      </c>
      <c r="D41" s="8" t="str">
        <f>IFERROR(IF(IMPORT!A41&lt;&gt;"",IMPORT!A41,""),"")</f>
        <v>Issy - Corentin Celton4</v>
      </c>
      <c r="E41" s="1" t="str">
        <f>IFERROR(VLOOKUP(D41,IMPORT!$1:$1048576,21,FALSE),"")</f>
        <v>Stephen Girault</v>
      </c>
      <c r="F41" s="22" t="str">
        <f>IFERROR(IF(VLOOKUP(B41,IMPORT!$F:$J,4,0)="true","","S"),"")</f>
        <v/>
      </c>
      <c r="G41" s="10" t="str">
        <f>IFERROR(IF(VLOOKUP(B41,IMPORT!$F:$J,5,0)="normal","","B"),"")</f>
        <v/>
      </c>
      <c r="H41" s="23" t="str">
        <f>IFERROR(IF(VLOOKUP(B41,IMPORT!$F:$L,7,0)="true","","P"),"")</f>
        <v/>
      </c>
      <c r="I41" s="18" t="str">
        <f>IF(AND(OR(IMPORT!K41="available",IMPORT!K41="reservation",IMPORT!K41="reservation-late"),OR(A41&lt;&gt;"Z - Garage - Livraison",A41&lt;&gt;"Z - Garage - Livraison")),B41,"")</f>
        <v>FA-123-WF</v>
      </c>
      <c r="J41" s="18" t="str">
        <f>IFERROR(IF(VLOOKUP(B41,IMPORT!$F:$AF,21,FALSE)&lt;&gt;"null",IF(OR(A41="Z - Garage - Livraison",A41="Z - Garage - Restitution"),"",B41),""),"")</f>
        <v/>
      </c>
      <c r="K41" s="18" t="str">
        <f>IF(AND(J41="",OR(IMPORT!K41="intervention",IMPORT!K41="intervention-late")),IF(OR(A41="Z - Garage - Livraison",A41="Z - Garage - Restitution"),"",B41),"")</f>
        <v/>
      </c>
      <c r="L41" s="18" t="str">
        <f t="shared" si="0"/>
        <v/>
      </c>
      <c r="M41" s="20" t="str">
        <f>IFERROR(INT(IF(OR(IMPORT!K41="intervention",IMPORT!K41="intervention-late",IMPORT!K41="unavailable"),IF(J41&lt;&gt;"",MID(VLOOKUP(B41,IMPORT!$F:$AF,21,0),1,10),MID(VLOOKUP(B41,IMPORT!$F:$AF,19,0),1,10)),"")),"")</f>
        <v/>
      </c>
      <c r="N41" s="20" t="str">
        <f>IFERROR(INT(IF(OR(IMPORT!K41="intervention",IMPORT!K41="intervention-late",IMPORT!K41="unavailable"),IF(J41&lt;&gt;"",MID(VLOOKUP(B41,IMPORT!$F:$AF,22,0),1,10),MID(VLOOKUP(B41,IMPORT!$F:$AF,20,0),1,10)),"")),"")</f>
        <v/>
      </c>
      <c r="O41" s="18" t="str">
        <f t="shared" ca="1" si="1"/>
        <v/>
      </c>
      <c r="P41" s="14" t="str">
        <f>IFERROR(INT(IF(MID(VLOOKUP(B41,IMPORT!$F:$AF,23,FALSE),1,10)&lt;&gt;"null",MID(VLOOKUP(B41,IMPORT!$F:$AF,23,FALSE),1,10),"")),"")</f>
        <v/>
      </c>
      <c r="Q41" s="16">
        <f>IFERROR(INT(IF(MID(VLOOKUP(B41,IMPORT!$F:$AF,26,FALSE),1,10)&lt;&gt;"null",MID(VLOOKUP(B41,IMPORT!$F:$AF,26,FALSE),1,10),"")),"")</f>
        <v>43502</v>
      </c>
      <c r="R41" s="16" t="str">
        <f>IFERROR(IF(VLOOKUP(B41,IMPORT!$F:$AF,11,FALSE)="true","X",""),"")</f>
        <v/>
      </c>
      <c r="S41" s="16" t="str">
        <f>IFERROR(IF(VLOOKUP(B41,IMPORT!$F:$AF,12,FALSE)="true","X",""),"")</f>
        <v/>
      </c>
      <c r="T41" s="16" t="str">
        <f>IFERROR(IF(VLOOKUP(B41,IMPORT!$F:$AF,9,FALSE)="true","X",""),"")</f>
        <v/>
      </c>
      <c r="U41" s="16" t="str">
        <f>IFERROR(IF(VLOOKUP(B41,IMPORT!$F:$AF,10,FALSE)="true","X",""),"")</f>
        <v/>
      </c>
      <c r="V41" s="16" t="str">
        <f>IFERROR(IF(VLOOKUP(B41,IMPORT!$F:$AF,13,FALSE)="true","X",""),"")</f>
        <v/>
      </c>
      <c r="W41" s="16" t="str">
        <f>IFERROR(IF(VLOOKUP(B41,IMPORT!$F:$AF,14,FALSE)="true","X",""),"")</f>
        <v/>
      </c>
      <c r="X41" s="12">
        <f>IFERROR(INT(IF(MID(VLOOKUP(B41,IMPORT!$F:$AF,27,FALSE),1,10)&lt;&gt;"null",MID(VLOOKUP(B41,IMPORT!$F:$AF,27,FALSE),1,10),"-")),"")</f>
        <v>43490</v>
      </c>
      <c r="Y41" s="21">
        <f>IFERROR(IF(VLOOKUP(B41,IMPORT!$F:$AF,24,FALSE)&lt;&gt;"null",VLOOKUP(B41,IMPORT!$F:$AF,24,FALSE),""),"")</f>
        <v>7.0100118723601805E+17</v>
      </c>
      <c r="Z41" s="18" t="str">
        <f>IFERROR(IF(VLOOKUP(B41,IMPORT!$F:$AF,25,FALSE)&lt;&gt;"null",VLOOKUP(B41,IMPORT!$F:$AF,25,FALSE),""),"")</f>
        <v/>
      </c>
    </row>
    <row r="42" spans="1:26">
      <c r="A42" s="1" t="str">
        <f>IFERROR(IF(IMPORT!C42&lt;&gt;"",IMPORT!C42,""),"")</f>
        <v>Issy - Corentin Celton</v>
      </c>
      <c r="B42" s="1" t="str">
        <f>IFERROR(VLOOKUP(D42,IMPORT!$1:$1048576,6,FALSE),"")</f>
        <v>FC-806-MD</v>
      </c>
      <c r="C42" s="1" t="str">
        <f>IFERROR(VLOOKUP(B42,IMPORT!$F:$G,2,FALSE),"")</f>
        <v>Golf 7</v>
      </c>
      <c r="D42" s="8" t="str">
        <f>IFERROR(IF(IMPORT!A42&lt;&gt;"",IMPORT!A42,""),"")</f>
        <v>Issy - Corentin Celton5</v>
      </c>
      <c r="E42" s="1" t="str">
        <f>IFERROR(VLOOKUP(D42,IMPORT!$1:$1048576,21,FALSE),"")</f>
        <v>Stephen Girault</v>
      </c>
      <c r="F42" s="22" t="str">
        <f>IFERROR(IF(VLOOKUP(B42,IMPORT!$F:$J,4,0)="true","","S"),"")</f>
        <v/>
      </c>
      <c r="G42" s="10" t="str">
        <f>IFERROR(IF(VLOOKUP(B42,IMPORT!$F:$J,5,0)="normal","","B"),"")</f>
        <v/>
      </c>
      <c r="H42" s="23" t="str">
        <f>IFERROR(IF(VLOOKUP(B42,IMPORT!$F:$L,7,0)="true","","P"),"")</f>
        <v/>
      </c>
      <c r="I42" s="18" t="str">
        <f>IF(AND(OR(IMPORT!K42="available",IMPORT!K42="reservation",IMPORT!K42="reservation-late"),OR(A42&lt;&gt;"Z - Garage - Livraison",A42&lt;&gt;"Z - Garage - Livraison")),B42,"")</f>
        <v>FC-806-MD</v>
      </c>
      <c r="J42" s="18" t="str">
        <f>IFERROR(IF(VLOOKUP(B42,IMPORT!$F:$AF,21,FALSE)&lt;&gt;"null",IF(OR(A42="Z - Garage - Livraison",A42="Z - Garage - Restitution"),"",B42),""),"")</f>
        <v/>
      </c>
      <c r="K42" s="18" t="str">
        <f>IF(AND(J42="",OR(IMPORT!K42="intervention",IMPORT!K42="intervention-late")),IF(OR(A42="Z - Garage - Livraison",A42="Z - Garage - Restitution"),"",B42),"")</f>
        <v/>
      </c>
      <c r="L42" s="18" t="str">
        <f t="shared" si="0"/>
        <v/>
      </c>
      <c r="M42" s="20" t="str">
        <f>IFERROR(INT(IF(OR(IMPORT!K42="intervention",IMPORT!K42="intervention-late",IMPORT!K42="unavailable"),IF(J42&lt;&gt;"",MID(VLOOKUP(B42,IMPORT!$F:$AF,21,0),1,10),MID(VLOOKUP(B42,IMPORT!$F:$AF,19,0),1,10)),"")),"")</f>
        <v/>
      </c>
      <c r="N42" s="20" t="str">
        <f>IFERROR(INT(IF(OR(IMPORT!K42="intervention",IMPORT!K42="intervention-late",IMPORT!K42="unavailable"),IF(J42&lt;&gt;"",MID(VLOOKUP(B42,IMPORT!$F:$AF,22,0),1,10),MID(VLOOKUP(B42,IMPORT!$F:$AF,20,0),1,10)),"")),"")</f>
        <v/>
      </c>
      <c r="O42" s="18" t="str">
        <f t="shared" ca="1" si="1"/>
        <v/>
      </c>
      <c r="P42" s="14" t="str">
        <f>IFERROR(INT(IF(MID(VLOOKUP(B42,IMPORT!$F:$AF,23,FALSE),1,10)&lt;&gt;"null",MID(VLOOKUP(B42,IMPORT!$F:$AF,23,FALSE),1,10),"")),"")</f>
        <v/>
      </c>
      <c r="Q42" s="16" t="str">
        <f>IFERROR(INT(IF(MID(VLOOKUP(B42,IMPORT!$F:$AF,26,FALSE),1,10)&lt;&gt;"null",MID(VLOOKUP(B42,IMPORT!$F:$AF,26,FALSE),1,10),"")),"")</f>
        <v/>
      </c>
      <c r="R42" s="16" t="str">
        <f>IFERROR(IF(VLOOKUP(B42,IMPORT!$F:$AF,11,FALSE)="true","X",""),"")</f>
        <v/>
      </c>
      <c r="S42" s="16" t="str">
        <f>IFERROR(IF(VLOOKUP(B42,IMPORT!$F:$AF,12,FALSE)="true","X",""),"")</f>
        <v/>
      </c>
      <c r="T42" s="16" t="str">
        <f>IFERROR(IF(VLOOKUP(B42,IMPORT!$F:$AF,9,FALSE)="true","X",""),"")</f>
        <v/>
      </c>
      <c r="U42" s="16" t="str">
        <f>IFERROR(IF(VLOOKUP(B42,IMPORT!$F:$AF,10,FALSE)="true","X",""),"")</f>
        <v/>
      </c>
      <c r="V42" s="16" t="str">
        <f>IFERROR(IF(VLOOKUP(B42,IMPORT!$F:$AF,13,FALSE)="true","X",""),"")</f>
        <v/>
      </c>
      <c r="W42" s="16" t="str">
        <f>IFERROR(IF(VLOOKUP(B42,IMPORT!$F:$AF,14,FALSE)="true","X",""),"")</f>
        <v/>
      </c>
      <c r="X42" s="12">
        <f>IFERROR(INT(IF(MID(VLOOKUP(B42,IMPORT!$F:$AF,27,FALSE),1,10)&lt;&gt;"null",MID(VLOOKUP(B42,IMPORT!$F:$AF,27,FALSE),1,10),"-")),"")</f>
        <v>43482</v>
      </c>
      <c r="Y42" s="21">
        <f>IFERROR(IF(VLOOKUP(B42,IMPORT!$F:$AF,24,FALSE)&lt;&gt;"null",VLOOKUP(B42,IMPORT!$F:$AF,24,FALSE),""),"")</f>
        <v>7.0100118723605094E+17</v>
      </c>
      <c r="Z42" s="18">
        <f>IFERROR(IF(VLOOKUP(B42,IMPORT!$F:$AF,25,FALSE)&lt;&gt;"null",VLOOKUP(B42,IMPORT!$F:$AF,25,FALSE),""),"")</f>
        <v>346</v>
      </c>
    </row>
    <row r="43" spans="1:26">
      <c r="A43" s="1" t="str">
        <f>IFERROR(IF(IMPORT!C43&lt;&gt;"",IMPORT!C43,""),"")</f>
        <v>Issy - Corentin Celton</v>
      </c>
      <c r="B43" s="1" t="str">
        <f>IFERROR(VLOOKUP(D43,IMPORT!$1:$1048576,6,FALSE),"")</f>
        <v>EL-186-YP</v>
      </c>
      <c r="C43" s="1" t="str">
        <f>IFERROR(VLOOKUP(B43,IMPORT!$F:$G,2,FALSE),"")</f>
        <v>TWINGO</v>
      </c>
      <c r="D43" s="8" t="str">
        <f>IFERROR(IF(IMPORT!A43&lt;&gt;"",IMPORT!A43,""),"")</f>
        <v>Issy - Corentin Celton6</v>
      </c>
      <c r="E43" s="1" t="str">
        <f>IFERROR(VLOOKUP(D43,IMPORT!$1:$1048576,21,FALSE),"")</f>
        <v>Stephen Girault</v>
      </c>
      <c r="F43" s="22" t="str">
        <f>IFERROR(IF(VLOOKUP(B43,IMPORT!$F:$J,4,0)="true","","S"),"")</f>
        <v/>
      </c>
      <c r="G43" s="10" t="str">
        <f>IFERROR(IF(VLOOKUP(B43,IMPORT!$F:$J,5,0)="normal","","B"),"")</f>
        <v/>
      </c>
      <c r="H43" s="23" t="str">
        <f>IFERROR(IF(VLOOKUP(B43,IMPORT!$F:$L,7,0)="true","","P"),"")</f>
        <v/>
      </c>
      <c r="I43" s="18" t="str">
        <f>IF(AND(OR(IMPORT!K43="available",IMPORT!K43="reservation",IMPORT!K43="reservation-late"),OR(A43&lt;&gt;"Z - Garage - Livraison",A43&lt;&gt;"Z - Garage - Livraison")),B43,"")</f>
        <v>EL-186-YP</v>
      </c>
      <c r="J43" s="18" t="str">
        <f>IFERROR(IF(VLOOKUP(B43,IMPORT!$F:$AF,21,FALSE)&lt;&gt;"null",IF(OR(A43="Z - Garage - Livraison",A43="Z - Garage - Restitution"),"",B43),""),"")</f>
        <v/>
      </c>
      <c r="K43" s="18" t="str">
        <f>IF(AND(J43="",OR(IMPORT!K43="intervention",IMPORT!K43="intervention-late")),IF(OR(A43="Z - Garage - Livraison",A43="Z - Garage - Restitution"),"",B43),"")</f>
        <v/>
      </c>
      <c r="L43" s="18" t="str">
        <f t="shared" si="0"/>
        <v/>
      </c>
      <c r="M43" s="20" t="str">
        <f>IFERROR(INT(IF(OR(IMPORT!K43="intervention",IMPORT!K43="intervention-late",IMPORT!K43="unavailable"),IF(J43&lt;&gt;"",MID(VLOOKUP(B43,IMPORT!$F:$AF,21,0),1,10),MID(VLOOKUP(B43,IMPORT!$F:$AF,19,0),1,10)),"")),"")</f>
        <v/>
      </c>
      <c r="N43" s="20" t="str">
        <f>IFERROR(INT(IF(OR(IMPORT!K43="intervention",IMPORT!K43="intervention-late",IMPORT!K43="unavailable"),IF(J43&lt;&gt;"",MID(VLOOKUP(B43,IMPORT!$F:$AF,22,0),1,10),MID(VLOOKUP(B43,IMPORT!$F:$AF,20,0),1,10)),"")),"")</f>
        <v/>
      </c>
      <c r="O43" s="18" t="str">
        <f t="shared" ca="1" si="1"/>
        <v/>
      </c>
      <c r="P43" s="14">
        <f>IFERROR(INT(IF(MID(VLOOKUP(B43,IMPORT!$F:$AF,23,FALSE),1,10)&lt;&gt;"null",MID(VLOOKUP(B43,IMPORT!$F:$AF,23,FALSE),1,10),"")),"")</f>
        <v>43498</v>
      </c>
      <c r="Q43" s="16">
        <f>IFERROR(INT(IF(MID(VLOOKUP(B43,IMPORT!$F:$AF,26,FALSE),1,10)&lt;&gt;"null",MID(VLOOKUP(B43,IMPORT!$F:$AF,26,FALSE),1,10),"")),"")</f>
        <v>43478</v>
      </c>
      <c r="R43" s="16" t="str">
        <f>IFERROR(IF(VLOOKUP(B43,IMPORT!$F:$AF,11,FALSE)="true","X",""),"")</f>
        <v/>
      </c>
      <c r="S43" s="16" t="str">
        <f>IFERROR(IF(VLOOKUP(B43,IMPORT!$F:$AF,12,FALSE)="true","X",""),"")</f>
        <v/>
      </c>
      <c r="T43" s="16" t="str">
        <f>IFERROR(IF(VLOOKUP(B43,IMPORT!$F:$AF,9,FALSE)="true","X",""),"")</f>
        <v/>
      </c>
      <c r="U43" s="16" t="str">
        <f>IFERROR(IF(VLOOKUP(B43,IMPORT!$F:$AF,10,FALSE)="true","X",""),"")</f>
        <v/>
      </c>
      <c r="V43" s="16" t="str">
        <f>IFERROR(IF(VLOOKUP(B43,IMPORT!$F:$AF,13,FALSE)="true","X",""),"")</f>
        <v/>
      </c>
      <c r="W43" s="16" t="str">
        <f>IFERROR(IF(VLOOKUP(B43,IMPORT!$F:$AF,14,FALSE)="true","X",""),"")</f>
        <v/>
      </c>
      <c r="X43" s="12">
        <f>IFERROR(INT(IF(MID(VLOOKUP(B43,IMPORT!$F:$AF,27,FALSE),1,10)&lt;&gt;"null",MID(VLOOKUP(B43,IMPORT!$F:$AF,27,FALSE),1,10),"-")),"")</f>
        <v>43307</v>
      </c>
      <c r="Y43" s="21">
        <f>IFERROR(IF(VLOOKUP(B43,IMPORT!$F:$AF,24,FALSE)&lt;&gt;"null",VLOOKUP(B43,IMPORT!$F:$AF,24,FALSE),""),"")</f>
        <v>7.0100118723608499E+17</v>
      </c>
      <c r="Z43" s="18" t="str">
        <f>IFERROR(IF(VLOOKUP(B43,IMPORT!$F:$AF,25,FALSE)&lt;&gt;"null",VLOOKUP(B43,IMPORT!$F:$AF,25,FALSE),""),"")</f>
        <v/>
      </c>
    </row>
    <row r="44" spans="1:26">
      <c r="A44" s="1" t="str">
        <f>IFERROR(IF(IMPORT!C44&lt;&gt;"",IMPORT!C44,""),"")</f>
        <v>Issy - Val-de-Seine</v>
      </c>
      <c r="B44" s="1" t="str">
        <f>IFERROR(VLOOKUP(D44,IMPORT!$1:$1048576,6,FALSE),"")</f>
        <v>EL-306-SA</v>
      </c>
      <c r="C44" s="1" t="str">
        <f>IFERROR(VLOOKUP(B44,IMPORT!$F:$G,2,FALSE),"")</f>
        <v>TWINGO</v>
      </c>
      <c r="D44" s="8" t="str">
        <f>IFERROR(IF(IMPORT!A44&lt;&gt;"",IMPORT!A44,""),"")</f>
        <v>Issy - Val-de-Seine1</v>
      </c>
      <c r="E44" s="1" t="str">
        <f>IFERROR(VLOOKUP(D44,IMPORT!$1:$1048576,21,FALSE),"")</f>
        <v>Stephen Girault</v>
      </c>
      <c r="F44" s="22" t="str">
        <f>IFERROR(IF(VLOOKUP(B44,IMPORT!$F:$J,4,0)="true","","S"),"")</f>
        <v/>
      </c>
      <c r="G44" s="10" t="str">
        <f>IFERROR(IF(VLOOKUP(B44,IMPORT!$F:$J,5,0)="normal","","B"),"")</f>
        <v/>
      </c>
      <c r="H44" s="23" t="str">
        <f>IFERROR(IF(VLOOKUP(B44,IMPORT!$F:$L,7,0)="true","","P"),"")</f>
        <v>P</v>
      </c>
      <c r="I44" s="18" t="str">
        <f>IF(AND(OR(IMPORT!K44="available",IMPORT!K44="reservation",IMPORT!K44="reservation-late"),OR(A44&lt;&gt;"Z - Garage - Livraison",A44&lt;&gt;"Z - Garage - Livraison")),B44,"")</f>
        <v>EL-306-SA</v>
      </c>
      <c r="J44" s="18" t="str">
        <f>IFERROR(IF(VLOOKUP(B44,IMPORT!$F:$AF,21,FALSE)&lt;&gt;"null",IF(OR(A44="Z - Garage - Livraison",A44="Z - Garage - Restitution"),"",B44),""),"")</f>
        <v/>
      </c>
      <c r="K44" s="18" t="str">
        <f>IF(AND(J44="",OR(IMPORT!K44="intervention",IMPORT!K44="intervention-late")),IF(OR(A44="Z - Garage - Livraison",A44="Z - Garage - Restitution"),"",B44),"")</f>
        <v/>
      </c>
      <c r="L44" s="18" t="str">
        <f t="shared" si="0"/>
        <v/>
      </c>
      <c r="M44" s="20" t="str">
        <f>IFERROR(INT(IF(OR(IMPORT!K44="intervention",IMPORT!K44="intervention-late",IMPORT!K44="unavailable"),IF(J44&lt;&gt;"",MID(VLOOKUP(B44,IMPORT!$F:$AF,21,0),1,10),MID(VLOOKUP(B44,IMPORT!$F:$AF,19,0),1,10)),"")),"")</f>
        <v/>
      </c>
      <c r="N44" s="20" t="str">
        <f>IFERROR(INT(IF(OR(IMPORT!K44="intervention",IMPORT!K44="intervention-late",IMPORT!K44="unavailable"),IF(J44&lt;&gt;"",MID(VLOOKUP(B44,IMPORT!$F:$AF,22,0),1,10),MID(VLOOKUP(B44,IMPORT!$F:$AF,20,0),1,10)),"")),"")</f>
        <v/>
      </c>
      <c r="O44" s="18" t="str">
        <f t="shared" ca="1" si="1"/>
        <v/>
      </c>
      <c r="P44" s="14" t="str">
        <f>IFERROR(INT(IF(MID(VLOOKUP(B44,IMPORT!$F:$AF,23,FALSE),1,10)&lt;&gt;"null",MID(VLOOKUP(B44,IMPORT!$F:$AF,23,FALSE),1,10),"")),"")</f>
        <v/>
      </c>
      <c r="Q44" s="16">
        <f>IFERROR(INT(IF(MID(VLOOKUP(B44,IMPORT!$F:$AF,26,FALSE),1,10)&lt;&gt;"null",MID(VLOOKUP(B44,IMPORT!$F:$AF,26,FALSE),1,10),"")),"")</f>
        <v>43444</v>
      </c>
      <c r="R44" s="16" t="str">
        <f>IFERROR(IF(VLOOKUP(B44,IMPORT!$F:$AF,11,FALSE)="true","X",""),"")</f>
        <v/>
      </c>
      <c r="S44" s="16" t="str">
        <f>IFERROR(IF(VLOOKUP(B44,IMPORT!$F:$AF,12,FALSE)="true","X",""),"")</f>
        <v/>
      </c>
      <c r="T44" s="16" t="str">
        <f>IFERROR(IF(VLOOKUP(B44,IMPORT!$F:$AF,9,FALSE)="true","X",""),"")</f>
        <v/>
      </c>
      <c r="U44" s="16" t="str">
        <f>IFERROR(IF(VLOOKUP(B44,IMPORT!$F:$AF,10,FALSE)="true","X",""),"")</f>
        <v/>
      </c>
      <c r="V44" s="16" t="str">
        <f>IFERROR(IF(VLOOKUP(B44,IMPORT!$F:$AF,13,FALSE)="true","X",""),"")</f>
        <v/>
      </c>
      <c r="W44" s="16" t="str">
        <f>IFERROR(IF(VLOOKUP(B44,IMPORT!$F:$AF,14,FALSE)="true","X",""),"")</f>
        <v/>
      </c>
      <c r="X44" s="12">
        <f>IFERROR(INT(IF(MID(VLOOKUP(B44,IMPORT!$F:$AF,27,FALSE),1,10)&lt;&gt;"null",MID(VLOOKUP(B44,IMPORT!$F:$AF,27,FALSE),1,10),"-")),"")</f>
        <v>43215</v>
      </c>
      <c r="Y44" s="21">
        <f>IFERROR(IF(VLOOKUP(B44,IMPORT!$F:$AF,24,FALSE)&lt;&gt;"null",VLOOKUP(B44,IMPORT!$F:$AF,24,FALSE),""),"")</f>
        <v>7.0100118723602598E+17</v>
      </c>
      <c r="Z44" s="18" t="str">
        <f>IFERROR(IF(VLOOKUP(B44,IMPORT!$F:$AF,25,FALSE)&lt;&gt;"null",VLOOKUP(B44,IMPORT!$F:$AF,25,FALSE),""),"")</f>
        <v/>
      </c>
    </row>
    <row r="45" spans="1:26">
      <c r="A45" s="1" t="str">
        <f>IFERROR(IF(IMPORT!C45&lt;&gt;"",IMPORT!C45,""),"")</f>
        <v>Issy - Val-de-Seine</v>
      </c>
      <c r="B45" s="1" t="str">
        <f>IFERROR(VLOOKUP(D45,IMPORT!$1:$1048576,6,FALSE),"")</f>
        <v>EL-419-FN</v>
      </c>
      <c r="C45" s="1" t="str">
        <f>IFERROR(VLOOKUP(B45,IMPORT!$F:$G,2,FALSE),"")</f>
        <v>Golf 7</v>
      </c>
      <c r="D45" s="8" t="str">
        <f>IFERROR(IF(IMPORT!A45&lt;&gt;"",IMPORT!A45,""),"")</f>
        <v>Issy - Val-de-Seine2</v>
      </c>
      <c r="E45" s="1" t="str">
        <f>IFERROR(VLOOKUP(D45,IMPORT!$1:$1048576,21,FALSE),"")</f>
        <v>Stephen Girault</v>
      </c>
      <c r="F45" s="22" t="str">
        <f>IFERROR(IF(VLOOKUP(B45,IMPORT!$F:$J,4,0)="true","","S"),"")</f>
        <v/>
      </c>
      <c r="G45" s="10" t="str">
        <f>IFERROR(IF(VLOOKUP(B45,IMPORT!$F:$J,5,0)="normal","","B"),"")</f>
        <v/>
      </c>
      <c r="H45" s="23" t="str">
        <f>IFERROR(IF(VLOOKUP(B45,IMPORT!$F:$L,7,0)="true","","P"),"")</f>
        <v/>
      </c>
      <c r="I45" s="18" t="str">
        <f>IF(AND(OR(IMPORT!K45="available",IMPORT!K45="reservation",IMPORT!K45="reservation-late"),OR(A45&lt;&gt;"Z - Garage - Livraison",A45&lt;&gt;"Z - Garage - Livraison")),B45,"")</f>
        <v>EL-419-FN</v>
      </c>
      <c r="J45" s="18" t="str">
        <f>IFERROR(IF(VLOOKUP(B45,IMPORT!$F:$AF,21,FALSE)&lt;&gt;"null",IF(OR(A45="Z - Garage - Livraison",A45="Z - Garage - Restitution"),"",B45),""),"")</f>
        <v/>
      </c>
      <c r="K45" s="18" t="str">
        <f>IF(AND(J45="",OR(IMPORT!K45="intervention",IMPORT!K45="intervention-late")),IF(OR(A45="Z - Garage - Livraison",A45="Z - Garage - Restitution"),"",B45),"")</f>
        <v/>
      </c>
      <c r="L45" s="18" t="str">
        <f t="shared" si="0"/>
        <v/>
      </c>
      <c r="M45" s="20" t="str">
        <f>IFERROR(INT(IF(OR(IMPORT!K45="intervention",IMPORT!K45="intervention-late",IMPORT!K45="unavailable"),IF(J45&lt;&gt;"",MID(VLOOKUP(B45,IMPORT!$F:$AF,21,0),1,10),MID(VLOOKUP(B45,IMPORT!$F:$AF,19,0),1,10)),"")),"")</f>
        <v/>
      </c>
      <c r="N45" s="20" t="str">
        <f>IFERROR(INT(IF(OR(IMPORT!K45="intervention",IMPORT!K45="intervention-late",IMPORT!K45="unavailable"),IF(J45&lt;&gt;"",MID(VLOOKUP(B45,IMPORT!$F:$AF,22,0),1,10),MID(VLOOKUP(B45,IMPORT!$F:$AF,20,0),1,10)),"")),"")</f>
        <v/>
      </c>
      <c r="O45" s="18" t="str">
        <f t="shared" ca="1" si="1"/>
        <v/>
      </c>
      <c r="P45" s="14">
        <f>IFERROR(INT(IF(MID(VLOOKUP(B45,IMPORT!$F:$AF,23,FALSE),1,10)&lt;&gt;"null",MID(VLOOKUP(B45,IMPORT!$F:$AF,23,FALSE),1,10),"")),"")</f>
        <v>43477</v>
      </c>
      <c r="Q45" s="16" t="str">
        <f>IFERROR(INT(IF(MID(VLOOKUP(B45,IMPORT!$F:$AF,26,FALSE),1,10)&lt;&gt;"null",MID(VLOOKUP(B45,IMPORT!$F:$AF,26,FALSE),1,10),"")),"")</f>
        <v/>
      </c>
      <c r="R45" s="16" t="str">
        <f>IFERROR(IF(VLOOKUP(B45,IMPORT!$F:$AF,11,FALSE)="true","X",""),"")</f>
        <v/>
      </c>
      <c r="S45" s="16" t="str">
        <f>IFERROR(IF(VLOOKUP(B45,IMPORT!$F:$AF,12,FALSE)="true","X",""),"")</f>
        <v/>
      </c>
      <c r="T45" s="16" t="str">
        <f>IFERROR(IF(VLOOKUP(B45,IMPORT!$F:$AF,9,FALSE)="true","X",""),"")</f>
        <v/>
      </c>
      <c r="U45" s="16" t="str">
        <f>IFERROR(IF(VLOOKUP(B45,IMPORT!$F:$AF,10,FALSE)="true","X",""),"")</f>
        <v/>
      </c>
      <c r="V45" s="16" t="str">
        <f>IFERROR(IF(VLOOKUP(B45,IMPORT!$F:$AF,13,FALSE)="true","X",""),"")</f>
        <v/>
      </c>
      <c r="W45" s="16" t="str">
        <f>IFERROR(IF(VLOOKUP(B45,IMPORT!$F:$AF,14,FALSE)="true","X",""),"")</f>
        <v/>
      </c>
      <c r="X45" s="12">
        <f>IFERROR(INT(IF(MID(VLOOKUP(B45,IMPORT!$F:$AF,27,FALSE),1,10)&lt;&gt;"null",MID(VLOOKUP(B45,IMPORT!$F:$AF,27,FALSE),1,10),"-")),"")</f>
        <v>43222</v>
      </c>
      <c r="Y45" s="21">
        <f>IFERROR(IF(VLOOKUP(B45,IMPORT!$F:$AF,24,FALSE)&lt;&gt;"null",VLOOKUP(B45,IMPORT!$F:$AF,24,FALSE),""),"")</f>
        <v>7.0100118723606106E+17</v>
      </c>
      <c r="Z45" s="18" t="str">
        <f>IFERROR(IF(VLOOKUP(B45,IMPORT!$F:$AF,25,FALSE)&lt;&gt;"null",VLOOKUP(B45,IMPORT!$F:$AF,25,FALSE),""),"")</f>
        <v/>
      </c>
    </row>
    <row r="46" spans="1:26">
      <c r="A46" s="1" t="str">
        <f>IFERROR(IF(IMPORT!C46&lt;&gt;"",IMPORT!C46,""),"")</f>
        <v>Kremlin Bicetre - Porte d'Italie</v>
      </c>
      <c r="B46" s="1" t="str">
        <f>IFERROR(VLOOKUP(D46,IMPORT!$1:$1048576,6,FALSE),"")</f>
        <v>FC-585-SK</v>
      </c>
      <c r="C46" s="1" t="str">
        <f>IFERROR(VLOOKUP(B46,IMPORT!$F:$G,2,FALSE),"")</f>
        <v>MEGANE</v>
      </c>
      <c r="D46" s="8" t="str">
        <f>IFERROR(IF(IMPORT!A46&lt;&gt;"",IMPORT!A46,""),"")</f>
        <v>Kremlin Bicetre - Porte d'Italie1</v>
      </c>
      <c r="E46" s="1" t="str">
        <f>IFERROR(VLOOKUP(D46,IMPORT!$1:$1048576,21,FALSE),"")</f>
        <v>null</v>
      </c>
      <c r="F46" s="22" t="str">
        <f>IFERROR(IF(VLOOKUP(B46,IMPORT!$F:$J,4,0)="true","","S"),"")</f>
        <v/>
      </c>
      <c r="G46" s="10" t="str">
        <f>IFERROR(IF(VLOOKUP(B46,IMPORT!$F:$J,5,0)="normal","","B"),"")</f>
        <v/>
      </c>
      <c r="H46" s="23" t="str">
        <f>IFERROR(IF(VLOOKUP(B46,IMPORT!$F:$L,7,0)="true","","P"),"")</f>
        <v/>
      </c>
      <c r="I46" s="18" t="str">
        <f>IF(AND(OR(IMPORT!K46="available",IMPORT!K46="reservation",IMPORT!K46="reservation-late"),OR(A46&lt;&gt;"Z - Garage - Livraison",A46&lt;&gt;"Z - Garage - Livraison")),B46,"")</f>
        <v>FC-585-SK</v>
      </c>
      <c r="J46" s="18" t="str">
        <f>IFERROR(IF(VLOOKUP(B46,IMPORT!$F:$AF,21,FALSE)&lt;&gt;"null",IF(OR(A46="Z - Garage - Livraison",A46="Z - Garage - Restitution"),"",B46),""),"")</f>
        <v/>
      </c>
      <c r="K46" s="18" t="str">
        <f>IF(AND(J46="",OR(IMPORT!K46="intervention",IMPORT!K46="intervention-late")),IF(OR(A46="Z - Garage - Livraison",A46="Z - Garage - Restitution"),"",B46),"")</f>
        <v/>
      </c>
      <c r="L46" s="18" t="str">
        <f t="shared" si="0"/>
        <v/>
      </c>
      <c r="M46" s="20" t="str">
        <f>IFERROR(INT(IF(OR(IMPORT!K46="intervention",IMPORT!K46="intervention-late",IMPORT!K46="unavailable"),IF(J46&lt;&gt;"",MID(VLOOKUP(B46,IMPORT!$F:$AF,21,0),1,10),MID(VLOOKUP(B46,IMPORT!$F:$AF,19,0),1,10)),"")),"")</f>
        <v/>
      </c>
      <c r="N46" s="20" t="str">
        <f>IFERROR(INT(IF(OR(IMPORT!K46="intervention",IMPORT!K46="intervention-late",IMPORT!K46="unavailable"),IF(J46&lt;&gt;"",MID(VLOOKUP(B46,IMPORT!$F:$AF,22,0),1,10),MID(VLOOKUP(B46,IMPORT!$F:$AF,20,0),1,10)),"")),"")</f>
        <v/>
      </c>
      <c r="O46" s="18" t="str">
        <f t="shared" ca="1" si="1"/>
        <v/>
      </c>
      <c r="P46" s="14" t="str">
        <f>IFERROR(INT(IF(MID(VLOOKUP(B46,IMPORT!$F:$AF,23,FALSE),1,10)&lt;&gt;"null",MID(VLOOKUP(B46,IMPORT!$F:$AF,23,FALSE),1,10),"")),"")</f>
        <v/>
      </c>
      <c r="Q46" s="16" t="str">
        <f>IFERROR(INT(IF(MID(VLOOKUP(B46,IMPORT!$F:$AF,26,FALSE),1,10)&lt;&gt;"null",MID(VLOOKUP(B46,IMPORT!$F:$AF,26,FALSE),1,10),"")),"")</f>
        <v/>
      </c>
      <c r="R46" s="16" t="str">
        <f>IFERROR(IF(VLOOKUP(B46,IMPORT!$F:$AF,11,FALSE)="true","X",""),"")</f>
        <v/>
      </c>
      <c r="S46" s="16" t="str">
        <f>IFERROR(IF(VLOOKUP(B46,IMPORT!$F:$AF,12,FALSE)="true","X",""),"")</f>
        <v/>
      </c>
      <c r="T46" s="16" t="str">
        <f>IFERROR(IF(VLOOKUP(B46,IMPORT!$F:$AF,9,FALSE)="true","X",""),"")</f>
        <v/>
      </c>
      <c r="U46" s="16" t="str">
        <f>IFERROR(IF(VLOOKUP(B46,IMPORT!$F:$AF,10,FALSE)="true","X",""),"")</f>
        <v/>
      </c>
      <c r="V46" s="16" t="str">
        <f>IFERROR(IF(VLOOKUP(B46,IMPORT!$F:$AF,13,FALSE)="true","X",""),"")</f>
        <v/>
      </c>
      <c r="W46" s="16" t="str">
        <f>IFERROR(IF(VLOOKUP(B46,IMPORT!$F:$AF,14,FALSE)="true","X",""),"")</f>
        <v/>
      </c>
      <c r="X46" s="12">
        <f>IFERROR(INT(IF(MID(VLOOKUP(B46,IMPORT!$F:$AF,27,FALSE),1,10)&lt;&gt;"null",MID(VLOOKUP(B46,IMPORT!$F:$AF,27,FALSE),1,10),"-")),"")</f>
        <v>43483</v>
      </c>
      <c r="Y46" s="21">
        <f>IFERROR(IF(VLOOKUP(B46,IMPORT!$F:$AF,24,FALSE)&lt;&gt;"null",VLOOKUP(B46,IMPORT!$F:$AF,24,FALSE),""),"")</f>
        <v>7.0100118723608704E+17</v>
      </c>
      <c r="Z46" s="18" t="str">
        <f>IFERROR(IF(VLOOKUP(B46,IMPORT!$F:$AF,25,FALSE)&lt;&gt;"null",VLOOKUP(B46,IMPORT!$F:$AF,25,FALSE),""),"")</f>
        <v/>
      </c>
    </row>
    <row r="47" spans="1:26">
      <c r="A47" s="1" t="str">
        <f>IFERROR(IF(IMPORT!C47&lt;&gt;"",IMPORT!C47,""),"")</f>
        <v>Kremlin Bicetre - Porte d'Italie</v>
      </c>
      <c r="B47" s="1" t="str">
        <f>IFERROR(VLOOKUP(D47,IMPORT!$1:$1048576,6,FALSE),"")</f>
        <v>FC-933-SK</v>
      </c>
      <c r="C47" s="1" t="str">
        <f>IFERROR(VLOOKUP(B47,IMPORT!$F:$G,2,FALSE),"")</f>
        <v>MEGANE</v>
      </c>
      <c r="D47" s="8" t="str">
        <f>IFERROR(IF(IMPORT!A47&lt;&gt;"",IMPORT!A47,""),"")</f>
        <v>Kremlin Bicetre - Porte d'Italie2</v>
      </c>
      <c r="E47" s="1" t="str">
        <f>IFERROR(VLOOKUP(D47,IMPORT!$1:$1048576,21,FALSE),"")</f>
        <v>null</v>
      </c>
      <c r="F47" s="22" t="str">
        <f>IFERROR(IF(VLOOKUP(B47,IMPORT!$F:$J,4,0)="true","","S"),"")</f>
        <v/>
      </c>
      <c r="G47" s="10" t="str">
        <f>IFERROR(IF(VLOOKUP(B47,IMPORT!$F:$J,5,0)="normal","","B"),"")</f>
        <v/>
      </c>
      <c r="H47" s="23" t="str">
        <f>IFERROR(IF(VLOOKUP(B47,IMPORT!$F:$L,7,0)="true","","P"),"")</f>
        <v/>
      </c>
      <c r="I47" s="18" t="str">
        <f>IF(AND(OR(IMPORT!K47="available",IMPORT!K47="reservation",IMPORT!K47="reservation-late"),OR(A47&lt;&gt;"Z - Garage - Livraison",A47&lt;&gt;"Z - Garage - Livraison")),B47,"")</f>
        <v>FC-933-SK</v>
      </c>
      <c r="J47" s="18" t="str">
        <f>IFERROR(IF(VLOOKUP(B47,IMPORT!$F:$AF,21,FALSE)&lt;&gt;"null",IF(OR(A47="Z - Garage - Livraison",A47="Z - Garage - Restitution"),"",B47),""),"")</f>
        <v/>
      </c>
      <c r="K47" s="18" t="str">
        <f>IF(AND(J47="",OR(IMPORT!K47="intervention",IMPORT!K47="intervention-late")),IF(OR(A47="Z - Garage - Livraison",A47="Z - Garage - Restitution"),"",B47),"")</f>
        <v/>
      </c>
      <c r="L47" s="18" t="str">
        <f t="shared" si="0"/>
        <v/>
      </c>
      <c r="M47" s="20" t="str">
        <f>IFERROR(INT(IF(OR(IMPORT!K47="intervention",IMPORT!K47="intervention-late",IMPORT!K47="unavailable"),IF(J47&lt;&gt;"",MID(VLOOKUP(B47,IMPORT!$F:$AF,21,0),1,10),MID(VLOOKUP(B47,IMPORT!$F:$AF,19,0),1,10)),"")),"")</f>
        <v/>
      </c>
      <c r="N47" s="20" t="str">
        <f>IFERROR(INT(IF(OR(IMPORT!K47="intervention",IMPORT!K47="intervention-late",IMPORT!K47="unavailable"),IF(J47&lt;&gt;"",MID(VLOOKUP(B47,IMPORT!$F:$AF,22,0),1,10),MID(VLOOKUP(B47,IMPORT!$F:$AF,20,0),1,10)),"")),"")</f>
        <v/>
      </c>
      <c r="O47" s="18" t="str">
        <f t="shared" ca="1" si="1"/>
        <v/>
      </c>
      <c r="P47" s="14" t="str">
        <f>IFERROR(INT(IF(MID(VLOOKUP(B47,IMPORT!$F:$AF,23,FALSE),1,10)&lt;&gt;"null",MID(VLOOKUP(B47,IMPORT!$F:$AF,23,FALSE),1,10),"")),"")</f>
        <v/>
      </c>
      <c r="Q47" s="16" t="str">
        <f>IFERROR(INT(IF(MID(VLOOKUP(B47,IMPORT!$F:$AF,26,FALSE),1,10)&lt;&gt;"null",MID(VLOOKUP(B47,IMPORT!$F:$AF,26,FALSE),1,10),"")),"")</f>
        <v/>
      </c>
      <c r="R47" s="16" t="str">
        <f>IFERROR(IF(VLOOKUP(B47,IMPORT!$F:$AF,11,FALSE)="true","X",""),"")</f>
        <v/>
      </c>
      <c r="S47" s="16" t="str">
        <f>IFERROR(IF(VLOOKUP(B47,IMPORT!$F:$AF,12,FALSE)="true","X",""),"")</f>
        <v/>
      </c>
      <c r="T47" s="16" t="str">
        <f>IFERROR(IF(VLOOKUP(B47,IMPORT!$F:$AF,9,FALSE)="true","X",""),"")</f>
        <v/>
      </c>
      <c r="U47" s="16" t="str">
        <f>IFERROR(IF(VLOOKUP(B47,IMPORT!$F:$AF,10,FALSE)="true","X",""),"")</f>
        <v/>
      </c>
      <c r="V47" s="16" t="str">
        <f>IFERROR(IF(VLOOKUP(B47,IMPORT!$F:$AF,13,FALSE)="true","X",""),"")</f>
        <v/>
      </c>
      <c r="W47" s="16" t="str">
        <f>IFERROR(IF(VLOOKUP(B47,IMPORT!$F:$AF,14,FALSE)="true","X",""),"")</f>
        <v/>
      </c>
      <c r="X47" s="12">
        <f>IFERROR(INT(IF(MID(VLOOKUP(B47,IMPORT!$F:$AF,27,FALSE),1,10)&lt;&gt;"null",MID(VLOOKUP(B47,IMPORT!$F:$AF,27,FALSE),1,10),"-")),"")</f>
        <v>43483</v>
      </c>
      <c r="Y47" s="21">
        <f>IFERROR(IF(VLOOKUP(B47,IMPORT!$F:$AF,24,FALSE)&lt;&gt;"null",VLOOKUP(B47,IMPORT!$F:$AF,24,FALSE),""),"")</f>
        <v>7.0100118723608704E+17</v>
      </c>
      <c r="Z47" s="18" t="str">
        <f>IFERROR(IF(VLOOKUP(B47,IMPORT!$F:$AF,25,FALSE)&lt;&gt;"null",VLOOKUP(B47,IMPORT!$F:$AF,25,FALSE),""),"")</f>
        <v/>
      </c>
    </row>
    <row r="48" spans="1:26">
      <c r="A48" s="1" t="str">
        <f>IFERROR(IF(IMPORT!C48&lt;&gt;"",IMPORT!C48,""),"")</f>
        <v>Kremlin Bicetre - Porte d'Italie</v>
      </c>
      <c r="B48" s="1" t="str">
        <f>IFERROR(VLOOKUP(D48,IMPORT!$1:$1048576,6,FALSE),"")</f>
        <v>FC-283-SL</v>
      </c>
      <c r="C48" s="1" t="str">
        <f>IFERROR(VLOOKUP(B48,IMPORT!$F:$G,2,FALSE),"")</f>
        <v>MEGANE</v>
      </c>
      <c r="D48" s="8" t="str">
        <f>IFERROR(IF(IMPORT!A48&lt;&gt;"",IMPORT!A48,""),"")</f>
        <v>Kremlin Bicetre - Porte d'Italie3</v>
      </c>
      <c r="E48" s="1" t="str">
        <f>IFERROR(VLOOKUP(D48,IMPORT!$1:$1048576,21,FALSE),"")</f>
        <v>null</v>
      </c>
      <c r="F48" s="22" t="str">
        <f>IFERROR(IF(VLOOKUP(B48,IMPORT!$F:$J,4,0)="true","","S"),"")</f>
        <v/>
      </c>
      <c r="G48" s="10" t="str">
        <f>IFERROR(IF(VLOOKUP(B48,IMPORT!$F:$J,5,0)="normal","","B"),"")</f>
        <v/>
      </c>
      <c r="H48" s="23" t="str">
        <f>IFERROR(IF(VLOOKUP(B48,IMPORT!$F:$L,7,0)="true","","P"),"")</f>
        <v/>
      </c>
      <c r="I48" s="18" t="str">
        <f>IF(AND(OR(IMPORT!K48="available",IMPORT!K48="reservation",IMPORT!K48="reservation-late"),OR(A48&lt;&gt;"Z - Garage - Livraison",A48&lt;&gt;"Z - Garage - Livraison")),B48,"")</f>
        <v>FC-283-SL</v>
      </c>
      <c r="J48" s="18" t="str">
        <f>IFERROR(IF(VLOOKUP(B48,IMPORT!$F:$AF,21,FALSE)&lt;&gt;"null",IF(OR(A48="Z - Garage - Livraison",A48="Z - Garage - Restitution"),"",B48),""),"")</f>
        <v/>
      </c>
      <c r="K48" s="18" t="str">
        <f>IF(AND(J48="",OR(IMPORT!K48="intervention",IMPORT!K48="intervention-late")),IF(OR(A48="Z - Garage - Livraison",A48="Z - Garage - Restitution"),"",B48),"")</f>
        <v/>
      </c>
      <c r="L48" s="18" t="str">
        <f t="shared" si="0"/>
        <v/>
      </c>
      <c r="M48" s="20" t="str">
        <f>IFERROR(INT(IF(OR(IMPORT!K48="intervention",IMPORT!K48="intervention-late",IMPORT!K48="unavailable"),IF(J48&lt;&gt;"",MID(VLOOKUP(B48,IMPORT!$F:$AF,21,0),1,10),MID(VLOOKUP(B48,IMPORT!$F:$AF,19,0),1,10)),"")),"")</f>
        <v/>
      </c>
      <c r="N48" s="20" t="str">
        <f>IFERROR(INT(IF(OR(IMPORT!K48="intervention",IMPORT!K48="intervention-late",IMPORT!K48="unavailable"),IF(J48&lt;&gt;"",MID(VLOOKUP(B48,IMPORT!$F:$AF,22,0),1,10),MID(VLOOKUP(B48,IMPORT!$F:$AF,20,0),1,10)),"")),"")</f>
        <v/>
      </c>
      <c r="O48" s="18" t="str">
        <f t="shared" ca="1" si="1"/>
        <v/>
      </c>
      <c r="P48" s="14" t="str">
        <f>IFERROR(INT(IF(MID(VLOOKUP(B48,IMPORT!$F:$AF,23,FALSE),1,10)&lt;&gt;"null",MID(VLOOKUP(B48,IMPORT!$F:$AF,23,FALSE),1,10),"")),"")</f>
        <v/>
      </c>
      <c r="Q48" s="16" t="str">
        <f>IFERROR(INT(IF(MID(VLOOKUP(B48,IMPORT!$F:$AF,26,FALSE),1,10)&lt;&gt;"null",MID(VLOOKUP(B48,IMPORT!$F:$AF,26,FALSE),1,10),"")),"")</f>
        <v/>
      </c>
      <c r="R48" s="16" t="str">
        <f>IFERROR(IF(VLOOKUP(B48,IMPORT!$F:$AF,11,FALSE)="true","X",""),"")</f>
        <v/>
      </c>
      <c r="S48" s="16" t="str">
        <f>IFERROR(IF(VLOOKUP(B48,IMPORT!$F:$AF,12,FALSE)="true","X",""),"")</f>
        <v/>
      </c>
      <c r="T48" s="16" t="str">
        <f>IFERROR(IF(VLOOKUP(B48,IMPORT!$F:$AF,9,FALSE)="true","X",""),"")</f>
        <v/>
      </c>
      <c r="U48" s="16" t="str">
        <f>IFERROR(IF(VLOOKUP(B48,IMPORT!$F:$AF,10,FALSE)="true","X",""),"")</f>
        <v/>
      </c>
      <c r="V48" s="16" t="str">
        <f>IFERROR(IF(VLOOKUP(B48,IMPORT!$F:$AF,13,FALSE)="true","X",""),"")</f>
        <v/>
      </c>
      <c r="W48" s="16" t="str">
        <f>IFERROR(IF(VLOOKUP(B48,IMPORT!$F:$AF,14,FALSE)="true","X",""),"")</f>
        <v/>
      </c>
      <c r="X48" s="12">
        <f>IFERROR(INT(IF(MID(VLOOKUP(B48,IMPORT!$F:$AF,27,FALSE),1,10)&lt;&gt;"null",MID(VLOOKUP(B48,IMPORT!$F:$AF,27,FALSE),1,10),"-")),"")</f>
        <v>43483</v>
      </c>
      <c r="Y48" s="21">
        <f>IFERROR(IF(VLOOKUP(B48,IMPORT!$F:$AF,24,FALSE)&lt;&gt;"null",VLOOKUP(B48,IMPORT!$F:$AF,24,FALSE),""),"")</f>
        <v>7.0100118723608602E+17</v>
      </c>
      <c r="Z48" s="18" t="str">
        <f>IFERROR(IF(VLOOKUP(B48,IMPORT!$F:$AF,25,FALSE)&lt;&gt;"null",VLOOKUP(B48,IMPORT!$F:$AF,25,FALSE),""),"")</f>
        <v/>
      </c>
    </row>
    <row r="49" spans="1:26">
      <c r="A49" s="1" t="str">
        <f>IFERROR(IF(IMPORT!C49&lt;&gt;"",IMPORT!C49,""),"")</f>
        <v>Kremlin Bicetre - Porte d'Italie</v>
      </c>
      <c r="B49" s="1" t="str">
        <f>IFERROR(VLOOKUP(D49,IMPORT!$1:$1048576,6,FALSE),"")</f>
        <v>FC-140-SL</v>
      </c>
      <c r="C49" s="1" t="str">
        <f>IFERROR(VLOOKUP(B49,IMPORT!$F:$G,2,FALSE),"")</f>
        <v>MEGANE</v>
      </c>
      <c r="D49" s="8" t="str">
        <f>IFERROR(IF(IMPORT!A49&lt;&gt;"",IMPORT!A49,""),"")</f>
        <v>Kremlin Bicetre - Porte d'Italie4</v>
      </c>
      <c r="E49" s="1" t="str">
        <f>IFERROR(VLOOKUP(D49,IMPORT!$1:$1048576,21,FALSE),"")</f>
        <v>null</v>
      </c>
      <c r="F49" s="22" t="str">
        <f>IFERROR(IF(VLOOKUP(B49,IMPORT!$F:$J,4,0)="true","","S"),"")</f>
        <v/>
      </c>
      <c r="G49" s="10" t="str">
        <f>IFERROR(IF(VLOOKUP(B49,IMPORT!$F:$J,5,0)="normal","","B"),"")</f>
        <v/>
      </c>
      <c r="H49" s="23" t="str">
        <f>IFERROR(IF(VLOOKUP(B49,IMPORT!$F:$L,7,0)="true","","P"),"")</f>
        <v/>
      </c>
      <c r="I49" s="18" t="str">
        <f>IF(AND(OR(IMPORT!K49="available",IMPORT!K49="reservation",IMPORT!K49="reservation-late"),OR(A49&lt;&gt;"Z - Garage - Livraison",A49&lt;&gt;"Z - Garage - Livraison")),B49,"")</f>
        <v>FC-140-SL</v>
      </c>
      <c r="J49" s="18" t="str">
        <f>IFERROR(IF(VLOOKUP(B49,IMPORT!$F:$AF,21,FALSE)&lt;&gt;"null",IF(OR(A49="Z - Garage - Livraison",A49="Z - Garage - Restitution"),"",B49),""),"")</f>
        <v/>
      </c>
      <c r="K49" s="18" t="str">
        <f>IF(AND(J49="",OR(IMPORT!K49="intervention",IMPORT!K49="intervention-late")),IF(OR(A49="Z - Garage - Livraison",A49="Z - Garage - Restitution"),"",B49),"")</f>
        <v/>
      </c>
      <c r="L49" s="18" t="str">
        <f t="shared" si="0"/>
        <v/>
      </c>
      <c r="M49" s="20" t="str">
        <f>IFERROR(INT(IF(OR(IMPORT!K49="intervention",IMPORT!K49="intervention-late",IMPORT!K49="unavailable"),IF(J49&lt;&gt;"",MID(VLOOKUP(B49,IMPORT!$F:$AF,21,0),1,10),MID(VLOOKUP(B49,IMPORT!$F:$AF,19,0),1,10)),"")),"")</f>
        <v/>
      </c>
      <c r="N49" s="20" t="str">
        <f>IFERROR(INT(IF(OR(IMPORT!K49="intervention",IMPORT!K49="intervention-late",IMPORT!K49="unavailable"),IF(J49&lt;&gt;"",MID(VLOOKUP(B49,IMPORT!$F:$AF,22,0),1,10),MID(VLOOKUP(B49,IMPORT!$F:$AF,20,0),1,10)),"")),"")</f>
        <v/>
      </c>
      <c r="O49" s="18" t="str">
        <f t="shared" ca="1" si="1"/>
        <v/>
      </c>
      <c r="P49" s="14" t="str">
        <f>IFERROR(INT(IF(MID(VLOOKUP(B49,IMPORT!$F:$AF,23,FALSE),1,10)&lt;&gt;"null",MID(VLOOKUP(B49,IMPORT!$F:$AF,23,FALSE),1,10),"")),"")</f>
        <v/>
      </c>
      <c r="Q49" s="16" t="str">
        <f>IFERROR(INT(IF(MID(VLOOKUP(B49,IMPORT!$F:$AF,26,FALSE),1,10)&lt;&gt;"null",MID(VLOOKUP(B49,IMPORT!$F:$AF,26,FALSE),1,10),"")),"")</f>
        <v/>
      </c>
      <c r="R49" s="16" t="str">
        <f>IFERROR(IF(VLOOKUP(B49,IMPORT!$F:$AF,11,FALSE)="true","X",""),"")</f>
        <v/>
      </c>
      <c r="S49" s="16" t="str">
        <f>IFERROR(IF(VLOOKUP(B49,IMPORT!$F:$AF,12,FALSE)="true","X",""),"")</f>
        <v/>
      </c>
      <c r="T49" s="16" t="str">
        <f>IFERROR(IF(VLOOKUP(B49,IMPORT!$F:$AF,9,FALSE)="true","X",""),"")</f>
        <v/>
      </c>
      <c r="U49" s="16" t="str">
        <f>IFERROR(IF(VLOOKUP(B49,IMPORT!$F:$AF,10,FALSE)="true","X",""),"")</f>
        <v/>
      </c>
      <c r="V49" s="16" t="str">
        <f>IFERROR(IF(VLOOKUP(B49,IMPORT!$F:$AF,13,FALSE)="true","X",""),"")</f>
        <v/>
      </c>
      <c r="W49" s="16" t="str">
        <f>IFERROR(IF(VLOOKUP(B49,IMPORT!$F:$AF,14,FALSE)="true","X",""),"")</f>
        <v/>
      </c>
      <c r="X49" s="12">
        <f>IFERROR(INT(IF(MID(VLOOKUP(B49,IMPORT!$F:$AF,27,FALSE),1,10)&lt;&gt;"null",MID(VLOOKUP(B49,IMPORT!$F:$AF,27,FALSE),1,10),"-")),"")</f>
        <v>43483</v>
      </c>
      <c r="Y49" s="21">
        <f>IFERROR(IF(VLOOKUP(B49,IMPORT!$F:$AF,24,FALSE)&lt;&gt;"null",VLOOKUP(B49,IMPORT!$F:$AF,24,FALSE),""),"")</f>
        <v>7.0100118723608602E+17</v>
      </c>
      <c r="Z49" s="18" t="str">
        <f>IFERROR(IF(VLOOKUP(B49,IMPORT!$F:$AF,25,FALSE)&lt;&gt;"null",VLOOKUP(B49,IMPORT!$F:$AF,25,FALSE),""),"")</f>
        <v/>
      </c>
    </row>
    <row r="50" spans="1:26">
      <c r="A50" s="1" t="str">
        <f>IFERROR(IF(IMPORT!C50&lt;&gt;"",IMPORT!C50,""),"")</f>
        <v>La Defense - Centre Grande Arche</v>
      </c>
      <c r="B50" s="1" t="str">
        <f>IFERROR(VLOOKUP(D50,IMPORT!$1:$1048576,6,FALSE),"")</f>
        <v>EW-665-KM</v>
      </c>
      <c r="C50" s="1">
        <f>IFERROR(VLOOKUP(B50,IMPORT!$F:$G,2,FALSE),"")</f>
        <v>500</v>
      </c>
      <c r="D50" s="8" t="str">
        <f>IFERROR(IF(IMPORT!A50&lt;&gt;"",IMPORT!A50,""),"")</f>
        <v>La Defense - Centre Grande Arche1</v>
      </c>
      <c r="E50" s="1" t="str">
        <f>IFERROR(VLOOKUP(D50,IMPORT!$1:$1048576,21,FALSE),"")</f>
        <v>Stephen Girault</v>
      </c>
      <c r="F50" s="22" t="str">
        <f>IFERROR(IF(VLOOKUP(B50,IMPORT!$F:$J,4,0)="true","","S"),"")</f>
        <v>S</v>
      </c>
      <c r="G50" s="10" t="str">
        <f>IFERROR(IF(VLOOKUP(B50,IMPORT!$F:$J,5,0)="normal","","B"),"")</f>
        <v/>
      </c>
      <c r="H50" s="23" t="str">
        <f>IFERROR(IF(VLOOKUP(B50,IMPORT!$F:$L,7,0)="true","","P"),"")</f>
        <v/>
      </c>
      <c r="I50" s="18" t="str">
        <f>IF(AND(OR(IMPORT!K50="available",IMPORT!K50="reservation",IMPORT!K50="reservation-late"),OR(A50&lt;&gt;"Z - Garage - Livraison",A50&lt;&gt;"Z - Garage - Livraison")),B50,"")</f>
        <v/>
      </c>
      <c r="J50" s="18" t="str">
        <f>IFERROR(IF(VLOOKUP(B50,IMPORT!$F:$AF,21,FALSE)&lt;&gt;"null",IF(OR(A50="Z - Garage - Livraison",A50="Z - Garage - Restitution"),"",B50),""),"")</f>
        <v>EW-665-KM</v>
      </c>
      <c r="K50" s="18" t="str">
        <f>IF(AND(J50="",OR(IMPORT!K50="intervention",IMPORT!K50="intervention-late")),IF(OR(A50="Z - Garage - Livraison",A50="Z - Garage - Restitution"),"",B50),"")</f>
        <v/>
      </c>
      <c r="L50" s="18" t="str">
        <f t="shared" si="0"/>
        <v/>
      </c>
      <c r="M50" s="20">
        <f>IFERROR(INT(IF(OR(IMPORT!K50="intervention",IMPORT!K50="intervention-late",IMPORT!K50="unavailable"),IF(J50&lt;&gt;"",MID(VLOOKUP(B50,IMPORT!$F:$AF,21,0),1,10),MID(VLOOKUP(B50,IMPORT!$F:$AF,19,0),1,10)),"")),"")</f>
        <v>43448</v>
      </c>
      <c r="N50" s="20">
        <f>IFERROR(INT(IF(OR(IMPORT!K50="intervention",IMPORT!K50="intervention-late",IMPORT!K50="unavailable"),IF(J50&lt;&gt;"",MID(VLOOKUP(B50,IMPORT!$F:$AF,22,0),1,10),MID(VLOOKUP(B50,IMPORT!$F:$AF,20,0),1,10)),"")),"")</f>
        <v>43523</v>
      </c>
      <c r="O50" s="18">
        <f t="shared" ca="1" si="1"/>
        <v>8</v>
      </c>
      <c r="P50" s="14" t="str">
        <f>IFERROR(INT(IF(MID(VLOOKUP(B50,IMPORT!$F:$AF,23,FALSE),1,10)&lt;&gt;"null",MID(VLOOKUP(B50,IMPORT!$F:$AF,23,FALSE),1,10),"")),"")</f>
        <v/>
      </c>
      <c r="Q50" s="16" t="str">
        <f>IFERROR(INT(IF(MID(VLOOKUP(B50,IMPORT!$F:$AF,26,FALSE),1,10)&lt;&gt;"null",MID(VLOOKUP(B50,IMPORT!$F:$AF,26,FALSE),1,10),"")),"")</f>
        <v/>
      </c>
      <c r="R50" s="16" t="str">
        <f>IFERROR(IF(VLOOKUP(B50,IMPORT!$F:$AF,11,FALSE)="true","X",""),"")</f>
        <v/>
      </c>
      <c r="S50" s="16" t="str">
        <f>IFERROR(IF(VLOOKUP(B50,IMPORT!$F:$AF,12,FALSE)="true","X",""),"")</f>
        <v/>
      </c>
      <c r="T50" s="16" t="str">
        <f>IFERROR(IF(VLOOKUP(B50,IMPORT!$F:$AF,9,FALSE)="true","X",""),"")</f>
        <v/>
      </c>
      <c r="U50" s="16" t="str">
        <f>IFERROR(IF(VLOOKUP(B50,IMPORT!$F:$AF,10,FALSE)="true","X",""),"")</f>
        <v/>
      </c>
      <c r="V50" s="16" t="str">
        <f>IFERROR(IF(VLOOKUP(B50,IMPORT!$F:$AF,13,FALSE)="true","X",""),"")</f>
        <v/>
      </c>
      <c r="W50" s="16" t="str">
        <f>IFERROR(IF(VLOOKUP(B50,IMPORT!$F:$AF,14,FALSE)="true","X",""),"")</f>
        <v/>
      </c>
      <c r="X50" s="12">
        <f>IFERROR(INT(IF(MID(VLOOKUP(B50,IMPORT!$F:$AF,27,FALSE),1,10)&lt;&gt;"null",MID(VLOOKUP(B50,IMPORT!$F:$AF,27,FALSE),1,10),"-")),"")</f>
        <v>43370</v>
      </c>
      <c r="Y50" s="21">
        <f>IFERROR(IF(VLOOKUP(B50,IMPORT!$F:$AF,24,FALSE)&lt;&gt;"null",VLOOKUP(B50,IMPORT!$F:$AF,24,FALSE),""),"")</f>
        <v>7.0100118723603405E+17</v>
      </c>
      <c r="Z50" s="18" t="str">
        <f>IFERROR(IF(VLOOKUP(B50,IMPORT!$F:$AF,25,FALSE)&lt;&gt;"null",VLOOKUP(B50,IMPORT!$F:$AF,25,FALSE),""),"")</f>
        <v/>
      </c>
    </row>
    <row r="51" spans="1:26">
      <c r="A51" s="1" t="str">
        <f>IFERROR(IF(IMPORT!C51&lt;&gt;"",IMPORT!C51,""),"")</f>
        <v>La Defense - Centre Grande Arche</v>
      </c>
      <c r="B51" s="1" t="str">
        <f>IFERROR(VLOOKUP(D51,IMPORT!$1:$1048576,6,FALSE),"")</f>
        <v>EW-654-KM</v>
      </c>
      <c r="C51" s="1">
        <f>IFERROR(VLOOKUP(B51,IMPORT!$F:$G,2,FALSE),"")</f>
        <v>500</v>
      </c>
      <c r="D51" s="8" t="str">
        <f>IFERROR(IF(IMPORT!A51&lt;&gt;"",IMPORT!A51,""),"")</f>
        <v>La Defense - Centre Grande Arche2</v>
      </c>
      <c r="E51" s="1" t="str">
        <f>IFERROR(VLOOKUP(D51,IMPORT!$1:$1048576,21,FALSE),"")</f>
        <v>Stephen Girault</v>
      </c>
      <c r="F51" s="22" t="str">
        <f>IFERROR(IF(VLOOKUP(B51,IMPORT!$F:$J,4,0)="true","","S"),"")</f>
        <v/>
      </c>
      <c r="G51" s="10" t="str">
        <f>IFERROR(IF(VLOOKUP(B51,IMPORT!$F:$J,5,0)="normal","","B"),"")</f>
        <v/>
      </c>
      <c r="H51" s="23" t="str">
        <f>IFERROR(IF(VLOOKUP(B51,IMPORT!$F:$L,7,0)="true","","P"),"")</f>
        <v/>
      </c>
      <c r="I51" s="18" t="str">
        <f>IF(AND(OR(IMPORT!K51="available",IMPORT!K51="reservation",IMPORT!K51="reservation-late"),OR(A51&lt;&gt;"Z - Garage - Livraison",A51&lt;&gt;"Z - Garage - Livraison")),B51,"")</f>
        <v>EW-654-KM</v>
      </c>
      <c r="J51" s="18" t="str">
        <f>IFERROR(IF(VLOOKUP(B51,IMPORT!$F:$AF,21,FALSE)&lt;&gt;"null",IF(OR(A51="Z - Garage - Livraison",A51="Z - Garage - Restitution"),"",B51),""),"")</f>
        <v/>
      </c>
      <c r="K51" s="18" t="str">
        <f>IF(AND(J51="",OR(IMPORT!K51="intervention",IMPORT!K51="intervention-late")),IF(OR(A51="Z - Garage - Livraison",A51="Z - Garage - Restitution"),"",B51),"")</f>
        <v/>
      </c>
      <c r="L51" s="18" t="str">
        <f t="shared" si="0"/>
        <v/>
      </c>
      <c r="M51" s="20" t="str">
        <f>IFERROR(INT(IF(OR(IMPORT!K51="intervention",IMPORT!K51="intervention-late",IMPORT!K51="unavailable"),IF(J51&lt;&gt;"",MID(VLOOKUP(B51,IMPORT!$F:$AF,21,0),1,10),MID(VLOOKUP(B51,IMPORT!$F:$AF,19,0),1,10)),"")),"")</f>
        <v/>
      </c>
      <c r="N51" s="20" t="str">
        <f>IFERROR(INT(IF(OR(IMPORT!K51="intervention",IMPORT!K51="intervention-late",IMPORT!K51="unavailable"),IF(J51&lt;&gt;"",MID(VLOOKUP(B51,IMPORT!$F:$AF,22,0),1,10),MID(VLOOKUP(B51,IMPORT!$F:$AF,20,0),1,10)),"")),"")</f>
        <v/>
      </c>
      <c r="O51" s="18" t="str">
        <f t="shared" ca="1" si="1"/>
        <v/>
      </c>
      <c r="P51" s="14" t="str">
        <f>IFERROR(INT(IF(MID(VLOOKUP(B51,IMPORT!$F:$AF,23,FALSE),1,10)&lt;&gt;"null",MID(VLOOKUP(B51,IMPORT!$F:$AF,23,FALSE),1,10),"")),"")</f>
        <v/>
      </c>
      <c r="Q51" s="16" t="str">
        <f>IFERROR(INT(IF(MID(VLOOKUP(B51,IMPORT!$F:$AF,26,FALSE),1,10)&lt;&gt;"null",MID(VLOOKUP(B51,IMPORT!$F:$AF,26,FALSE),1,10),"")),"")</f>
        <v/>
      </c>
      <c r="R51" s="16" t="str">
        <f>IFERROR(IF(VLOOKUP(B51,IMPORT!$F:$AF,11,FALSE)="true","X",""),"")</f>
        <v/>
      </c>
      <c r="S51" s="16" t="str">
        <f>IFERROR(IF(VLOOKUP(B51,IMPORT!$F:$AF,12,FALSE)="true","X",""),"")</f>
        <v/>
      </c>
      <c r="T51" s="16" t="str">
        <f>IFERROR(IF(VLOOKUP(B51,IMPORT!$F:$AF,9,FALSE)="true","X",""),"")</f>
        <v/>
      </c>
      <c r="U51" s="16" t="str">
        <f>IFERROR(IF(VLOOKUP(B51,IMPORT!$F:$AF,10,FALSE)="true","X",""),"")</f>
        <v/>
      </c>
      <c r="V51" s="16" t="str">
        <f>IFERROR(IF(VLOOKUP(B51,IMPORT!$F:$AF,13,FALSE)="true","X",""),"")</f>
        <v/>
      </c>
      <c r="W51" s="16" t="str">
        <f>IFERROR(IF(VLOOKUP(B51,IMPORT!$F:$AF,14,FALSE)="true","X",""),"")</f>
        <v/>
      </c>
      <c r="X51" s="12">
        <f>IFERROR(INT(IF(MID(VLOOKUP(B51,IMPORT!$F:$AF,27,FALSE),1,10)&lt;&gt;"null",MID(VLOOKUP(B51,IMPORT!$F:$AF,27,FALSE),1,10),"-")),"")</f>
        <v>43370</v>
      </c>
      <c r="Y51" s="21">
        <f>IFERROR(IF(VLOOKUP(B51,IMPORT!$F:$AF,24,FALSE)&lt;&gt;"null",VLOOKUP(B51,IMPORT!$F:$AF,24,FALSE),""),"")</f>
        <v>7.01001187236032E+17</v>
      </c>
      <c r="Z51" s="18" t="str">
        <f>IFERROR(IF(VLOOKUP(B51,IMPORT!$F:$AF,25,FALSE)&lt;&gt;"null",VLOOKUP(B51,IMPORT!$F:$AF,25,FALSE),""),"")</f>
        <v/>
      </c>
    </row>
    <row r="52" spans="1:26">
      <c r="A52" s="1" t="str">
        <f>IFERROR(IF(IMPORT!C52&lt;&gt;"",IMPORT!C52,""),"")</f>
        <v>La Defense - Centre Grande Arche</v>
      </c>
      <c r="B52" s="1" t="str">
        <f>IFERROR(VLOOKUP(D52,IMPORT!$1:$1048576,6,FALSE),"")</f>
        <v>FC-280-SL</v>
      </c>
      <c r="C52" s="1" t="str">
        <f>IFERROR(VLOOKUP(B52,IMPORT!$F:$G,2,FALSE),"")</f>
        <v>MEGANE</v>
      </c>
      <c r="D52" s="8" t="str">
        <f>IFERROR(IF(IMPORT!A52&lt;&gt;"",IMPORT!A52,""),"")</f>
        <v>La Defense - Centre Grande Arche3</v>
      </c>
      <c r="E52" s="1" t="str">
        <f>IFERROR(VLOOKUP(D52,IMPORT!$1:$1048576,21,FALSE),"")</f>
        <v>Stephen Girault</v>
      </c>
      <c r="F52" s="22" t="str">
        <f>IFERROR(IF(VLOOKUP(B52,IMPORT!$F:$J,4,0)="true","","S"),"")</f>
        <v/>
      </c>
      <c r="G52" s="10" t="str">
        <f>IFERROR(IF(VLOOKUP(B52,IMPORT!$F:$J,5,0)="normal","","B"),"")</f>
        <v/>
      </c>
      <c r="H52" s="23" t="str">
        <f>IFERROR(IF(VLOOKUP(B52,IMPORT!$F:$L,7,0)="true","","P"),"")</f>
        <v/>
      </c>
      <c r="I52" s="18" t="str">
        <f>IF(AND(OR(IMPORT!K52="available",IMPORT!K52="reservation",IMPORT!K52="reservation-late"),OR(A52&lt;&gt;"Z - Garage - Livraison",A52&lt;&gt;"Z - Garage - Livraison")),B52,"")</f>
        <v>FC-280-SL</v>
      </c>
      <c r="J52" s="18" t="str">
        <f>IFERROR(IF(VLOOKUP(B52,IMPORT!$F:$AF,21,FALSE)&lt;&gt;"null",IF(OR(A52="Z - Garage - Livraison",A52="Z - Garage - Restitution"),"",B52),""),"")</f>
        <v/>
      </c>
      <c r="K52" s="18" t="str">
        <f>IF(AND(J52="",OR(IMPORT!K52="intervention",IMPORT!K52="intervention-late")),IF(OR(A52="Z - Garage - Livraison",A52="Z - Garage - Restitution"),"",B52),"")</f>
        <v/>
      </c>
      <c r="L52" s="18" t="str">
        <f t="shared" si="0"/>
        <v/>
      </c>
      <c r="M52" s="20" t="str">
        <f>IFERROR(INT(IF(OR(IMPORT!K52="intervention",IMPORT!K52="intervention-late",IMPORT!K52="unavailable"),IF(J52&lt;&gt;"",MID(VLOOKUP(B52,IMPORT!$F:$AF,21,0),1,10),MID(VLOOKUP(B52,IMPORT!$F:$AF,19,0),1,10)),"")),"")</f>
        <v/>
      </c>
      <c r="N52" s="20" t="str">
        <f>IFERROR(INT(IF(OR(IMPORT!K52="intervention",IMPORT!K52="intervention-late",IMPORT!K52="unavailable"),IF(J52&lt;&gt;"",MID(VLOOKUP(B52,IMPORT!$F:$AF,22,0),1,10),MID(VLOOKUP(B52,IMPORT!$F:$AF,20,0),1,10)),"")),"")</f>
        <v/>
      </c>
      <c r="O52" s="18" t="str">
        <f t="shared" ca="1" si="1"/>
        <v/>
      </c>
      <c r="P52" s="14" t="str">
        <f>IFERROR(INT(IF(MID(VLOOKUP(B52,IMPORT!$F:$AF,23,FALSE),1,10)&lt;&gt;"null",MID(VLOOKUP(B52,IMPORT!$F:$AF,23,FALSE),1,10),"")),"")</f>
        <v/>
      </c>
      <c r="Q52" s="16" t="str">
        <f>IFERROR(INT(IF(MID(VLOOKUP(B52,IMPORT!$F:$AF,26,FALSE),1,10)&lt;&gt;"null",MID(VLOOKUP(B52,IMPORT!$F:$AF,26,FALSE),1,10),"")),"")</f>
        <v/>
      </c>
      <c r="R52" s="16" t="str">
        <f>IFERROR(IF(VLOOKUP(B52,IMPORT!$F:$AF,11,FALSE)="true","X",""),"")</f>
        <v/>
      </c>
      <c r="S52" s="16" t="str">
        <f>IFERROR(IF(VLOOKUP(B52,IMPORT!$F:$AF,12,FALSE)="true","X",""),"")</f>
        <v/>
      </c>
      <c r="T52" s="16" t="str">
        <f>IFERROR(IF(VLOOKUP(B52,IMPORT!$F:$AF,9,FALSE)="true","X",""),"")</f>
        <v/>
      </c>
      <c r="U52" s="16" t="str">
        <f>IFERROR(IF(VLOOKUP(B52,IMPORT!$F:$AF,10,FALSE)="true","X",""),"")</f>
        <v/>
      </c>
      <c r="V52" s="16" t="str">
        <f>IFERROR(IF(VLOOKUP(B52,IMPORT!$F:$AF,13,FALSE)="true","X",""),"")</f>
        <v/>
      </c>
      <c r="W52" s="16" t="str">
        <f>IFERROR(IF(VLOOKUP(B52,IMPORT!$F:$AF,14,FALSE)="true","X",""),"")</f>
        <v/>
      </c>
      <c r="X52" s="12">
        <f>IFERROR(INT(IF(MID(VLOOKUP(B52,IMPORT!$F:$AF,27,FALSE),1,10)&lt;&gt;"null",MID(VLOOKUP(B52,IMPORT!$F:$AF,27,FALSE),1,10),"-")),"")</f>
        <v>43482</v>
      </c>
      <c r="Y52" s="21">
        <f>IFERROR(IF(VLOOKUP(B52,IMPORT!$F:$AF,24,FALSE)&lt;&gt;"null",VLOOKUP(B52,IMPORT!$F:$AF,24,FALSE),""),"")</f>
        <v>7.0100118723608896E+17</v>
      </c>
      <c r="Z52" s="18">
        <f>IFERROR(IF(VLOOKUP(B52,IMPORT!$F:$AF,25,FALSE)&lt;&gt;"null",VLOOKUP(B52,IMPORT!$F:$AF,25,FALSE),""),"")</f>
        <v>105343</v>
      </c>
    </row>
    <row r="53" spans="1:26">
      <c r="A53" s="1" t="str">
        <f>IFERROR(IF(IMPORT!C53&lt;&gt;"",IMPORT!C53,""),"")</f>
        <v>La Defense - Centre Grande Arche</v>
      </c>
      <c r="B53" s="1" t="str">
        <f>IFERROR(VLOOKUP(D53,IMPORT!$1:$1048576,6,FALSE),"")</f>
        <v>EV-334-SP</v>
      </c>
      <c r="C53" s="1" t="str">
        <f>IFERROR(VLOOKUP(B53,IMPORT!$F:$G,2,FALSE),"")</f>
        <v>MEGANE</v>
      </c>
      <c r="D53" s="8" t="str">
        <f>IFERROR(IF(IMPORT!A53&lt;&gt;"",IMPORT!A53,""),"")</f>
        <v>La Defense - Centre Grande Arche4</v>
      </c>
      <c r="E53" s="1" t="str">
        <f>IFERROR(VLOOKUP(D53,IMPORT!$1:$1048576,21,FALSE),"")</f>
        <v>Stephen Girault</v>
      </c>
      <c r="F53" s="22" t="str">
        <f>IFERROR(IF(VLOOKUP(B53,IMPORT!$F:$J,4,0)="true","","S"),"")</f>
        <v/>
      </c>
      <c r="G53" s="10" t="str">
        <f>IFERROR(IF(VLOOKUP(B53,IMPORT!$F:$J,5,0)="normal","","B"),"")</f>
        <v/>
      </c>
      <c r="H53" s="23" t="str">
        <f>IFERROR(IF(VLOOKUP(B53,IMPORT!$F:$L,7,0)="true","","P"),"")</f>
        <v/>
      </c>
      <c r="I53" s="18" t="str">
        <f>IF(AND(OR(IMPORT!K53="available",IMPORT!K53="reservation",IMPORT!K53="reservation-late"),OR(A53&lt;&gt;"Z - Garage - Livraison",A53&lt;&gt;"Z - Garage - Livraison")),B53,"")</f>
        <v/>
      </c>
      <c r="J53" s="18" t="str">
        <f>IFERROR(IF(VLOOKUP(B53,IMPORT!$F:$AF,21,FALSE)&lt;&gt;"null",IF(OR(A53="Z - Garage - Livraison",A53="Z - Garage - Restitution"),"",B53),""),"")</f>
        <v/>
      </c>
      <c r="K53" s="18" t="str">
        <f>IF(AND(J53="",OR(IMPORT!K53="intervention",IMPORT!K53="intervention-late")),IF(OR(A53="Z - Garage - Livraison",A53="Z - Garage - Restitution"),"",B53),"")</f>
        <v>EV-334-SP</v>
      </c>
      <c r="L53" s="18" t="str">
        <f t="shared" si="0"/>
        <v/>
      </c>
      <c r="M53" s="20">
        <f>IFERROR(INT(IF(OR(IMPORT!K53="intervention",IMPORT!K53="intervention-late",IMPORT!K53="unavailable"),IF(J53&lt;&gt;"",MID(VLOOKUP(B53,IMPORT!$F:$AF,21,0),1,10),MID(VLOOKUP(B53,IMPORT!$F:$AF,19,0),1,10)),"")),"")</f>
        <v>43511</v>
      </c>
      <c r="N53" s="20">
        <f>IFERROR(INT(IF(OR(IMPORT!K53="intervention",IMPORT!K53="intervention-late",IMPORT!K53="unavailable"),IF(J53&lt;&gt;"",MID(VLOOKUP(B53,IMPORT!$F:$AF,22,0),1,10),MID(VLOOKUP(B53,IMPORT!$F:$AF,20,0),1,10)),"")),"")</f>
        <v>43511</v>
      </c>
      <c r="O53" s="18" t="str">
        <f t="shared" ca="1" si="1"/>
        <v/>
      </c>
      <c r="P53" s="14" t="str">
        <f>IFERROR(INT(IF(MID(VLOOKUP(B53,IMPORT!$F:$AF,23,FALSE),1,10)&lt;&gt;"null",MID(VLOOKUP(B53,IMPORT!$F:$AF,23,FALSE),1,10),"")),"")</f>
        <v/>
      </c>
      <c r="Q53" s="16" t="str">
        <f>IFERROR(INT(IF(MID(VLOOKUP(B53,IMPORT!$F:$AF,26,FALSE),1,10)&lt;&gt;"null",MID(VLOOKUP(B53,IMPORT!$F:$AF,26,FALSE),1,10),"")),"")</f>
        <v/>
      </c>
      <c r="R53" s="16" t="str">
        <f>IFERROR(IF(VLOOKUP(B53,IMPORT!$F:$AF,11,FALSE)="true","X",""),"")</f>
        <v/>
      </c>
      <c r="S53" s="16" t="str">
        <f>IFERROR(IF(VLOOKUP(B53,IMPORT!$F:$AF,12,FALSE)="true","X",""),"")</f>
        <v/>
      </c>
      <c r="T53" s="16" t="str">
        <f>IFERROR(IF(VLOOKUP(B53,IMPORT!$F:$AF,9,FALSE)="true","X",""),"")</f>
        <v/>
      </c>
      <c r="U53" s="16" t="str">
        <f>IFERROR(IF(VLOOKUP(B53,IMPORT!$F:$AF,10,FALSE)="true","X",""),"")</f>
        <v/>
      </c>
      <c r="V53" s="16" t="str">
        <f>IFERROR(IF(VLOOKUP(B53,IMPORT!$F:$AF,13,FALSE)="true","X",""),"")</f>
        <v/>
      </c>
      <c r="W53" s="16" t="str">
        <f>IFERROR(IF(VLOOKUP(B53,IMPORT!$F:$AF,14,FALSE)="true","X",""),"")</f>
        <v/>
      </c>
      <c r="X53" s="12">
        <f>IFERROR(INT(IF(MID(VLOOKUP(B53,IMPORT!$F:$AF,27,FALSE),1,10)&lt;&gt;"null",MID(VLOOKUP(B53,IMPORT!$F:$AF,27,FALSE),1,10),"-")),"")</f>
        <v>43370</v>
      </c>
      <c r="Y53" s="21">
        <f>IFERROR(IF(VLOOKUP(B53,IMPORT!$F:$AF,24,FALSE)&lt;&gt;"null",VLOOKUP(B53,IMPORT!$F:$AF,24,FALSE),""),"")</f>
        <v>7.0100118723606106E+17</v>
      </c>
      <c r="Z53" s="18" t="str">
        <f>IFERROR(IF(VLOOKUP(B53,IMPORT!$F:$AF,25,FALSE)&lt;&gt;"null",VLOOKUP(B53,IMPORT!$F:$AF,25,FALSE),""),"")</f>
        <v/>
      </c>
    </row>
    <row r="54" spans="1:26">
      <c r="A54" s="1" t="str">
        <f>IFERROR(IF(IMPORT!C54&lt;&gt;"",IMPORT!C54,""),"")</f>
        <v>La Defense - Centre Grande Arche</v>
      </c>
      <c r="B54" s="1" t="str">
        <f>IFERROR(VLOOKUP(D54,IMPORT!$1:$1048576,6,FALSE),"")</f>
        <v>EJ-268-SA</v>
      </c>
      <c r="C54" s="1" t="str">
        <f>IFERROR(VLOOKUP(B54,IMPORT!$F:$G,2,FALSE),"")</f>
        <v>TWINGO</v>
      </c>
      <c r="D54" s="8" t="str">
        <f>IFERROR(IF(IMPORT!A54&lt;&gt;"",IMPORT!A54,""),"")</f>
        <v>La Defense - Centre Grande Arche5</v>
      </c>
      <c r="E54" s="1" t="str">
        <f>IFERROR(VLOOKUP(D54,IMPORT!$1:$1048576,21,FALSE),"")</f>
        <v>Stephen Girault</v>
      </c>
      <c r="F54" s="22" t="str">
        <f>IFERROR(IF(VLOOKUP(B54,IMPORT!$F:$J,4,0)="true","","S"),"")</f>
        <v/>
      </c>
      <c r="G54" s="10" t="str">
        <f>IFERROR(IF(VLOOKUP(B54,IMPORT!$F:$J,5,0)="normal","","B"),"")</f>
        <v/>
      </c>
      <c r="H54" s="23" t="str">
        <f>IFERROR(IF(VLOOKUP(B54,IMPORT!$F:$L,7,0)="true","","P"),"")</f>
        <v/>
      </c>
      <c r="I54" s="18" t="str">
        <f>IF(AND(OR(IMPORT!K54="available",IMPORT!K54="reservation",IMPORT!K54="reservation-late"),OR(A54&lt;&gt;"Z - Garage - Livraison",A54&lt;&gt;"Z - Garage - Livraison")),B54,"")</f>
        <v/>
      </c>
      <c r="J54" s="18" t="str">
        <f>IFERROR(IF(VLOOKUP(B54,IMPORT!$F:$AF,21,FALSE)&lt;&gt;"null",IF(OR(A54="Z - Garage - Livraison",A54="Z - Garage - Restitution"),"",B54),""),"")</f>
        <v>EJ-268-SA</v>
      </c>
      <c r="K54" s="18" t="str">
        <f>IF(AND(J54="",OR(IMPORT!K54="intervention",IMPORT!K54="intervention-late")),IF(OR(A54="Z - Garage - Livraison",A54="Z - Garage - Restitution"),"",B54),"")</f>
        <v/>
      </c>
      <c r="L54" s="18" t="str">
        <f t="shared" si="0"/>
        <v/>
      </c>
      <c r="M54" s="20">
        <f>IFERROR(INT(IF(OR(IMPORT!K54="intervention",IMPORT!K54="intervention-late",IMPORT!K54="unavailable"),IF(J54&lt;&gt;"",MID(VLOOKUP(B54,IMPORT!$F:$AF,21,0),1,10),MID(VLOOKUP(B54,IMPORT!$F:$AF,19,0),1,10)),"")),"")</f>
        <v>43508</v>
      </c>
      <c r="N54" s="20">
        <f>IFERROR(INT(IF(OR(IMPORT!K54="intervention",IMPORT!K54="intervention-late",IMPORT!K54="unavailable"),IF(J54&lt;&gt;"",MID(VLOOKUP(B54,IMPORT!$F:$AF,22,0),1,10),MID(VLOOKUP(B54,IMPORT!$F:$AF,20,0),1,10)),"")),"")</f>
        <v>43531</v>
      </c>
      <c r="O54" s="18">
        <f t="shared" ca="1" si="1"/>
        <v>16</v>
      </c>
      <c r="P54" s="14" t="str">
        <f>IFERROR(INT(IF(MID(VLOOKUP(B54,IMPORT!$F:$AF,23,FALSE),1,10)&lt;&gt;"null",MID(VLOOKUP(B54,IMPORT!$F:$AF,23,FALSE),1,10),"")),"")</f>
        <v/>
      </c>
      <c r="Q54" s="16" t="str">
        <f>IFERROR(INT(IF(MID(VLOOKUP(B54,IMPORT!$F:$AF,26,FALSE),1,10)&lt;&gt;"null",MID(VLOOKUP(B54,IMPORT!$F:$AF,26,FALSE),1,10),"")),"")</f>
        <v/>
      </c>
      <c r="R54" s="16" t="str">
        <f>IFERROR(IF(VLOOKUP(B54,IMPORT!$F:$AF,11,FALSE)="true","X",""),"")</f>
        <v/>
      </c>
      <c r="S54" s="16" t="str">
        <f>IFERROR(IF(VLOOKUP(B54,IMPORT!$F:$AF,12,FALSE)="true","X",""),"")</f>
        <v/>
      </c>
      <c r="T54" s="16" t="str">
        <f>IFERROR(IF(VLOOKUP(B54,IMPORT!$F:$AF,9,FALSE)="true","X",""),"")</f>
        <v/>
      </c>
      <c r="U54" s="16" t="str">
        <f>IFERROR(IF(VLOOKUP(B54,IMPORT!$F:$AF,10,FALSE)="true","X",""),"")</f>
        <v/>
      </c>
      <c r="V54" s="16" t="str">
        <f>IFERROR(IF(VLOOKUP(B54,IMPORT!$F:$AF,13,FALSE)="true","X",""),"")</f>
        <v/>
      </c>
      <c r="W54" s="16" t="str">
        <f>IFERROR(IF(VLOOKUP(B54,IMPORT!$F:$AF,14,FALSE)="true","X",""),"")</f>
        <v/>
      </c>
      <c r="X54" s="12">
        <f>IFERROR(INT(IF(MID(VLOOKUP(B54,IMPORT!$F:$AF,27,FALSE),1,10)&lt;&gt;"null",MID(VLOOKUP(B54,IMPORT!$F:$AF,27,FALSE),1,10),"-")),"")</f>
        <v>43370</v>
      </c>
      <c r="Y54" s="21">
        <f>IFERROR(IF(VLOOKUP(B54,IMPORT!$F:$AF,24,FALSE)&lt;&gt;"null",VLOOKUP(B54,IMPORT!$F:$AF,24,FALSE),""),"")</f>
        <v>7.0100120039401101E+17</v>
      </c>
      <c r="Z54" s="18" t="str">
        <f>IFERROR(IF(VLOOKUP(B54,IMPORT!$F:$AF,25,FALSE)&lt;&gt;"null",VLOOKUP(B54,IMPORT!$F:$AF,25,FALSE),""),"")</f>
        <v/>
      </c>
    </row>
    <row r="55" spans="1:26">
      <c r="A55" s="1" t="str">
        <f>IFERROR(IF(IMPORT!C55&lt;&gt;"",IMPORT!C55,""),"")</f>
        <v>La Defense - Centre Grande Arche</v>
      </c>
      <c r="B55" s="1" t="str">
        <f>IFERROR(VLOOKUP(D55,IMPORT!$1:$1048576,6,FALSE),"")</f>
        <v>EP-944-EL</v>
      </c>
      <c r="C55" s="1" t="str">
        <f>IFERROR(VLOOKUP(B55,IMPORT!$F:$G,2,FALSE),"")</f>
        <v>Touran</v>
      </c>
      <c r="D55" s="8" t="str">
        <f>IFERROR(IF(IMPORT!A55&lt;&gt;"",IMPORT!A55,""),"")</f>
        <v>La Defense - Centre Grande Arche6</v>
      </c>
      <c r="E55" s="1" t="str">
        <f>IFERROR(VLOOKUP(D55,IMPORT!$1:$1048576,21,FALSE),"")</f>
        <v>Stephen Girault</v>
      </c>
      <c r="F55" s="22" t="str">
        <f>IFERROR(IF(VLOOKUP(B55,IMPORT!$F:$J,4,0)="true","","S"),"")</f>
        <v/>
      </c>
      <c r="G55" s="10" t="str">
        <f>IFERROR(IF(VLOOKUP(B55,IMPORT!$F:$J,5,0)="normal","","B"),"")</f>
        <v/>
      </c>
      <c r="H55" s="23" t="str">
        <f>IFERROR(IF(VLOOKUP(B55,IMPORT!$F:$L,7,0)="true","","P"),"")</f>
        <v>P</v>
      </c>
      <c r="I55" s="18" t="str">
        <f>IF(AND(OR(IMPORT!K55="available",IMPORT!K55="reservation",IMPORT!K55="reservation-late"),OR(A55&lt;&gt;"Z - Garage - Livraison",A55&lt;&gt;"Z - Garage - Livraison")),B55,"")</f>
        <v/>
      </c>
      <c r="J55" s="18" t="str">
        <f>IFERROR(IF(VLOOKUP(B55,IMPORT!$F:$AF,21,FALSE)&lt;&gt;"null",IF(OR(A55="Z - Garage - Livraison",A55="Z - Garage - Restitution"),"",B55),""),"")</f>
        <v/>
      </c>
      <c r="K55" s="18" t="str">
        <f>IF(AND(J55="",OR(IMPORT!K55="intervention",IMPORT!K55="intervention-late")),IF(OR(A55="Z - Garage - Livraison",A55="Z - Garage - Restitution"),"",B55),"")</f>
        <v>EP-944-EL</v>
      </c>
      <c r="L55" s="18" t="str">
        <f t="shared" si="0"/>
        <v/>
      </c>
      <c r="M55" s="20">
        <f>IFERROR(INT(IF(OR(IMPORT!K55="intervention",IMPORT!K55="intervention-late",IMPORT!K55="unavailable"),IF(J55&lt;&gt;"",MID(VLOOKUP(B55,IMPORT!$F:$AF,21,0),1,10),MID(VLOOKUP(B55,IMPORT!$F:$AF,19,0),1,10)),"")),"")</f>
        <v>43503</v>
      </c>
      <c r="N55" s="20">
        <f>IFERROR(INT(IF(OR(IMPORT!K55="intervention",IMPORT!K55="intervention-late",IMPORT!K55="unavailable"),IF(J55&lt;&gt;"",MID(VLOOKUP(B55,IMPORT!$F:$AF,22,0),1,10),MID(VLOOKUP(B55,IMPORT!$F:$AF,20,0),1,10)),"")),"")</f>
        <v>43524</v>
      </c>
      <c r="O55" s="18" t="str">
        <f t="shared" ca="1" si="1"/>
        <v/>
      </c>
      <c r="P55" s="14" t="str">
        <f>IFERROR(INT(IF(MID(VLOOKUP(B55,IMPORT!$F:$AF,23,FALSE),1,10)&lt;&gt;"null",MID(VLOOKUP(B55,IMPORT!$F:$AF,23,FALSE),1,10),"")),"")</f>
        <v/>
      </c>
      <c r="Q55" s="16" t="str">
        <f>IFERROR(INT(IF(MID(VLOOKUP(B55,IMPORT!$F:$AF,26,FALSE),1,10)&lt;&gt;"null",MID(VLOOKUP(B55,IMPORT!$F:$AF,26,FALSE),1,10),"")),"")</f>
        <v/>
      </c>
      <c r="R55" s="16" t="str">
        <f>IFERROR(IF(VLOOKUP(B55,IMPORT!$F:$AF,11,FALSE)="true","X",""),"")</f>
        <v/>
      </c>
      <c r="S55" s="16" t="str">
        <f>IFERROR(IF(VLOOKUP(B55,IMPORT!$F:$AF,12,FALSE)="true","X",""),"")</f>
        <v/>
      </c>
      <c r="T55" s="16" t="str">
        <f>IFERROR(IF(VLOOKUP(B55,IMPORT!$F:$AF,9,FALSE)="true","X",""),"")</f>
        <v/>
      </c>
      <c r="U55" s="16" t="str">
        <f>IFERROR(IF(VLOOKUP(B55,IMPORT!$F:$AF,10,FALSE)="true","X",""),"")</f>
        <v/>
      </c>
      <c r="V55" s="16" t="str">
        <f>IFERROR(IF(VLOOKUP(B55,IMPORT!$F:$AF,13,FALSE)="true","X",""),"")</f>
        <v/>
      </c>
      <c r="W55" s="16" t="str">
        <f>IFERROR(IF(VLOOKUP(B55,IMPORT!$F:$AF,14,FALSE)="true","X",""),"")</f>
        <v/>
      </c>
      <c r="X55" s="12">
        <f>IFERROR(INT(IF(MID(VLOOKUP(B55,IMPORT!$F:$AF,27,FALSE),1,10)&lt;&gt;"null",MID(VLOOKUP(B55,IMPORT!$F:$AF,27,FALSE),1,10),"-")),"")</f>
        <v>43208</v>
      </c>
      <c r="Y55" s="21">
        <f>IFERROR(IF(VLOOKUP(B55,IMPORT!$F:$AF,24,FALSE)&lt;&gt;"null",VLOOKUP(B55,IMPORT!$F:$AF,24,FALSE),""),"")</f>
        <v>7.0100118723601306E+17</v>
      </c>
      <c r="Z55" s="18">
        <f>IFERROR(IF(VLOOKUP(B55,IMPORT!$F:$AF,25,FALSE)&lt;&gt;"null",VLOOKUP(B55,IMPORT!$F:$AF,25,FALSE),""),"")</f>
        <v>105344</v>
      </c>
    </row>
    <row r="56" spans="1:26">
      <c r="A56" s="1" t="str">
        <f>IFERROR(IF(IMPORT!C56&lt;&gt;"",IMPORT!C56,""),"")</f>
        <v xml:space="preserve">Levallois - Jules Verne </v>
      </c>
      <c r="B56" s="1" t="str">
        <f>IFERROR(VLOOKUP(D56,IMPORT!$1:$1048576,6,FALSE),"")</f>
        <v>EV-233-SN</v>
      </c>
      <c r="C56" s="1" t="str">
        <f>IFERROR(VLOOKUP(B56,IMPORT!$F:$G,2,FALSE),"")</f>
        <v>MEGANE</v>
      </c>
      <c r="D56" s="8" t="str">
        <f>IFERROR(IF(IMPORT!A56&lt;&gt;"",IMPORT!A56,""),"")</f>
        <v>Levallois - Jules Verne 1</v>
      </c>
      <c r="E56" s="1" t="str">
        <f>IFERROR(VLOOKUP(D56,IMPORT!$1:$1048576,21,FALSE),"")</f>
        <v>Stephen Girault</v>
      </c>
      <c r="F56" s="22" t="str">
        <f>IFERROR(IF(VLOOKUP(B56,IMPORT!$F:$J,4,0)="true","","S"),"")</f>
        <v/>
      </c>
      <c r="G56" s="10" t="str">
        <f>IFERROR(IF(VLOOKUP(B56,IMPORT!$F:$J,5,0)="normal","","B"),"")</f>
        <v/>
      </c>
      <c r="H56" s="23" t="str">
        <f>IFERROR(IF(VLOOKUP(B56,IMPORT!$F:$L,7,0)="true","","P"),"")</f>
        <v/>
      </c>
      <c r="I56" s="18" t="str">
        <f>IF(AND(OR(IMPORT!K56="available",IMPORT!K56="reservation",IMPORT!K56="reservation-late"),OR(A56&lt;&gt;"Z - Garage - Livraison",A56&lt;&gt;"Z - Garage - Livraison")),B56,"")</f>
        <v>EV-233-SN</v>
      </c>
      <c r="J56" s="18" t="str">
        <f>IFERROR(IF(VLOOKUP(B56,IMPORT!$F:$AF,21,FALSE)&lt;&gt;"null",IF(OR(A56="Z - Garage - Livraison",A56="Z - Garage - Restitution"),"",B56),""),"")</f>
        <v/>
      </c>
      <c r="K56" s="18" t="str">
        <f>IF(AND(J56="",OR(IMPORT!K56="intervention",IMPORT!K56="intervention-late")),IF(OR(A56="Z - Garage - Livraison",A56="Z - Garage - Restitution"),"",B56),"")</f>
        <v/>
      </c>
      <c r="L56" s="18" t="str">
        <f t="shared" si="0"/>
        <v/>
      </c>
      <c r="M56" s="20" t="str">
        <f>IFERROR(INT(IF(OR(IMPORT!K56="intervention",IMPORT!K56="intervention-late",IMPORT!K56="unavailable"),IF(J56&lt;&gt;"",MID(VLOOKUP(B56,IMPORT!$F:$AF,21,0),1,10),MID(VLOOKUP(B56,IMPORT!$F:$AF,19,0),1,10)),"")),"")</f>
        <v/>
      </c>
      <c r="N56" s="20" t="str">
        <f>IFERROR(INT(IF(OR(IMPORT!K56="intervention",IMPORT!K56="intervention-late",IMPORT!K56="unavailable"),IF(J56&lt;&gt;"",MID(VLOOKUP(B56,IMPORT!$F:$AF,22,0),1,10),MID(VLOOKUP(B56,IMPORT!$F:$AF,20,0),1,10)),"")),"")</f>
        <v/>
      </c>
      <c r="O56" s="18" t="str">
        <f t="shared" ca="1" si="1"/>
        <v/>
      </c>
      <c r="P56" s="14">
        <f>IFERROR(INT(IF(MID(VLOOKUP(B56,IMPORT!$F:$AF,23,FALSE),1,10)&lt;&gt;"null",MID(VLOOKUP(B56,IMPORT!$F:$AF,23,FALSE),1,10),"")),"")</f>
        <v>43350</v>
      </c>
      <c r="Q56" s="16">
        <f>IFERROR(INT(IF(MID(VLOOKUP(B56,IMPORT!$F:$AF,26,FALSE),1,10)&lt;&gt;"null",MID(VLOOKUP(B56,IMPORT!$F:$AF,26,FALSE),1,10),"")),"")</f>
        <v>43474</v>
      </c>
      <c r="R56" s="16" t="str">
        <f>IFERROR(IF(VLOOKUP(B56,IMPORT!$F:$AF,11,FALSE)="true","X",""),"")</f>
        <v/>
      </c>
      <c r="S56" s="16" t="str">
        <f>IFERROR(IF(VLOOKUP(B56,IMPORT!$F:$AF,12,FALSE)="true","X",""),"")</f>
        <v/>
      </c>
      <c r="T56" s="16" t="str">
        <f>IFERROR(IF(VLOOKUP(B56,IMPORT!$F:$AF,9,FALSE)="true","X",""),"")</f>
        <v/>
      </c>
      <c r="U56" s="16" t="str">
        <f>IFERROR(IF(VLOOKUP(B56,IMPORT!$F:$AF,10,FALSE)="true","X",""),"")</f>
        <v/>
      </c>
      <c r="V56" s="16" t="str">
        <f>IFERROR(IF(VLOOKUP(B56,IMPORT!$F:$AF,13,FALSE)="true","X",""),"")</f>
        <v/>
      </c>
      <c r="W56" s="16" t="str">
        <f>IFERROR(IF(VLOOKUP(B56,IMPORT!$F:$AF,14,FALSE)="true","X",""),"")</f>
        <v/>
      </c>
      <c r="X56" s="12">
        <f>IFERROR(INT(IF(MID(VLOOKUP(B56,IMPORT!$F:$AF,27,FALSE),1,10)&lt;&gt;"null",MID(VLOOKUP(B56,IMPORT!$F:$AF,27,FALSE),1,10),"-")),"")</f>
        <v>43214</v>
      </c>
      <c r="Y56" s="21">
        <f>IFERROR(IF(VLOOKUP(B56,IMPORT!$F:$AF,24,FALSE)&lt;&gt;"null",VLOOKUP(B56,IMPORT!$F:$AF,24,FALSE),""),"")</f>
        <v>1001187236044200</v>
      </c>
      <c r="Z56" s="18" t="str">
        <f>IFERROR(IF(VLOOKUP(B56,IMPORT!$F:$AF,25,FALSE)&lt;&gt;"null",VLOOKUP(B56,IMPORT!$F:$AF,25,FALSE),""),"")</f>
        <v/>
      </c>
    </row>
    <row r="57" spans="1:26">
      <c r="A57" s="1" t="str">
        <f>IFERROR(IF(IMPORT!C57&lt;&gt;"",IMPORT!C57,""),"")</f>
        <v xml:space="preserve">Levallois - Jules Verne </v>
      </c>
      <c r="B57" s="1" t="str">
        <f>IFERROR(VLOOKUP(D57,IMPORT!$1:$1048576,6,FALSE),"")</f>
        <v>EW-351-KM</v>
      </c>
      <c r="C57" s="1">
        <f>IFERROR(VLOOKUP(B57,IMPORT!$F:$G,2,FALSE),"")</f>
        <v>500</v>
      </c>
      <c r="D57" s="8" t="str">
        <f>IFERROR(IF(IMPORT!A57&lt;&gt;"",IMPORT!A57,""),"")</f>
        <v>Levallois - Jules Verne 2</v>
      </c>
      <c r="E57" s="1" t="str">
        <f>IFERROR(VLOOKUP(D57,IMPORT!$1:$1048576,21,FALSE),"")</f>
        <v>Stephen Girault</v>
      </c>
      <c r="F57" s="22" t="str">
        <f>IFERROR(IF(VLOOKUP(B57,IMPORT!$F:$J,4,0)="true","","S"),"")</f>
        <v/>
      </c>
      <c r="G57" s="10" t="str">
        <f>IFERROR(IF(VLOOKUP(B57,IMPORT!$F:$J,5,0)="normal","","B"),"")</f>
        <v/>
      </c>
      <c r="H57" s="23" t="str">
        <f>IFERROR(IF(VLOOKUP(B57,IMPORT!$F:$L,7,0)="true","","P"),"")</f>
        <v/>
      </c>
      <c r="I57" s="18" t="str">
        <f>IF(AND(OR(IMPORT!K57="available",IMPORT!K57="reservation",IMPORT!K57="reservation-late"),OR(A57&lt;&gt;"Z - Garage - Livraison",A57&lt;&gt;"Z - Garage - Livraison")),B57,"")</f>
        <v>EW-351-KM</v>
      </c>
      <c r="J57" s="18" t="str">
        <f>IFERROR(IF(VLOOKUP(B57,IMPORT!$F:$AF,21,FALSE)&lt;&gt;"null",IF(OR(A57="Z - Garage - Livraison",A57="Z - Garage - Restitution"),"",B57),""),"")</f>
        <v/>
      </c>
      <c r="K57" s="18" t="str">
        <f>IF(AND(J57="",OR(IMPORT!K57="intervention",IMPORT!K57="intervention-late")),IF(OR(A57="Z - Garage - Livraison",A57="Z - Garage - Restitution"),"",B57),"")</f>
        <v/>
      </c>
      <c r="L57" s="18" t="str">
        <f t="shared" si="0"/>
        <v/>
      </c>
      <c r="M57" s="20" t="str">
        <f>IFERROR(INT(IF(OR(IMPORT!K57="intervention",IMPORT!K57="intervention-late",IMPORT!K57="unavailable"),IF(J57&lt;&gt;"",MID(VLOOKUP(B57,IMPORT!$F:$AF,21,0),1,10),MID(VLOOKUP(B57,IMPORT!$F:$AF,19,0),1,10)),"")),"")</f>
        <v/>
      </c>
      <c r="N57" s="20" t="str">
        <f>IFERROR(INT(IF(OR(IMPORT!K57="intervention",IMPORT!K57="intervention-late",IMPORT!K57="unavailable"),IF(J57&lt;&gt;"",MID(VLOOKUP(B57,IMPORT!$F:$AF,22,0),1,10),MID(VLOOKUP(B57,IMPORT!$F:$AF,20,0),1,10)),"")),"")</f>
        <v/>
      </c>
      <c r="O57" s="18" t="str">
        <f t="shared" ca="1" si="1"/>
        <v/>
      </c>
      <c r="P57" s="14" t="str">
        <f>IFERROR(INT(IF(MID(VLOOKUP(B57,IMPORT!$F:$AF,23,FALSE),1,10)&lt;&gt;"null",MID(VLOOKUP(B57,IMPORT!$F:$AF,23,FALSE),1,10),"")),"")</f>
        <v/>
      </c>
      <c r="Q57" s="16">
        <f>IFERROR(INT(IF(MID(VLOOKUP(B57,IMPORT!$F:$AF,26,FALSE),1,10)&lt;&gt;"null",MID(VLOOKUP(B57,IMPORT!$F:$AF,26,FALSE),1,10),"")),"")</f>
        <v>43442</v>
      </c>
      <c r="R57" s="16" t="str">
        <f>IFERROR(IF(VLOOKUP(B57,IMPORT!$F:$AF,11,FALSE)="true","X",""),"")</f>
        <v/>
      </c>
      <c r="S57" s="16" t="str">
        <f>IFERROR(IF(VLOOKUP(B57,IMPORT!$F:$AF,12,FALSE)="true","X",""),"")</f>
        <v/>
      </c>
      <c r="T57" s="16" t="str">
        <f>IFERROR(IF(VLOOKUP(B57,IMPORT!$F:$AF,9,FALSE)="true","X",""),"")</f>
        <v/>
      </c>
      <c r="U57" s="16" t="str">
        <f>IFERROR(IF(VLOOKUP(B57,IMPORT!$F:$AF,10,FALSE)="true","X",""),"")</f>
        <v/>
      </c>
      <c r="V57" s="16" t="str">
        <f>IFERROR(IF(VLOOKUP(B57,IMPORT!$F:$AF,13,FALSE)="true","X",""),"")</f>
        <v/>
      </c>
      <c r="W57" s="16" t="str">
        <f>IFERROR(IF(VLOOKUP(B57,IMPORT!$F:$AF,14,FALSE)="true","X",""),"")</f>
        <v/>
      </c>
      <c r="X57" s="12">
        <f>IFERROR(INT(IF(MID(VLOOKUP(B57,IMPORT!$F:$AF,27,FALSE),1,10)&lt;&gt;"null",MID(VLOOKUP(B57,IMPORT!$F:$AF,27,FALSE),1,10),"-")),"")</f>
        <v>43320</v>
      </c>
      <c r="Y57" s="21">
        <f>IFERROR(IF(VLOOKUP(B57,IMPORT!$F:$AF,24,FALSE)&lt;&gt;"null",VLOOKUP(B57,IMPORT!$F:$AF,24,FALSE),""),"")</f>
        <v>7.0100118723603302E+17</v>
      </c>
      <c r="Z57" s="18" t="str">
        <f>IFERROR(IF(VLOOKUP(B57,IMPORT!$F:$AF,25,FALSE)&lt;&gt;"null",VLOOKUP(B57,IMPORT!$F:$AF,25,FALSE),""),"")</f>
        <v/>
      </c>
    </row>
    <row r="58" spans="1:26">
      <c r="A58" s="1" t="str">
        <f>IFERROR(IF(IMPORT!C58&lt;&gt;"",IMPORT!C58,""),"")</f>
        <v>Malakoff - Plateau de Vanves</v>
      </c>
      <c r="B58" s="1" t="str">
        <f>IFERROR(VLOOKUP(D58,IMPORT!$1:$1048576,6,FALSE),"")</f>
        <v>EQ-796-EH</v>
      </c>
      <c r="C58" s="1" t="str">
        <f>IFERROR(VLOOKUP(B58,IMPORT!$F:$G,2,FALSE),"")</f>
        <v>MEGANE</v>
      </c>
      <c r="D58" s="8" t="str">
        <f>IFERROR(IF(IMPORT!A58&lt;&gt;"",IMPORT!A58,""),"")</f>
        <v>Malakoff - Plateau de Vanves1</v>
      </c>
      <c r="E58" s="1" t="str">
        <f>IFERROR(VLOOKUP(D58,IMPORT!$1:$1048576,21,FALSE),"")</f>
        <v>Stephen Girault</v>
      </c>
      <c r="F58" s="22" t="str">
        <f>IFERROR(IF(VLOOKUP(B58,IMPORT!$F:$J,4,0)="true","","S"),"")</f>
        <v/>
      </c>
      <c r="G58" s="10" t="str">
        <f>IFERROR(IF(VLOOKUP(B58,IMPORT!$F:$J,5,0)="normal","","B"),"")</f>
        <v/>
      </c>
      <c r="H58" s="23" t="str">
        <f>IFERROR(IF(VLOOKUP(B58,IMPORT!$F:$L,7,0)="true","","P"),"")</f>
        <v/>
      </c>
      <c r="I58" s="18" t="str">
        <f>IF(AND(OR(IMPORT!K58="available",IMPORT!K58="reservation",IMPORT!K58="reservation-late"),OR(A58&lt;&gt;"Z - Garage - Livraison",A58&lt;&gt;"Z - Garage - Livraison")),B58,"")</f>
        <v>EQ-796-EH</v>
      </c>
      <c r="J58" s="18" t="str">
        <f>IFERROR(IF(VLOOKUP(B58,IMPORT!$F:$AF,21,FALSE)&lt;&gt;"null",IF(OR(A58="Z - Garage - Livraison",A58="Z - Garage - Restitution"),"",B58),""),"")</f>
        <v/>
      </c>
      <c r="K58" s="18" t="str">
        <f>IF(AND(J58="",OR(IMPORT!K58="intervention",IMPORT!K58="intervention-late")),IF(OR(A58="Z - Garage - Livraison",A58="Z - Garage - Restitution"),"",B58),"")</f>
        <v/>
      </c>
      <c r="L58" s="18" t="str">
        <f t="shared" si="0"/>
        <v/>
      </c>
      <c r="M58" s="20" t="str">
        <f>IFERROR(INT(IF(OR(IMPORT!K58="intervention",IMPORT!K58="intervention-late",IMPORT!K58="unavailable"),IF(J58&lt;&gt;"",MID(VLOOKUP(B58,IMPORT!$F:$AF,21,0),1,10),MID(VLOOKUP(B58,IMPORT!$F:$AF,19,0),1,10)),"")),"")</f>
        <v/>
      </c>
      <c r="N58" s="20" t="str">
        <f>IFERROR(INT(IF(OR(IMPORT!K58="intervention",IMPORT!K58="intervention-late",IMPORT!K58="unavailable"),IF(J58&lt;&gt;"",MID(VLOOKUP(B58,IMPORT!$F:$AF,22,0),1,10),MID(VLOOKUP(B58,IMPORT!$F:$AF,20,0),1,10)),"")),"")</f>
        <v/>
      </c>
      <c r="O58" s="18" t="str">
        <f t="shared" ca="1" si="1"/>
        <v/>
      </c>
      <c r="P58" s="14">
        <f>IFERROR(INT(IF(MID(VLOOKUP(B58,IMPORT!$F:$AF,23,FALSE),1,10)&lt;&gt;"null",MID(VLOOKUP(B58,IMPORT!$F:$AF,23,FALSE),1,10),"")),"")</f>
        <v>43495</v>
      </c>
      <c r="Q58" s="16">
        <f>IFERROR(INT(IF(MID(VLOOKUP(B58,IMPORT!$F:$AF,26,FALSE),1,10)&lt;&gt;"null",MID(VLOOKUP(B58,IMPORT!$F:$AF,26,FALSE),1,10),"")),"")</f>
        <v>43439</v>
      </c>
      <c r="R58" s="16" t="str">
        <f>IFERROR(IF(VLOOKUP(B58,IMPORT!$F:$AF,11,FALSE)="true","X",""),"")</f>
        <v/>
      </c>
      <c r="S58" s="16" t="str">
        <f>IFERROR(IF(VLOOKUP(B58,IMPORT!$F:$AF,12,FALSE)="true","X",""),"")</f>
        <v/>
      </c>
      <c r="T58" s="16" t="str">
        <f>IFERROR(IF(VLOOKUP(B58,IMPORT!$F:$AF,9,FALSE)="true","X",""),"")</f>
        <v/>
      </c>
      <c r="U58" s="16" t="str">
        <f>IFERROR(IF(VLOOKUP(B58,IMPORT!$F:$AF,10,FALSE)="true","X",""),"")</f>
        <v/>
      </c>
      <c r="V58" s="16" t="str">
        <f>IFERROR(IF(VLOOKUP(B58,IMPORT!$F:$AF,13,FALSE)="true","X",""),"")</f>
        <v/>
      </c>
      <c r="W58" s="16" t="str">
        <f>IFERROR(IF(VLOOKUP(B58,IMPORT!$F:$AF,14,FALSE)="true","X",""),"")</f>
        <v/>
      </c>
      <c r="X58" s="12">
        <f>IFERROR(INT(IF(MID(VLOOKUP(B58,IMPORT!$F:$AF,27,FALSE),1,10)&lt;&gt;"null",MID(VLOOKUP(B58,IMPORT!$F:$AF,27,FALSE),1,10),"-")),"")</f>
        <v>43364</v>
      </c>
      <c r="Y58" s="21">
        <f>IFERROR(IF(VLOOKUP(B58,IMPORT!$F:$AF,24,FALSE)&lt;&gt;"null",VLOOKUP(B58,IMPORT!$F:$AF,24,FALSE),""),"")</f>
        <v>7.0100118723602598E+17</v>
      </c>
      <c r="Z58" s="18" t="str">
        <f>IFERROR(IF(VLOOKUP(B58,IMPORT!$F:$AF,25,FALSE)&lt;&gt;"null",VLOOKUP(B58,IMPORT!$F:$AF,25,FALSE),""),"")</f>
        <v/>
      </c>
    </row>
    <row r="59" spans="1:26">
      <c r="A59" s="1" t="str">
        <f>IFERROR(IF(IMPORT!C59&lt;&gt;"",IMPORT!C59,""),"")</f>
        <v>Malakoff - Plateau de Vanves</v>
      </c>
      <c r="B59" s="1" t="str">
        <f>IFERROR(VLOOKUP(D59,IMPORT!$1:$1048576,6,FALSE),"")</f>
        <v>EM-769-EL</v>
      </c>
      <c r="C59" s="1" t="str">
        <f>IFERROR(VLOOKUP(B59,IMPORT!$F:$G,2,FALSE),"")</f>
        <v>TWINGO</v>
      </c>
      <c r="D59" s="8" t="str">
        <f>IFERROR(IF(IMPORT!A59&lt;&gt;"",IMPORT!A59,""),"")</f>
        <v>Malakoff - Plateau de Vanves2</v>
      </c>
      <c r="E59" s="1" t="str">
        <f>IFERROR(VLOOKUP(D59,IMPORT!$1:$1048576,21,FALSE),"")</f>
        <v>Stephen Girault</v>
      </c>
      <c r="F59" s="22" t="str">
        <f>IFERROR(IF(VLOOKUP(B59,IMPORT!$F:$J,4,0)="true","","S"),"")</f>
        <v/>
      </c>
      <c r="G59" s="10" t="str">
        <f>IFERROR(IF(VLOOKUP(B59,IMPORT!$F:$J,5,0)="normal","","B"),"")</f>
        <v/>
      </c>
      <c r="H59" s="23" t="str">
        <f>IFERROR(IF(VLOOKUP(B59,IMPORT!$F:$L,7,0)="true","","P"),"")</f>
        <v/>
      </c>
      <c r="I59" s="18" t="str">
        <f>IF(AND(OR(IMPORT!K59="available",IMPORT!K59="reservation",IMPORT!K59="reservation-late"),OR(A59&lt;&gt;"Z - Garage - Livraison",A59&lt;&gt;"Z - Garage - Livraison")),B59,"")</f>
        <v>EM-769-EL</v>
      </c>
      <c r="J59" s="18" t="str">
        <f>IFERROR(IF(VLOOKUP(B59,IMPORT!$F:$AF,21,FALSE)&lt;&gt;"null",IF(OR(A59="Z - Garage - Livraison",A59="Z - Garage - Restitution"),"",B59),""),"")</f>
        <v/>
      </c>
      <c r="K59" s="18" t="str">
        <f>IF(AND(J59="",OR(IMPORT!K59="intervention",IMPORT!K59="intervention-late")),IF(OR(A59="Z - Garage - Livraison",A59="Z - Garage - Restitution"),"",B59),"")</f>
        <v/>
      </c>
      <c r="L59" s="18" t="str">
        <f t="shared" si="0"/>
        <v/>
      </c>
      <c r="M59" s="20" t="str">
        <f>IFERROR(INT(IF(OR(IMPORT!K59="intervention",IMPORT!K59="intervention-late",IMPORT!K59="unavailable"),IF(J59&lt;&gt;"",MID(VLOOKUP(B59,IMPORT!$F:$AF,21,0),1,10),MID(VLOOKUP(B59,IMPORT!$F:$AF,19,0),1,10)),"")),"")</f>
        <v/>
      </c>
      <c r="N59" s="20" t="str">
        <f>IFERROR(INT(IF(OR(IMPORT!K59="intervention",IMPORT!K59="intervention-late",IMPORT!K59="unavailable"),IF(J59&lt;&gt;"",MID(VLOOKUP(B59,IMPORT!$F:$AF,22,0),1,10),MID(VLOOKUP(B59,IMPORT!$F:$AF,20,0),1,10)),"")),"")</f>
        <v/>
      </c>
      <c r="O59" s="18" t="str">
        <f t="shared" ca="1" si="1"/>
        <v/>
      </c>
      <c r="P59" s="14">
        <f>IFERROR(INT(IF(MID(VLOOKUP(B59,IMPORT!$F:$AF,23,FALSE),1,10)&lt;&gt;"null",MID(VLOOKUP(B59,IMPORT!$F:$AF,23,FALSE),1,10),"")),"")</f>
        <v>43508</v>
      </c>
      <c r="Q59" s="16">
        <f>IFERROR(INT(IF(MID(VLOOKUP(B59,IMPORT!$F:$AF,26,FALSE),1,10)&lt;&gt;"null",MID(VLOOKUP(B59,IMPORT!$F:$AF,26,FALSE),1,10),"")),"")</f>
        <v>43314</v>
      </c>
      <c r="R59" s="16" t="str">
        <f>IFERROR(IF(VLOOKUP(B59,IMPORT!$F:$AF,11,FALSE)="true","X",""),"")</f>
        <v/>
      </c>
      <c r="S59" s="16" t="str">
        <f>IFERROR(IF(VLOOKUP(B59,IMPORT!$F:$AF,12,FALSE)="true","X",""),"")</f>
        <v/>
      </c>
      <c r="T59" s="16" t="str">
        <f>IFERROR(IF(VLOOKUP(B59,IMPORT!$F:$AF,9,FALSE)="true","X",""),"")</f>
        <v/>
      </c>
      <c r="U59" s="16" t="str">
        <f>IFERROR(IF(VLOOKUP(B59,IMPORT!$F:$AF,10,FALSE)="true","X",""),"")</f>
        <v/>
      </c>
      <c r="V59" s="16" t="str">
        <f>IFERROR(IF(VLOOKUP(B59,IMPORT!$F:$AF,13,FALSE)="true","X",""),"")</f>
        <v/>
      </c>
      <c r="W59" s="16" t="str">
        <f>IFERROR(IF(VLOOKUP(B59,IMPORT!$F:$AF,14,FALSE)="true","X",""),"")</f>
        <v/>
      </c>
      <c r="X59" s="12">
        <f>IFERROR(INT(IF(MID(VLOOKUP(B59,IMPORT!$F:$AF,27,FALSE),1,10)&lt;&gt;"null",MID(VLOOKUP(B59,IMPORT!$F:$AF,27,FALSE),1,10),"-")),"")</f>
        <v>43418</v>
      </c>
      <c r="Y59" s="21">
        <f>IFERROR(IF(VLOOKUP(B59,IMPORT!$F:$AF,24,FALSE)&lt;&gt;"null",VLOOKUP(B59,IMPORT!$F:$AF,24,FALSE),""),"")</f>
        <v>7.0100118723602598E+17</v>
      </c>
      <c r="Z59" s="18" t="str">
        <f>IFERROR(IF(VLOOKUP(B59,IMPORT!$F:$AF,25,FALSE)&lt;&gt;"null",VLOOKUP(B59,IMPORT!$F:$AF,25,FALSE),""),"")</f>
        <v/>
      </c>
    </row>
    <row r="60" spans="1:26">
      <c r="A60" s="1" t="str">
        <f>IFERROR(IF(IMPORT!C60&lt;&gt;"",IMPORT!C60,""),"")</f>
        <v>Neuilly - Avenue de Madrid</v>
      </c>
      <c r="B60" s="1" t="str">
        <f>IFERROR(VLOOKUP(D60,IMPORT!$1:$1048576,6,FALSE),"")</f>
        <v>FC-929-SK</v>
      </c>
      <c r="C60" s="1" t="str">
        <f>IFERROR(VLOOKUP(B60,IMPORT!$F:$G,2,FALSE),"")</f>
        <v>MEGANE</v>
      </c>
      <c r="D60" s="8" t="str">
        <f>IFERROR(IF(IMPORT!A60&lt;&gt;"",IMPORT!A60,""),"")</f>
        <v>Neuilly - Avenue de Madrid1</v>
      </c>
      <c r="E60" s="1" t="str">
        <f>IFERROR(VLOOKUP(D60,IMPORT!$1:$1048576,21,FALSE),"")</f>
        <v>Stephen Girault</v>
      </c>
      <c r="F60" s="22" t="str">
        <f>IFERROR(IF(VLOOKUP(B60,IMPORT!$F:$J,4,0)="true","","S"),"")</f>
        <v/>
      </c>
      <c r="G60" s="10" t="str">
        <f>IFERROR(IF(VLOOKUP(B60,IMPORT!$F:$J,5,0)="normal","","B"),"")</f>
        <v/>
      </c>
      <c r="H60" s="23" t="str">
        <f>IFERROR(IF(VLOOKUP(B60,IMPORT!$F:$L,7,0)="true","","P"),"")</f>
        <v/>
      </c>
      <c r="I60" s="18" t="str">
        <f>IF(AND(OR(IMPORT!K60="available",IMPORT!K60="reservation",IMPORT!K60="reservation-late"),OR(A60&lt;&gt;"Z - Garage - Livraison",A60&lt;&gt;"Z - Garage - Livraison")),B60,"")</f>
        <v>FC-929-SK</v>
      </c>
      <c r="J60" s="18" t="str">
        <f>IFERROR(IF(VLOOKUP(B60,IMPORT!$F:$AF,21,FALSE)&lt;&gt;"null",IF(OR(A60="Z - Garage - Livraison",A60="Z - Garage - Restitution"),"",B60),""),"")</f>
        <v/>
      </c>
      <c r="K60" s="18" t="str">
        <f>IF(AND(J60="",OR(IMPORT!K60="intervention",IMPORT!K60="intervention-late")),IF(OR(A60="Z - Garage - Livraison",A60="Z - Garage - Restitution"),"",B60),"")</f>
        <v/>
      </c>
      <c r="L60" s="18" t="str">
        <f t="shared" si="0"/>
        <v/>
      </c>
      <c r="M60" s="20" t="str">
        <f>IFERROR(INT(IF(OR(IMPORT!K60="intervention",IMPORT!K60="intervention-late",IMPORT!K60="unavailable"),IF(J60&lt;&gt;"",MID(VLOOKUP(B60,IMPORT!$F:$AF,21,0),1,10),MID(VLOOKUP(B60,IMPORT!$F:$AF,19,0),1,10)),"")),"")</f>
        <v/>
      </c>
      <c r="N60" s="20" t="str">
        <f>IFERROR(INT(IF(OR(IMPORT!K60="intervention",IMPORT!K60="intervention-late",IMPORT!K60="unavailable"),IF(J60&lt;&gt;"",MID(VLOOKUP(B60,IMPORT!$F:$AF,22,0),1,10),MID(VLOOKUP(B60,IMPORT!$F:$AF,20,0),1,10)),"")),"")</f>
        <v/>
      </c>
      <c r="O60" s="18" t="str">
        <f t="shared" ca="1" si="1"/>
        <v/>
      </c>
      <c r="P60" s="14" t="str">
        <f>IFERROR(INT(IF(MID(VLOOKUP(B60,IMPORT!$F:$AF,23,FALSE),1,10)&lt;&gt;"null",MID(VLOOKUP(B60,IMPORT!$F:$AF,23,FALSE),1,10),"")),"")</f>
        <v/>
      </c>
      <c r="Q60" s="16" t="str">
        <f>IFERROR(INT(IF(MID(VLOOKUP(B60,IMPORT!$F:$AF,26,FALSE),1,10)&lt;&gt;"null",MID(VLOOKUP(B60,IMPORT!$F:$AF,26,FALSE),1,10),"")),"")</f>
        <v/>
      </c>
      <c r="R60" s="16" t="str">
        <f>IFERROR(IF(VLOOKUP(B60,IMPORT!$F:$AF,11,FALSE)="true","X",""),"")</f>
        <v/>
      </c>
      <c r="S60" s="16" t="str">
        <f>IFERROR(IF(VLOOKUP(B60,IMPORT!$F:$AF,12,FALSE)="true","X",""),"")</f>
        <v/>
      </c>
      <c r="T60" s="16" t="str">
        <f>IFERROR(IF(VLOOKUP(B60,IMPORT!$F:$AF,9,FALSE)="true","X",""),"")</f>
        <v/>
      </c>
      <c r="U60" s="16" t="str">
        <f>IFERROR(IF(VLOOKUP(B60,IMPORT!$F:$AF,10,FALSE)="true","X",""),"")</f>
        <v/>
      </c>
      <c r="V60" s="16" t="str">
        <f>IFERROR(IF(VLOOKUP(B60,IMPORT!$F:$AF,13,FALSE)="true","X",""),"")</f>
        <v/>
      </c>
      <c r="W60" s="16" t="str">
        <f>IFERROR(IF(VLOOKUP(B60,IMPORT!$F:$AF,14,FALSE)="true","X",""),"")</f>
        <v/>
      </c>
      <c r="X60" s="12">
        <f>IFERROR(INT(IF(MID(VLOOKUP(B60,IMPORT!$F:$AF,27,FALSE),1,10)&lt;&gt;"null",MID(VLOOKUP(B60,IMPORT!$F:$AF,27,FALSE),1,10),"-")),"")</f>
        <v>43482</v>
      </c>
      <c r="Y60" s="21">
        <f>IFERROR(IF(VLOOKUP(B60,IMPORT!$F:$AF,24,FALSE)&lt;&gt;"null",VLOOKUP(B60,IMPORT!$F:$AF,24,FALSE),""),"")</f>
        <v>7.0100118723608896E+17</v>
      </c>
      <c r="Z60" s="18">
        <f>IFERROR(IF(VLOOKUP(B60,IMPORT!$F:$AF,25,FALSE)&lt;&gt;"null",VLOOKUP(B60,IMPORT!$F:$AF,25,FALSE),""),"")</f>
        <v>245</v>
      </c>
    </row>
    <row r="61" spans="1:26">
      <c r="A61" s="1" t="str">
        <f>IFERROR(IF(IMPORT!C61&lt;&gt;"",IMPORT!C61,""),"")</f>
        <v>Neuilly - Avenue de Madrid</v>
      </c>
      <c r="B61" s="1" t="str">
        <f>IFERROR(VLOOKUP(D61,IMPORT!$1:$1048576,6,FALSE),"")</f>
        <v>EW-706-KM</v>
      </c>
      <c r="C61" s="1">
        <f>IFERROR(VLOOKUP(B61,IMPORT!$F:$G,2,FALSE),"")</f>
        <v>500</v>
      </c>
      <c r="D61" s="8" t="str">
        <f>IFERROR(IF(IMPORT!A61&lt;&gt;"",IMPORT!A61,""),"")</f>
        <v>Neuilly - Avenue de Madrid2</v>
      </c>
      <c r="E61" s="1" t="str">
        <f>IFERROR(VLOOKUP(D61,IMPORT!$1:$1048576,21,FALSE),"")</f>
        <v>Stephen Girault</v>
      </c>
      <c r="F61" s="22" t="str">
        <f>IFERROR(IF(VLOOKUP(B61,IMPORT!$F:$J,4,0)="true","","S"),"")</f>
        <v/>
      </c>
      <c r="G61" s="10" t="str">
        <f>IFERROR(IF(VLOOKUP(B61,IMPORT!$F:$J,5,0)="normal","","B"),"")</f>
        <v/>
      </c>
      <c r="H61" s="23" t="str">
        <f>IFERROR(IF(VLOOKUP(B61,IMPORT!$F:$L,7,0)="true","","P"),"")</f>
        <v/>
      </c>
      <c r="I61" s="18" t="str">
        <f>IF(AND(OR(IMPORT!K61="available",IMPORT!K61="reservation",IMPORT!K61="reservation-late"),OR(A61&lt;&gt;"Z - Garage - Livraison",A61&lt;&gt;"Z - Garage - Livraison")),B61,"")</f>
        <v>EW-706-KM</v>
      </c>
      <c r="J61" s="18" t="str">
        <f>IFERROR(IF(VLOOKUP(B61,IMPORT!$F:$AF,21,FALSE)&lt;&gt;"null",IF(OR(A61="Z - Garage - Livraison",A61="Z - Garage - Restitution"),"",B61),""),"")</f>
        <v/>
      </c>
      <c r="K61" s="18" t="str">
        <f>IF(AND(J61="",OR(IMPORT!K61="intervention",IMPORT!K61="intervention-late")),IF(OR(A61="Z - Garage - Livraison",A61="Z - Garage - Restitution"),"",B61),"")</f>
        <v/>
      </c>
      <c r="L61" s="18" t="str">
        <f t="shared" si="0"/>
        <v/>
      </c>
      <c r="M61" s="20" t="str">
        <f>IFERROR(INT(IF(OR(IMPORT!K61="intervention",IMPORT!K61="intervention-late",IMPORT!K61="unavailable"),IF(J61&lt;&gt;"",MID(VLOOKUP(B61,IMPORT!$F:$AF,21,0),1,10),MID(VLOOKUP(B61,IMPORT!$F:$AF,19,0),1,10)),"")),"")</f>
        <v/>
      </c>
      <c r="N61" s="20" t="str">
        <f>IFERROR(INT(IF(OR(IMPORT!K61="intervention",IMPORT!K61="intervention-late",IMPORT!K61="unavailable"),IF(J61&lt;&gt;"",MID(VLOOKUP(B61,IMPORT!$F:$AF,22,0),1,10),MID(VLOOKUP(B61,IMPORT!$F:$AF,20,0),1,10)),"")),"")</f>
        <v/>
      </c>
      <c r="O61" s="18" t="str">
        <f t="shared" ca="1" si="1"/>
        <v/>
      </c>
      <c r="P61" s="14" t="str">
        <f>IFERROR(INT(IF(MID(VLOOKUP(B61,IMPORT!$F:$AF,23,FALSE),1,10)&lt;&gt;"null",MID(VLOOKUP(B61,IMPORT!$F:$AF,23,FALSE),1,10),"")),"")</f>
        <v/>
      </c>
      <c r="Q61" s="16" t="str">
        <f>IFERROR(INT(IF(MID(VLOOKUP(B61,IMPORT!$F:$AF,26,FALSE),1,10)&lt;&gt;"null",MID(VLOOKUP(B61,IMPORT!$F:$AF,26,FALSE),1,10),"")),"")</f>
        <v/>
      </c>
      <c r="R61" s="16" t="str">
        <f>IFERROR(IF(VLOOKUP(B61,IMPORT!$F:$AF,11,FALSE)="true","X",""),"")</f>
        <v/>
      </c>
      <c r="S61" s="16" t="str">
        <f>IFERROR(IF(VLOOKUP(B61,IMPORT!$F:$AF,12,FALSE)="true","X",""),"")</f>
        <v/>
      </c>
      <c r="T61" s="16" t="str">
        <f>IFERROR(IF(VLOOKUP(B61,IMPORT!$F:$AF,9,FALSE)="true","X",""),"")</f>
        <v/>
      </c>
      <c r="U61" s="16" t="str">
        <f>IFERROR(IF(VLOOKUP(B61,IMPORT!$F:$AF,10,FALSE)="true","X",""),"")</f>
        <v/>
      </c>
      <c r="V61" s="16" t="str">
        <f>IFERROR(IF(VLOOKUP(B61,IMPORT!$F:$AF,13,FALSE)="true","X",""),"")</f>
        <v/>
      </c>
      <c r="W61" s="16" t="str">
        <f>IFERROR(IF(VLOOKUP(B61,IMPORT!$F:$AF,14,FALSE)="true","X",""),"")</f>
        <v/>
      </c>
      <c r="X61" s="12">
        <f>IFERROR(INT(IF(MID(VLOOKUP(B61,IMPORT!$F:$AF,27,FALSE),1,10)&lt;&gt;"null",MID(VLOOKUP(B61,IMPORT!$F:$AF,27,FALSE),1,10),"-")),"")</f>
        <v>43370</v>
      </c>
      <c r="Y61" s="21">
        <f>IFERROR(IF(VLOOKUP(B61,IMPORT!$F:$AF,24,FALSE)&lt;&gt;"null",VLOOKUP(B61,IMPORT!$F:$AF,24,FALSE),""),"")</f>
        <v>7.0100118723603098E+17</v>
      </c>
      <c r="Z61" s="18" t="str">
        <f>IFERROR(IF(VLOOKUP(B61,IMPORT!$F:$AF,25,FALSE)&lt;&gt;"null",VLOOKUP(B61,IMPORT!$F:$AF,25,FALSE),""),"")</f>
        <v/>
      </c>
    </row>
    <row r="62" spans="1:26">
      <c r="A62" s="1" t="str">
        <f>IFERROR(IF(IMPORT!C62&lt;&gt;"",IMPORT!C62,""),"")</f>
        <v>Neuilly - Avenue de Madrid</v>
      </c>
      <c r="B62" s="1" t="str">
        <f>IFERROR(VLOOKUP(D62,IMPORT!$1:$1048576,6,FALSE),"")</f>
        <v>EL-296-FP</v>
      </c>
      <c r="C62" s="1" t="str">
        <f>IFERROR(VLOOKUP(B62,IMPORT!$F:$G,2,FALSE),"")</f>
        <v>Golf 7</v>
      </c>
      <c r="D62" s="8" t="str">
        <f>IFERROR(IF(IMPORT!A62&lt;&gt;"",IMPORT!A62,""),"")</f>
        <v>Neuilly - Avenue de Madrid3</v>
      </c>
      <c r="E62" s="1" t="str">
        <f>IFERROR(VLOOKUP(D62,IMPORT!$1:$1048576,21,FALSE),"")</f>
        <v>Stephen Girault</v>
      </c>
      <c r="F62" s="22" t="str">
        <f>IFERROR(IF(VLOOKUP(B62,IMPORT!$F:$J,4,0)="true","","S"),"")</f>
        <v>S</v>
      </c>
      <c r="G62" s="10" t="str">
        <f>IFERROR(IF(VLOOKUP(B62,IMPORT!$F:$J,5,0)="normal","","B"),"")</f>
        <v>B</v>
      </c>
      <c r="H62" s="23" t="str">
        <f>IFERROR(IF(VLOOKUP(B62,IMPORT!$F:$L,7,0)="true","","P"),"")</f>
        <v/>
      </c>
      <c r="I62" s="18" t="str">
        <f>IF(AND(OR(IMPORT!K62="available",IMPORT!K62="reservation",IMPORT!K62="reservation-late"),OR(A62&lt;&gt;"Z - Garage - Livraison",A62&lt;&gt;"Z - Garage - Livraison")),B62,"")</f>
        <v/>
      </c>
      <c r="J62" s="18" t="str">
        <f>IFERROR(IF(VLOOKUP(B62,IMPORT!$F:$AF,21,FALSE)&lt;&gt;"null",IF(OR(A62="Z - Garage - Livraison",A62="Z - Garage - Restitution"),"",B62),""),"")</f>
        <v>EL-296-FP</v>
      </c>
      <c r="K62" s="18" t="str">
        <f>IF(AND(J62="",OR(IMPORT!K62="intervention",IMPORT!K62="intervention-late")),IF(OR(A62="Z - Garage - Livraison",A62="Z - Garage - Restitution"),"",B62),"")</f>
        <v/>
      </c>
      <c r="L62" s="18" t="str">
        <f t="shared" si="0"/>
        <v/>
      </c>
      <c r="M62" s="20">
        <f>IFERROR(INT(IF(OR(IMPORT!K62="intervention",IMPORT!K62="intervention-late",IMPORT!K62="unavailable"),IF(J62&lt;&gt;"",MID(VLOOKUP(B62,IMPORT!$F:$AF,21,0),1,10),MID(VLOOKUP(B62,IMPORT!$F:$AF,19,0),1,10)),"")),"")</f>
        <v>43463</v>
      </c>
      <c r="N62" s="20">
        <f>IFERROR(INT(IF(OR(IMPORT!K62="intervention",IMPORT!K62="intervention-late",IMPORT!K62="unavailable"),IF(J62&lt;&gt;"",MID(VLOOKUP(B62,IMPORT!$F:$AF,22,0),1,10),MID(VLOOKUP(B62,IMPORT!$F:$AF,20,0),1,10)),"")),"")</f>
        <v>43523</v>
      </c>
      <c r="O62" s="18">
        <f t="shared" ca="1" si="1"/>
        <v>8</v>
      </c>
      <c r="P62" s="14" t="str">
        <f>IFERROR(INT(IF(MID(VLOOKUP(B62,IMPORT!$F:$AF,23,FALSE),1,10)&lt;&gt;"null",MID(VLOOKUP(B62,IMPORT!$F:$AF,23,FALSE),1,10),"")),"")</f>
        <v/>
      </c>
      <c r="Q62" s="16" t="str">
        <f>IFERROR(INT(IF(MID(VLOOKUP(B62,IMPORT!$F:$AF,26,FALSE),1,10)&lt;&gt;"null",MID(VLOOKUP(B62,IMPORT!$F:$AF,26,FALSE),1,10),"")),"")</f>
        <v/>
      </c>
      <c r="R62" s="16" t="str">
        <f>IFERROR(IF(VLOOKUP(B62,IMPORT!$F:$AF,11,FALSE)="true","X",""),"")</f>
        <v/>
      </c>
      <c r="S62" s="16" t="str">
        <f>IFERROR(IF(VLOOKUP(B62,IMPORT!$F:$AF,12,FALSE)="true","X",""),"")</f>
        <v/>
      </c>
      <c r="T62" s="16" t="str">
        <f>IFERROR(IF(VLOOKUP(B62,IMPORT!$F:$AF,9,FALSE)="true","X",""),"")</f>
        <v/>
      </c>
      <c r="U62" s="16" t="str">
        <f>IFERROR(IF(VLOOKUP(B62,IMPORT!$F:$AF,10,FALSE)="true","X",""),"")</f>
        <v/>
      </c>
      <c r="V62" s="16" t="str">
        <f>IFERROR(IF(VLOOKUP(B62,IMPORT!$F:$AF,13,FALSE)="true","X",""),"")</f>
        <v/>
      </c>
      <c r="W62" s="16" t="str">
        <f>IFERROR(IF(VLOOKUP(B62,IMPORT!$F:$AF,14,FALSE)="true","X",""),"")</f>
        <v/>
      </c>
      <c r="X62" s="12">
        <f>IFERROR(INT(IF(MID(VLOOKUP(B62,IMPORT!$F:$AF,27,FALSE),1,10)&lt;&gt;"null",MID(VLOOKUP(B62,IMPORT!$F:$AF,27,FALSE),1,10),"-")),"")</f>
        <v>43370</v>
      </c>
      <c r="Y62" s="21">
        <f>IFERROR(IF(VLOOKUP(B62,IMPORT!$F:$AF,24,FALSE)&lt;&gt;"null",VLOOKUP(B62,IMPORT!$F:$AF,24,FALSE),""),"")</f>
        <v>7.0100118723604096E+17</v>
      </c>
      <c r="Z62" s="18" t="str">
        <f>IFERROR(IF(VLOOKUP(B62,IMPORT!$F:$AF,25,FALSE)&lt;&gt;"null",VLOOKUP(B62,IMPORT!$F:$AF,25,FALSE),""),"")</f>
        <v/>
      </c>
    </row>
    <row r="63" spans="1:26">
      <c r="A63" s="1" t="str">
        <f>IFERROR(IF(IMPORT!C63&lt;&gt;"",IMPORT!C63,""),"")</f>
        <v>Neuilly - Avenue de Madrid</v>
      </c>
      <c r="B63" s="1" t="str">
        <f>IFERROR(VLOOKUP(D63,IMPORT!$1:$1048576,6,FALSE),"")</f>
        <v>FC-694-WD</v>
      </c>
      <c r="C63" s="1" t="str">
        <f>IFERROR(VLOOKUP(B63,IMPORT!$F:$G,2,FALSE),"")</f>
        <v>MEGANE</v>
      </c>
      <c r="D63" s="8" t="str">
        <f>IFERROR(IF(IMPORT!A63&lt;&gt;"",IMPORT!A63,""),"")</f>
        <v>Neuilly - Avenue de Madrid4</v>
      </c>
      <c r="E63" s="1" t="str">
        <f>IFERROR(VLOOKUP(D63,IMPORT!$1:$1048576,21,FALSE),"")</f>
        <v>Stephen Girault</v>
      </c>
      <c r="F63" s="22" t="str">
        <f>IFERROR(IF(VLOOKUP(B63,IMPORT!$F:$J,4,0)="true","","S"),"")</f>
        <v/>
      </c>
      <c r="G63" s="10" t="str">
        <f>IFERROR(IF(VLOOKUP(B63,IMPORT!$F:$J,5,0)="normal","","B"),"")</f>
        <v/>
      </c>
      <c r="H63" s="23" t="str">
        <f>IFERROR(IF(VLOOKUP(B63,IMPORT!$F:$L,7,0)="true","","P"),"")</f>
        <v/>
      </c>
      <c r="I63" s="18" t="str">
        <f>IF(AND(OR(IMPORT!K63="available",IMPORT!K63="reservation",IMPORT!K63="reservation-late"),OR(A63&lt;&gt;"Z - Garage - Livraison",A63&lt;&gt;"Z - Garage - Livraison")),B63,"")</f>
        <v>FC-694-WD</v>
      </c>
      <c r="J63" s="18" t="str">
        <f>IFERROR(IF(VLOOKUP(B63,IMPORT!$F:$AF,21,FALSE)&lt;&gt;"null",IF(OR(A63="Z - Garage - Livraison",A63="Z - Garage - Restitution"),"",B63),""),"")</f>
        <v/>
      </c>
      <c r="K63" s="18" t="str">
        <f>IF(AND(J63="",OR(IMPORT!K63="intervention",IMPORT!K63="intervention-late")),IF(OR(A63="Z - Garage - Livraison",A63="Z - Garage - Restitution"),"",B63),"")</f>
        <v/>
      </c>
      <c r="L63" s="18" t="str">
        <f t="shared" si="0"/>
        <v/>
      </c>
      <c r="M63" s="20" t="str">
        <f>IFERROR(INT(IF(OR(IMPORT!K63="intervention",IMPORT!K63="intervention-late",IMPORT!K63="unavailable"),IF(J63&lt;&gt;"",MID(VLOOKUP(B63,IMPORT!$F:$AF,21,0),1,10),MID(VLOOKUP(B63,IMPORT!$F:$AF,19,0),1,10)),"")),"")</f>
        <v/>
      </c>
      <c r="N63" s="20" t="str">
        <f>IFERROR(INT(IF(OR(IMPORT!K63="intervention",IMPORT!K63="intervention-late",IMPORT!K63="unavailable"),IF(J63&lt;&gt;"",MID(VLOOKUP(B63,IMPORT!$F:$AF,22,0),1,10),MID(VLOOKUP(B63,IMPORT!$F:$AF,20,0),1,10)),"")),"")</f>
        <v/>
      </c>
      <c r="O63" s="18" t="str">
        <f t="shared" ca="1" si="1"/>
        <v/>
      </c>
      <c r="P63" s="14" t="str">
        <f>IFERROR(INT(IF(MID(VLOOKUP(B63,IMPORT!$F:$AF,23,FALSE),1,10)&lt;&gt;"null",MID(VLOOKUP(B63,IMPORT!$F:$AF,23,FALSE),1,10),"")),"")</f>
        <v/>
      </c>
      <c r="Q63" s="16" t="str">
        <f>IFERROR(INT(IF(MID(VLOOKUP(B63,IMPORT!$F:$AF,26,FALSE),1,10)&lt;&gt;"null",MID(VLOOKUP(B63,IMPORT!$F:$AF,26,FALSE),1,10),"")),"")</f>
        <v/>
      </c>
      <c r="R63" s="16" t="str">
        <f>IFERROR(IF(VLOOKUP(B63,IMPORT!$F:$AF,11,FALSE)="true","X",""),"")</f>
        <v/>
      </c>
      <c r="S63" s="16" t="str">
        <f>IFERROR(IF(VLOOKUP(B63,IMPORT!$F:$AF,12,FALSE)="true","X",""),"")</f>
        <v/>
      </c>
      <c r="T63" s="16" t="str">
        <f>IFERROR(IF(VLOOKUP(B63,IMPORT!$F:$AF,9,FALSE)="true","X",""),"")</f>
        <v/>
      </c>
      <c r="U63" s="16" t="str">
        <f>IFERROR(IF(VLOOKUP(B63,IMPORT!$F:$AF,10,FALSE)="true","X",""),"")</f>
        <v/>
      </c>
      <c r="V63" s="16" t="str">
        <f>IFERROR(IF(VLOOKUP(B63,IMPORT!$F:$AF,13,FALSE)="true","X",""),"")</f>
        <v/>
      </c>
      <c r="W63" s="16" t="str">
        <f>IFERROR(IF(VLOOKUP(B63,IMPORT!$F:$AF,14,FALSE)="true","X",""),"")</f>
        <v/>
      </c>
      <c r="X63" s="12">
        <f>IFERROR(INT(IF(MID(VLOOKUP(B63,IMPORT!$F:$AF,27,FALSE),1,10)&lt;&gt;"null",MID(VLOOKUP(B63,IMPORT!$F:$AF,27,FALSE),1,10),"-")),"")</f>
        <v>43502</v>
      </c>
      <c r="Y63" s="21">
        <f>IFERROR(IF(VLOOKUP(B63,IMPORT!$F:$AF,24,FALSE)&lt;&gt;"null",VLOOKUP(B63,IMPORT!$F:$AF,24,FALSE),""),"")</f>
        <v>7.0100118723608896E+17</v>
      </c>
      <c r="Z63" s="18">
        <f>IFERROR(IF(VLOOKUP(B63,IMPORT!$F:$AF,25,FALSE)&lt;&gt;"null",VLOOKUP(B63,IMPORT!$F:$AF,25,FALSE),""),"")</f>
        <v>246</v>
      </c>
    </row>
    <row r="64" spans="1:26">
      <c r="A64" s="1" t="str">
        <f>IFERROR(IF(IMPORT!C64&lt;&gt;"",IMPORT!C64,""),"")</f>
        <v>Neuilly - Avenue du Roule</v>
      </c>
      <c r="B64" s="1" t="str">
        <f>IFERROR(VLOOKUP(D64,IMPORT!$1:$1048576,6,FALSE),"")</f>
        <v>EW-487-KM</v>
      </c>
      <c r="C64" s="1">
        <f>IFERROR(VLOOKUP(B64,IMPORT!$F:$G,2,FALSE),"")</f>
        <v>500</v>
      </c>
      <c r="D64" s="8" t="str">
        <f>IFERROR(IF(IMPORT!A64&lt;&gt;"",IMPORT!A64,""),"")</f>
        <v>Neuilly - Avenue du Roule1</v>
      </c>
      <c r="E64" s="1" t="str">
        <f>IFERROR(VLOOKUP(D64,IMPORT!$1:$1048576,21,FALSE),"")</f>
        <v>Stephen Girault</v>
      </c>
      <c r="F64" s="22" t="str">
        <f>IFERROR(IF(VLOOKUP(B64,IMPORT!$F:$J,4,0)="true","","S"),"")</f>
        <v/>
      </c>
      <c r="G64" s="10" t="str">
        <f>IFERROR(IF(VLOOKUP(B64,IMPORT!$F:$J,5,0)="normal","","B"),"")</f>
        <v/>
      </c>
      <c r="H64" s="23" t="str">
        <f>IFERROR(IF(VLOOKUP(B64,IMPORT!$F:$L,7,0)="true","","P"),"")</f>
        <v/>
      </c>
      <c r="I64" s="18" t="str">
        <f>IF(AND(OR(IMPORT!K64="available",IMPORT!K64="reservation",IMPORT!K64="reservation-late"),OR(A64&lt;&gt;"Z - Garage - Livraison",A64&lt;&gt;"Z - Garage - Livraison")),B64,"")</f>
        <v>EW-487-KM</v>
      </c>
      <c r="J64" s="18" t="str">
        <f>IFERROR(IF(VLOOKUP(B64,IMPORT!$F:$AF,21,FALSE)&lt;&gt;"null",IF(OR(A64="Z - Garage - Livraison",A64="Z - Garage - Restitution"),"",B64),""),"")</f>
        <v/>
      </c>
      <c r="K64" s="18" t="str">
        <f>IF(AND(J64="",OR(IMPORT!K64="intervention",IMPORT!K64="intervention-late")),IF(OR(A64="Z - Garage - Livraison",A64="Z - Garage - Restitution"),"",B64),"")</f>
        <v/>
      </c>
      <c r="L64" s="18" t="str">
        <f t="shared" si="0"/>
        <v/>
      </c>
      <c r="M64" s="20" t="str">
        <f>IFERROR(INT(IF(OR(IMPORT!K64="intervention",IMPORT!K64="intervention-late",IMPORT!K64="unavailable"),IF(J64&lt;&gt;"",MID(VLOOKUP(B64,IMPORT!$F:$AF,21,0),1,10),MID(VLOOKUP(B64,IMPORT!$F:$AF,19,0),1,10)),"")),"")</f>
        <v/>
      </c>
      <c r="N64" s="20" t="str">
        <f>IFERROR(INT(IF(OR(IMPORT!K64="intervention",IMPORT!K64="intervention-late",IMPORT!K64="unavailable"),IF(J64&lt;&gt;"",MID(VLOOKUP(B64,IMPORT!$F:$AF,22,0),1,10),MID(VLOOKUP(B64,IMPORT!$F:$AF,20,0),1,10)),"")),"")</f>
        <v/>
      </c>
      <c r="O64" s="18" t="str">
        <f t="shared" ca="1" si="1"/>
        <v/>
      </c>
      <c r="P64" s="14">
        <f>IFERROR(INT(IF(MID(VLOOKUP(B64,IMPORT!$F:$AF,23,FALSE),1,10)&lt;&gt;"null",MID(VLOOKUP(B64,IMPORT!$F:$AF,23,FALSE),1,10),"")),"")</f>
        <v>43477</v>
      </c>
      <c r="Q64" s="16" t="str">
        <f>IFERROR(INT(IF(MID(VLOOKUP(B64,IMPORT!$F:$AF,26,FALSE),1,10)&lt;&gt;"null",MID(VLOOKUP(B64,IMPORT!$F:$AF,26,FALSE),1,10),"")),"")</f>
        <v/>
      </c>
      <c r="R64" s="16" t="str">
        <f>IFERROR(IF(VLOOKUP(B64,IMPORT!$F:$AF,11,FALSE)="true","X",""),"")</f>
        <v/>
      </c>
      <c r="S64" s="16" t="str">
        <f>IFERROR(IF(VLOOKUP(B64,IMPORT!$F:$AF,12,FALSE)="true","X",""),"")</f>
        <v/>
      </c>
      <c r="T64" s="16" t="str">
        <f>IFERROR(IF(VLOOKUP(B64,IMPORT!$F:$AF,9,FALSE)="true","X",""),"")</f>
        <v/>
      </c>
      <c r="U64" s="16" t="str">
        <f>IFERROR(IF(VLOOKUP(B64,IMPORT!$F:$AF,10,FALSE)="true","X",""),"")</f>
        <v/>
      </c>
      <c r="V64" s="16" t="str">
        <f>IFERROR(IF(VLOOKUP(B64,IMPORT!$F:$AF,13,FALSE)="true","X",""),"")</f>
        <v/>
      </c>
      <c r="W64" s="16" t="str">
        <f>IFERROR(IF(VLOOKUP(B64,IMPORT!$F:$AF,14,FALSE)="true","X",""),"")</f>
        <v/>
      </c>
      <c r="X64" s="12">
        <f>IFERROR(INT(IF(MID(VLOOKUP(B64,IMPORT!$F:$AF,27,FALSE),1,10)&lt;&gt;"null",MID(VLOOKUP(B64,IMPORT!$F:$AF,27,FALSE),1,10),"-")),"")</f>
        <v>43417</v>
      </c>
      <c r="Y64" s="21">
        <f>IFERROR(IF(VLOOKUP(B64,IMPORT!$F:$AF,24,FALSE)&lt;&gt;"null",VLOOKUP(B64,IMPORT!$F:$AF,24,FALSE),""),"")</f>
        <v>7.0100118723602598E+17</v>
      </c>
      <c r="Z64" s="18" t="str">
        <f>IFERROR(IF(VLOOKUP(B64,IMPORT!$F:$AF,25,FALSE)&lt;&gt;"null",VLOOKUP(B64,IMPORT!$F:$AF,25,FALSE),""),"")</f>
        <v/>
      </c>
    </row>
    <row r="65" spans="1:26">
      <c r="A65" s="1" t="str">
        <f>IFERROR(IF(IMPORT!C65&lt;&gt;"",IMPORT!C65,""),"")</f>
        <v>Neuilly - Avenue du Roule</v>
      </c>
      <c r="B65" s="1" t="str">
        <f>IFERROR(VLOOKUP(D65,IMPORT!$1:$1048576,6,FALSE),"")</f>
        <v>FC-558-NM</v>
      </c>
      <c r="C65" s="1" t="str">
        <f>IFERROR(VLOOKUP(B65,IMPORT!$F:$G,2,FALSE),"")</f>
        <v>Golf 7</v>
      </c>
      <c r="D65" s="8" t="str">
        <f>IFERROR(IF(IMPORT!A65&lt;&gt;"",IMPORT!A65,""),"")</f>
        <v>Neuilly - Avenue du Roule2</v>
      </c>
      <c r="E65" s="1" t="str">
        <f>IFERROR(VLOOKUP(D65,IMPORT!$1:$1048576,21,FALSE),"")</f>
        <v>Stephen Girault</v>
      </c>
      <c r="F65" s="22" t="str">
        <f>IFERROR(IF(VLOOKUP(B65,IMPORT!$F:$J,4,0)="true","","S"),"")</f>
        <v/>
      </c>
      <c r="G65" s="10" t="str">
        <f>IFERROR(IF(VLOOKUP(B65,IMPORT!$F:$J,5,0)="normal","","B"),"")</f>
        <v/>
      </c>
      <c r="H65" s="23" t="str">
        <f>IFERROR(IF(VLOOKUP(B65,IMPORT!$F:$L,7,0)="true","","P"),"")</f>
        <v/>
      </c>
      <c r="I65" s="18" t="str">
        <f>IF(AND(OR(IMPORT!K65="available",IMPORT!K65="reservation",IMPORT!K65="reservation-late"),OR(A65&lt;&gt;"Z - Garage - Livraison",A65&lt;&gt;"Z - Garage - Livraison")),B65,"")</f>
        <v>FC-558-NM</v>
      </c>
      <c r="J65" s="18" t="str">
        <f>IFERROR(IF(VLOOKUP(B65,IMPORT!$F:$AF,21,FALSE)&lt;&gt;"null",IF(OR(A65="Z - Garage - Livraison",A65="Z - Garage - Restitution"),"",B65),""),"")</f>
        <v/>
      </c>
      <c r="K65" s="18" t="str">
        <f>IF(AND(J65="",OR(IMPORT!K65="intervention",IMPORT!K65="intervention-late")),IF(OR(A65="Z - Garage - Livraison",A65="Z - Garage - Restitution"),"",B65),"")</f>
        <v/>
      </c>
      <c r="L65" s="18" t="str">
        <f t="shared" si="0"/>
        <v/>
      </c>
      <c r="M65" s="20" t="str">
        <f>IFERROR(INT(IF(OR(IMPORT!K65="intervention",IMPORT!K65="intervention-late",IMPORT!K65="unavailable"),IF(J65&lt;&gt;"",MID(VLOOKUP(B65,IMPORT!$F:$AF,21,0),1,10),MID(VLOOKUP(B65,IMPORT!$F:$AF,19,0),1,10)),"")),"")</f>
        <v/>
      </c>
      <c r="N65" s="20" t="str">
        <f>IFERROR(INT(IF(OR(IMPORT!K65="intervention",IMPORT!K65="intervention-late",IMPORT!K65="unavailable"),IF(J65&lt;&gt;"",MID(VLOOKUP(B65,IMPORT!$F:$AF,22,0),1,10),MID(VLOOKUP(B65,IMPORT!$F:$AF,20,0),1,10)),"")),"")</f>
        <v/>
      </c>
      <c r="O65" s="18" t="str">
        <f t="shared" ca="1" si="1"/>
        <v/>
      </c>
      <c r="P65" s="14" t="str">
        <f>IFERROR(INT(IF(MID(VLOOKUP(B65,IMPORT!$F:$AF,23,FALSE),1,10)&lt;&gt;"null",MID(VLOOKUP(B65,IMPORT!$F:$AF,23,FALSE),1,10),"")),"")</f>
        <v/>
      </c>
      <c r="Q65" s="16" t="str">
        <f>IFERROR(INT(IF(MID(VLOOKUP(B65,IMPORT!$F:$AF,26,FALSE),1,10)&lt;&gt;"null",MID(VLOOKUP(B65,IMPORT!$F:$AF,26,FALSE),1,10),"")),"")</f>
        <v/>
      </c>
      <c r="R65" s="16" t="str">
        <f>IFERROR(IF(VLOOKUP(B65,IMPORT!$F:$AF,11,FALSE)="true","X",""),"")</f>
        <v/>
      </c>
      <c r="S65" s="16" t="str">
        <f>IFERROR(IF(VLOOKUP(B65,IMPORT!$F:$AF,12,FALSE)="true","X",""),"")</f>
        <v/>
      </c>
      <c r="T65" s="16" t="str">
        <f>IFERROR(IF(VLOOKUP(B65,IMPORT!$F:$AF,9,FALSE)="true","X",""),"")</f>
        <v/>
      </c>
      <c r="U65" s="16" t="str">
        <f>IFERROR(IF(VLOOKUP(B65,IMPORT!$F:$AF,10,FALSE)="true","X",""),"")</f>
        <v/>
      </c>
      <c r="V65" s="16" t="str">
        <f>IFERROR(IF(VLOOKUP(B65,IMPORT!$F:$AF,13,FALSE)="true","X",""),"")</f>
        <v/>
      </c>
      <c r="W65" s="16" t="str">
        <f>IFERROR(IF(VLOOKUP(B65,IMPORT!$F:$AF,14,FALSE)="true","X",""),"")</f>
        <v/>
      </c>
      <c r="X65" s="12">
        <f>IFERROR(INT(IF(MID(VLOOKUP(B65,IMPORT!$F:$AF,27,FALSE),1,10)&lt;&gt;"null",MID(VLOOKUP(B65,IMPORT!$F:$AF,27,FALSE),1,10),"-")),"")</f>
        <v>43482</v>
      </c>
      <c r="Y65" s="21">
        <f>IFERROR(IF(VLOOKUP(B65,IMPORT!$F:$AF,24,FALSE)&lt;&gt;"null",VLOOKUP(B65,IMPORT!$F:$AF,24,FALSE),""),"")</f>
        <v>7.0100118723605094E+17</v>
      </c>
      <c r="Z65" s="18">
        <f>IFERROR(IF(VLOOKUP(B65,IMPORT!$F:$AF,25,FALSE)&lt;&gt;"null",VLOOKUP(B65,IMPORT!$F:$AF,25,FALSE),""),"")</f>
        <v>1452</v>
      </c>
    </row>
    <row r="66" spans="1:26">
      <c r="A66" s="1" t="str">
        <f>IFERROR(IF(IMPORT!C66&lt;&gt;"",IMPORT!C66,""),"")</f>
        <v>Neuilly - Avenue du Roule</v>
      </c>
      <c r="B66" s="1" t="str">
        <f>IFERROR(VLOOKUP(D66,IMPORT!$1:$1048576,6,FALSE),"")</f>
        <v>EL-551-ZB</v>
      </c>
      <c r="C66" s="1" t="str">
        <f>IFERROR(VLOOKUP(B66,IMPORT!$F:$G,2,FALSE),"")</f>
        <v>Golf 7</v>
      </c>
      <c r="D66" s="8" t="str">
        <f>IFERROR(IF(IMPORT!A66&lt;&gt;"",IMPORT!A66,""),"")</f>
        <v>Neuilly - Avenue du Roule3</v>
      </c>
      <c r="E66" s="1" t="str">
        <f>IFERROR(VLOOKUP(D66,IMPORT!$1:$1048576,21,FALSE),"")</f>
        <v>Stephen Girault</v>
      </c>
      <c r="F66" s="22" t="str">
        <f>IFERROR(IF(VLOOKUP(B66,IMPORT!$F:$J,4,0)="true","","S"),"")</f>
        <v/>
      </c>
      <c r="G66" s="10" t="str">
        <f>IFERROR(IF(VLOOKUP(B66,IMPORT!$F:$J,5,0)="normal","","B"),"")</f>
        <v/>
      </c>
      <c r="H66" s="23" t="str">
        <f>IFERROR(IF(VLOOKUP(B66,IMPORT!$F:$L,7,0)="true","","P"),"")</f>
        <v/>
      </c>
      <c r="I66" s="18" t="str">
        <f>IF(AND(OR(IMPORT!K66="available",IMPORT!K66="reservation",IMPORT!K66="reservation-late"),OR(A66&lt;&gt;"Z - Garage - Livraison",A66&lt;&gt;"Z - Garage - Livraison")),B66,"")</f>
        <v>EL-551-ZB</v>
      </c>
      <c r="J66" s="18" t="str">
        <f>IFERROR(IF(VLOOKUP(B66,IMPORT!$F:$AF,21,FALSE)&lt;&gt;"null",IF(OR(A66="Z - Garage - Livraison",A66="Z - Garage - Restitution"),"",B66),""),"")</f>
        <v/>
      </c>
      <c r="K66" s="18" t="str">
        <f>IF(AND(J66="",OR(IMPORT!K66="intervention",IMPORT!K66="intervention-late")),IF(OR(A66="Z - Garage - Livraison",A66="Z - Garage - Restitution"),"",B66),"")</f>
        <v/>
      </c>
      <c r="L66" s="18" t="str">
        <f t="shared" ref="L66:L129" si="2">IFERROR(IF(OR(A66="Z - Garage - Livraison",A66="Z - Garage - Restitution"),B66,""),"")</f>
        <v/>
      </c>
      <c r="M66" s="20" t="str">
        <f>IFERROR(INT(IF(OR(IMPORT!K66="intervention",IMPORT!K66="intervention-late",IMPORT!K66="unavailable"),IF(J66&lt;&gt;"",MID(VLOOKUP(B66,IMPORT!$F:$AF,21,0),1,10),MID(VLOOKUP(B66,IMPORT!$F:$AF,19,0),1,10)),"")),"")</f>
        <v/>
      </c>
      <c r="N66" s="20" t="str">
        <f>IFERROR(INT(IF(OR(IMPORT!K66="intervention",IMPORT!K66="intervention-late",IMPORT!K66="unavailable"),IF(J66&lt;&gt;"",MID(VLOOKUP(B66,IMPORT!$F:$AF,22,0),1,10),MID(VLOOKUP(B66,IMPORT!$F:$AF,20,0),1,10)),"")),"")</f>
        <v/>
      </c>
      <c r="O66" s="18" t="str">
        <f t="shared" ca="1" si="1"/>
        <v/>
      </c>
      <c r="P66" s="14" t="str">
        <f>IFERROR(INT(IF(MID(VLOOKUP(B66,IMPORT!$F:$AF,23,FALSE),1,10)&lt;&gt;"null",MID(VLOOKUP(B66,IMPORT!$F:$AF,23,FALSE),1,10),"")),"")</f>
        <v/>
      </c>
      <c r="Q66" s="16" t="str">
        <f>IFERROR(INT(IF(MID(VLOOKUP(B66,IMPORT!$F:$AF,26,FALSE),1,10)&lt;&gt;"null",MID(VLOOKUP(B66,IMPORT!$F:$AF,26,FALSE),1,10),"")),"")</f>
        <v/>
      </c>
      <c r="R66" s="16" t="str">
        <f>IFERROR(IF(VLOOKUP(B66,IMPORT!$F:$AF,11,FALSE)="true","X",""),"")</f>
        <v/>
      </c>
      <c r="S66" s="16" t="str">
        <f>IFERROR(IF(VLOOKUP(B66,IMPORT!$F:$AF,12,FALSE)="true","X",""),"")</f>
        <v/>
      </c>
      <c r="T66" s="16" t="str">
        <f>IFERROR(IF(VLOOKUP(B66,IMPORT!$F:$AF,9,FALSE)="true","X",""),"")</f>
        <v/>
      </c>
      <c r="U66" s="16" t="str">
        <f>IFERROR(IF(VLOOKUP(B66,IMPORT!$F:$AF,10,FALSE)="true","X",""),"")</f>
        <v/>
      </c>
      <c r="V66" s="16" t="str">
        <f>IFERROR(IF(VLOOKUP(B66,IMPORT!$F:$AF,13,FALSE)="true","X",""),"")</f>
        <v/>
      </c>
      <c r="W66" s="16" t="str">
        <f>IFERROR(IF(VLOOKUP(B66,IMPORT!$F:$AF,14,FALSE)="true","X",""),"")</f>
        <v/>
      </c>
      <c r="X66" s="12">
        <f>IFERROR(INT(IF(MID(VLOOKUP(B66,IMPORT!$F:$AF,27,FALSE),1,10)&lt;&gt;"null",MID(VLOOKUP(B66,IMPORT!$F:$AF,27,FALSE),1,10),"-")),"")</f>
        <v>43370</v>
      </c>
      <c r="Y66" s="21">
        <f>IFERROR(IF(VLOOKUP(B66,IMPORT!$F:$AF,24,FALSE)&lt;&gt;"null",VLOOKUP(B66,IMPORT!$F:$AF,24,FALSE),""),"")</f>
        <v>7.0100118723602202E+17</v>
      </c>
      <c r="Z66" s="18" t="str">
        <f>IFERROR(IF(VLOOKUP(B66,IMPORT!$F:$AF,25,FALSE)&lt;&gt;"null",VLOOKUP(B66,IMPORT!$F:$AF,25,FALSE),""),"")</f>
        <v/>
      </c>
    </row>
    <row r="67" spans="1:26">
      <c r="A67" s="1" t="str">
        <f>IFERROR(IF(IMPORT!C67&lt;&gt;"",IMPORT!C67,""),"")</f>
        <v>Neuilly - Avenue du Roule</v>
      </c>
      <c r="B67" s="1" t="str">
        <f>IFERROR(VLOOKUP(D67,IMPORT!$1:$1048576,6,FALSE),"")</f>
        <v>EL-186-SA</v>
      </c>
      <c r="C67" s="1" t="str">
        <f>IFERROR(VLOOKUP(B67,IMPORT!$F:$G,2,FALSE),"")</f>
        <v>TWINGO</v>
      </c>
      <c r="D67" s="8" t="str">
        <f>IFERROR(IF(IMPORT!A67&lt;&gt;"",IMPORT!A67,""),"")</f>
        <v>Neuilly - Avenue du Roule4</v>
      </c>
      <c r="E67" s="1" t="str">
        <f>IFERROR(VLOOKUP(D67,IMPORT!$1:$1048576,21,FALSE),"")</f>
        <v>Stephen Girault</v>
      </c>
      <c r="F67" s="22" t="str">
        <f>IFERROR(IF(VLOOKUP(B67,IMPORT!$F:$J,4,0)="true","","S"),"")</f>
        <v/>
      </c>
      <c r="G67" s="10" t="str">
        <f>IFERROR(IF(VLOOKUP(B67,IMPORT!$F:$J,5,0)="normal","","B"),"")</f>
        <v/>
      </c>
      <c r="H67" s="23" t="str">
        <f>IFERROR(IF(VLOOKUP(B67,IMPORT!$F:$L,7,0)="true","","P"),"")</f>
        <v/>
      </c>
      <c r="I67" s="18" t="str">
        <f>IF(AND(OR(IMPORT!K67="available",IMPORT!K67="reservation",IMPORT!K67="reservation-late"),OR(A67&lt;&gt;"Z - Garage - Livraison",A67&lt;&gt;"Z - Garage - Livraison")),B67,"")</f>
        <v/>
      </c>
      <c r="J67" s="18" t="str">
        <f>IFERROR(IF(VLOOKUP(B67,IMPORT!$F:$AF,21,FALSE)&lt;&gt;"null",IF(OR(A67="Z - Garage - Livraison",A67="Z - Garage - Restitution"),"",B67),""),"")</f>
        <v/>
      </c>
      <c r="K67" s="18" t="str">
        <f>IF(AND(J67="",OR(IMPORT!K67="intervention",IMPORT!K67="intervention-late")),IF(OR(A67="Z - Garage - Livraison",A67="Z - Garage - Restitution"),"",B67),"")</f>
        <v>EL-186-SA</v>
      </c>
      <c r="L67" s="18" t="str">
        <f t="shared" si="2"/>
        <v/>
      </c>
      <c r="M67" s="20">
        <f>IFERROR(INT(IF(OR(IMPORT!K67="intervention",IMPORT!K67="intervention-late",IMPORT!K67="unavailable"),IF(J67&lt;&gt;"",MID(VLOOKUP(B67,IMPORT!$F:$AF,21,0),1,10),MID(VLOOKUP(B67,IMPORT!$F:$AF,19,0),1,10)),"")),"")</f>
        <v>43511</v>
      </c>
      <c r="N67" s="20">
        <f>IFERROR(INT(IF(OR(IMPORT!K67="intervention",IMPORT!K67="intervention-late",IMPORT!K67="unavailable"),IF(J67&lt;&gt;"",MID(VLOOKUP(B67,IMPORT!$F:$AF,22,0),1,10),MID(VLOOKUP(B67,IMPORT!$F:$AF,20,0),1,10)),"")),"")</f>
        <v>43511</v>
      </c>
      <c r="O67" s="18" t="str">
        <f t="shared" ref="O67:O130" ca="1" si="3">IF(J67&lt;&gt;"",IF(N67&lt;&gt;"",N67-TODAY(),""),"")</f>
        <v/>
      </c>
      <c r="P67" s="14">
        <f>IFERROR(INT(IF(MID(VLOOKUP(B67,IMPORT!$F:$AF,23,FALSE),1,10)&lt;&gt;"null",MID(VLOOKUP(B67,IMPORT!$F:$AF,23,FALSE),1,10),"")),"")</f>
        <v>43498</v>
      </c>
      <c r="Q67" s="16">
        <f>IFERROR(INT(IF(MID(VLOOKUP(B67,IMPORT!$F:$AF,26,FALSE),1,10)&lt;&gt;"null",MID(VLOOKUP(B67,IMPORT!$F:$AF,26,FALSE),1,10),"")),"")</f>
        <v>43429</v>
      </c>
      <c r="R67" s="16" t="str">
        <f>IFERROR(IF(VLOOKUP(B67,IMPORT!$F:$AF,11,FALSE)="true","X",""),"")</f>
        <v/>
      </c>
      <c r="S67" s="16" t="str">
        <f>IFERROR(IF(VLOOKUP(B67,IMPORT!$F:$AF,12,FALSE)="true","X",""),"")</f>
        <v/>
      </c>
      <c r="T67" s="16" t="str">
        <f>IFERROR(IF(VLOOKUP(B67,IMPORT!$F:$AF,9,FALSE)="true","X",""),"")</f>
        <v/>
      </c>
      <c r="U67" s="16" t="str">
        <f>IFERROR(IF(VLOOKUP(B67,IMPORT!$F:$AF,10,FALSE)="true","X",""),"")</f>
        <v/>
      </c>
      <c r="V67" s="16" t="str">
        <f>IFERROR(IF(VLOOKUP(B67,IMPORT!$F:$AF,13,FALSE)="true","X",""),"")</f>
        <v/>
      </c>
      <c r="W67" s="16" t="str">
        <f>IFERROR(IF(VLOOKUP(B67,IMPORT!$F:$AF,14,FALSE)="true","X",""),"")</f>
        <v/>
      </c>
      <c r="X67" s="12">
        <f>IFERROR(INT(IF(MID(VLOOKUP(B67,IMPORT!$F:$AF,27,FALSE),1,10)&lt;&gt;"null",MID(VLOOKUP(B67,IMPORT!$F:$AF,27,FALSE),1,10),"-")),"")</f>
        <v>43320</v>
      </c>
      <c r="Y67" s="21">
        <f>IFERROR(IF(VLOOKUP(B67,IMPORT!$F:$AF,24,FALSE)&lt;&gt;"null",VLOOKUP(B67,IMPORT!$F:$AF,24,FALSE),""),"")</f>
        <v>7.0100118723608499E+17</v>
      </c>
      <c r="Z67" s="18" t="str">
        <f>IFERROR(IF(VLOOKUP(B67,IMPORT!$F:$AF,25,FALSE)&lt;&gt;"null",VLOOKUP(B67,IMPORT!$F:$AF,25,FALSE),""),"")</f>
        <v/>
      </c>
    </row>
    <row r="68" spans="1:26">
      <c r="A68" s="1" t="str">
        <f>IFERROR(IF(IMPORT!C68&lt;&gt;"",IMPORT!C68,""),"")</f>
        <v>Neuilly - Saint Jean-Baptiste (CDG)</v>
      </c>
      <c r="B68" s="1" t="str">
        <f>IFERROR(VLOOKUP(D68,IMPORT!$1:$1048576,6,FALSE),"")</f>
        <v>EW-271-KM</v>
      </c>
      <c r="C68" s="1">
        <f>IFERROR(VLOOKUP(B68,IMPORT!$F:$G,2,FALSE),"")</f>
        <v>500</v>
      </c>
      <c r="D68" s="8" t="str">
        <f>IFERROR(IF(IMPORT!A68&lt;&gt;"",IMPORT!A68,""),"")</f>
        <v>Neuilly - Saint Jean-Baptiste (CDG)1</v>
      </c>
      <c r="E68" s="1" t="str">
        <f>IFERROR(VLOOKUP(D68,IMPORT!$1:$1048576,21,FALSE),"")</f>
        <v>Stephen Girault</v>
      </c>
      <c r="F68" s="22" t="str">
        <f>IFERROR(IF(VLOOKUP(B68,IMPORT!$F:$J,4,0)="true","","S"),"")</f>
        <v/>
      </c>
      <c r="G68" s="10" t="str">
        <f>IFERROR(IF(VLOOKUP(B68,IMPORT!$F:$J,5,0)="normal","","B"),"")</f>
        <v/>
      </c>
      <c r="H68" s="23" t="str">
        <f>IFERROR(IF(VLOOKUP(B68,IMPORT!$F:$L,7,0)="true","","P"),"")</f>
        <v/>
      </c>
      <c r="I68" s="18" t="str">
        <f>IF(AND(OR(IMPORT!K68="available",IMPORT!K68="reservation",IMPORT!K68="reservation-late"),OR(A68&lt;&gt;"Z - Garage - Livraison",A68&lt;&gt;"Z - Garage - Livraison")),B68,"")</f>
        <v>EW-271-KM</v>
      </c>
      <c r="J68" s="18" t="str">
        <f>IFERROR(IF(VLOOKUP(B68,IMPORT!$F:$AF,21,FALSE)&lt;&gt;"null",IF(OR(A68="Z - Garage - Livraison",A68="Z - Garage - Restitution"),"",B68),""),"")</f>
        <v/>
      </c>
      <c r="K68" s="18" t="str">
        <f>IF(AND(J68="",OR(IMPORT!K68="intervention",IMPORT!K68="intervention-late")),IF(OR(A68="Z - Garage - Livraison",A68="Z - Garage - Restitution"),"",B68),"")</f>
        <v/>
      </c>
      <c r="L68" s="18" t="str">
        <f t="shared" si="2"/>
        <v/>
      </c>
      <c r="M68" s="20" t="str">
        <f>IFERROR(INT(IF(OR(IMPORT!K68="intervention",IMPORT!K68="intervention-late",IMPORT!K68="unavailable"),IF(J68&lt;&gt;"",MID(VLOOKUP(B68,IMPORT!$F:$AF,21,0),1,10),MID(VLOOKUP(B68,IMPORT!$F:$AF,19,0),1,10)),"")),"")</f>
        <v/>
      </c>
      <c r="N68" s="20" t="str">
        <f>IFERROR(INT(IF(OR(IMPORT!K68="intervention",IMPORT!K68="intervention-late",IMPORT!K68="unavailable"),IF(J68&lt;&gt;"",MID(VLOOKUP(B68,IMPORT!$F:$AF,22,0),1,10),MID(VLOOKUP(B68,IMPORT!$F:$AF,20,0),1,10)),"")),"")</f>
        <v/>
      </c>
      <c r="O68" s="18" t="str">
        <f t="shared" ca="1" si="3"/>
        <v/>
      </c>
      <c r="P68" s="14" t="str">
        <f>IFERROR(INT(IF(MID(VLOOKUP(B68,IMPORT!$F:$AF,23,FALSE),1,10)&lt;&gt;"null",MID(VLOOKUP(B68,IMPORT!$F:$AF,23,FALSE),1,10),"")),"")</f>
        <v/>
      </c>
      <c r="Q68" s="16">
        <f>IFERROR(INT(IF(MID(VLOOKUP(B68,IMPORT!$F:$AF,26,FALSE),1,10)&lt;&gt;"null",MID(VLOOKUP(B68,IMPORT!$F:$AF,26,FALSE),1,10),"")),"")</f>
        <v>43410</v>
      </c>
      <c r="R68" s="16" t="str">
        <f>IFERROR(IF(VLOOKUP(B68,IMPORT!$F:$AF,11,FALSE)="true","X",""),"")</f>
        <v/>
      </c>
      <c r="S68" s="16" t="str">
        <f>IFERROR(IF(VLOOKUP(B68,IMPORT!$F:$AF,12,FALSE)="true","X",""),"")</f>
        <v/>
      </c>
      <c r="T68" s="16" t="str">
        <f>IFERROR(IF(VLOOKUP(B68,IMPORT!$F:$AF,9,FALSE)="true","X",""),"")</f>
        <v/>
      </c>
      <c r="U68" s="16" t="str">
        <f>IFERROR(IF(VLOOKUP(B68,IMPORT!$F:$AF,10,FALSE)="true","X",""),"")</f>
        <v/>
      </c>
      <c r="V68" s="16" t="str">
        <f>IFERROR(IF(VLOOKUP(B68,IMPORT!$F:$AF,13,FALSE)="true","X",""),"")</f>
        <v/>
      </c>
      <c r="W68" s="16" t="str">
        <f>IFERROR(IF(VLOOKUP(B68,IMPORT!$F:$AF,14,FALSE)="true","X",""),"")</f>
        <v/>
      </c>
      <c r="X68" s="12">
        <f>IFERROR(INT(IF(MID(VLOOKUP(B68,IMPORT!$F:$AF,27,FALSE),1,10)&lt;&gt;"null",MID(VLOOKUP(B68,IMPORT!$F:$AF,27,FALSE),1,10),"-")),"")</f>
        <v>43370</v>
      </c>
      <c r="Y68" s="21">
        <f>IFERROR(IF(VLOOKUP(B68,IMPORT!$F:$AF,24,FALSE)&lt;&gt;"null",VLOOKUP(B68,IMPORT!$F:$AF,24,FALSE),""),"")</f>
        <v>7.01001187236032E+17</v>
      </c>
      <c r="Z68" s="18">
        <f>IFERROR(IF(VLOOKUP(B68,IMPORT!$F:$AF,25,FALSE)&lt;&gt;"null",VLOOKUP(B68,IMPORT!$F:$AF,25,FALSE),""),"")</f>
        <v>814</v>
      </c>
    </row>
    <row r="69" spans="1:26">
      <c r="A69" s="1" t="str">
        <f>IFERROR(IF(IMPORT!C69&lt;&gt;"",IMPORT!C69,""),"")</f>
        <v>Neuilly - Saint Jean-Baptiste (CDG)</v>
      </c>
      <c r="B69" s="1" t="str">
        <f>IFERROR(VLOOKUP(D69,IMPORT!$1:$1048576,6,FALSE),"")</f>
        <v>EQ-673-FQ</v>
      </c>
      <c r="C69" s="1" t="str">
        <f>IFERROR(VLOOKUP(B69,IMPORT!$F:$G,2,FALSE),"")</f>
        <v>Golf 7</v>
      </c>
      <c r="D69" s="8" t="str">
        <f>IFERROR(IF(IMPORT!A69&lt;&gt;"",IMPORT!A69,""),"")</f>
        <v>Neuilly - Saint Jean-Baptiste (CDG)2</v>
      </c>
      <c r="E69" s="1" t="str">
        <f>IFERROR(VLOOKUP(D69,IMPORT!$1:$1048576,21,FALSE),"")</f>
        <v>Stephen Girault</v>
      </c>
      <c r="F69" s="22" t="str">
        <f>IFERROR(IF(VLOOKUP(B69,IMPORT!$F:$J,4,0)="true","","S"),"")</f>
        <v/>
      </c>
      <c r="G69" s="10" t="str">
        <f>IFERROR(IF(VLOOKUP(B69,IMPORT!$F:$J,5,0)="normal","","B"),"")</f>
        <v/>
      </c>
      <c r="H69" s="23" t="str">
        <f>IFERROR(IF(VLOOKUP(B69,IMPORT!$F:$L,7,0)="true","","P"),"")</f>
        <v/>
      </c>
      <c r="I69" s="18" t="str">
        <f>IF(AND(OR(IMPORT!K69="available",IMPORT!K69="reservation",IMPORT!K69="reservation-late"),OR(A69&lt;&gt;"Z - Garage - Livraison",A69&lt;&gt;"Z - Garage - Livraison")),B69,"")</f>
        <v>EQ-673-FQ</v>
      </c>
      <c r="J69" s="18" t="str">
        <f>IFERROR(IF(VLOOKUP(B69,IMPORT!$F:$AF,21,FALSE)&lt;&gt;"null",IF(OR(A69="Z - Garage - Livraison",A69="Z - Garage - Restitution"),"",B69),""),"")</f>
        <v/>
      </c>
      <c r="K69" s="18" t="str">
        <f>IF(AND(J69="",OR(IMPORT!K69="intervention",IMPORT!K69="intervention-late")),IF(OR(A69="Z - Garage - Livraison",A69="Z - Garage - Restitution"),"",B69),"")</f>
        <v/>
      </c>
      <c r="L69" s="18" t="str">
        <f t="shared" si="2"/>
        <v/>
      </c>
      <c r="M69" s="20" t="str">
        <f>IFERROR(INT(IF(OR(IMPORT!K69="intervention",IMPORT!K69="intervention-late",IMPORT!K69="unavailable"),IF(J69&lt;&gt;"",MID(VLOOKUP(B69,IMPORT!$F:$AF,21,0),1,10),MID(VLOOKUP(B69,IMPORT!$F:$AF,19,0),1,10)),"")),"")</f>
        <v/>
      </c>
      <c r="N69" s="20" t="str">
        <f>IFERROR(INT(IF(OR(IMPORT!K69="intervention",IMPORT!K69="intervention-late",IMPORT!K69="unavailable"),IF(J69&lt;&gt;"",MID(VLOOKUP(B69,IMPORT!$F:$AF,22,0),1,10),MID(VLOOKUP(B69,IMPORT!$F:$AF,20,0),1,10)),"")),"")</f>
        <v/>
      </c>
      <c r="O69" s="18" t="str">
        <f t="shared" ca="1" si="3"/>
        <v/>
      </c>
      <c r="P69" s="14" t="str">
        <f>IFERROR(INT(IF(MID(VLOOKUP(B69,IMPORT!$F:$AF,23,FALSE),1,10)&lt;&gt;"null",MID(VLOOKUP(B69,IMPORT!$F:$AF,23,FALSE),1,10),"")),"")</f>
        <v/>
      </c>
      <c r="Q69" s="16" t="str">
        <f>IFERROR(INT(IF(MID(VLOOKUP(B69,IMPORT!$F:$AF,26,FALSE),1,10)&lt;&gt;"null",MID(VLOOKUP(B69,IMPORT!$F:$AF,26,FALSE),1,10),"")),"")</f>
        <v/>
      </c>
      <c r="R69" s="16" t="str">
        <f>IFERROR(IF(VLOOKUP(B69,IMPORT!$F:$AF,11,FALSE)="true","X",""),"")</f>
        <v/>
      </c>
      <c r="S69" s="16" t="str">
        <f>IFERROR(IF(VLOOKUP(B69,IMPORT!$F:$AF,12,FALSE)="true","X",""),"")</f>
        <v/>
      </c>
      <c r="T69" s="16" t="str">
        <f>IFERROR(IF(VLOOKUP(B69,IMPORT!$F:$AF,9,FALSE)="true","X",""),"")</f>
        <v/>
      </c>
      <c r="U69" s="16" t="str">
        <f>IFERROR(IF(VLOOKUP(B69,IMPORT!$F:$AF,10,FALSE)="true","X",""),"")</f>
        <v/>
      </c>
      <c r="V69" s="16" t="str">
        <f>IFERROR(IF(VLOOKUP(B69,IMPORT!$F:$AF,13,FALSE)="true","X",""),"")</f>
        <v/>
      </c>
      <c r="W69" s="16" t="str">
        <f>IFERROR(IF(VLOOKUP(B69,IMPORT!$F:$AF,14,FALSE)="true","X",""),"")</f>
        <v/>
      </c>
      <c r="X69" s="12">
        <f>IFERROR(INT(IF(MID(VLOOKUP(B69,IMPORT!$F:$AF,27,FALSE),1,10)&lt;&gt;"null",MID(VLOOKUP(B69,IMPORT!$F:$AF,27,FALSE),1,10),"-")),"")</f>
        <v>43370</v>
      </c>
      <c r="Y69" s="21">
        <f>IFERROR(IF(VLOOKUP(B69,IMPORT!$F:$AF,24,FALSE)&lt;&gt;"null",VLOOKUP(B69,IMPORT!$F:$AF,24,FALSE),""),"")</f>
        <v>7.0100118723601101E+17</v>
      </c>
      <c r="Z69" s="18" t="str">
        <f>IFERROR(IF(VLOOKUP(B69,IMPORT!$F:$AF,25,FALSE)&lt;&gt;"null",VLOOKUP(B69,IMPORT!$F:$AF,25,FALSE),""),"")</f>
        <v/>
      </c>
    </row>
    <row r="70" spans="1:26">
      <c r="A70" s="1" t="str">
        <f>IFERROR(IF(IMPORT!C70&lt;&gt;"",IMPORT!C70,""),"")</f>
        <v>Neuilly - Saint Jean-Baptiste (CDG)</v>
      </c>
      <c r="B70" s="1" t="str">
        <f>IFERROR(VLOOKUP(D70,IMPORT!$1:$1048576,6,FALSE),"")</f>
        <v>EP-836-YQ</v>
      </c>
      <c r="C70" s="1" t="str">
        <f>IFERROR(VLOOKUP(B70,IMPORT!$F:$G,2,FALSE),"")</f>
        <v>TWINGO</v>
      </c>
      <c r="D70" s="8" t="str">
        <f>IFERROR(IF(IMPORT!A70&lt;&gt;"",IMPORT!A70,""),"")</f>
        <v>Neuilly - Saint Jean-Baptiste (CDG)3</v>
      </c>
      <c r="E70" s="1" t="str">
        <f>IFERROR(VLOOKUP(D70,IMPORT!$1:$1048576,21,FALSE),"")</f>
        <v>Stephen Girault</v>
      </c>
      <c r="F70" s="22" t="str">
        <f>IFERROR(IF(VLOOKUP(B70,IMPORT!$F:$J,4,0)="true","","S"),"")</f>
        <v/>
      </c>
      <c r="G70" s="10" t="str">
        <f>IFERROR(IF(VLOOKUP(B70,IMPORT!$F:$J,5,0)="normal","","B"),"")</f>
        <v/>
      </c>
      <c r="H70" s="23" t="str">
        <f>IFERROR(IF(VLOOKUP(B70,IMPORT!$F:$L,7,0)="true","","P"),"")</f>
        <v/>
      </c>
      <c r="I70" s="18" t="str">
        <f>IF(AND(OR(IMPORT!K70="available",IMPORT!K70="reservation",IMPORT!K70="reservation-late"),OR(A70&lt;&gt;"Z - Garage - Livraison",A70&lt;&gt;"Z - Garage - Livraison")),B70,"")</f>
        <v>EP-836-YQ</v>
      </c>
      <c r="J70" s="18" t="str">
        <f>IFERROR(IF(VLOOKUP(B70,IMPORT!$F:$AF,21,FALSE)&lt;&gt;"null",IF(OR(A70="Z - Garage - Livraison",A70="Z - Garage - Restitution"),"",B70),""),"")</f>
        <v/>
      </c>
      <c r="K70" s="18" t="str">
        <f>IF(AND(J70="",OR(IMPORT!K70="intervention",IMPORT!K70="intervention-late")),IF(OR(A70="Z - Garage - Livraison",A70="Z - Garage - Restitution"),"",B70),"")</f>
        <v/>
      </c>
      <c r="L70" s="18" t="str">
        <f t="shared" si="2"/>
        <v/>
      </c>
      <c r="M70" s="20" t="str">
        <f>IFERROR(INT(IF(OR(IMPORT!K70="intervention",IMPORT!K70="intervention-late",IMPORT!K70="unavailable"),IF(J70&lt;&gt;"",MID(VLOOKUP(B70,IMPORT!$F:$AF,21,0),1,10),MID(VLOOKUP(B70,IMPORT!$F:$AF,19,0),1,10)),"")),"")</f>
        <v/>
      </c>
      <c r="N70" s="20" t="str">
        <f>IFERROR(INT(IF(OR(IMPORT!K70="intervention",IMPORT!K70="intervention-late",IMPORT!K70="unavailable"),IF(J70&lt;&gt;"",MID(VLOOKUP(B70,IMPORT!$F:$AF,22,0),1,10),MID(VLOOKUP(B70,IMPORT!$F:$AF,20,0),1,10)),"")),"")</f>
        <v/>
      </c>
      <c r="O70" s="18" t="str">
        <f t="shared" ca="1" si="3"/>
        <v/>
      </c>
      <c r="P70" s="14" t="str">
        <f>IFERROR(INT(IF(MID(VLOOKUP(B70,IMPORT!$F:$AF,23,FALSE),1,10)&lt;&gt;"null",MID(VLOOKUP(B70,IMPORT!$F:$AF,23,FALSE),1,10),"")),"")</f>
        <v/>
      </c>
      <c r="Q70" s="16" t="str">
        <f>IFERROR(INT(IF(MID(VLOOKUP(B70,IMPORT!$F:$AF,26,FALSE),1,10)&lt;&gt;"null",MID(VLOOKUP(B70,IMPORT!$F:$AF,26,FALSE),1,10),"")),"")</f>
        <v/>
      </c>
      <c r="R70" s="16" t="str">
        <f>IFERROR(IF(VLOOKUP(B70,IMPORT!$F:$AF,11,FALSE)="true","X",""),"")</f>
        <v/>
      </c>
      <c r="S70" s="16" t="str">
        <f>IFERROR(IF(VLOOKUP(B70,IMPORT!$F:$AF,12,FALSE)="true","X",""),"")</f>
        <v/>
      </c>
      <c r="T70" s="16" t="str">
        <f>IFERROR(IF(VLOOKUP(B70,IMPORT!$F:$AF,9,FALSE)="true","X",""),"")</f>
        <v/>
      </c>
      <c r="U70" s="16" t="str">
        <f>IFERROR(IF(VLOOKUP(B70,IMPORT!$F:$AF,10,FALSE)="true","X",""),"")</f>
        <v/>
      </c>
      <c r="V70" s="16" t="str">
        <f>IFERROR(IF(VLOOKUP(B70,IMPORT!$F:$AF,13,FALSE)="true","X",""),"")</f>
        <v/>
      </c>
      <c r="W70" s="16" t="str">
        <f>IFERROR(IF(VLOOKUP(B70,IMPORT!$F:$AF,14,FALSE)="true","X",""),"")</f>
        <v/>
      </c>
      <c r="X70" s="12">
        <f>IFERROR(INT(IF(MID(VLOOKUP(B70,IMPORT!$F:$AF,27,FALSE),1,10)&lt;&gt;"null",MID(VLOOKUP(B70,IMPORT!$F:$AF,27,FALSE),1,10),"-")),"")</f>
        <v>43370</v>
      </c>
      <c r="Y70" s="21">
        <f>IFERROR(IF(VLOOKUP(B70,IMPORT!$F:$AF,24,FALSE)&lt;&gt;"null",VLOOKUP(B70,IMPORT!$F:$AF,24,FALSE),""),"")</f>
        <v>7.0100118723606106E+17</v>
      </c>
      <c r="Z70" s="18" t="str">
        <f>IFERROR(IF(VLOOKUP(B70,IMPORT!$F:$AF,25,FALSE)&lt;&gt;"null",VLOOKUP(B70,IMPORT!$F:$AF,25,FALSE),""),"")</f>
        <v/>
      </c>
    </row>
    <row r="71" spans="1:26">
      <c r="A71" s="1" t="str">
        <f>IFERROR(IF(IMPORT!C71&lt;&gt;"",IMPORT!C71,""),"")</f>
        <v>Neuilly - Saint Jean-Baptiste (CDG)</v>
      </c>
      <c r="B71" s="1" t="str">
        <f>IFERROR(VLOOKUP(D71,IMPORT!$1:$1048576,6,FALSE),"")</f>
        <v>EV-302-SN</v>
      </c>
      <c r="C71" s="1" t="str">
        <f>IFERROR(VLOOKUP(B71,IMPORT!$F:$G,2,FALSE),"")</f>
        <v>MEGANE</v>
      </c>
      <c r="D71" s="8" t="str">
        <f>IFERROR(IF(IMPORT!A71&lt;&gt;"",IMPORT!A71,""),"")</f>
        <v>Neuilly - Saint Jean-Baptiste (CDG)4</v>
      </c>
      <c r="E71" s="1" t="str">
        <f>IFERROR(VLOOKUP(D71,IMPORT!$1:$1048576,21,FALSE),"")</f>
        <v>Stephen Girault</v>
      </c>
      <c r="F71" s="22" t="str">
        <f>IFERROR(IF(VLOOKUP(B71,IMPORT!$F:$J,4,0)="true","","S"),"")</f>
        <v/>
      </c>
      <c r="G71" s="10" t="str">
        <f>IFERROR(IF(VLOOKUP(B71,IMPORT!$F:$J,5,0)="normal","","B"),"")</f>
        <v/>
      </c>
      <c r="H71" s="23" t="str">
        <f>IFERROR(IF(VLOOKUP(B71,IMPORT!$F:$L,7,0)="true","","P"),"")</f>
        <v/>
      </c>
      <c r="I71" s="18" t="str">
        <f>IF(AND(OR(IMPORT!K71="available",IMPORT!K71="reservation",IMPORT!K71="reservation-late"),OR(A71&lt;&gt;"Z - Garage - Livraison",A71&lt;&gt;"Z - Garage - Livraison")),B71,"")</f>
        <v>EV-302-SN</v>
      </c>
      <c r="J71" s="18" t="str">
        <f>IFERROR(IF(VLOOKUP(B71,IMPORT!$F:$AF,21,FALSE)&lt;&gt;"null",IF(OR(A71="Z - Garage - Livraison",A71="Z - Garage - Restitution"),"",B71),""),"")</f>
        <v/>
      </c>
      <c r="K71" s="18" t="str">
        <f>IF(AND(J71="",OR(IMPORT!K71="intervention",IMPORT!K71="intervention-late")),IF(OR(A71="Z - Garage - Livraison",A71="Z - Garage - Restitution"),"",B71),"")</f>
        <v/>
      </c>
      <c r="L71" s="18" t="str">
        <f t="shared" si="2"/>
        <v/>
      </c>
      <c r="M71" s="20" t="str">
        <f>IFERROR(INT(IF(OR(IMPORT!K71="intervention",IMPORT!K71="intervention-late",IMPORT!K71="unavailable"),IF(J71&lt;&gt;"",MID(VLOOKUP(B71,IMPORT!$F:$AF,21,0),1,10),MID(VLOOKUP(B71,IMPORT!$F:$AF,19,0),1,10)),"")),"")</f>
        <v/>
      </c>
      <c r="N71" s="20" t="str">
        <f>IFERROR(INT(IF(OR(IMPORT!K71="intervention",IMPORT!K71="intervention-late",IMPORT!K71="unavailable"),IF(J71&lt;&gt;"",MID(VLOOKUP(B71,IMPORT!$F:$AF,22,0),1,10),MID(VLOOKUP(B71,IMPORT!$F:$AF,20,0),1,10)),"")),"")</f>
        <v/>
      </c>
      <c r="O71" s="18" t="str">
        <f t="shared" ca="1" si="3"/>
        <v/>
      </c>
      <c r="P71" s="14" t="str">
        <f>IFERROR(INT(IF(MID(VLOOKUP(B71,IMPORT!$F:$AF,23,FALSE),1,10)&lt;&gt;"null",MID(VLOOKUP(B71,IMPORT!$F:$AF,23,FALSE),1,10),"")),"")</f>
        <v/>
      </c>
      <c r="Q71" s="16" t="str">
        <f>IFERROR(INT(IF(MID(VLOOKUP(B71,IMPORT!$F:$AF,26,FALSE),1,10)&lt;&gt;"null",MID(VLOOKUP(B71,IMPORT!$F:$AF,26,FALSE),1,10),"")),"")</f>
        <v/>
      </c>
      <c r="R71" s="16" t="str">
        <f>IFERROR(IF(VLOOKUP(B71,IMPORT!$F:$AF,11,FALSE)="true","X",""),"")</f>
        <v/>
      </c>
      <c r="S71" s="16" t="str">
        <f>IFERROR(IF(VLOOKUP(B71,IMPORT!$F:$AF,12,FALSE)="true","X",""),"")</f>
        <v/>
      </c>
      <c r="T71" s="16" t="str">
        <f>IFERROR(IF(VLOOKUP(B71,IMPORT!$F:$AF,9,FALSE)="true","X",""),"")</f>
        <v/>
      </c>
      <c r="U71" s="16" t="str">
        <f>IFERROR(IF(VLOOKUP(B71,IMPORT!$F:$AF,10,FALSE)="true","X",""),"")</f>
        <v/>
      </c>
      <c r="V71" s="16" t="str">
        <f>IFERROR(IF(VLOOKUP(B71,IMPORT!$F:$AF,13,FALSE)="true","X",""),"")</f>
        <v/>
      </c>
      <c r="W71" s="16" t="str">
        <f>IFERROR(IF(VLOOKUP(B71,IMPORT!$F:$AF,14,FALSE)="true","X",""),"")</f>
        <v/>
      </c>
      <c r="X71" s="12">
        <f>IFERROR(INT(IF(MID(VLOOKUP(B71,IMPORT!$F:$AF,27,FALSE),1,10)&lt;&gt;"null",MID(VLOOKUP(B71,IMPORT!$F:$AF,27,FALSE),1,10),"-")),"")</f>
        <v>43216</v>
      </c>
      <c r="Y71" s="21">
        <f>IFERROR(IF(VLOOKUP(B71,IMPORT!$F:$AF,24,FALSE)&lt;&gt;"null",VLOOKUP(B71,IMPORT!$F:$AF,24,FALSE),""),"")</f>
        <v>7.0100118723603597E+17</v>
      </c>
      <c r="Z71" s="18">
        <f>IFERROR(IF(VLOOKUP(B71,IMPORT!$F:$AF,25,FALSE)&lt;&gt;"null",VLOOKUP(B71,IMPORT!$F:$AF,25,FALSE),""),"")</f>
        <v>974</v>
      </c>
    </row>
    <row r="72" spans="1:26">
      <c r="A72" s="1" t="str">
        <f>IFERROR(IF(IMPORT!C72&lt;&gt;"",IMPORT!C72,""),"")</f>
        <v>Paris 01 - Carrousel du Louvre</v>
      </c>
      <c r="B72" s="1" t="str">
        <f>IFERROR(VLOOKUP(D72,IMPORT!$1:$1048576,6,FALSE),"")</f>
        <v>EQ-660-CE</v>
      </c>
      <c r="C72" s="1" t="str">
        <f>IFERROR(VLOOKUP(B72,IMPORT!$F:$G,2,FALSE),"")</f>
        <v>MEGANE</v>
      </c>
      <c r="D72" s="8" t="str">
        <f>IFERROR(IF(IMPORT!A72&lt;&gt;"",IMPORT!A72,""),"")</f>
        <v>Paris 01 - Carrousel du Louvre1</v>
      </c>
      <c r="E72" s="1" t="str">
        <f>IFERROR(VLOOKUP(D72,IMPORT!$1:$1048576,21,FALSE),"")</f>
        <v>Azize Aouzal</v>
      </c>
      <c r="F72" s="22" t="str">
        <f>IFERROR(IF(VLOOKUP(B72,IMPORT!$F:$J,4,0)="true","","S"),"")</f>
        <v/>
      </c>
      <c r="G72" s="10" t="str">
        <f>IFERROR(IF(VLOOKUP(B72,IMPORT!$F:$J,5,0)="normal","","B"),"")</f>
        <v/>
      </c>
      <c r="H72" s="23" t="str">
        <f>IFERROR(IF(VLOOKUP(B72,IMPORT!$F:$L,7,0)="true","","P"),"")</f>
        <v/>
      </c>
      <c r="I72" s="18" t="str">
        <f>IF(AND(OR(IMPORT!K72="available",IMPORT!K72="reservation",IMPORT!K72="reservation-late"),OR(A72&lt;&gt;"Z - Garage - Livraison",A72&lt;&gt;"Z - Garage - Livraison")),B72,"")</f>
        <v>EQ-660-CE</v>
      </c>
      <c r="J72" s="18" t="str">
        <f>IFERROR(IF(VLOOKUP(B72,IMPORT!$F:$AF,21,FALSE)&lt;&gt;"null",IF(OR(A72="Z - Garage - Livraison",A72="Z - Garage - Restitution"),"",B72),""),"")</f>
        <v/>
      </c>
      <c r="K72" s="18" t="str">
        <f>IF(AND(J72="",OR(IMPORT!K72="intervention",IMPORT!K72="intervention-late")),IF(OR(A72="Z - Garage - Livraison",A72="Z - Garage - Restitution"),"",B72),"")</f>
        <v/>
      </c>
      <c r="L72" s="18" t="str">
        <f t="shared" si="2"/>
        <v/>
      </c>
      <c r="M72" s="20" t="str">
        <f>IFERROR(INT(IF(OR(IMPORT!K72="intervention",IMPORT!K72="intervention-late",IMPORT!K72="unavailable"),IF(J72&lt;&gt;"",MID(VLOOKUP(B72,IMPORT!$F:$AF,21,0),1,10),MID(VLOOKUP(B72,IMPORT!$F:$AF,19,0),1,10)),"")),"")</f>
        <v/>
      </c>
      <c r="N72" s="20" t="str">
        <f>IFERROR(INT(IF(OR(IMPORT!K72="intervention",IMPORT!K72="intervention-late",IMPORT!K72="unavailable"),IF(J72&lt;&gt;"",MID(VLOOKUP(B72,IMPORT!$F:$AF,22,0),1,10),MID(VLOOKUP(B72,IMPORT!$F:$AF,20,0),1,10)),"")),"")</f>
        <v/>
      </c>
      <c r="O72" s="18" t="str">
        <f t="shared" ca="1" si="3"/>
        <v/>
      </c>
      <c r="P72" s="14">
        <f>IFERROR(INT(IF(MID(VLOOKUP(B72,IMPORT!$F:$AF,23,FALSE),1,10)&lt;&gt;"null",MID(VLOOKUP(B72,IMPORT!$F:$AF,23,FALSE),1,10),"")),"")</f>
        <v>43507</v>
      </c>
      <c r="Q72" s="16">
        <f>IFERROR(INT(IF(MID(VLOOKUP(B72,IMPORT!$F:$AF,26,FALSE),1,10)&lt;&gt;"null",MID(VLOOKUP(B72,IMPORT!$F:$AF,26,FALSE),1,10),"")),"")</f>
        <v>43490</v>
      </c>
      <c r="R72" s="16" t="str">
        <f>IFERROR(IF(VLOOKUP(B72,IMPORT!$F:$AF,11,FALSE)="true","X",""),"")</f>
        <v/>
      </c>
      <c r="S72" s="16" t="str">
        <f>IFERROR(IF(VLOOKUP(B72,IMPORT!$F:$AF,12,FALSE)="true","X",""),"")</f>
        <v/>
      </c>
      <c r="T72" s="16" t="str">
        <f>IFERROR(IF(VLOOKUP(B72,IMPORT!$F:$AF,9,FALSE)="true","X",""),"")</f>
        <v/>
      </c>
      <c r="U72" s="16" t="str">
        <f>IFERROR(IF(VLOOKUP(B72,IMPORT!$F:$AF,10,FALSE)="true","X",""),"")</f>
        <v/>
      </c>
      <c r="V72" s="16" t="str">
        <f>IFERROR(IF(VLOOKUP(B72,IMPORT!$F:$AF,13,FALSE)="true","X",""),"")</f>
        <v/>
      </c>
      <c r="W72" s="16" t="str">
        <f>IFERROR(IF(VLOOKUP(B72,IMPORT!$F:$AF,14,FALSE)="true","X",""),"")</f>
        <v/>
      </c>
      <c r="X72" s="12">
        <f>IFERROR(INT(IF(MID(VLOOKUP(B72,IMPORT!$F:$AF,27,FALSE),1,10)&lt;&gt;"null",MID(VLOOKUP(B72,IMPORT!$F:$AF,27,FALSE),1,10),"-")),"")</f>
        <v>43439</v>
      </c>
      <c r="Y72" s="21">
        <f>IFERROR(IF(VLOOKUP(B72,IMPORT!$F:$AF,24,FALSE)&lt;&gt;"null",VLOOKUP(B72,IMPORT!$F:$AF,24,FALSE),""),"")</f>
        <v>7.0100118723602598E+17</v>
      </c>
      <c r="Z72" s="18" t="str">
        <f>IFERROR(IF(VLOOKUP(B72,IMPORT!$F:$AF,25,FALSE)&lt;&gt;"null",VLOOKUP(B72,IMPORT!$F:$AF,25,FALSE),""),"")</f>
        <v/>
      </c>
    </row>
    <row r="73" spans="1:26">
      <c r="A73" s="1" t="str">
        <f>IFERROR(IF(IMPORT!C73&lt;&gt;"",IMPORT!C73,""),"")</f>
        <v>Paris 01 - Les Halles Saint Eustache</v>
      </c>
      <c r="B73" s="1" t="str">
        <f>IFERROR(VLOOKUP(D73,IMPORT!$1:$1048576,6,FALSE),"")</f>
        <v>FC-092-SL</v>
      </c>
      <c r="C73" s="1" t="str">
        <f>IFERROR(VLOOKUP(B73,IMPORT!$F:$G,2,FALSE),"")</f>
        <v>MEGANE</v>
      </c>
      <c r="D73" s="8" t="str">
        <f>IFERROR(IF(IMPORT!A73&lt;&gt;"",IMPORT!A73,""),"")</f>
        <v>Paris 01 - Les Halles Saint Eustache1</v>
      </c>
      <c r="E73" s="1" t="str">
        <f>IFERROR(VLOOKUP(D73,IMPORT!$1:$1048576,21,FALSE),"")</f>
        <v>Azize Aouzal</v>
      </c>
      <c r="F73" s="22" t="str">
        <f>IFERROR(IF(VLOOKUP(B73,IMPORT!$F:$J,4,0)="true","","S"),"")</f>
        <v/>
      </c>
      <c r="G73" s="10" t="str">
        <f>IFERROR(IF(VLOOKUP(B73,IMPORT!$F:$J,5,0)="normal","","B"),"")</f>
        <v/>
      </c>
      <c r="H73" s="23" t="str">
        <f>IFERROR(IF(VLOOKUP(B73,IMPORT!$F:$L,7,0)="true","","P"),"")</f>
        <v/>
      </c>
      <c r="I73" s="18" t="str">
        <f>IF(AND(OR(IMPORT!K73="available",IMPORT!K73="reservation",IMPORT!K73="reservation-late"),OR(A73&lt;&gt;"Z - Garage - Livraison",A73&lt;&gt;"Z - Garage - Livraison")),B73,"")</f>
        <v>FC-092-SL</v>
      </c>
      <c r="J73" s="18" t="str">
        <f>IFERROR(IF(VLOOKUP(B73,IMPORT!$F:$AF,21,FALSE)&lt;&gt;"null",IF(OR(A73="Z - Garage - Livraison",A73="Z - Garage - Restitution"),"",B73),""),"")</f>
        <v/>
      </c>
      <c r="K73" s="18" t="str">
        <f>IF(AND(J73="",OR(IMPORT!K73="intervention",IMPORT!K73="intervention-late")),IF(OR(A73="Z - Garage - Livraison",A73="Z - Garage - Restitution"),"",B73),"")</f>
        <v/>
      </c>
      <c r="L73" s="18" t="str">
        <f t="shared" si="2"/>
        <v/>
      </c>
      <c r="M73" s="20" t="str">
        <f>IFERROR(INT(IF(OR(IMPORT!K73="intervention",IMPORT!K73="intervention-late",IMPORT!K73="unavailable"),IF(J73&lt;&gt;"",MID(VLOOKUP(B73,IMPORT!$F:$AF,21,0),1,10),MID(VLOOKUP(B73,IMPORT!$F:$AF,19,0),1,10)),"")),"")</f>
        <v/>
      </c>
      <c r="N73" s="20" t="str">
        <f>IFERROR(INT(IF(OR(IMPORT!K73="intervention",IMPORT!K73="intervention-late",IMPORT!K73="unavailable"),IF(J73&lt;&gt;"",MID(VLOOKUP(B73,IMPORT!$F:$AF,22,0),1,10),MID(VLOOKUP(B73,IMPORT!$F:$AF,20,0),1,10)),"")),"")</f>
        <v/>
      </c>
      <c r="O73" s="18" t="str">
        <f t="shared" ca="1" si="3"/>
        <v/>
      </c>
      <c r="P73" s="14" t="str">
        <f>IFERROR(INT(IF(MID(VLOOKUP(B73,IMPORT!$F:$AF,23,FALSE),1,10)&lt;&gt;"null",MID(VLOOKUP(B73,IMPORT!$F:$AF,23,FALSE),1,10),"")),"")</f>
        <v/>
      </c>
      <c r="Q73" s="16" t="str">
        <f>IFERROR(INT(IF(MID(VLOOKUP(B73,IMPORT!$F:$AF,26,FALSE),1,10)&lt;&gt;"null",MID(VLOOKUP(B73,IMPORT!$F:$AF,26,FALSE),1,10),"")),"")</f>
        <v/>
      </c>
      <c r="R73" s="16" t="str">
        <f>IFERROR(IF(VLOOKUP(B73,IMPORT!$F:$AF,11,FALSE)="true","X",""),"")</f>
        <v/>
      </c>
      <c r="S73" s="16" t="str">
        <f>IFERROR(IF(VLOOKUP(B73,IMPORT!$F:$AF,12,FALSE)="true","X",""),"")</f>
        <v/>
      </c>
      <c r="T73" s="16" t="str">
        <f>IFERROR(IF(VLOOKUP(B73,IMPORT!$F:$AF,9,FALSE)="true","X",""),"")</f>
        <v/>
      </c>
      <c r="U73" s="16" t="str">
        <f>IFERROR(IF(VLOOKUP(B73,IMPORT!$F:$AF,10,FALSE)="true","X",""),"")</f>
        <v/>
      </c>
      <c r="V73" s="16" t="str">
        <f>IFERROR(IF(VLOOKUP(B73,IMPORT!$F:$AF,13,FALSE)="true","X",""),"")</f>
        <v/>
      </c>
      <c r="W73" s="16" t="str">
        <f>IFERROR(IF(VLOOKUP(B73,IMPORT!$F:$AF,14,FALSE)="true","X",""),"")</f>
        <v/>
      </c>
      <c r="X73" s="12">
        <f>IFERROR(INT(IF(MID(VLOOKUP(B73,IMPORT!$F:$AF,27,FALSE),1,10)&lt;&gt;"null",MID(VLOOKUP(B73,IMPORT!$F:$AF,27,FALSE),1,10),"-")),"")</f>
        <v>43502</v>
      </c>
      <c r="Y73" s="21">
        <f>IFERROR(IF(VLOOKUP(B73,IMPORT!$F:$AF,24,FALSE)&lt;&gt;"null",VLOOKUP(B73,IMPORT!$F:$AF,24,FALSE),""),"")</f>
        <v>7.0100118723608602E+17</v>
      </c>
      <c r="Z73" s="18">
        <f>IFERROR(IF(VLOOKUP(B73,IMPORT!$F:$AF,25,FALSE)&lt;&gt;"null",VLOOKUP(B73,IMPORT!$F:$AF,25,FALSE),""),"")</f>
        <v>8013</v>
      </c>
    </row>
    <row r="74" spans="1:26">
      <c r="A74" s="1" t="str">
        <f>IFERROR(IF(IMPORT!C74&lt;&gt;"",IMPORT!C74,""),"")</f>
        <v>Paris 01 - Les Halles Saint Eustache</v>
      </c>
      <c r="B74" s="1" t="str">
        <f>IFERROR(VLOOKUP(D74,IMPORT!$1:$1048576,6,FALSE),"")</f>
        <v>EK-331-GX</v>
      </c>
      <c r="C74" s="1" t="str">
        <f>IFERROR(VLOOKUP(B74,IMPORT!$F:$G,2,FALSE),"")</f>
        <v>TWINGO</v>
      </c>
      <c r="D74" s="8" t="str">
        <f>IFERROR(IF(IMPORT!A74&lt;&gt;"",IMPORT!A74,""),"")</f>
        <v>Paris 01 - Les Halles Saint Eustache2</v>
      </c>
      <c r="E74" s="1" t="str">
        <f>IFERROR(VLOOKUP(D74,IMPORT!$1:$1048576,21,FALSE),"")</f>
        <v>Azize Aouzal</v>
      </c>
      <c r="F74" s="22" t="str">
        <f>IFERROR(IF(VLOOKUP(B74,IMPORT!$F:$J,4,0)="true","","S"),"")</f>
        <v/>
      </c>
      <c r="G74" s="10" t="str">
        <f>IFERROR(IF(VLOOKUP(B74,IMPORT!$F:$J,5,0)="normal","","B"),"")</f>
        <v>B</v>
      </c>
      <c r="H74" s="23" t="str">
        <f>IFERROR(IF(VLOOKUP(B74,IMPORT!$F:$L,7,0)="true","","P"),"")</f>
        <v/>
      </c>
      <c r="I74" s="18" t="str">
        <f>IF(AND(OR(IMPORT!K74="available",IMPORT!K74="reservation",IMPORT!K74="reservation-late"),OR(A74&lt;&gt;"Z - Garage - Livraison",A74&lt;&gt;"Z - Garage - Livraison")),B74,"")</f>
        <v>EK-331-GX</v>
      </c>
      <c r="J74" s="18" t="str">
        <f>IFERROR(IF(VLOOKUP(B74,IMPORT!$F:$AF,21,FALSE)&lt;&gt;"null",IF(OR(A74="Z - Garage - Livraison",A74="Z - Garage - Restitution"),"",B74),""),"")</f>
        <v/>
      </c>
      <c r="K74" s="18" t="str">
        <f>IF(AND(J74="",OR(IMPORT!K74="intervention",IMPORT!K74="intervention-late")),IF(OR(A74="Z - Garage - Livraison",A74="Z - Garage - Restitution"),"",B74),"")</f>
        <v/>
      </c>
      <c r="L74" s="18" t="str">
        <f t="shared" si="2"/>
        <v/>
      </c>
      <c r="M74" s="20" t="str">
        <f>IFERROR(INT(IF(OR(IMPORT!K74="intervention",IMPORT!K74="intervention-late",IMPORT!K74="unavailable"),IF(J74&lt;&gt;"",MID(VLOOKUP(B74,IMPORT!$F:$AF,21,0),1,10),MID(VLOOKUP(B74,IMPORT!$F:$AF,19,0),1,10)),"")),"")</f>
        <v/>
      </c>
      <c r="N74" s="20" t="str">
        <f>IFERROR(INT(IF(OR(IMPORT!K74="intervention",IMPORT!K74="intervention-late",IMPORT!K74="unavailable"),IF(J74&lt;&gt;"",MID(VLOOKUP(B74,IMPORT!$F:$AF,22,0),1,10),MID(VLOOKUP(B74,IMPORT!$F:$AF,20,0),1,10)),"")),"")</f>
        <v/>
      </c>
      <c r="O74" s="18" t="str">
        <f t="shared" ca="1" si="3"/>
        <v/>
      </c>
      <c r="P74" s="14" t="str">
        <f>IFERROR(INT(IF(MID(VLOOKUP(B74,IMPORT!$F:$AF,23,FALSE),1,10)&lt;&gt;"null",MID(VLOOKUP(B74,IMPORT!$F:$AF,23,FALSE),1,10),"")),"")</f>
        <v/>
      </c>
      <c r="Q74" s="16" t="str">
        <f>IFERROR(INT(IF(MID(VLOOKUP(B74,IMPORT!$F:$AF,26,FALSE),1,10)&lt;&gt;"null",MID(VLOOKUP(B74,IMPORT!$F:$AF,26,FALSE),1,10),"")),"")</f>
        <v/>
      </c>
      <c r="R74" s="16" t="str">
        <f>IFERROR(IF(VLOOKUP(B74,IMPORT!$F:$AF,11,FALSE)="true","X",""),"")</f>
        <v/>
      </c>
      <c r="S74" s="16" t="str">
        <f>IFERROR(IF(VLOOKUP(B74,IMPORT!$F:$AF,12,FALSE)="true","X",""),"")</f>
        <v/>
      </c>
      <c r="T74" s="16" t="str">
        <f>IFERROR(IF(VLOOKUP(B74,IMPORT!$F:$AF,9,FALSE)="true","X",""),"")</f>
        <v/>
      </c>
      <c r="U74" s="16" t="str">
        <f>IFERROR(IF(VLOOKUP(B74,IMPORT!$F:$AF,10,FALSE)="true","X",""),"")</f>
        <v/>
      </c>
      <c r="V74" s="16" t="str">
        <f>IFERROR(IF(VLOOKUP(B74,IMPORT!$F:$AF,13,FALSE)="true","X",""),"")</f>
        <v/>
      </c>
      <c r="W74" s="16" t="str">
        <f>IFERROR(IF(VLOOKUP(B74,IMPORT!$F:$AF,14,FALSE)="true","X",""),"")</f>
        <v/>
      </c>
      <c r="X74" s="12">
        <f>IFERROR(INT(IF(MID(VLOOKUP(B74,IMPORT!$F:$AF,27,FALSE),1,10)&lt;&gt;"null",MID(VLOOKUP(B74,IMPORT!$F:$AF,27,FALSE),1,10),"-")),"")</f>
        <v>43438</v>
      </c>
      <c r="Y74" s="21">
        <f>IFERROR(IF(VLOOKUP(B74,IMPORT!$F:$AF,24,FALSE)&lt;&gt;"null",VLOOKUP(B74,IMPORT!$F:$AF,24,FALSE),""),"")</f>
        <v>7.0100120039401498E+17</v>
      </c>
      <c r="Z74" s="18" t="str">
        <f>IFERROR(IF(VLOOKUP(B74,IMPORT!$F:$AF,25,FALSE)&lt;&gt;"null",VLOOKUP(B74,IMPORT!$F:$AF,25,FALSE),""),"")</f>
        <v/>
      </c>
    </row>
    <row r="75" spans="1:26">
      <c r="A75" s="1" t="str">
        <f>IFERROR(IF(IMPORT!C75&lt;&gt;"",IMPORT!C75,""),"")</f>
        <v>Paris 01 - Les Halles Saint Eustache</v>
      </c>
      <c r="B75" s="1" t="str">
        <f>IFERROR(VLOOKUP(D75,IMPORT!$1:$1048576,6,FALSE),"")</f>
        <v>EQ-099-CF</v>
      </c>
      <c r="C75" s="1" t="str">
        <f>IFERROR(VLOOKUP(B75,IMPORT!$F:$G,2,FALSE),"")</f>
        <v>TWINGO</v>
      </c>
      <c r="D75" s="8" t="str">
        <f>IFERROR(IF(IMPORT!A75&lt;&gt;"",IMPORT!A75,""),"")</f>
        <v>Paris 01 - Les Halles Saint Eustache3</v>
      </c>
      <c r="E75" s="1" t="str">
        <f>IFERROR(VLOOKUP(D75,IMPORT!$1:$1048576,21,FALSE),"")</f>
        <v>Azize Aouzal</v>
      </c>
      <c r="F75" s="22" t="str">
        <f>IFERROR(IF(VLOOKUP(B75,IMPORT!$F:$J,4,0)="true","","S"),"")</f>
        <v/>
      </c>
      <c r="G75" s="10" t="str">
        <f>IFERROR(IF(VLOOKUP(B75,IMPORT!$F:$J,5,0)="normal","","B"),"")</f>
        <v/>
      </c>
      <c r="H75" s="23" t="str">
        <f>IFERROR(IF(VLOOKUP(B75,IMPORT!$F:$L,7,0)="true","","P"),"")</f>
        <v/>
      </c>
      <c r="I75" s="18" t="str">
        <f>IF(AND(OR(IMPORT!K75="available",IMPORT!K75="reservation",IMPORT!K75="reservation-late"),OR(A75&lt;&gt;"Z - Garage - Livraison",A75&lt;&gt;"Z - Garage - Livraison")),B75,"")</f>
        <v>EQ-099-CF</v>
      </c>
      <c r="J75" s="18" t="str">
        <f>IFERROR(IF(VLOOKUP(B75,IMPORT!$F:$AF,21,FALSE)&lt;&gt;"null",IF(OR(A75="Z - Garage - Livraison",A75="Z - Garage - Restitution"),"",B75),""),"")</f>
        <v/>
      </c>
      <c r="K75" s="18" t="str">
        <f>IF(AND(J75="",OR(IMPORT!K75="intervention",IMPORT!K75="intervention-late")),IF(OR(A75="Z - Garage - Livraison",A75="Z - Garage - Restitution"),"",B75),"")</f>
        <v/>
      </c>
      <c r="L75" s="18" t="str">
        <f t="shared" si="2"/>
        <v/>
      </c>
      <c r="M75" s="20" t="str">
        <f>IFERROR(INT(IF(OR(IMPORT!K75="intervention",IMPORT!K75="intervention-late",IMPORT!K75="unavailable"),IF(J75&lt;&gt;"",MID(VLOOKUP(B75,IMPORT!$F:$AF,21,0),1,10),MID(VLOOKUP(B75,IMPORT!$F:$AF,19,0),1,10)),"")),"")</f>
        <v/>
      </c>
      <c r="N75" s="20" t="str">
        <f>IFERROR(INT(IF(OR(IMPORT!K75="intervention",IMPORT!K75="intervention-late",IMPORT!K75="unavailable"),IF(J75&lt;&gt;"",MID(VLOOKUP(B75,IMPORT!$F:$AF,22,0),1,10),MID(VLOOKUP(B75,IMPORT!$F:$AF,20,0),1,10)),"")),"")</f>
        <v/>
      </c>
      <c r="O75" s="18" t="str">
        <f t="shared" ca="1" si="3"/>
        <v/>
      </c>
      <c r="P75" s="14" t="str">
        <f>IFERROR(INT(IF(MID(VLOOKUP(B75,IMPORT!$F:$AF,23,FALSE),1,10)&lt;&gt;"null",MID(VLOOKUP(B75,IMPORT!$F:$AF,23,FALSE),1,10),"")),"")</f>
        <v/>
      </c>
      <c r="Q75" s="16" t="str">
        <f>IFERROR(INT(IF(MID(VLOOKUP(B75,IMPORT!$F:$AF,26,FALSE),1,10)&lt;&gt;"null",MID(VLOOKUP(B75,IMPORT!$F:$AF,26,FALSE),1,10),"")),"")</f>
        <v/>
      </c>
      <c r="R75" s="16" t="str">
        <f>IFERROR(IF(VLOOKUP(B75,IMPORT!$F:$AF,11,FALSE)="true","X",""),"")</f>
        <v/>
      </c>
      <c r="S75" s="16" t="str">
        <f>IFERROR(IF(VLOOKUP(B75,IMPORT!$F:$AF,12,FALSE)="true","X",""),"")</f>
        <v/>
      </c>
      <c r="T75" s="16" t="str">
        <f>IFERROR(IF(VLOOKUP(B75,IMPORT!$F:$AF,9,FALSE)="true","X",""),"")</f>
        <v/>
      </c>
      <c r="U75" s="16" t="str">
        <f>IFERROR(IF(VLOOKUP(B75,IMPORT!$F:$AF,10,FALSE)="true","X",""),"")</f>
        <v/>
      </c>
      <c r="V75" s="16" t="str">
        <f>IFERROR(IF(VLOOKUP(B75,IMPORT!$F:$AF,13,FALSE)="true","X",""),"")</f>
        <v/>
      </c>
      <c r="W75" s="16" t="str">
        <f>IFERROR(IF(VLOOKUP(B75,IMPORT!$F:$AF,14,FALSE)="true","X",""),"")</f>
        <v/>
      </c>
      <c r="X75" s="12">
        <f>IFERROR(INT(IF(MID(VLOOKUP(B75,IMPORT!$F:$AF,27,FALSE),1,10)&lt;&gt;"null",MID(VLOOKUP(B75,IMPORT!$F:$AF,27,FALSE),1,10),"-")),"")</f>
        <v>43439</v>
      </c>
      <c r="Y75" s="21">
        <f>IFERROR(IF(VLOOKUP(B75,IMPORT!$F:$AF,24,FALSE)&lt;&gt;"null",VLOOKUP(B75,IMPORT!$F:$AF,24,FALSE),""),"")</f>
        <v>7.0100118723601805E+17</v>
      </c>
      <c r="Z75" s="18" t="str">
        <f>IFERROR(IF(VLOOKUP(B75,IMPORT!$F:$AF,25,FALSE)&lt;&gt;"null",VLOOKUP(B75,IMPORT!$F:$AF,25,FALSE),""),"")</f>
        <v/>
      </c>
    </row>
    <row r="76" spans="1:26">
      <c r="A76" s="1" t="str">
        <f>IFERROR(IF(IMPORT!C76&lt;&gt;"",IMPORT!C76,""),"")</f>
        <v>Paris 01 - Les Halles Saint Eustache</v>
      </c>
      <c r="B76" s="1" t="str">
        <f>IFERROR(VLOOKUP(D76,IMPORT!$1:$1048576,6,FALSE),"")</f>
        <v>EZ-352-GF</v>
      </c>
      <c r="C76" s="1" t="str">
        <f>IFERROR(VLOOKUP(B76,IMPORT!$F:$G,2,FALSE),"")</f>
        <v>Yaris</v>
      </c>
      <c r="D76" s="8" t="str">
        <f>IFERROR(IF(IMPORT!A76&lt;&gt;"",IMPORT!A76,""),"")</f>
        <v>Paris 01 - Les Halles Saint Eustache4</v>
      </c>
      <c r="E76" s="1" t="str">
        <f>IFERROR(VLOOKUP(D76,IMPORT!$1:$1048576,21,FALSE),"")</f>
        <v>Azize Aouzal</v>
      </c>
      <c r="F76" s="22" t="str">
        <f>IFERROR(IF(VLOOKUP(B76,IMPORT!$F:$J,4,0)="true","","S"),"")</f>
        <v/>
      </c>
      <c r="G76" s="10" t="str">
        <f>IFERROR(IF(VLOOKUP(B76,IMPORT!$F:$J,5,0)="normal","","B"),"")</f>
        <v/>
      </c>
      <c r="H76" s="23" t="str">
        <f>IFERROR(IF(VLOOKUP(B76,IMPORT!$F:$L,7,0)="true","","P"),"")</f>
        <v/>
      </c>
      <c r="I76" s="18" t="str">
        <f>IF(AND(OR(IMPORT!K76="available",IMPORT!K76="reservation",IMPORT!K76="reservation-late"),OR(A76&lt;&gt;"Z - Garage - Livraison",A76&lt;&gt;"Z - Garage - Livraison")),B76,"")</f>
        <v/>
      </c>
      <c r="J76" s="18" t="str">
        <f>IFERROR(IF(VLOOKUP(B76,IMPORT!$F:$AF,21,FALSE)&lt;&gt;"null",IF(OR(A76="Z - Garage - Livraison",A76="Z - Garage - Restitution"),"",B76),""),"")</f>
        <v>EZ-352-GF</v>
      </c>
      <c r="K76" s="18" t="str">
        <f>IF(AND(J76="",OR(IMPORT!K76="intervention",IMPORT!K76="intervention-late")),IF(OR(A76="Z - Garage - Livraison",A76="Z - Garage - Restitution"),"",B76),"")</f>
        <v/>
      </c>
      <c r="L76" s="18" t="str">
        <f t="shared" si="2"/>
        <v/>
      </c>
      <c r="M76" s="20">
        <f>IFERROR(INT(IF(OR(IMPORT!K76="intervention",IMPORT!K76="intervention-late",IMPORT!K76="unavailable"),IF(J76&lt;&gt;"",MID(VLOOKUP(B76,IMPORT!$F:$AF,21,0),1,10),MID(VLOOKUP(B76,IMPORT!$F:$AF,19,0),1,10)),"")),"")</f>
        <v>43477</v>
      </c>
      <c r="N76" s="20">
        <f>IFERROR(INT(IF(OR(IMPORT!K76="intervention",IMPORT!K76="intervention-late",IMPORT!K76="unavailable"),IF(J76&lt;&gt;"",MID(VLOOKUP(B76,IMPORT!$F:$AF,22,0),1,10),MID(VLOOKUP(B76,IMPORT!$F:$AF,20,0),1,10)),"")),"")</f>
        <v>43523</v>
      </c>
      <c r="O76" s="18">
        <f t="shared" ca="1" si="3"/>
        <v>8</v>
      </c>
      <c r="P76" s="14" t="str">
        <f>IFERROR(INT(IF(MID(VLOOKUP(B76,IMPORT!$F:$AF,23,FALSE),1,10)&lt;&gt;"null",MID(VLOOKUP(B76,IMPORT!$F:$AF,23,FALSE),1,10),"")),"")</f>
        <v/>
      </c>
      <c r="Q76" s="16" t="str">
        <f>IFERROR(INT(IF(MID(VLOOKUP(B76,IMPORT!$F:$AF,26,FALSE),1,10)&lt;&gt;"null",MID(VLOOKUP(B76,IMPORT!$F:$AF,26,FALSE),1,10),"")),"")</f>
        <v/>
      </c>
      <c r="R76" s="16" t="str">
        <f>IFERROR(IF(VLOOKUP(B76,IMPORT!$F:$AF,11,FALSE)="true","X",""),"")</f>
        <v/>
      </c>
      <c r="S76" s="16" t="str">
        <f>IFERROR(IF(VLOOKUP(B76,IMPORT!$F:$AF,12,FALSE)="true","X",""),"")</f>
        <v/>
      </c>
      <c r="T76" s="16" t="str">
        <f>IFERROR(IF(VLOOKUP(B76,IMPORT!$F:$AF,9,FALSE)="true","X",""),"")</f>
        <v/>
      </c>
      <c r="U76" s="16" t="str">
        <f>IFERROR(IF(VLOOKUP(B76,IMPORT!$F:$AF,10,FALSE)="true","X",""),"")</f>
        <v/>
      </c>
      <c r="V76" s="16" t="str">
        <f>IFERROR(IF(VLOOKUP(B76,IMPORT!$F:$AF,13,FALSE)="true","X",""),"")</f>
        <v/>
      </c>
      <c r="W76" s="16" t="str">
        <f>IFERROR(IF(VLOOKUP(B76,IMPORT!$F:$AF,14,FALSE)="true","X",""),"")</f>
        <v/>
      </c>
      <c r="X76" s="12">
        <f>IFERROR(INT(IF(MID(VLOOKUP(B76,IMPORT!$F:$AF,27,FALSE),1,10)&lt;&gt;"null",MID(VLOOKUP(B76,IMPORT!$F:$AF,27,FALSE),1,10),"-")),"")</f>
        <v>43510</v>
      </c>
      <c r="Y76" s="21">
        <f>IFERROR(IF(VLOOKUP(B76,IMPORT!$F:$AF,24,FALSE)&lt;&gt;"null",VLOOKUP(B76,IMPORT!$F:$AF,24,FALSE),""),"")</f>
        <v>7.0100118723604595E+17</v>
      </c>
      <c r="Z76" s="18" t="str">
        <f>IFERROR(IF(VLOOKUP(B76,IMPORT!$F:$AF,25,FALSE)&lt;&gt;"null",VLOOKUP(B76,IMPORT!$F:$AF,25,FALSE),""),"")</f>
        <v/>
      </c>
    </row>
    <row r="77" spans="1:26">
      <c r="A77" s="1" t="str">
        <f>IFERROR(IF(IMPORT!C77&lt;&gt;"",IMPORT!C77,""),"")</f>
        <v>Paris 01 - Les Halles Saint Eustache</v>
      </c>
      <c r="B77" s="1" t="str">
        <f>IFERROR(VLOOKUP(D77,IMPORT!$1:$1048576,6,FALSE),"")</f>
        <v>EQ-010-HS</v>
      </c>
      <c r="C77" s="1" t="str">
        <f>IFERROR(VLOOKUP(B77,IMPORT!$F:$G,2,FALSE),"")</f>
        <v>MEGANE</v>
      </c>
      <c r="D77" s="8" t="str">
        <f>IFERROR(IF(IMPORT!A77&lt;&gt;"",IMPORT!A77,""),"")</f>
        <v>Paris 01 - Les Halles Saint Eustache5</v>
      </c>
      <c r="E77" s="1" t="str">
        <f>IFERROR(VLOOKUP(D77,IMPORT!$1:$1048576,21,FALSE),"")</f>
        <v>Azize Aouzal</v>
      </c>
      <c r="F77" s="22" t="str">
        <f>IFERROR(IF(VLOOKUP(B77,IMPORT!$F:$J,4,0)="true","","S"),"")</f>
        <v/>
      </c>
      <c r="G77" s="10" t="str">
        <f>IFERROR(IF(VLOOKUP(B77,IMPORT!$F:$J,5,0)="normal","","B"),"")</f>
        <v>B</v>
      </c>
      <c r="H77" s="23" t="str">
        <f>IFERROR(IF(VLOOKUP(B77,IMPORT!$F:$L,7,0)="true","","P"),"")</f>
        <v/>
      </c>
      <c r="I77" s="18" t="str">
        <f>IF(AND(OR(IMPORT!K77="available",IMPORT!K77="reservation",IMPORT!K77="reservation-late"),OR(A77&lt;&gt;"Z - Garage - Livraison",A77&lt;&gt;"Z - Garage - Livraison")),B77,"")</f>
        <v>EQ-010-HS</v>
      </c>
      <c r="J77" s="18" t="str">
        <f>IFERROR(IF(VLOOKUP(B77,IMPORT!$F:$AF,21,FALSE)&lt;&gt;"null",IF(OR(A77="Z - Garage - Livraison",A77="Z - Garage - Restitution"),"",B77),""),"")</f>
        <v/>
      </c>
      <c r="K77" s="18" t="str">
        <f>IF(AND(J77="",OR(IMPORT!K77="intervention",IMPORT!K77="intervention-late")),IF(OR(A77="Z - Garage - Livraison",A77="Z - Garage - Restitution"),"",B77),"")</f>
        <v/>
      </c>
      <c r="L77" s="18" t="str">
        <f t="shared" si="2"/>
        <v/>
      </c>
      <c r="M77" s="20" t="str">
        <f>IFERROR(INT(IF(OR(IMPORT!K77="intervention",IMPORT!K77="intervention-late",IMPORT!K77="unavailable"),IF(J77&lt;&gt;"",MID(VLOOKUP(B77,IMPORT!$F:$AF,21,0),1,10),MID(VLOOKUP(B77,IMPORT!$F:$AF,19,0),1,10)),"")),"")</f>
        <v/>
      </c>
      <c r="N77" s="20" t="str">
        <f>IFERROR(INT(IF(OR(IMPORT!K77="intervention",IMPORT!K77="intervention-late",IMPORT!K77="unavailable"),IF(J77&lt;&gt;"",MID(VLOOKUP(B77,IMPORT!$F:$AF,22,0),1,10),MID(VLOOKUP(B77,IMPORT!$F:$AF,20,0),1,10)),"")),"")</f>
        <v/>
      </c>
      <c r="O77" s="18" t="str">
        <f t="shared" ca="1" si="3"/>
        <v/>
      </c>
      <c r="P77" s="14" t="str">
        <f>IFERROR(INT(IF(MID(VLOOKUP(B77,IMPORT!$F:$AF,23,FALSE),1,10)&lt;&gt;"null",MID(VLOOKUP(B77,IMPORT!$F:$AF,23,FALSE),1,10),"")),"")</f>
        <v/>
      </c>
      <c r="Q77" s="16" t="str">
        <f>IFERROR(INT(IF(MID(VLOOKUP(B77,IMPORT!$F:$AF,26,FALSE),1,10)&lt;&gt;"null",MID(VLOOKUP(B77,IMPORT!$F:$AF,26,FALSE),1,10),"")),"")</f>
        <v/>
      </c>
      <c r="R77" s="16" t="str">
        <f>IFERROR(IF(VLOOKUP(B77,IMPORT!$F:$AF,11,FALSE)="true","X",""),"")</f>
        <v/>
      </c>
      <c r="S77" s="16" t="str">
        <f>IFERROR(IF(VLOOKUP(B77,IMPORT!$F:$AF,12,FALSE)="true","X",""),"")</f>
        <v/>
      </c>
      <c r="T77" s="16" t="str">
        <f>IFERROR(IF(VLOOKUP(B77,IMPORT!$F:$AF,9,FALSE)="true","X",""),"")</f>
        <v/>
      </c>
      <c r="U77" s="16" t="str">
        <f>IFERROR(IF(VLOOKUP(B77,IMPORT!$F:$AF,10,FALSE)="true","X",""),"")</f>
        <v/>
      </c>
      <c r="V77" s="16" t="str">
        <f>IFERROR(IF(VLOOKUP(B77,IMPORT!$F:$AF,13,FALSE)="true","X",""),"")</f>
        <v/>
      </c>
      <c r="W77" s="16" t="str">
        <f>IFERROR(IF(VLOOKUP(B77,IMPORT!$F:$AF,14,FALSE)="true","X",""),"")</f>
        <v/>
      </c>
      <c r="X77" s="12">
        <f>IFERROR(INT(IF(MID(VLOOKUP(B77,IMPORT!$F:$AF,27,FALSE),1,10)&lt;&gt;"null",MID(VLOOKUP(B77,IMPORT!$F:$AF,27,FALSE),1,10),"-")),"")</f>
        <v>43439</v>
      </c>
      <c r="Y77" s="21">
        <f>IFERROR(IF(VLOOKUP(B77,IMPORT!$F:$AF,24,FALSE)&lt;&gt;"null",VLOOKUP(B77,IMPORT!$F:$AF,24,FALSE),""),"")</f>
        <v>7.0100118723606694E+17</v>
      </c>
      <c r="Z77" s="18" t="str">
        <f>IFERROR(IF(VLOOKUP(B77,IMPORT!$F:$AF,25,FALSE)&lt;&gt;"null",VLOOKUP(B77,IMPORT!$F:$AF,25,FALSE),""),"")</f>
        <v/>
      </c>
    </row>
    <row r="78" spans="1:26">
      <c r="A78" s="1" t="str">
        <f>IFERROR(IF(IMPORT!C78&lt;&gt;"",IMPORT!C78,""),"")</f>
        <v>Paris 01 - Les Halles Saint Eustache</v>
      </c>
      <c r="B78" s="1" t="str">
        <f>IFERROR(VLOOKUP(D78,IMPORT!$1:$1048576,6,FALSE),"")</f>
        <v>FC-724-WD</v>
      </c>
      <c r="C78" s="1" t="str">
        <f>IFERROR(VLOOKUP(B78,IMPORT!$F:$G,2,FALSE),"")</f>
        <v>MEGANE</v>
      </c>
      <c r="D78" s="8" t="str">
        <f>IFERROR(IF(IMPORT!A78&lt;&gt;"",IMPORT!A78,""),"")</f>
        <v>Paris 01 - Les Halles Saint Eustache6</v>
      </c>
      <c r="E78" s="1" t="str">
        <f>IFERROR(VLOOKUP(D78,IMPORT!$1:$1048576,21,FALSE),"")</f>
        <v>Azize Aouzal</v>
      </c>
      <c r="F78" s="22" t="str">
        <f>IFERROR(IF(VLOOKUP(B78,IMPORT!$F:$J,4,0)="true","","S"),"")</f>
        <v/>
      </c>
      <c r="G78" s="10" t="str">
        <f>IFERROR(IF(VLOOKUP(B78,IMPORT!$F:$J,5,0)="normal","","B"),"")</f>
        <v/>
      </c>
      <c r="H78" s="23" t="str">
        <f>IFERROR(IF(VLOOKUP(B78,IMPORT!$F:$L,7,0)="true","","P"),"")</f>
        <v/>
      </c>
      <c r="I78" s="18" t="str">
        <f>IF(AND(OR(IMPORT!K78="available",IMPORT!K78="reservation",IMPORT!K78="reservation-late"),OR(A78&lt;&gt;"Z - Garage - Livraison",A78&lt;&gt;"Z - Garage - Livraison")),B78,"")</f>
        <v>FC-724-WD</v>
      </c>
      <c r="J78" s="18" t="str">
        <f>IFERROR(IF(VLOOKUP(B78,IMPORT!$F:$AF,21,FALSE)&lt;&gt;"null",IF(OR(A78="Z - Garage - Livraison",A78="Z - Garage - Restitution"),"",B78),""),"")</f>
        <v/>
      </c>
      <c r="K78" s="18" t="str">
        <f>IF(AND(J78="",OR(IMPORT!K78="intervention",IMPORT!K78="intervention-late")),IF(OR(A78="Z - Garage - Livraison",A78="Z - Garage - Restitution"),"",B78),"")</f>
        <v/>
      </c>
      <c r="L78" s="18" t="str">
        <f t="shared" si="2"/>
        <v/>
      </c>
      <c r="M78" s="20" t="str">
        <f>IFERROR(INT(IF(OR(IMPORT!K78="intervention",IMPORT!K78="intervention-late",IMPORT!K78="unavailable"),IF(J78&lt;&gt;"",MID(VLOOKUP(B78,IMPORT!$F:$AF,21,0),1,10),MID(VLOOKUP(B78,IMPORT!$F:$AF,19,0),1,10)),"")),"")</f>
        <v/>
      </c>
      <c r="N78" s="20" t="str">
        <f>IFERROR(INT(IF(OR(IMPORT!K78="intervention",IMPORT!K78="intervention-late",IMPORT!K78="unavailable"),IF(J78&lt;&gt;"",MID(VLOOKUP(B78,IMPORT!$F:$AF,22,0),1,10),MID(VLOOKUP(B78,IMPORT!$F:$AF,20,0),1,10)),"")),"")</f>
        <v/>
      </c>
      <c r="O78" s="18" t="str">
        <f t="shared" ca="1" si="3"/>
        <v/>
      </c>
      <c r="P78" s="14" t="str">
        <f>IFERROR(INT(IF(MID(VLOOKUP(B78,IMPORT!$F:$AF,23,FALSE),1,10)&lt;&gt;"null",MID(VLOOKUP(B78,IMPORT!$F:$AF,23,FALSE),1,10),"")),"")</f>
        <v/>
      </c>
      <c r="Q78" s="16" t="str">
        <f>IFERROR(INT(IF(MID(VLOOKUP(B78,IMPORT!$F:$AF,26,FALSE),1,10)&lt;&gt;"null",MID(VLOOKUP(B78,IMPORT!$F:$AF,26,FALSE),1,10),"")),"")</f>
        <v/>
      </c>
      <c r="R78" s="16" t="str">
        <f>IFERROR(IF(VLOOKUP(B78,IMPORT!$F:$AF,11,FALSE)="true","X",""),"")</f>
        <v/>
      </c>
      <c r="S78" s="16" t="str">
        <f>IFERROR(IF(VLOOKUP(B78,IMPORT!$F:$AF,12,FALSE)="true","X",""),"")</f>
        <v/>
      </c>
      <c r="T78" s="16" t="str">
        <f>IFERROR(IF(VLOOKUP(B78,IMPORT!$F:$AF,9,FALSE)="true","X",""),"")</f>
        <v/>
      </c>
      <c r="U78" s="16" t="str">
        <f>IFERROR(IF(VLOOKUP(B78,IMPORT!$F:$AF,10,FALSE)="true","X",""),"")</f>
        <v/>
      </c>
      <c r="V78" s="16" t="str">
        <f>IFERROR(IF(VLOOKUP(B78,IMPORT!$F:$AF,13,FALSE)="true","X",""),"")</f>
        <v/>
      </c>
      <c r="W78" s="16" t="str">
        <f>IFERROR(IF(VLOOKUP(B78,IMPORT!$F:$AF,14,FALSE)="true","X",""),"")</f>
        <v/>
      </c>
      <c r="X78" s="12">
        <f>IFERROR(INT(IF(MID(VLOOKUP(B78,IMPORT!$F:$AF,27,FALSE),1,10)&lt;&gt;"null",MID(VLOOKUP(B78,IMPORT!$F:$AF,27,FALSE),1,10),"-")),"")</f>
        <v>43482</v>
      </c>
      <c r="Y78" s="21">
        <f>IFERROR(IF(VLOOKUP(B78,IMPORT!$F:$AF,24,FALSE)&lt;&gt;"null",VLOOKUP(B78,IMPORT!$F:$AF,24,FALSE),""),"")</f>
        <v>7.0100118723608704E+17</v>
      </c>
      <c r="Z78" s="18">
        <f>IFERROR(IF(VLOOKUP(B78,IMPORT!$F:$AF,25,FALSE)&lt;&gt;"null",VLOOKUP(B78,IMPORT!$F:$AF,25,FALSE),""),"")</f>
        <v>8005</v>
      </c>
    </row>
    <row r="79" spans="1:26">
      <c r="A79" s="1" t="str">
        <f>IFERROR(IF(IMPORT!C79&lt;&gt;"",IMPORT!C79,""),"")</f>
        <v>Paris 01 - Les Halles Saint Eustache</v>
      </c>
      <c r="B79" s="1" t="str">
        <f>IFERROR(VLOOKUP(D79,IMPORT!$1:$1048576,6,FALSE),"")</f>
        <v>FC-505-MD</v>
      </c>
      <c r="C79" s="1" t="str">
        <f>IFERROR(VLOOKUP(B79,IMPORT!$F:$G,2,FALSE),"")</f>
        <v>Golf 7</v>
      </c>
      <c r="D79" s="8" t="str">
        <f>IFERROR(IF(IMPORT!A79&lt;&gt;"",IMPORT!A79,""),"")</f>
        <v>Paris 01 - Les Halles Saint Eustache7</v>
      </c>
      <c r="E79" s="1" t="str">
        <f>IFERROR(VLOOKUP(D79,IMPORT!$1:$1048576,21,FALSE),"")</f>
        <v>Azize Aouzal</v>
      </c>
      <c r="F79" s="22" t="str">
        <f>IFERROR(IF(VLOOKUP(B79,IMPORT!$F:$J,4,0)="true","","S"),"")</f>
        <v/>
      </c>
      <c r="G79" s="10" t="str">
        <f>IFERROR(IF(VLOOKUP(B79,IMPORT!$F:$J,5,0)="normal","","B"),"")</f>
        <v/>
      </c>
      <c r="H79" s="23" t="str">
        <f>IFERROR(IF(VLOOKUP(B79,IMPORT!$F:$L,7,0)="true","","P"),"")</f>
        <v/>
      </c>
      <c r="I79" s="18" t="str">
        <f>IF(AND(OR(IMPORT!K79="available",IMPORT!K79="reservation",IMPORT!K79="reservation-late"),OR(A79&lt;&gt;"Z - Garage - Livraison",A79&lt;&gt;"Z - Garage - Livraison")),B79,"")</f>
        <v/>
      </c>
      <c r="J79" s="18" t="str">
        <f>IFERROR(IF(VLOOKUP(B79,IMPORT!$F:$AF,21,FALSE)&lt;&gt;"null",IF(OR(A79="Z - Garage - Livraison",A79="Z - Garage - Restitution"),"",B79),""),"")</f>
        <v/>
      </c>
      <c r="K79" s="18" t="str">
        <f>IF(AND(J79="",OR(IMPORT!K79="intervention",IMPORT!K79="intervention-late")),IF(OR(A79="Z - Garage - Livraison",A79="Z - Garage - Restitution"),"",B79),"")</f>
        <v>FC-505-MD</v>
      </c>
      <c r="L79" s="18" t="str">
        <f t="shared" si="2"/>
        <v/>
      </c>
      <c r="M79" s="20" t="str">
        <f>IFERROR(INT(IF(OR(IMPORT!K79="intervention",IMPORT!K79="intervention-late",IMPORT!K79="unavailable"),IF(J79&lt;&gt;"",MID(VLOOKUP(B79,IMPORT!$F:$AF,21,0),1,10),MID(VLOOKUP(B79,IMPORT!$F:$AF,19,0),1,10)),"")),"")</f>
        <v/>
      </c>
      <c r="N79" s="20" t="str">
        <f>IFERROR(INT(IF(OR(IMPORT!K79="intervention",IMPORT!K79="intervention-late",IMPORT!K79="unavailable"),IF(J79&lt;&gt;"",MID(VLOOKUP(B79,IMPORT!$F:$AF,22,0),1,10),MID(VLOOKUP(B79,IMPORT!$F:$AF,20,0),1,10)),"")),"")</f>
        <v/>
      </c>
      <c r="O79" s="18" t="str">
        <f t="shared" ca="1" si="3"/>
        <v/>
      </c>
      <c r="P79" s="14" t="str">
        <f>IFERROR(INT(IF(MID(VLOOKUP(B79,IMPORT!$F:$AF,23,FALSE),1,10)&lt;&gt;"null",MID(VLOOKUP(B79,IMPORT!$F:$AF,23,FALSE),1,10),"")),"")</f>
        <v/>
      </c>
      <c r="Q79" s="16" t="str">
        <f>IFERROR(INT(IF(MID(VLOOKUP(B79,IMPORT!$F:$AF,26,FALSE),1,10)&lt;&gt;"null",MID(VLOOKUP(B79,IMPORT!$F:$AF,26,FALSE),1,10),"")),"")</f>
        <v/>
      </c>
      <c r="R79" s="16" t="str">
        <f>IFERROR(IF(VLOOKUP(B79,IMPORT!$F:$AF,11,FALSE)="true","X",""),"")</f>
        <v/>
      </c>
      <c r="S79" s="16" t="str">
        <f>IFERROR(IF(VLOOKUP(B79,IMPORT!$F:$AF,12,FALSE)="true","X",""),"")</f>
        <v/>
      </c>
      <c r="T79" s="16" t="str">
        <f>IFERROR(IF(VLOOKUP(B79,IMPORT!$F:$AF,9,FALSE)="true","X",""),"")</f>
        <v/>
      </c>
      <c r="U79" s="16" t="str">
        <f>IFERROR(IF(VLOOKUP(B79,IMPORT!$F:$AF,10,FALSE)="true","X",""),"")</f>
        <v/>
      </c>
      <c r="V79" s="16" t="str">
        <f>IFERROR(IF(VLOOKUP(B79,IMPORT!$F:$AF,13,FALSE)="true","X",""),"")</f>
        <v/>
      </c>
      <c r="W79" s="16" t="str">
        <f>IFERROR(IF(VLOOKUP(B79,IMPORT!$F:$AF,14,FALSE)="true","X",""),"")</f>
        <v/>
      </c>
      <c r="X79" s="12" t="str">
        <f>IFERROR(INT(IF(MID(VLOOKUP(B79,IMPORT!$F:$AF,27,FALSE),1,10)&lt;&gt;"null",MID(VLOOKUP(B79,IMPORT!$F:$AF,27,FALSE),1,10),"-")),"")</f>
        <v/>
      </c>
      <c r="Y79" s="21">
        <f>IFERROR(IF(VLOOKUP(B79,IMPORT!$F:$AF,24,FALSE)&lt;&gt;"null",VLOOKUP(B79,IMPORT!$F:$AF,24,FALSE),""),"")</f>
        <v>7.0100118723605094E+17</v>
      </c>
      <c r="Z79" s="18" t="str">
        <f>IFERROR(IF(VLOOKUP(B79,IMPORT!$F:$AF,25,FALSE)&lt;&gt;"null",VLOOKUP(B79,IMPORT!$F:$AF,25,FALSE),""),"")</f>
        <v/>
      </c>
    </row>
    <row r="80" spans="1:26">
      <c r="A80" s="1" t="str">
        <f>IFERROR(IF(IMPORT!C80&lt;&gt;"",IMPORT!C80,""),"")</f>
        <v>Paris 01 - Rivoli Pont-Neuf</v>
      </c>
      <c r="B80" s="1" t="str">
        <f>IFERROR(VLOOKUP(D80,IMPORT!$1:$1048576,6,FALSE),"")</f>
        <v>EW-789-KM</v>
      </c>
      <c r="C80" s="1">
        <f>IFERROR(VLOOKUP(B80,IMPORT!$F:$G,2,FALSE),"")</f>
        <v>500</v>
      </c>
      <c r="D80" s="8" t="str">
        <f>IFERROR(IF(IMPORT!A80&lt;&gt;"",IMPORT!A80,""),"")</f>
        <v>Paris 01 - Rivoli Pont-Neuf1</v>
      </c>
      <c r="E80" s="1" t="str">
        <f>IFERROR(VLOOKUP(D80,IMPORT!$1:$1048576,21,FALSE),"")</f>
        <v>Azize Aouzal</v>
      </c>
      <c r="F80" s="22" t="str">
        <f>IFERROR(IF(VLOOKUP(B80,IMPORT!$F:$J,4,0)="true","","S"),"")</f>
        <v/>
      </c>
      <c r="G80" s="10" t="str">
        <f>IFERROR(IF(VLOOKUP(B80,IMPORT!$F:$J,5,0)="normal","","B"),"")</f>
        <v/>
      </c>
      <c r="H80" s="23" t="str">
        <f>IFERROR(IF(VLOOKUP(B80,IMPORT!$F:$L,7,0)="true","","P"),"")</f>
        <v/>
      </c>
      <c r="I80" s="18" t="str">
        <f>IF(AND(OR(IMPORT!K80="available",IMPORT!K80="reservation",IMPORT!K80="reservation-late"),OR(A80&lt;&gt;"Z - Garage - Livraison",A80&lt;&gt;"Z - Garage - Livraison")),B80,"")</f>
        <v>EW-789-KM</v>
      </c>
      <c r="J80" s="18" t="str">
        <f>IFERROR(IF(VLOOKUP(B80,IMPORT!$F:$AF,21,FALSE)&lt;&gt;"null",IF(OR(A80="Z - Garage - Livraison",A80="Z - Garage - Restitution"),"",B80),""),"")</f>
        <v/>
      </c>
      <c r="K80" s="18" t="str">
        <f>IF(AND(J80="",OR(IMPORT!K80="intervention",IMPORT!K80="intervention-late")),IF(OR(A80="Z - Garage - Livraison",A80="Z - Garage - Restitution"),"",B80),"")</f>
        <v/>
      </c>
      <c r="L80" s="18" t="str">
        <f t="shared" si="2"/>
        <v/>
      </c>
      <c r="M80" s="20" t="str">
        <f>IFERROR(INT(IF(OR(IMPORT!K80="intervention",IMPORT!K80="intervention-late",IMPORT!K80="unavailable"),IF(J80&lt;&gt;"",MID(VLOOKUP(B80,IMPORT!$F:$AF,21,0),1,10),MID(VLOOKUP(B80,IMPORT!$F:$AF,19,0),1,10)),"")),"")</f>
        <v/>
      </c>
      <c r="N80" s="20" t="str">
        <f>IFERROR(INT(IF(OR(IMPORT!K80="intervention",IMPORT!K80="intervention-late",IMPORT!K80="unavailable"),IF(J80&lt;&gt;"",MID(VLOOKUP(B80,IMPORT!$F:$AF,22,0),1,10),MID(VLOOKUP(B80,IMPORT!$F:$AF,20,0),1,10)),"")),"")</f>
        <v/>
      </c>
      <c r="O80" s="18" t="str">
        <f t="shared" ca="1" si="3"/>
        <v/>
      </c>
      <c r="P80" s="14" t="str">
        <f>IFERROR(INT(IF(MID(VLOOKUP(B80,IMPORT!$F:$AF,23,FALSE),1,10)&lt;&gt;"null",MID(VLOOKUP(B80,IMPORT!$F:$AF,23,FALSE),1,10),"")),"")</f>
        <v/>
      </c>
      <c r="Q80" s="16">
        <f>IFERROR(INT(IF(MID(VLOOKUP(B80,IMPORT!$F:$AF,26,FALSE),1,10)&lt;&gt;"null",MID(VLOOKUP(B80,IMPORT!$F:$AF,26,FALSE),1,10),"")),"")</f>
        <v>43506</v>
      </c>
      <c r="R80" s="16" t="str">
        <f>IFERROR(IF(VLOOKUP(B80,IMPORT!$F:$AF,11,FALSE)="true","X",""),"")</f>
        <v/>
      </c>
      <c r="S80" s="16" t="str">
        <f>IFERROR(IF(VLOOKUP(B80,IMPORT!$F:$AF,12,FALSE)="true","X",""),"")</f>
        <v/>
      </c>
      <c r="T80" s="16" t="str">
        <f>IFERROR(IF(VLOOKUP(B80,IMPORT!$F:$AF,9,FALSE)="true","X",""),"")</f>
        <v/>
      </c>
      <c r="U80" s="16" t="str">
        <f>IFERROR(IF(VLOOKUP(B80,IMPORT!$F:$AF,10,FALSE)="true","X",""),"")</f>
        <v/>
      </c>
      <c r="V80" s="16" t="str">
        <f>IFERROR(IF(VLOOKUP(B80,IMPORT!$F:$AF,13,FALSE)="true","X",""),"")</f>
        <v/>
      </c>
      <c r="W80" s="16" t="str">
        <f>IFERROR(IF(VLOOKUP(B80,IMPORT!$F:$AF,14,FALSE)="true","X",""),"")</f>
        <v/>
      </c>
      <c r="X80" s="12">
        <f>IFERROR(INT(IF(MID(VLOOKUP(B80,IMPORT!$F:$AF,27,FALSE),1,10)&lt;&gt;"null",MID(VLOOKUP(B80,IMPORT!$F:$AF,27,FALSE),1,10),"-")),"")</f>
        <v>43439</v>
      </c>
      <c r="Y80" s="21">
        <f>IFERROR(IF(VLOOKUP(B80,IMPORT!$F:$AF,24,FALSE)&lt;&gt;"null",VLOOKUP(B80,IMPORT!$F:$AF,24,FALSE),""),"")</f>
        <v>7.01001187236032E+17</v>
      </c>
      <c r="Z80" s="18" t="str">
        <f>IFERROR(IF(VLOOKUP(B80,IMPORT!$F:$AF,25,FALSE)&lt;&gt;"null",VLOOKUP(B80,IMPORT!$F:$AF,25,FALSE),""),"")</f>
        <v/>
      </c>
    </row>
    <row r="81" spans="1:26">
      <c r="A81" s="1" t="str">
        <f>IFERROR(IF(IMPORT!C81&lt;&gt;"",IMPORT!C81,""),"")</f>
        <v>Paris 01 - Rivoli Pont-Neuf</v>
      </c>
      <c r="B81" s="1" t="str">
        <f>IFERROR(VLOOKUP(D81,IMPORT!$1:$1048576,6,FALSE),"")</f>
        <v>EP-834-YQ</v>
      </c>
      <c r="C81" s="1" t="str">
        <f>IFERROR(VLOOKUP(B81,IMPORT!$F:$G,2,FALSE),"")</f>
        <v>TWINGO</v>
      </c>
      <c r="D81" s="8" t="str">
        <f>IFERROR(IF(IMPORT!A81&lt;&gt;"",IMPORT!A81,""),"")</f>
        <v>Paris 01 - Rivoli Pont-Neuf2</v>
      </c>
      <c r="E81" s="1" t="str">
        <f>IFERROR(VLOOKUP(D81,IMPORT!$1:$1048576,21,FALSE),"")</f>
        <v>Azize Aouzal</v>
      </c>
      <c r="F81" s="22" t="str">
        <f>IFERROR(IF(VLOOKUP(B81,IMPORT!$F:$J,4,0)="true","","S"),"")</f>
        <v/>
      </c>
      <c r="G81" s="10" t="str">
        <f>IFERROR(IF(VLOOKUP(B81,IMPORT!$F:$J,5,0)="normal","","B"),"")</f>
        <v/>
      </c>
      <c r="H81" s="23" t="str">
        <f>IFERROR(IF(VLOOKUP(B81,IMPORT!$F:$L,7,0)="true","","P"),"")</f>
        <v/>
      </c>
      <c r="I81" s="18" t="str">
        <f>IF(AND(OR(IMPORT!K81="available",IMPORT!K81="reservation",IMPORT!K81="reservation-late"),OR(A81&lt;&gt;"Z - Garage - Livraison",A81&lt;&gt;"Z - Garage - Livraison")),B81,"")</f>
        <v>EP-834-YQ</v>
      </c>
      <c r="J81" s="18" t="str">
        <f>IFERROR(IF(VLOOKUP(B81,IMPORT!$F:$AF,21,FALSE)&lt;&gt;"null",IF(OR(A81="Z - Garage - Livraison",A81="Z - Garage - Restitution"),"",B81),""),"")</f>
        <v/>
      </c>
      <c r="K81" s="18" t="str">
        <f>IF(AND(J81="",OR(IMPORT!K81="intervention",IMPORT!K81="intervention-late")),IF(OR(A81="Z - Garage - Livraison",A81="Z - Garage - Restitution"),"",B81),"")</f>
        <v/>
      </c>
      <c r="L81" s="18" t="str">
        <f t="shared" si="2"/>
        <v/>
      </c>
      <c r="M81" s="20" t="str">
        <f>IFERROR(INT(IF(OR(IMPORT!K81="intervention",IMPORT!K81="intervention-late",IMPORT!K81="unavailable"),IF(J81&lt;&gt;"",MID(VLOOKUP(B81,IMPORT!$F:$AF,21,0),1,10),MID(VLOOKUP(B81,IMPORT!$F:$AF,19,0),1,10)),"")),"")</f>
        <v/>
      </c>
      <c r="N81" s="20" t="str">
        <f>IFERROR(INT(IF(OR(IMPORT!K81="intervention",IMPORT!K81="intervention-late",IMPORT!K81="unavailable"),IF(J81&lt;&gt;"",MID(VLOOKUP(B81,IMPORT!$F:$AF,22,0),1,10),MID(VLOOKUP(B81,IMPORT!$F:$AF,20,0),1,10)),"")),"")</f>
        <v/>
      </c>
      <c r="O81" s="18" t="str">
        <f t="shared" ca="1" si="3"/>
        <v/>
      </c>
      <c r="P81" s="14" t="str">
        <f>IFERROR(INT(IF(MID(VLOOKUP(B81,IMPORT!$F:$AF,23,FALSE),1,10)&lt;&gt;"null",MID(VLOOKUP(B81,IMPORT!$F:$AF,23,FALSE),1,10),"")),"")</f>
        <v/>
      </c>
      <c r="Q81" s="16">
        <f>IFERROR(INT(IF(MID(VLOOKUP(B81,IMPORT!$F:$AF,26,FALSE),1,10)&lt;&gt;"null",MID(VLOOKUP(B81,IMPORT!$F:$AF,26,FALSE),1,10),"")),"")</f>
        <v>43450</v>
      </c>
      <c r="R81" s="16" t="str">
        <f>IFERROR(IF(VLOOKUP(B81,IMPORT!$F:$AF,11,FALSE)="true","X",""),"")</f>
        <v/>
      </c>
      <c r="S81" s="16" t="str">
        <f>IFERROR(IF(VLOOKUP(B81,IMPORT!$F:$AF,12,FALSE)="true","X",""),"")</f>
        <v/>
      </c>
      <c r="T81" s="16" t="str">
        <f>IFERROR(IF(VLOOKUP(B81,IMPORT!$F:$AF,9,FALSE)="true","X",""),"")</f>
        <v/>
      </c>
      <c r="U81" s="16" t="str">
        <f>IFERROR(IF(VLOOKUP(B81,IMPORT!$F:$AF,10,FALSE)="true","X",""),"")</f>
        <v/>
      </c>
      <c r="V81" s="16" t="str">
        <f>IFERROR(IF(VLOOKUP(B81,IMPORT!$F:$AF,13,FALSE)="true","X",""),"")</f>
        <v/>
      </c>
      <c r="W81" s="16" t="str">
        <f>IFERROR(IF(VLOOKUP(B81,IMPORT!$F:$AF,14,FALSE)="true","X",""),"")</f>
        <v/>
      </c>
      <c r="X81" s="12">
        <f>IFERROR(INT(IF(MID(VLOOKUP(B81,IMPORT!$F:$AF,27,FALSE),1,10)&lt;&gt;"null",MID(VLOOKUP(B81,IMPORT!$F:$AF,27,FALSE),1,10),"-")),"")</f>
        <v>43439</v>
      </c>
      <c r="Y81" s="21">
        <f>IFERROR(IF(VLOOKUP(B81,IMPORT!$F:$AF,24,FALSE)&lt;&gt;"null",VLOOKUP(B81,IMPORT!$F:$AF,24,FALSE),""),"")</f>
        <v>7.0100118723606605E+17</v>
      </c>
      <c r="Z81" s="18" t="str">
        <f>IFERROR(IF(VLOOKUP(B81,IMPORT!$F:$AF,25,FALSE)&lt;&gt;"null",VLOOKUP(B81,IMPORT!$F:$AF,25,FALSE),""),"")</f>
        <v/>
      </c>
    </row>
    <row r="82" spans="1:26">
      <c r="A82" s="1" t="str">
        <f>IFERROR(IF(IMPORT!C82&lt;&gt;"",IMPORT!C82,""),"")</f>
        <v>Paris 01 - Rivoli Pont-Neuf</v>
      </c>
      <c r="B82" s="1" t="str">
        <f>IFERROR(VLOOKUP(D82,IMPORT!$1:$1048576,6,FALSE),"")</f>
        <v>EQ-083-FR</v>
      </c>
      <c r="C82" s="1" t="str">
        <f>IFERROR(VLOOKUP(B82,IMPORT!$F:$G,2,FALSE),"")</f>
        <v>Golf 7</v>
      </c>
      <c r="D82" s="8" t="str">
        <f>IFERROR(IF(IMPORT!A82&lt;&gt;"",IMPORT!A82,""),"")</f>
        <v>Paris 01 - Rivoli Pont-Neuf3</v>
      </c>
      <c r="E82" s="1" t="str">
        <f>IFERROR(VLOOKUP(D82,IMPORT!$1:$1048576,21,FALSE),"")</f>
        <v>Azize Aouzal</v>
      </c>
      <c r="F82" s="22" t="str">
        <f>IFERROR(IF(VLOOKUP(B82,IMPORT!$F:$J,4,0)="true","","S"),"")</f>
        <v/>
      </c>
      <c r="G82" s="10" t="str">
        <f>IFERROR(IF(VLOOKUP(B82,IMPORT!$F:$J,5,0)="normal","","B"),"")</f>
        <v/>
      </c>
      <c r="H82" s="23" t="str">
        <f>IFERROR(IF(VLOOKUP(B82,IMPORT!$F:$L,7,0)="true","","P"),"")</f>
        <v/>
      </c>
      <c r="I82" s="18" t="str">
        <f>IF(AND(OR(IMPORT!K82="available",IMPORT!K82="reservation",IMPORT!K82="reservation-late"),OR(A82&lt;&gt;"Z - Garage - Livraison",A82&lt;&gt;"Z - Garage - Livraison")),B82,"")</f>
        <v>EQ-083-FR</v>
      </c>
      <c r="J82" s="18" t="str">
        <f>IFERROR(IF(VLOOKUP(B82,IMPORT!$F:$AF,21,FALSE)&lt;&gt;"null",IF(OR(A82="Z - Garage - Livraison",A82="Z - Garage - Restitution"),"",B82),""),"")</f>
        <v/>
      </c>
      <c r="K82" s="18" t="str">
        <f>IF(AND(J82="",OR(IMPORT!K82="intervention",IMPORT!K82="intervention-late")),IF(OR(A82="Z - Garage - Livraison",A82="Z - Garage - Restitution"),"",B82),"")</f>
        <v/>
      </c>
      <c r="L82" s="18" t="str">
        <f t="shared" si="2"/>
        <v/>
      </c>
      <c r="M82" s="20" t="str">
        <f>IFERROR(INT(IF(OR(IMPORT!K82="intervention",IMPORT!K82="intervention-late",IMPORT!K82="unavailable"),IF(J82&lt;&gt;"",MID(VLOOKUP(B82,IMPORT!$F:$AF,21,0),1,10),MID(VLOOKUP(B82,IMPORT!$F:$AF,19,0),1,10)),"")),"")</f>
        <v/>
      </c>
      <c r="N82" s="20" t="str">
        <f>IFERROR(INT(IF(OR(IMPORT!K82="intervention",IMPORT!K82="intervention-late",IMPORT!K82="unavailable"),IF(J82&lt;&gt;"",MID(VLOOKUP(B82,IMPORT!$F:$AF,22,0),1,10),MID(VLOOKUP(B82,IMPORT!$F:$AF,20,0),1,10)),"")),"")</f>
        <v/>
      </c>
      <c r="O82" s="18" t="str">
        <f t="shared" ca="1" si="3"/>
        <v/>
      </c>
      <c r="P82" s="14">
        <f>IFERROR(INT(IF(MID(VLOOKUP(B82,IMPORT!$F:$AF,23,FALSE),1,10)&lt;&gt;"null",MID(VLOOKUP(B82,IMPORT!$F:$AF,23,FALSE),1,10),"")),"")</f>
        <v>43476</v>
      </c>
      <c r="Q82" s="16" t="str">
        <f>IFERROR(INT(IF(MID(VLOOKUP(B82,IMPORT!$F:$AF,26,FALSE),1,10)&lt;&gt;"null",MID(VLOOKUP(B82,IMPORT!$F:$AF,26,FALSE),1,10),"")),"")</f>
        <v/>
      </c>
      <c r="R82" s="16" t="str">
        <f>IFERROR(IF(VLOOKUP(B82,IMPORT!$F:$AF,11,FALSE)="true","X",""),"")</f>
        <v/>
      </c>
      <c r="S82" s="16" t="str">
        <f>IFERROR(IF(VLOOKUP(B82,IMPORT!$F:$AF,12,FALSE)="true","X",""),"")</f>
        <v/>
      </c>
      <c r="T82" s="16" t="str">
        <f>IFERROR(IF(VLOOKUP(B82,IMPORT!$F:$AF,9,FALSE)="true","X",""),"")</f>
        <v/>
      </c>
      <c r="U82" s="16" t="str">
        <f>IFERROR(IF(VLOOKUP(B82,IMPORT!$F:$AF,10,FALSE)="true","X",""),"")</f>
        <v/>
      </c>
      <c r="V82" s="16" t="str">
        <f>IFERROR(IF(VLOOKUP(B82,IMPORT!$F:$AF,13,FALSE)="true","X",""),"")</f>
        <v/>
      </c>
      <c r="W82" s="16" t="str">
        <f>IFERROR(IF(VLOOKUP(B82,IMPORT!$F:$AF,14,FALSE)="true","X",""),"")</f>
        <v/>
      </c>
      <c r="X82" s="12">
        <f>IFERROR(INT(IF(MID(VLOOKUP(B82,IMPORT!$F:$AF,27,FALSE),1,10)&lt;&gt;"null",MID(VLOOKUP(B82,IMPORT!$F:$AF,27,FALSE),1,10),"-")),"")</f>
        <v>43439</v>
      </c>
      <c r="Y82" s="21">
        <f>IFERROR(IF(VLOOKUP(B82,IMPORT!$F:$AF,24,FALSE)&lt;&gt;"null",VLOOKUP(B82,IMPORT!$F:$AF,24,FALSE),""),"")</f>
        <v>7.0100118723601101E+17</v>
      </c>
      <c r="Z82" s="18" t="str">
        <f>IFERROR(IF(VLOOKUP(B82,IMPORT!$F:$AF,25,FALSE)&lt;&gt;"null",VLOOKUP(B82,IMPORT!$F:$AF,25,FALSE),""),"")</f>
        <v/>
      </c>
    </row>
    <row r="83" spans="1:26">
      <c r="A83" s="1" t="str">
        <f>IFERROR(IF(IMPORT!C83&lt;&gt;"",IMPORT!C83,""),"")</f>
        <v>Paris 03 - Rue Caffarelli</v>
      </c>
      <c r="B83" s="1" t="str">
        <f>IFERROR(VLOOKUP(D83,IMPORT!$1:$1048576,6,FALSE),"")</f>
        <v>EV-968-SN</v>
      </c>
      <c r="C83" s="1" t="str">
        <f>IFERROR(VLOOKUP(B83,IMPORT!$F:$G,2,FALSE),"")</f>
        <v>MEGANE</v>
      </c>
      <c r="D83" s="8" t="str">
        <f>IFERROR(IF(IMPORT!A83&lt;&gt;"",IMPORT!A83,""),"")</f>
        <v>Paris 03 - Rue Caffarelli1</v>
      </c>
      <c r="E83" s="1" t="str">
        <f>IFERROR(VLOOKUP(D83,IMPORT!$1:$1048576,21,FALSE),"")</f>
        <v>Azize Aouzal</v>
      </c>
      <c r="F83" s="22" t="str">
        <f>IFERROR(IF(VLOOKUP(B83,IMPORT!$F:$J,4,0)="true","","S"),"")</f>
        <v/>
      </c>
      <c r="G83" s="10" t="str">
        <f>IFERROR(IF(VLOOKUP(B83,IMPORT!$F:$J,5,0)="normal","","B"),"")</f>
        <v/>
      </c>
      <c r="H83" s="23" t="str">
        <f>IFERROR(IF(VLOOKUP(B83,IMPORT!$F:$L,7,0)="true","","P"),"")</f>
        <v>P</v>
      </c>
      <c r="I83" s="18" t="str">
        <f>IF(AND(OR(IMPORT!K83="available",IMPORT!K83="reservation",IMPORT!K83="reservation-late"),OR(A83&lt;&gt;"Z - Garage - Livraison",A83&lt;&gt;"Z - Garage - Livraison")),B83,"")</f>
        <v>EV-968-SN</v>
      </c>
      <c r="J83" s="18" t="str">
        <f>IFERROR(IF(VLOOKUP(B83,IMPORT!$F:$AF,21,FALSE)&lt;&gt;"null",IF(OR(A83="Z - Garage - Livraison",A83="Z - Garage - Restitution"),"",B83),""),"")</f>
        <v/>
      </c>
      <c r="K83" s="18" t="str">
        <f>IF(AND(J83="",OR(IMPORT!K83="intervention",IMPORT!K83="intervention-late")),IF(OR(A83="Z - Garage - Livraison",A83="Z - Garage - Restitution"),"",B83),"")</f>
        <v/>
      </c>
      <c r="L83" s="18" t="str">
        <f t="shared" si="2"/>
        <v/>
      </c>
      <c r="M83" s="20" t="str">
        <f>IFERROR(INT(IF(OR(IMPORT!K83="intervention",IMPORT!K83="intervention-late",IMPORT!K83="unavailable"),IF(J83&lt;&gt;"",MID(VLOOKUP(B83,IMPORT!$F:$AF,21,0),1,10),MID(VLOOKUP(B83,IMPORT!$F:$AF,19,0),1,10)),"")),"")</f>
        <v/>
      </c>
      <c r="N83" s="20" t="str">
        <f>IFERROR(INT(IF(OR(IMPORT!K83="intervention",IMPORT!K83="intervention-late",IMPORT!K83="unavailable"),IF(J83&lt;&gt;"",MID(VLOOKUP(B83,IMPORT!$F:$AF,22,0),1,10),MID(VLOOKUP(B83,IMPORT!$F:$AF,20,0),1,10)),"")),"")</f>
        <v/>
      </c>
      <c r="O83" s="18" t="str">
        <f t="shared" ca="1" si="3"/>
        <v/>
      </c>
      <c r="P83" s="14" t="str">
        <f>IFERROR(INT(IF(MID(VLOOKUP(B83,IMPORT!$F:$AF,23,FALSE),1,10)&lt;&gt;"null",MID(VLOOKUP(B83,IMPORT!$F:$AF,23,FALSE),1,10),"")),"")</f>
        <v/>
      </c>
      <c r="Q83" s="16" t="str">
        <f>IFERROR(INT(IF(MID(VLOOKUP(B83,IMPORT!$F:$AF,26,FALSE),1,10)&lt;&gt;"null",MID(VLOOKUP(B83,IMPORT!$F:$AF,26,FALSE),1,10),"")),"")</f>
        <v/>
      </c>
      <c r="R83" s="16" t="str">
        <f>IFERROR(IF(VLOOKUP(B83,IMPORT!$F:$AF,11,FALSE)="true","X",""),"")</f>
        <v/>
      </c>
      <c r="S83" s="16" t="str">
        <f>IFERROR(IF(VLOOKUP(B83,IMPORT!$F:$AF,12,FALSE)="true","X",""),"")</f>
        <v/>
      </c>
      <c r="T83" s="16" t="str">
        <f>IFERROR(IF(VLOOKUP(B83,IMPORT!$F:$AF,9,FALSE)="true","X",""),"")</f>
        <v/>
      </c>
      <c r="U83" s="16" t="str">
        <f>IFERROR(IF(VLOOKUP(B83,IMPORT!$F:$AF,10,FALSE)="true","X",""),"")</f>
        <v/>
      </c>
      <c r="V83" s="16" t="str">
        <f>IFERROR(IF(VLOOKUP(B83,IMPORT!$F:$AF,13,FALSE)="true","X",""),"")</f>
        <v/>
      </c>
      <c r="W83" s="16" t="str">
        <f>IFERROR(IF(VLOOKUP(B83,IMPORT!$F:$AF,14,FALSE)="true","X",""),"")</f>
        <v/>
      </c>
      <c r="X83" s="12">
        <f>IFERROR(INT(IF(MID(VLOOKUP(B83,IMPORT!$F:$AF,27,FALSE),1,10)&lt;&gt;"null",MID(VLOOKUP(B83,IMPORT!$F:$AF,27,FALSE),1,10),"-")),"")</f>
        <v>43439</v>
      </c>
      <c r="Y83" s="21">
        <f>IFERROR(IF(VLOOKUP(B83,IMPORT!$F:$AF,24,FALSE)&lt;&gt;"null",VLOOKUP(B83,IMPORT!$F:$AF,24,FALSE),""),"")</f>
        <v>7.0100118723603699E+17</v>
      </c>
      <c r="Z83" s="18" t="str">
        <f>IFERROR(IF(VLOOKUP(B83,IMPORT!$F:$AF,25,FALSE)&lt;&gt;"null",VLOOKUP(B83,IMPORT!$F:$AF,25,FALSE),""),"")</f>
        <v/>
      </c>
    </row>
    <row r="84" spans="1:26">
      <c r="A84" s="1" t="str">
        <f>IFERROR(IF(IMPORT!C84&lt;&gt;"",IMPORT!C84,""),"")</f>
        <v>Paris 03 - Rue Caffarelli</v>
      </c>
      <c r="B84" s="1" t="str">
        <f>IFERROR(VLOOKUP(D84,IMPORT!$1:$1048576,6,FALSE),"")</f>
        <v>FA 469 FF</v>
      </c>
      <c r="C84" s="1" t="str">
        <f>IFERROR(VLOOKUP(B84,IMPORT!$F:$G,2,FALSE),"")</f>
        <v xml:space="preserve">Transporter </v>
      </c>
      <c r="D84" s="8" t="str">
        <f>IFERROR(IF(IMPORT!A84&lt;&gt;"",IMPORT!A84,""),"")</f>
        <v>Paris 03 - Rue Caffarelli2</v>
      </c>
      <c r="E84" s="1" t="str">
        <f>IFERROR(VLOOKUP(D84,IMPORT!$1:$1048576,21,FALSE),"")</f>
        <v>Azize Aouzal</v>
      </c>
      <c r="F84" s="22" t="str">
        <f>IFERROR(IF(VLOOKUP(B84,IMPORT!$F:$J,4,0)="true","","S"),"")</f>
        <v/>
      </c>
      <c r="G84" s="10" t="str">
        <f>IFERROR(IF(VLOOKUP(B84,IMPORT!$F:$J,5,0)="normal","","B"),"")</f>
        <v>B</v>
      </c>
      <c r="H84" s="23" t="str">
        <f>IFERROR(IF(VLOOKUP(B84,IMPORT!$F:$L,7,0)="true","","P"),"")</f>
        <v/>
      </c>
      <c r="I84" s="18" t="str">
        <f>IF(AND(OR(IMPORT!K84="available",IMPORT!K84="reservation",IMPORT!K84="reservation-late"),OR(A84&lt;&gt;"Z - Garage - Livraison",A84&lt;&gt;"Z - Garage - Livraison")),B84,"")</f>
        <v/>
      </c>
      <c r="J84" s="18" t="str">
        <f>IFERROR(IF(VLOOKUP(B84,IMPORT!$F:$AF,21,FALSE)&lt;&gt;"null",IF(OR(A84="Z - Garage - Livraison",A84="Z - Garage - Restitution"),"",B84),""),"")</f>
        <v>FA 469 FF</v>
      </c>
      <c r="K84" s="18" t="str">
        <f>IF(AND(J84="",OR(IMPORT!K84="intervention",IMPORT!K84="intervention-late")),IF(OR(A84="Z - Garage - Livraison",A84="Z - Garage - Restitution"),"",B84),"")</f>
        <v/>
      </c>
      <c r="L84" s="18" t="str">
        <f t="shared" si="2"/>
        <v/>
      </c>
      <c r="M84" s="20">
        <f>IFERROR(INT(IF(OR(IMPORT!K84="intervention",IMPORT!K84="intervention-late",IMPORT!K84="unavailable"),IF(J84&lt;&gt;"",MID(VLOOKUP(B84,IMPORT!$F:$AF,21,0),1,10),MID(VLOOKUP(B84,IMPORT!$F:$AF,19,0),1,10)),"")),"")</f>
        <v>43490</v>
      </c>
      <c r="N84" s="20">
        <f>IFERROR(INT(IF(OR(IMPORT!K84="intervention",IMPORT!K84="intervention-late",IMPORT!K84="unavailable"),IF(J84&lt;&gt;"",MID(VLOOKUP(B84,IMPORT!$F:$AF,22,0),1,10),MID(VLOOKUP(B84,IMPORT!$F:$AF,20,0),1,10)),"")),"")</f>
        <v>43523</v>
      </c>
      <c r="O84" s="18">
        <f t="shared" ca="1" si="3"/>
        <v>8</v>
      </c>
      <c r="P84" s="14">
        <f>IFERROR(INT(IF(MID(VLOOKUP(B84,IMPORT!$F:$AF,23,FALSE),1,10)&lt;&gt;"null",MID(VLOOKUP(B84,IMPORT!$F:$AF,23,FALSE),1,10),"")),"")</f>
        <v>43486</v>
      </c>
      <c r="Q84" s="16" t="str">
        <f>IFERROR(INT(IF(MID(VLOOKUP(B84,IMPORT!$F:$AF,26,FALSE),1,10)&lt;&gt;"null",MID(VLOOKUP(B84,IMPORT!$F:$AF,26,FALSE),1,10),"")),"")</f>
        <v/>
      </c>
      <c r="R84" s="16" t="str">
        <f>IFERROR(IF(VLOOKUP(B84,IMPORT!$F:$AF,11,FALSE)="true","X",""),"")</f>
        <v/>
      </c>
      <c r="S84" s="16" t="str">
        <f>IFERROR(IF(VLOOKUP(B84,IMPORT!$F:$AF,12,FALSE)="true","X",""),"")</f>
        <v/>
      </c>
      <c r="T84" s="16" t="str">
        <f>IFERROR(IF(VLOOKUP(B84,IMPORT!$F:$AF,9,FALSE)="true","X",""),"")</f>
        <v/>
      </c>
      <c r="U84" s="16" t="str">
        <f>IFERROR(IF(VLOOKUP(B84,IMPORT!$F:$AF,10,FALSE)="true","X",""),"")</f>
        <v/>
      </c>
      <c r="V84" s="16" t="str">
        <f>IFERROR(IF(VLOOKUP(B84,IMPORT!$F:$AF,13,FALSE)="true","X",""),"")</f>
        <v/>
      </c>
      <c r="W84" s="16" t="str">
        <f>IFERROR(IF(VLOOKUP(B84,IMPORT!$F:$AF,14,FALSE)="true","X",""),"")</f>
        <v/>
      </c>
      <c r="X84" s="12" t="str">
        <f>IFERROR(INT(IF(MID(VLOOKUP(B84,IMPORT!$F:$AF,27,FALSE),1,10)&lt;&gt;"null",MID(VLOOKUP(B84,IMPORT!$F:$AF,27,FALSE),1,10),"-")),"")</f>
        <v/>
      </c>
      <c r="Y84" s="21" t="str">
        <f>IFERROR(IF(VLOOKUP(B84,IMPORT!$F:$AF,24,FALSE)&lt;&gt;"null",VLOOKUP(B84,IMPORT!$F:$AF,24,FALSE),""),"")</f>
        <v>701001187236046402 KO</v>
      </c>
      <c r="Z84" s="18" t="str">
        <f>IFERROR(IF(VLOOKUP(B84,IMPORT!$F:$AF,25,FALSE)&lt;&gt;"null",VLOOKUP(B84,IMPORT!$F:$AF,25,FALSE),""),"")</f>
        <v>voirie</v>
      </c>
    </row>
    <row r="85" spans="1:26">
      <c r="A85" s="1" t="str">
        <f>IFERROR(IF(IMPORT!C85&lt;&gt;"",IMPORT!C85,""),"")</f>
        <v>Paris 03 - Rue du Temple</v>
      </c>
      <c r="B85" s="1" t="str">
        <f>IFERROR(VLOOKUP(D85,IMPORT!$1:$1048576,6,FALSE),"")</f>
        <v>EQ-974-HR</v>
      </c>
      <c r="C85" s="1" t="str">
        <f>IFERROR(VLOOKUP(B85,IMPORT!$F:$G,2,FALSE),"")</f>
        <v>MEGANE</v>
      </c>
      <c r="D85" s="8" t="str">
        <f>IFERROR(IF(IMPORT!A85&lt;&gt;"",IMPORT!A85,""),"")</f>
        <v>Paris 03 - Rue du Temple1</v>
      </c>
      <c r="E85" s="1" t="str">
        <f>IFERROR(VLOOKUP(D85,IMPORT!$1:$1048576,21,FALSE),"")</f>
        <v>Azize Aouzal</v>
      </c>
      <c r="F85" s="22" t="str">
        <f>IFERROR(IF(VLOOKUP(B85,IMPORT!$F:$J,4,0)="true","","S"),"")</f>
        <v>S</v>
      </c>
      <c r="G85" s="10" t="str">
        <f>IFERROR(IF(VLOOKUP(B85,IMPORT!$F:$J,5,0)="normal","","B"),"")</f>
        <v>B</v>
      </c>
      <c r="H85" s="23" t="str">
        <f>IFERROR(IF(VLOOKUP(B85,IMPORT!$F:$L,7,0)="true","","P"),"")</f>
        <v>P</v>
      </c>
      <c r="I85" s="18" t="str">
        <f>IF(AND(OR(IMPORT!K85="available",IMPORT!K85="reservation",IMPORT!K85="reservation-late"),OR(A85&lt;&gt;"Z - Garage - Livraison",A85&lt;&gt;"Z - Garage - Livraison")),B85,"")</f>
        <v/>
      </c>
      <c r="J85" s="18" t="str">
        <f>IFERROR(IF(VLOOKUP(B85,IMPORT!$F:$AF,21,FALSE)&lt;&gt;"null",IF(OR(A85="Z - Garage - Livraison",A85="Z - Garage - Restitution"),"",B85),""),"")</f>
        <v/>
      </c>
      <c r="K85" s="18" t="str">
        <f>IF(AND(J85="",OR(IMPORT!K85="intervention",IMPORT!K85="intervention-late")),IF(OR(A85="Z - Garage - Livraison",A85="Z - Garage - Restitution"),"",B85),"")</f>
        <v>EQ-974-HR</v>
      </c>
      <c r="L85" s="18" t="str">
        <f t="shared" si="2"/>
        <v/>
      </c>
      <c r="M85" s="20">
        <f>IFERROR(INT(IF(OR(IMPORT!K85="intervention",IMPORT!K85="intervention-late",IMPORT!K85="unavailable"),IF(J85&lt;&gt;"",MID(VLOOKUP(B85,IMPORT!$F:$AF,21,0),1,10),MID(VLOOKUP(B85,IMPORT!$F:$AF,19,0),1,10)),"")),"")</f>
        <v>43510</v>
      </c>
      <c r="N85" s="20">
        <f>IFERROR(INT(IF(OR(IMPORT!K85="intervention",IMPORT!K85="intervention-late",IMPORT!K85="unavailable"),IF(J85&lt;&gt;"",MID(VLOOKUP(B85,IMPORT!$F:$AF,22,0),1,10),MID(VLOOKUP(B85,IMPORT!$F:$AF,20,0),1,10)),"")),"")</f>
        <v>43511</v>
      </c>
      <c r="O85" s="18" t="str">
        <f t="shared" ca="1" si="3"/>
        <v/>
      </c>
      <c r="P85" s="14">
        <f>IFERROR(INT(IF(MID(VLOOKUP(B85,IMPORT!$F:$AF,23,FALSE),1,10)&lt;&gt;"null",MID(VLOOKUP(B85,IMPORT!$F:$AF,23,FALSE),1,10),"")),"")</f>
        <v>43458</v>
      </c>
      <c r="Q85" s="16">
        <f>IFERROR(INT(IF(MID(VLOOKUP(B85,IMPORT!$F:$AF,26,FALSE),1,10)&lt;&gt;"null",MID(VLOOKUP(B85,IMPORT!$F:$AF,26,FALSE),1,10),"")),"")</f>
        <v>43456</v>
      </c>
      <c r="R85" s="16" t="str">
        <f>IFERROR(IF(VLOOKUP(B85,IMPORT!$F:$AF,11,FALSE)="true","X",""),"")</f>
        <v/>
      </c>
      <c r="S85" s="16" t="str">
        <f>IFERROR(IF(VLOOKUP(B85,IMPORT!$F:$AF,12,FALSE)="true","X",""),"")</f>
        <v/>
      </c>
      <c r="T85" s="16" t="str">
        <f>IFERROR(IF(VLOOKUP(B85,IMPORT!$F:$AF,9,FALSE)="true","X",""),"")</f>
        <v/>
      </c>
      <c r="U85" s="16" t="str">
        <f>IFERROR(IF(VLOOKUP(B85,IMPORT!$F:$AF,10,FALSE)="true","X",""),"")</f>
        <v/>
      </c>
      <c r="V85" s="16" t="str">
        <f>IFERROR(IF(VLOOKUP(B85,IMPORT!$F:$AF,13,FALSE)="true","X",""),"")</f>
        <v/>
      </c>
      <c r="W85" s="16" t="str">
        <f>IFERROR(IF(VLOOKUP(B85,IMPORT!$F:$AF,14,FALSE)="true","X",""),"")</f>
        <v/>
      </c>
      <c r="X85" s="12">
        <f>IFERROR(INT(IF(MID(VLOOKUP(B85,IMPORT!$F:$AF,27,FALSE),1,10)&lt;&gt;"null",MID(VLOOKUP(B85,IMPORT!$F:$AF,27,FALSE),1,10),"-")),"")</f>
        <v>43439</v>
      </c>
      <c r="Y85" s="21">
        <f>IFERROR(IF(VLOOKUP(B85,IMPORT!$F:$AF,24,FALSE)&lt;&gt;"null",VLOOKUP(B85,IMPORT!$F:$AF,24,FALSE),""),"")</f>
        <v>7.0100118723601997E+17</v>
      </c>
      <c r="Z85" s="18" t="str">
        <f>IFERROR(IF(VLOOKUP(B85,IMPORT!$F:$AF,25,FALSE)&lt;&gt;"null",VLOOKUP(B85,IMPORT!$F:$AF,25,FALSE),""),"")</f>
        <v/>
      </c>
    </row>
    <row r="86" spans="1:26">
      <c r="A86" s="1" t="str">
        <f>IFERROR(IF(IMPORT!C86&lt;&gt;"",IMPORT!C86,""),"")</f>
        <v>Paris 03 - Rue du Temple</v>
      </c>
      <c r="B86" s="1" t="str">
        <f>IFERROR(VLOOKUP(D86,IMPORT!$1:$1048576,6,FALSE),"")</f>
        <v>FC-153-MD</v>
      </c>
      <c r="C86" s="1" t="str">
        <f>IFERROR(VLOOKUP(B86,IMPORT!$F:$G,2,FALSE),"")</f>
        <v>Golf 7</v>
      </c>
      <c r="D86" s="8" t="str">
        <f>IFERROR(IF(IMPORT!A86&lt;&gt;"",IMPORT!A86,""),"")</f>
        <v>Paris 03 - Rue du Temple2</v>
      </c>
      <c r="E86" s="1" t="str">
        <f>IFERROR(VLOOKUP(D86,IMPORT!$1:$1048576,21,FALSE),"")</f>
        <v>Azize Aouzal</v>
      </c>
      <c r="F86" s="22" t="str">
        <f>IFERROR(IF(VLOOKUP(B86,IMPORT!$F:$J,4,0)="true","","S"),"")</f>
        <v/>
      </c>
      <c r="G86" s="10" t="str">
        <f>IFERROR(IF(VLOOKUP(B86,IMPORT!$F:$J,5,0)="normal","","B"),"")</f>
        <v/>
      </c>
      <c r="H86" s="23" t="str">
        <f>IFERROR(IF(VLOOKUP(B86,IMPORT!$F:$L,7,0)="true","","P"),"")</f>
        <v>P</v>
      </c>
      <c r="I86" s="18" t="str">
        <f>IF(AND(OR(IMPORT!K86="available",IMPORT!K86="reservation",IMPORT!K86="reservation-late"),OR(A86&lt;&gt;"Z - Garage - Livraison",A86&lt;&gt;"Z - Garage - Livraison")),B86,"")</f>
        <v/>
      </c>
      <c r="J86" s="18" t="str">
        <f>IFERROR(IF(VLOOKUP(B86,IMPORT!$F:$AF,21,FALSE)&lt;&gt;"null",IF(OR(A86="Z - Garage - Livraison",A86="Z - Garage - Restitution"),"",B86),""),"")</f>
        <v>FC-153-MD</v>
      </c>
      <c r="K86" s="18" t="str">
        <f>IF(AND(J86="",OR(IMPORT!K86="intervention",IMPORT!K86="intervention-late")),IF(OR(A86="Z - Garage - Livraison",A86="Z - Garage - Restitution"),"",B86),"")</f>
        <v/>
      </c>
      <c r="L86" s="18" t="str">
        <f t="shared" si="2"/>
        <v/>
      </c>
      <c r="M86" s="20">
        <f>IFERROR(INT(IF(OR(IMPORT!K86="intervention",IMPORT!K86="intervention-late",IMPORT!K86="unavailable"),IF(J86&lt;&gt;"",MID(VLOOKUP(B86,IMPORT!$F:$AF,21,0),1,10),MID(VLOOKUP(B86,IMPORT!$F:$AF,19,0),1,10)),"")),"")</f>
        <v>43487</v>
      </c>
      <c r="N86" s="20">
        <f>IFERROR(INT(IF(OR(IMPORT!K86="intervention",IMPORT!K86="intervention-late",IMPORT!K86="unavailable"),IF(J86&lt;&gt;"",MID(VLOOKUP(B86,IMPORT!$F:$AF,22,0),1,10),MID(VLOOKUP(B86,IMPORT!$F:$AF,20,0),1,10)),"")),"")</f>
        <v>43523</v>
      </c>
      <c r="O86" s="18">
        <f t="shared" ca="1" si="3"/>
        <v>8</v>
      </c>
      <c r="P86" s="14" t="str">
        <f>IFERROR(INT(IF(MID(VLOOKUP(B86,IMPORT!$F:$AF,23,FALSE),1,10)&lt;&gt;"null",MID(VLOOKUP(B86,IMPORT!$F:$AF,23,FALSE),1,10),"")),"")</f>
        <v/>
      </c>
      <c r="Q86" s="16" t="str">
        <f>IFERROR(INT(IF(MID(VLOOKUP(B86,IMPORT!$F:$AF,26,FALSE),1,10)&lt;&gt;"null",MID(VLOOKUP(B86,IMPORT!$F:$AF,26,FALSE),1,10),"")),"")</f>
        <v/>
      </c>
      <c r="R86" s="16" t="str">
        <f>IFERROR(IF(VLOOKUP(B86,IMPORT!$F:$AF,11,FALSE)="true","X",""),"")</f>
        <v/>
      </c>
      <c r="S86" s="16" t="str">
        <f>IFERROR(IF(VLOOKUP(B86,IMPORT!$F:$AF,12,FALSE)="true","X",""),"")</f>
        <v/>
      </c>
      <c r="T86" s="16" t="str">
        <f>IFERROR(IF(VLOOKUP(B86,IMPORT!$F:$AF,9,FALSE)="true","X",""),"")</f>
        <v/>
      </c>
      <c r="U86" s="16" t="str">
        <f>IFERROR(IF(VLOOKUP(B86,IMPORT!$F:$AF,10,FALSE)="true","X",""),"")</f>
        <v/>
      </c>
      <c r="V86" s="16" t="str">
        <f>IFERROR(IF(VLOOKUP(B86,IMPORT!$F:$AF,13,FALSE)="true","X",""),"")</f>
        <v/>
      </c>
      <c r="W86" s="16" t="str">
        <f>IFERROR(IF(VLOOKUP(B86,IMPORT!$F:$AF,14,FALSE)="true","X",""),"")</f>
        <v/>
      </c>
      <c r="X86" s="12">
        <f>IFERROR(INT(IF(MID(VLOOKUP(B86,IMPORT!$F:$AF,27,FALSE),1,10)&lt;&gt;"null",MID(VLOOKUP(B86,IMPORT!$F:$AF,27,FALSE),1,10),"-")),"")</f>
        <v>43482</v>
      </c>
      <c r="Y86" s="21">
        <f>IFERROR(IF(VLOOKUP(B86,IMPORT!$F:$AF,24,FALSE)&lt;&gt;"null",VLOOKUP(B86,IMPORT!$F:$AF,24,FALSE),""),"")</f>
        <v>7.0100118723605197E+17</v>
      </c>
      <c r="Z86" s="18">
        <f>IFERROR(IF(VLOOKUP(B86,IMPORT!$F:$AF,25,FALSE)&lt;&gt;"null",VLOOKUP(B86,IMPORT!$F:$AF,25,FALSE),""),"")</f>
        <v>127128</v>
      </c>
    </row>
    <row r="87" spans="1:26">
      <c r="A87" s="1" t="str">
        <f>IFERROR(IF(IMPORT!C87&lt;&gt;"",IMPORT!C87,""),"")</f>
        <v>Paris 03 - Rue du Temple</v>
      </c>
      <c r="B87" s="1" t="str">
        <f>IFERROR(VLOOKUP(D87,IMPORT!$1:$1048576,6,FALSE),"")</f>
        <v>EL-386-SA</v>
      </c>
      <c r="C87" s="1" t="str">
        <f>IFERROR(VLOOKUP(B87,IMPORT!$F:$G,2,FALSE),"")</f>
        <v>TWINGO</v>
      </c>
      <c r="D87" s="8" t="str">
        <f>IFERROR(IF(IMPORT!A87&lt;&gt;"",IMPORT!A87,""),"")</f>
        <v>Paris 03 - Rue du Temple3</v>
      </c>
      <c r="E87" s="1" t="str">
        <f>IFERROR(VLOOKUP(D87,IMPORT!$1:$1048576,21,FALSE),"")</f>
        <v>Azize Aouzal</v>
      </c>
      <c r="F87" s="22" t="str">
        <f>IFERROR(IF(VLOOKUP(B87,IMPORT!$F:$J,4,0)="true","","S"),"")</f>
        <v/>
      </c>
      <c r="G87" s="10" t="str">
        <f>IFERROR(IF(VLOOKUP(B87,IMPORT!$F:$J,5,0)="normal","","B"),"")</f>
        <v/>
      </c>
      <c r="H87" s="23" t="str">
        <f>IFERROR(IF(VLOOKUP(B87,IMPORT!$F:$L,7,0)="true","","P"),"")</f>
        <v/>
      </c>
      <c r="I87" s="18" t="str">
        <f>IF(AND(OR(IMPORT!K87="available",IMPORT!K87="reservation",IMPORT!K87="reservation-late"),OR(A87&lt;&gt;"Z - Garage - Livraison",A87&lt;&gt;"Z - Garage - Livraison")),B87,"")</f>
        <v>EL-386-SA</v>
      </c>
      <c r="J87" s="18" t="str">
        <f>IFERROR(IF(VLOOKUP(B87,IMPORT!$F:$AF,21,FALSE)&lt;&gt;"null",IF(OR(A87="Z - Garage - Livraison",A87="Z - Garage - Restitution"),"",B87),""),"")</f>
        <v/>
      </c>
      <c r="K87" s="18" t="str">
        <f>IF(AND(J87="",OR(IMPORT!K87="intervention",IMPORT!K87="intervention-late")),IF(OR(A87="Z - Garage - Livraison",A87="Z - Garage - Restitution"),"",B87),"")</f>
        <v/>
      </c>
      <c r="L87" s="18" t="str">
        <f t="shared" si="2"/>
        <v/>
      </c>
      <c r="M87" s="20" t="str">
        <f>IFERROR(INT(IF(OR(IMPORT!K87="intervention",IMPORT!K87="intervention-late",IMPORT!K87="unavailable"),IF(J87&lt;&gt;"",MID(VLOOKUP(B87,IMPORT!$F:$AF,21,0),1,10),MID(VLOOKUP(B87,IMPORT!$F:$AF,19,0),1,10)),"")),"")</f>
        <v/>
      </c>
      <c r="N87" s="20" t="str">
        <f>IFERROR(INT(IF(OR(IMPORT!K87="intervention",IMPORT!K87="intervention-late",IMPORT!K87="unavailable"),IF(J87&lt;&gt;"",MID(VLOOKUP(B87,IMPORT!$F:$AF,22,0),1,10),MID(VLOOKUP(B87,IMPORT!$F:$AF,20,0),1,10)),"")),"")</f>
        <v/>
      </c>
      <c r="O87" s="18" t="str">
        <f t="shared" ca="1" si="3"/>
        <v/>
      </c>
      <c r="P87" s="14" t="str">
        <f>IFERROR(INT(IF(MID(VLOOKUP(B87,IMPORT!$F:$AF,23,FALSE),1,10)&lt;&gt;"null",MID(VLOOKUP(B87,IMPORT!$F:$AF,23,FALSE),1,10),"")),"")</f>
        <v/>
      </c>
      <c r="Q87" s="16" t="str">
        <f>IFERROR(INT(IF(MID(VLOOKUP(B87,IMPORT!$F:$AF,26,FALSE),1,10)&lt;&gt;"null",MID(VLOOKUP(B87,IMPORT!$F:$AF,26,FALSE),1,10),"")),"")</f>
        <v/>
      </c>
      <c r="R87" s="16" t="str">
        <f>IFERROR(IF(VLOOKUP(B87,IMPORT!$F:$AF,11,FALSE)="true","X",""),"")</f>
        <v/>
      </c>
      <c r="S87" s="16" t="str">
        <f>IFERROR(IF(VLOOKUP(B87,IMPORT!$F:$AF,12,FALSE)="true","X",""),"")</f>
        <v/>
      </c>
      <c r="T87" s="16" t="str">
        <f>IFERROR(IF(VLOOKUP(B87,IMPORT!$F:$AF,9,FALSE)="true","X",""),"")</f>
        <v/>
      </c>
      <c r="U87" s="16" t="str">
        <f>IFERROR(IF(VLOOKUP(B87,IMPORT!$F:$AF,10,FALSE)="true","X",""),"")</f>
        <v/>
      </c>
      <c r="V87" s="16" t="str">
        <f>IFERROR(IF(VLOOKUP(B87,IMPORT!$F:$AF,13,FALSE)="true","X",""),"")</f>
        <v/>
      </c>
      <c r="W87" s="16" t="str">
        <f>IFERROR(IF(VLOOKUP(B87,IMPORT!$F:$AF,14,FALSE)="true","X",""),"")</f>
        <v/>
      </c>
      <c r="X87" s="12">
        <f>IFERROR(INT(IF(MID(VLOOKUP(B87,IMPORT!$F:$AF,27,FALSE),1,10)&lt;&gt;"null",MID(VLOOKUP(B87,IMPORT!$F:$AF,27,FALSE),1,10),"-")),"")</f>
        <v>43439</v>
      </c>
      <c r="Y87" s="21">
        <f>IFERROR(IF(VLOOKUP(B87,IMPORT!$F:$AF,24,FALSE)&lt;&gt;"null",VLOOKUP(B87,IMPORT!$F:$AF,24,FALSE),""),"")</f>
        <v>7.0100118723606605E+17</v>
      </c>
      <c r="Z87" s="18">
        <f>IFERROR(IF(VLOOKUP(B87,IMPORT!$F:$AF,25,FALSE)&lt;&gt;"null",VLOOKUP(B87,IMPORT!$F:$AF,25,FALSE),""),"")</f>
        <v>135077</v>
      </c>
    </row>
    <row r="88" spans="1:26">
      <c r="A88" s="1" t="str">
        <f>IFERROR(IF(IMPORT!C88&lt;&gt;"",IMPORT!C88,""),"")</f>
        <v>Paris 03 - Rue du Temple</v>
      </c>
      <c r="B88" s="1" t="str">
        <f>IFERROR(VLOOKUP(D88,IMPORT!$1:$1048576,6,FALSE),"")</f>
        <v>EN-268-GC</v>
      </c>
      <c r="C88" s="1" t="str">
        <f>IFERROR(VLOOKUP(B88,IMPORT!$F:$G,2,FALSE),"")</f>
        <v>Golf 7</v>
      </c>
      <c r="D88" s="8" t="str">
        <f>IFERROR(IF(IMPORT!A88&lt;&gt;"",IMPORT!A88,""),"")</f>
        <v>Paris 03 - Rue du Temple4</v>
      </c>
      <c r="E88" s="1" t="str">
        <f>IFERROR(VLOOKUP(D88,IMPORT!$1:$1048576,21,FALSE),"")</f>
        <v>Azize Aouzal</v>
      </c>
      <c r="F88" s="22" t="str">
        <f>IFERROR(IF(VLOOKUP(B88,IMPORT!$F:$J,4,0)="true","","S"),"")</f>
        <v/>
      </c>
      <c r="G88" s="10" t="str">
        <f>IFERROR(IF(VLOOKUP(B88,IMPORT!$F:$J,5,0)="normal","","B"),"")</f>
        <v/>
      </c>
      <c r="H88" s="23" t="str">
        <f>IFERROR(IF(VLOOKUP(B88,IMPORT!$F:$L,7,0)="true","","P"),"")</f>
        <v/>
      </c>
      <c r="I88" s="18" t="str">
        <f>IF(AND(OR(IMPORT!K88="available",IMPORT!K88="reservation",IMPORT!K88="reservation-late"),OR(A88&lt;&gt;"Z - Garage - Livraison",A88&lt;&gt;"Z - Garage - Livraison")),B88,"")</f>
        <v/>
      </c>
      <c r="J88" s="18" t="str">
        <f>IFERROR(IF(VLOOKUP(B88,IMPORT!$F:$AF,21,FALSE)&lt;&gt;"null",IF(OR(A88="Z - Garage - Livraison",A88="Z - Garage - Restitution"),"",B88),""),"")</f>
        <v/>
      </c>
      <c r="K88" s="18" t="str">
        <f>IF(AND(J88="",OR(IMPORT!K88="intervention",IMPORT!K88="intervention-late")),IF(OR(A88="Z - Garage - Livraison",A88="Z - Garage - Restitution"),"",B88),"")</f>
        <v>EN-268-GC</v>
      </c>
      <c r="L88" s="18" t="str">
        <f t="shared" si="2"/>
        <v/>
      </c>
      <c r="M88" s="20">
        <f>IFERROR(INT(IF(OR(IMPORT!K88="intervention",IMPORT!K88="intervention-late",IMPORT!K88="unavailable"),IF(J88&lt;&gt;"",MID(VLOOKUP(B88,IMPORT!$F:$AF,21,0),1,10),MID(VLOOKUP(B88,IMPORT!$F:$AF,19,0),1,10)),"")),"")</f>
        <v>43511</v>
      </c>
      <c r="N88" s="20">
        <f>IFERROR(INT(IF(OR(IMPORT!K88="intervention",IMPORT!K88="intervention-late",IMPORT!K88="unavailable"),IF(J88&lt;&gt;"",MID(VLOOKUP(B88,IMPORT!$F:$AF,22,0),1,10),MID(VLOOKUP(B88,IMPORT!$F:$AF,20,0),1,10)),"")),"")</f>
        <v>43511</v>
      </c>
      <c r="O88" s="18" t="str">
        <f t="shared" ca="1" si="3"/>
        <v/>
      </c>
      <c r="P88" s="14">
        <f>IFERROR(INT(IF(MID(VLOOKUP(B88,IMPORT!$F:$AF,23,FALSE),1,10)&lt;&gt;"null",MID(VLOOKUP(B88,IMPORT!$F:$AF,23,FALSE),1,10),"")),"")</f>
        <v>43494</v>
      </c>
      <c r="Q88" s="16" t="str">
        <f>IFERROR(INT(IF(MID(VLOOKUP(B88,IMPORT!$F:$AF,26,FALSE),1,10)&lt;&gt;"null",MID(VLOOKUP(B88,IMPORT!$F:$AF,26,FALSE),1,10),"")),"")</f>
        <v/>
      </c>
      <c r="R88" s="16" t="str">
        <f>IFERROR(IF(VLOOKUP(B88,IMPORT!$F:$AF,11,FALSE)="true","X",""),"")</f>
        <v/>
      </c>
      <c r="S88" s="16" t="str">
        <f>IFERROR(IF(VLOOKUP(B88,IMPORT!$F:$AF,12,FALSE)="true","X",""),"")</f>
        <v/>
      </c>
      <c r="T88" s="16" t="str">
        <f>IFERROR(IF(VLOOKUP(B88,IMPORT!$F:$AF,9,FALSE)="true","X",""),"")</f>
        <v/>
      </c>
      <c r="U88" s="16" t="str">
        <f>IFERROR(IF(VLOOKUP(B88,IMPORT!$F:$AF,10,FALSE)="true","X",""),"")</f>
        <v/>
      </c>
      <c r="V88" s="16" t="str">
        <f>IFERROR(IF(VLOOKUP(B88,IMPORT!$F:$AF,13,FALSE)="true","X",""),"")</f>
        <v/>
      </c>
      <c r="W88" s="16" t="str">
        <f>IFERROR(IF(VLOOKUP(B88,IMPORT!$F:$AF,14,FALSE)="true","X",""),"")</f>
        <v/>
      </c>
      <c r="X88" s="12">
        <f>IFERROR(INT(IF(MID(VLOOKUP(B88,IMPORT!$F:$AF,27,FALSE),1,10)&lt;&gt;"null",MID(VLOOKUP(B88,IMPORT!$F:$AF,27,FALSE),1,10),"-")),"")</f>
        <v>43207</v>
      </c>
      <c r="Y88" s="21">
        <f>IFERROR(IF(VLOOKUP(B88,IMPORT!$F:$AF,24,FALSE)&lt;&gt;"null",VLOOKUP(B88,IMPORT!$F:$AF,24,FALSE),""),"")</f>
        <v>7.0100118723600794E+17</v>
      </c>
      <c r="Z88" s="18">
        <f>IFERROR(IF(VLOOKUP(B88,IMPORT!$F:$AF,25,FALSE)&lt;&gt;"null",VLOOKUP(B88,IMPORT!$F:$AF,25,FALSE),""),"")</f>
        <v>135078</v>
      </c>
    </row>
    <row r="89" spans="1:26">
      <c r="A89" s="1" t="str">
        <f>IFERROR(IF(IMPORT!C89&lt;&gt;"",IMPORT!C89,""),"")</f>
        <v>Paris 03 - Rue du Temple</v>
      </c>
      <c r="B89" s="1" t="str">
        <f>IFERROR(VLOOKUP(D89,IMPORT!$1:$1048576,6,FALSE),"")</f>
        <v>FB-522-TM</v>
      </c>
      <c r="C89" s="1">
        <f>IFERROR(VLOOKUP(B89,IMPORT!$F:$G,2,FALSE),"")</f>
        <v>500</v>
      </c>
      <c r="D89" s="8" t="str">
        <f>IFERROR(IF(IMPORT!A89&lt;&gt;"",IMPORT!A89,""),"")</f>
        <v>Paris 03 - Rue du Temple5</v>
      </c>
      <c r="E89" s="1" t="str">
        <f>IFERROR(VLOOKUP(D89,IMPORT!$1:$1048576,21,FALSE),"")</f>
        <v>Azize Aouzal</v>
      </c>
      <c r="F89" s="22" t="str">
        <f>IFERROR(IF(VLOOKUP(B89,IMPORT!$F:$J,4,0)="true","","S"),"")</f>
        <v/>
      </c>
      <c r="G89" s="10" t="str">
        <f>IFERROR(IF(VLOOKUP(B89,IMPORT!$F:$J,5,0)="normal","","B"),"")</f>
        <v/>
      </c>
      <c r="H89" s="23" t="str">
        <f>IFERROR(IF(VLOOKUP(B89,IMPORT!$F:$L,7,0)="true","","P"),"")</f>
        <v/>
      </c>
      <c r="I89" s="18" t="str">
        <f>IF(AND(OR(IMPORT!K89="available",IMPORT!K89="reservation",IMPORT!K89="reservation-late"),OR(A89&lt;&gt;"Z - Garage - Livraison",A89&lt;&gt;"Z - Garage - Livraison")),B89,"")</f>
        <v>FB-522-TM</v>
      </c>
      <c r="J89" s="18" t="str">
        <f>IFERROR(IF(VLOOKUP(B89,IMPORT!$F:$AF,21,FALSE)&lt;&gt;"null",IF(OR(A89="Z - Garage - Livraison",A89="Z - Garage - Restitution"),"",B89),""),"")</f>
        <v/>
      </c>
      <c r="K89" s="18" t="str">
        <f>IF(AND(J89="",OR(IMPORT!K89="intervention",IMPORT!K89="intervention-late")),IF(OR(A89="Z - Garage - Livraison",A89="Z - Garage - Restitution"),"",B89),"")</f>
        <v/>
      </c>
      <c r="L89" s="18" t="str">
        <f t="shared" si="2"/>
        <v/>
      </c>
      <c r="M89" s="20" t="str">
        <f>IFERROR(INT(IF(OR(IMPORT!K89="intervention",IMPORT!K89="intervention-late",IMPORT!K89="unavailable"),IF(J89&lt;&gt;"",MID(VLOOKUP(B89,IMPORT!$F:$AF,21,0),1,10),MID(VLOOKUP(B89,IMPORT!$F:$AF,19,0),1,10)),"")),"")</f>
        <v/>
      </c>
      <c r="N89" s="20" t="str">
        <f>IFERROR(INT(IF(OR(IMPORT!K89="intervention",IMPORT!K89="intervention-late",IMPORT!K89="unavailable"),IF(J89&lt;&gt;"",MID(VLOOKUP(B89,IMPORT!$F:$AF,22,0),1,10),MID(VLOOKUP(B89,IMPORT!$F:$AF,20,0),1,10)),"")),"")</f>
        <v/>
      </c>
      <c r="O89" s="18" t="str">
        <f t="shared" ca="1" si="3"/>
        <v/>
      </c>
      <c r="P89" s="14" t="str">
        <f>IFERROR(INT(IF(MID(VLOOKUP(B89,IMPORT!$F:$AF,23,FALSE),1,10)&lt;&gt;"null",MID(VLOOKUP(B89,IMPORT!$F:$AF,23,FALSE),1,10),"")),"")</f>
        <v/>
      </c>
      <c r="Q89" s="16" t="str">
        <f>IFERROR(INT(IF(MID(VLOOKUP(B89,IMPORT!$F:$AF,26,FALSE),1,10)&lt;&gt;"null",MID(VLOOKUP(B89,IMPORT!$F:$AF,26,FALSE),1,10),"")),"")</f>
        <v/>
      </c>
      <c r="R89" s="16" t="str">
        <f>IFERROR(IF(VLOOKUP(B89,IMPORT!$F:$AF,11,FALSE)="true","X",""),"")</f>
        <v/>
      </c>
      <c r="S89" s="16" t="str">
        <f>IFERROR(IF(VLOOKUP(B89,IMPORT!$F:$AF,12,FALSE)="true","X",""),"")</f>
        <v/>
      </c>
      <c r="T89" s="16" t="str">
        <f>IFERROR(IF(VLOOKUP(B89,IMPORT!$F:$AF,9,FALSE)="true","X",""),"")</f>
        <v/>
      </c>
      <c r="U89" s="16" t="str">
        <f>IFERROR(IF(VLOOKUP(B89,IMPORT!$F:$AF,10,FALSE)="true","X",""),"")</f>
        <v/>
      </c>
      <c r="V89" s="16" t="str">
        <f>IFERROR(IF(VLOOKUP(B89,IMPORT!$F:$AF,13,FALSE)="true","X",""),"")</f>
        <v/>
      </c>
      <c r="W89" s="16" t="str">
        <f>IFERROR(IF(VLOOKUP(B89,IMPORT!$F:$AF,14,FALSE)="true","X",""),"")</f>
        <v/>
      </c>
      <c r="X89" s="12" t="str">
        <f>IFERROR(INT(IF(MID(VLOOKUP(B89,IMPORT!$F:$AF,27,FALSE),1,10)&lt;&gt;"null",MID(VLOOKUP(B89,IMPORT!$F:$AF,27,FALSE),1,10),"-")),"")</f>
        <v/>
      </c>
      <c r="Y89" s="21">
        <f>IFERROR(IF(VLOOKUP(B89,IMPORT!$F:$AF,24,FALSE)&lt;&gt;"null",VLOOKUP(B89,IMPORT!$F:$AF,24,FALSE),""),"")</f>
        <v>7.0100118723606899E+17</v>
      </c>
      <c r="Z89" s="18">
        <f>IFERROR(IF(VLOOKUP(B89,IMPORT!$F:$AF,25,FALSE)&lt;&gt;"null",VLOOKUP(B89,IMPORT!$F:$AF,25,FALSE),""),"")</f>
        <v>135075</v>
      </c>
    </row>
    <row r="90" spans="1:26">
      <c r="A90" s="1" t="str">
        <f>IFERROR(IF(IMPORT!C90&lt;&gt;"",IMPORT!C90,""),"")</f>
        <v>Paris 03 - Rue du Temple</v>
      </c>
      <c r="B90" s="1" t="str">
        <f>IFERROR(VLOOKUP(D90,IMPORT!$1:$1048576,6,FALSE),"")</f>
        <v>EZ-165-XF</v>
      </c>
      <c r="C90" s="1" t="str">
        <f>IFERROR(VLOOKUP(B90,IMPORT!$F:$G,2,FALSE),"")</f>
        <v>C-HR</v>
      </c>
      <c r="D90" s="8" t="str">
        <f>IFERROR(IF(IMPORT!A90&lt;&gt;"",IMPORT!A90,""),"")</f>
        <v>Paris 03 - Rue du Temple6</v>
      </c>
      <c r="E90" s="1" t="str">
        <f>IFERROR(VLOOKUP(D90,IMPORT!$1:$1048576,21,FALSE),"")</f>
        <v>Azize Aouzal</v>
      </c>
      <c r="F90" s="22" t="str">
        <f>IFERROR(IF(VLOOKUP(B90,IMPORT!$F:$J,4,0)="true","","S"),"")</f>
        <v/>
      </c>
      <c r="G90" s="10" t="str">
        <f>IFERROR(IF(VLOOKUP(B90,IMPORT!$F:$J,5,0)="normal","","B"),"")</f>
        <v/>
      </c>
      <c r="H90" s="23" t="str">
        <f>IFERROR(IF(VLOOKUP(B90,IMPORT!$F:$L,7,0)="true","","P"),"")</f>
        <v>P</v>
      </c>
      <c r="I90" s="18" t="str">
        <f>IF(AND(OR(IMPORT!K90="available",IMPORT!K90="reservation",IMPORT!K90="reservation-late"),OR(A90&lt;&gt;"Z - Garage - Livraison",A90&lt;&gt;"Z - Garage - Livraison")),B90,"")</f>
        <v/>
      </c>
      <c r="J90" s="18" t="str">
        <f>IFERROR(IF(VLOOKUP(B90,IMPORT!$F:$AF,21,FALSE)&lt;&gt;"null",IF(OR(A90="Z - Garage - Livraison",A90="Z - Garage - Restitution"),"",B90),""),"")</f>
        <v>EZ-165-XF</v>
      </c>
      <c r="K90" s="18" t="str">
        <f>IF(AND(J90="",OR(IMPORT!K90="intervention",IMPORT!K90="intervention-late")),IF(OR(A90="Z - Garage - Livraison",A90="Z - Garage - Restitution"),"",B90),"")</f>
        <v/>
      </c>
      <c r="L90" s="18" t="str">
        <f t="shared" si="2"/>
        <v/>
      </c>
      <c r="M90" s="20">
        <f>IFERROR(INT(IF(OR(IMPORT!K90="intervention",IMPORT!K90="intervention-late",IMPORT!K90="unavailable"),IF(J90&lt;&gt;"",MID(VLOOKUP(B90,IMPORT!$F:$AF,21,0),1,10),MID(VLOOKUP(B90,IMPORT!$F:$AF,19,0),1,10)),"")),"")</f>
        <v>43491</v>
      </c>
      <c r="N90" s="20">
        <f>IFERROR(INT(IF(OR(IMPORT!K90="intervention",IMPORT!K90="intervention-late",IMPORT!K90="unavailable"),IF(J90&lt;&gt;"",MID(VLOOKUP(B90,IMPORT!$F:$AF,22,0),1,10),MID(VLOOKUP(B90,IMPORT!$F:$AF,20,0),1,10)),"")),"")</f>
        <v>43523</v>
      </c>
      <c r="O90" s="18">
        <f t="shared" ca="1" si="3"/>
        <v>8</v>
      </c>
      <c r="P90" s="14" t="str">
        <f>IFERROR(INT(IF(MID(VLOOKUP(B90,IMPORT!$F:$AF,23,FALSE),1,10)&lt;&gt;"null",MID(VLOOKUP(B90,IMPORT!$F:$AF,23,FALSE),1,10),"")),"")</f>
        <v/>
      </c>
      <c r="Q90" s="16">
        <f>IFERROR(INT(IF(MID(VLOOKUP(B90,IMPORT!$F:$AF,26,FALSE),1,10)&lt;&gt;"null",MID(VLOOKUP(B90,IMPORT!$F:$AF,26,FALSE),1,10),"")),"")</f>
        <v>43478</v>
      </c>
      <c r="R90" s="16" t="str">
        <f>IFERROR(IF(VLOOKUP(B90,IMPORT!$F:$AF,11,FALSE)="true","X",""),"")</f>
        <v/>
      </c>
      <c r="S90" s="16" t="str">
        <f>IFERROR(IF(VLOOKUP(B90,IMPORT!$F:$AF,12,FALSE)="true","X",""),"")</f>
        <v/>
      </c>
      <c r="T90" s="16" t="str">
        <f>IFERROR(IF(VLOOKUP(B90,IMPORT!$F:$AF,9,FALSE)="true","X",""),"")</f>
        <v/>
      </c>
      <c r="U90" s="16" t="str">
        <f>IFERROR(IF(VLOOKUP(B90,IMPORT!$F:$AF,10,FALSE)="true","X",""),"")</f>
        <v/>
      </c>
      <c r="V90" s="16" t="str">
        <f>IFERROR(IF(VLOOKUP(B90,IMPORT!$F:$AF,13,FALSE)="true","X",""),"")</f>
        <v/>
      </c>
      <c r="W90" s="16" t="str">
        <f>IFERROR(IF(VLOOKUP(B90,IMPORT!$F:$AF,14,FALSE)="true","X",""),"")</f>
        <v/>
      </c>
      <c r="X90" s="12" t="str">
        <f>IFERROR(INT(IF(MID(VLOOKUP(B90,IMPORT!$F:$AF,27,FALSE),1,10)&lt;&gt;"null",MID(VLOOKUP(B90,IMPORT!$F:$AF,27,FALSE),1,10),"-")),"")</f>
        <v/>
      </c>
      <c r="Y90" s="21">
        <f>IFERROR(IF(VLOOKUP(B90,IMPORT!$F:$AF,24,FALSE)&lt;&gt;"null",VLOOKUP(B90,IMPORT!$F:$AF,24,FALSE),""),"")</f>
        <v>7.0100118723604595E+17</v>
      </c>
      <c r="Z90" s="18">
        <f>IFERROR(IF(VLOOKUP(B90,IMPORT!$F:$AF,25,FALSE)&lt;&gt;"null",VLOOKUP(B90,IMPORT!$F:$AF,25,FALSE),""),"")</f>
        <v>135076</v>
      </c>
    </row>
    <row r="91" spans="1:26">
      <c r="A91" s="1" t="str">
        <f>IFERROR(IF(IMPORT!C91&lt;&gt;"",IMPORT!C91,""),"")</f>
        <v>Paris 04 - Henri IV</v>
      </c>
      <c r="B91" s="1" t="str">
        <f>IFERROR(VLOOKUP(D91,IMPORT!$1:$1048576,6,FALSE),"")</f>
        <v>EZ-078-XF</v>
      </c>
      <c r="C91" s="1" t="str">
        <f>IFERROR(VLOOKUP(B91,IMPORT!$F:$G,2,FALSE),"")</f>
        <v>C-HR</v>
      </c>
      <c r="D91" s="8" t="str">
        <f>IFERROR(IF(IMPORT!A91&lt;&gt;"",IMPORT!A91,""),"")</f>
        <v>Paris 04 - Henri IV1</v>
      </c>
      <c r="E91" s="1" t="str">
        <f>IFERROR(VLOOKUP(D91,IMPORT!$1:$1048576,21,FALSE),"")</f>
        <v>Azize Aouzal</v>
      </c>
      <c r="F91" s="22" t="str">
        <f>IFERROR(IF(VLOOKUP(B91,IMPORT!$F:$J,4,0)="true","","S"),"")</f>
        <v/>
      </c>
      <c r="G91" s="10" t="str">
        <f>IFERROR(IF(VLOOKUP(B91,IMPORT!$F:$J,5,0)="normal","","B"),"")</f>
        <v/>
      </c>
      <c r="H91" s="23" t="str">
        <f>IFERROR(IF(VLOOKUP(B91,IMPORT!$F:$L,7,0)="true","","P"),"")</f>
        <v/>
      </c>
      <c r="I91" s="18" t="str">
        <f>IF(AND(OR(IMPORT!K91="available",IMPORT!K91="reservation",IMPORT!K91="reservation-late"),OR(A91&lt;&gt;"Z - Garage - Livraison",A91&lt;&gt;"Z - Garage - Livraison")),B91,"")</f>
        <v>EZ-078-XF</v>
      </c>
      <c r="J91" s="18" t="str">
        <f>IFERROR(IF(VLOOKUP(B91,IMPORT!$F:$AF,21,FALSE)&lt;&gt;"null",IF(OR(A91="Z - Garage - Livraison",A91="Z - Garage - Restitution"),"",B91),""),"")</f>
        <v/>
      </c>
      <c r="K91" s="18" t="str">
        <f>IF(AND(J91="",OR(IMPORT!K91="intervention",IMPORT!K91="intervention-late")),IF(OR(A91="Z - Garage - Livraison",A91="Z - Garage - Restitution"),"",B91),"")</f>
        <v/>
      </c>
      <c r="L91" s="18" t="str">
        <f t="shared" si="2"/>
        <v/>
      </c>
      <c r="M91" s="20" t="str">
        <f>IFERROR(INT(IF(OR(IMPORT!K91="intervention",IMPORT!K91="intervention-late",IMPORT!K91="unavailable"),IF(J91&lt;&gt;"",MID(VLOOKUP(B91,IMPORT!$F:$AF,21,0),1,10),MID(VLOOKUP(B91,IMPORT!$F:$AF,19,0),1,10)),"")),"")</f>
        <v/>
      </c>
      <c r="N91" s="20" t="str">
        <f>IFERROR(INT(IF(OR(IMPORT!K91="intervention",IMPORT!K91="intervention-late",IMPORT!K91="unavailable"),IF(J91&lt;&gt;"",MID(VLOOKUP(B91,IMPORT!$F:$AF,22,0),1,10),MID(VLOOKUP(B91,IMPORT!$F:$AF,20,0),1,10)),"")),"")</f>
        <v/>
      </c>
      <c r="O91" s="18" t="str">
        <f t="shared" ca="1" si="3"/>
        <v/>
      </c>
      <c r="P91" s="14" t="str">
        <f>IFERROR(INT(IF(MID(VLOOKUP(B91,IMPORT!$F:$AF,23,FALSE),1,10)&lt;&gt;"null",MID(VLOOKUP(B91,IMPORT!$F:$AF,23,FALSE),1,10),"")),"")</f>
        <v/>
      </c>
      <c r="Q91" s="16" t="str">
        <f>IFERROR(INT(IF(MID(VLOOKUP(B91,IMPORT!$F:$AF,26,FALSE),1,10)&lt;&gt;"null",MID(VLOOKUP(B91,IMPORT!$F:$AF,26,FALSE),1,10),"")),"")</f>
        <v/>
      </c>
      <c r="R91" s="16" t="str">
        <f>IFERROR(IF(VLOOKUP(B91,IMPORT!$F:$AF,11,FALSE)="true","X",""),"")</f>
        <v/>
      </c>
      <c r="S91" s="16" t="str">
        <f>IFERROR(IF(VLOOKUP(B91,IMPORT!$F:$AF,12,FALSE)="true","X",""),"")</f>
        <v/>
      </c>
      <c r="T91" s="16" t="str">
        <f>IFERROR(IF(VLOOKUP(B91,IMPORT!$F:$AF,9,FALSE)="true","X",""),"")</f>
        <v/>
      </c>
      <c r="U91" s="16" t="str">
        <f>IFERROR(IF(VLOOKUP(B91,IMPORT!$F:$AF,10,FALSE)="true","X",""),"")</f>
        <v/>
      </c>
      <c r="V91" s="16" t="str">
        <f>IFERROR(IF(VLOOKUP(B91,IMPORT!$F:$AF,13,FALSE)="true","X",""),"")</f>
        <v/>
      </c>
      <c r="W91" s="16" t="str">
        <f>IFERROR(IF(VLOOKUP(B91,IMPORT!$F:$AF,14,FALSE)="true","X",""),"")</f>
        <v/>
      </c>
      <c r="X91" s="12" t="str">
        <f>IFERROR(INT(IF(MID(VLOOKUP(B91,IMPORT!$F:$AF,27,FALSE),1,10)&lt;&gt;"null",MID(VLOOKUP(B91,IMPORT!$F:$AF,27,FALSE),1,10),"-")),"")</f>
        <v/>
      </c>
      <c r="Y91" s="21">
        <f>IFERROR(IF(VLOOKUP(B91,IMPORT!$F:$AF,24,FALSE)&lt;&gt;"null",VLOOKUP(B91,IMPORT!$F:$AF,24,FALSE),""),"")</f>
        <v>7.0100118723604698E+17</v>
      </c>
      <c r="Z91" s="18" t="str">
        <f>IFERROR(IF(VLOOKUP(B91,IMPORT!$F:$AF,25,FALSE)&lt;&gt;"null",VLOOKUP(B91,IMPORT!$F:$AF,25,FALSE),""),"")</f>
        <v/>
      </c>
    </row>
    <row r="92" spans="1:26">
      <c r="A92" s="1" t="str">
        <f>IFERROR(IF(IMPORT!C92&lt;&gt;"",IMPORT!C92,""),"")</f>
        <v>Paris 04 - Henri IV</v>
      </c>
      <c r="B92" s="1" t="str">
        <f>IFERROR(VLOOKUP(D92,IMPORT!$1:$1048576,6,FALSE),"")</f>
        <v>EP-843-YQ</v>
      </c>
      <c r="C92" s="1" t="str">
        <f>IFERROR(VLOOKUP(B92,IMPORT!$F:$G,2,FALSE),"")</f>
        <v>TWINGO</v>
      </c>
      <c r="D92" s="8" t="str">
        <f>IFERROR(IF(IMPORT!A92&lt;&gt;"",IMPORT!A92,""),"")</f>
        <v>Paris 04 - Henri IV2</v>
      </c>
      <c r="E92" s="1" t="str">
        <f>IFERROR(VLOOKUP(D92,IMPORT!$1:$1048576,21,FALSE),"")</f>
        <v>Azize Aouzal</v>
      </c>
      <c r="F92" s="22" t="str">
        <f>IFERROR(IF(VLOOKUP(B92,IMPORT!$F:$J,4,0)="true","","S"),"")</f>
        <v/>
      </c>
      <c r="G92" s="10" t="str">
        <f>IFERROR(IF(VLOOKUP(B92,IMPORT!$F:$J,5,0)="normal","","B"),"")</f>
        <v/>
      </c>
      <c r="H92" s="23" t="str">
        <f>IFERROR(IF(VLOOKUP(B92,IMPORT!$F:$L,7,0)="true","","P"),"")</f>
        <v/>
      </c>
      <c r="I92" s="18" t="str">
        <f>IF(AND(OR(IMPORT!K92="available",IMPORT!K92="reservation",IMPORT!K92="reservation-late"),OR(A92&lt;&gt;"Z - Garage - Livraison",A92&lt;&gt;"Z - Garage - Livraison")),B92,"")</f>
        <v/>
      </c>
      <c r="J92" s="18" t="str">
        <f>IFERROR(IF(VLOOKUP(B92,IMPORT!$F:$AF,21,FALSE)&lt;&gt;"null",IF(OR(A92="Z - Garage - Livraison",A92="Z - Garage - Restitution"),"",B92),""),"")</f>
        <v>EP-843-YQ</v>
      </c>
      <c r="K92" s="18" t="str">
        <f>IF(AND(J92="",OR(IMPORT!K92="intervention",IMPORT!K92="intervention-late")),IF(OR(A92="Z - Garage - Livraison",A92="Z - Garage - Restitution"),"",B92),"")</f>
        <v/>
      </c>
      <c r="L92" s="18" t="str">
        <f t="shared" si="2"/>
        <v/>
      </c>
      <c r="M92" s="20">
        <f>IFERROR(INT(IF(OR(IMPORT!K92="intervention",IMPORT!K92="intervention-late",IMPORT!K92="unavailable"),IF(J92&lt;&gt;"",MID(VLOOKUP(B92,IMPORT!$F:$AF,21,0),1,10),MID(VLOOKUP(B92,IMPORT!$F:$AF,19,0),1,10)),"")),"")</f>
        <v>43507</v>
      </c>
      <c r="N92" s="20">
        <f>IFERROR(INT(IF(OR(IMPORT!K92="intervention",IMPORT!K92="intervention-late",IMPORT!K92="unavailable"),IF(J92&lt;&gt;"",MID(VLOOKUP(B92,IMPORT!$F:$AF,22,0),1,10),MID(VLOOKUP(B92,IMPORT!$F:$AF,20,0),1,10)),"")),"")</f>
        <v>43535</v>
      </c>
      <c r="O92" s="18">
        <f t="shared" ca="1" si="3"/>
        <v>20</v>
      </c>
      <c r="P92" s="14">
        <f>IFERROR(INT(IF(MID(VLOOKUP(B92,IMPORT!$F:$AF,23,FALSE),1,10)&lt;&gt;"null",MID(VLOOKUP(B92,IMPORT!$F:$AF,23,FALSE),1,10),"")),"")</f>
        <v>43460</v>
      </c>
      <c r="Q92" s="16" t="str">
        <f>IFERROR(INT(IF(MID(VLOOKUP(B92,IMPORT!$F:$AF,26,FALSE),1,10)&lt;&gt;"null",MID(VLOOKUP(B92,IMPORT!$F:$AF,26,FALSE),1,10),"")),"")</f>
        <v/>
      </c>
      <c r="R92" s="16" t="str">
        <f>IFERROR(IF(VLOOKUP(B92,IMPORT!$F:$AF,11,FALSE)="true","X",""),"")</f>
        <v/>
      </c>
      <c r="S92" s="16" t="str">
        <f>IFERROR(IF(VLOOKUP(B92,IMPORT!$F:$AF,12,FALSE)="true","X",""),"")</f>
        <v/>
      </c>
      <c r="T92" s="16" t="str">
        <f>IFERROR(IF(VLOOKUP(B92,IMPORT!$F:$AF,9,FALSE)="true","X",""),"")</f>
        <v/>
      </c>
      <c r="U92" s="16" t="str">
        <f>IFERROR(IF(VLOOKUP(B92,IMPORT!$F:$AF,10,FALSE)="true","X",""),"")</f>
        <v/>
      </c>
      <c r="V92" s="16" t="str">
        <f>IFERROR(IF(VLOOKUP(B92,IMPORT!$F:$AF,13,FALSE)="true","X",""),"")</f>
        <v/>
      </c>
      <c r="W92" s="16" t="str">
        <f>IFERROR(IF(VLOOKUP(B92,IMPORT!$F:$AF,14,FALSE)="true","X",""),"")</f>
        <v/>
      </c>
      <c r="X92" s="12">
        <f>IFERROR(INT(IF(MID(VLOOKUP(B92,IMPORT!$F:$AF,27,FALSE),1,10)&lt;&gt;"null",MID(VLOOKUP(B92,IMPORT!$F:$AF,27,FALSE),1,10),"-")),"")</f>
        <v>43439</v>
      </c>
      <c r="Y92" s="21">
        <f>IFERROR(IF(VLOOKUP(B92,IMPORT!$F:$AF,24,FALSE)&lt;&gt;"null",VLOOKUP(B92,IMPORT!$F:$AF,24,FALSE),""),"")</f>
        <v>7.0100118723601702E+17</v>
      </c>
      <c r="Z92" s="18" t="str">
        <f>IFERROR(IF(VLOOKUP(B92,IMPORT!$F:$AF,25,FALSE)&lt;&gt;"null",VLOOKUP(B92,IMPORT!$F:$AF,25,FALSE),""),"")</f>
        <v/>
      </c>
    </row>
    <row r="93" spans="1:26">
      <c r="A93" s="1" t="str">
        <f>IFERROR(IF(IMPORT!C93&lt;&gt;"",IMPORT!C93,""),"")</f>
        <v>Paris 04 - Pont Marie</v>
      </c>
      <c r="B93" s="1" t="str">
        <f>IFERROR(VLOOKUP(D93,IMPORT!$1:$1048576,6,FALSE),"")</f>
        <v>FC-103-WD</v>
      </c>
      <c r="C93" s="1" t="str">
        <f>IFERROR(VLOOKUP(B93,IMPORT!$F:$G,2,FALSE),"")</f>
        <v>MEGANE</v>
      </c>
      <c r="D93" s="8" t="str">
        <f>IFERROR(IF(IMPORT!A93&lt;&gt;"",IMPORT!A93,""),"")</f>
        <v>Paris 04 - Pont Marie1</v>
      </c>
      <c r="E93" s="1" t="str">
        <f>IFERROR(VLOOKUP(D93,IMPORT!$1:$1048576,21,FALSE),"")</f>
        <v>Azize Aouzal</v>
      </c>
      <c r="F93" s="22" t="str">
        <f>IFERROR(IF(VLOOKUP(B93,IMPORT!$F:$J,4,0)="true","","S"),"")</f>
        <v/>
      </c>
      <c r="G93" s="10" t="str">
        <f>IFERROR(IF(VLOOKUP(B93,IMPORT!$F:$J,5,0)="normal","","B"),"")</f>
        <v/>
      </c>
      <c r="H93" s="23" t="str">
        <f>IFERROR(IF(VLOOKUP(B93,IMPORT!$F:$L,7,0)="true","","P"),"")</f>
        <v/>
      </c>
      <c r="I93" s="18" t="str">
        <f>IF(AND(OR(IMPORT!K93="available",IMPORT!K93="reservation",IMPORT!K93="reservation-late"),OR(A93&lt;&gt;"Z - Garage - Livraison",A93&lt;&gt;"Z - Garage - Livraison")),B93,"")</f>
        <v>FC-103-WD</v>
      </c>
      <c r="J93" s="18" t="str">
        <f>IFERROR(IF(VLOOKUP(B93,IMPORT!$F:$AF,21,FALSE)&lt;&gt;"null",IF(OR(A93="Z - Garage - Livraison",A93="Z - Garage - Restitution"),"",B93),""),"")</f>
        <v/>
      </c>
      <c r="K93" s="18" t="str">
        <f>IF(AND(J93="",OR(IMPORT!K93="intervention",IMPORT!K93="intervention-late")),IF(OR(A93="Z - Garage - Livraison",A93="Z - Garage - Restitution"),"",B93),"")</f>
        <v/>
      </c>
      <c r="L93" s="18" t="str">
        <f t="shared" si="2"/>
        <v/>
      </c>
      <c r="M93" s="20" t="str">
        <f>IFERROR(INT(IF(OR(IMPORT!K93="intervention",IMPORT!K93="intervention-late",IMPORT!K93="unavailable"),IF(J93&lt;&gt;"",MID(VLOOKUP(B93,IMPORT!$F:$AF,21,0),1,10),MID(VLOOKUP(B93,IMPORT!$F:$AF,19,0),1,10)),"")),"")</f>
        <v/>
      </c>
      <c r="N93" s="20" t="str">
        <f>IFERROR(INT(IF(OR(IMPORT!K93="intervention",IMPORT!K93="intervention-late",IMPORT!K93="unavailable"),IF(J93&lt;&gt;"",MID(VLOOKUP(B93,IMPORT!$F:$AF,22,0),1,10),MID(VLOOKUP(B93,IMPORT!$F:$AF,20,0),1,10)),"")),"")</f>
        <v/>
      </c>
      <c r="O93" s="18" t="str">
        <f t="shared" ca="1" si="3"/>
        <v/>
      </c>
      <c r="P93" s="14" t="str">
        <f>IFERROR(INT(IF(MID(VLOOKUP(B93,IMPORT!$F:$AF,23,FALSE),1,10)&lt;&gt;"null",MID(VLOOKUP(B93,IMPORT!$F:$AF,23,FALSE),1,10),"")),"")</f>
        <v/>
      </c>
      <c r="Q93" s="16">
        <f>IFERROR(INT(IF(MID(VLOOKUP(B93,IMPORT!$F:$AF,26,FALSE),1,10)&lt;&gt;"null",MID(VLOOKUP(B93,IMPORT!$F:$AF,26,FALSE),1,10),"")),"")</f>
        <v>43506</v>
      </c>
      <c r="R93" s="16" t="str">
        <f>IFERROR(IF(VLOOKUP(B93,IMPORT!$F:$AF,11,FALSE)="true","X",""),"")</f>
        <v/>
      </c>
      <c r="S93" s="16" t="str">
        <f>IFERROR(IF(VLOOKUP(B93,IMPORT!$F:$AF,12,FALSE)="true","X",""),"")</f>
        <v/>
      </c>
      <c r="T93" s="16" t="str">
        <f>IFERROR(IF(VLOOKUP(B93,IMPORT!$F:$AF,9,FALSE)="true","X",""),"")</f>
        <v/>
      </c>
      <c r="U93" s="16" t="str">
        <f>IFERROR(IF(VLOOKUP(B93,IMPORT!$F:$AF,10,FALSE)="true","X",""),"")</f>
        <v/>
      </c>
      <c r="V93" s="16" t="str">
        <f>IFERROR(IF(VLOOKUP(B93,IMPORT!$F:$AF,13,FALSE)="true","X",""),"")</f>
        <v/>
      </c>
      <c r="W93" s="16" t="str">
        <f>IFERROR(IF(VLOOKUP(B93,IMPORT!$F:$AF,14,FALSE)="true","X",""),"")</f>
        <v/>
      </c>
      <c r="X93" s="12">
        <f>IFERROR(INT(IF(MID(VLOOKUP(B93,IMPORT!$F:$AF,27,FALSE),1,10)&lt;&gt;"null",MID(VLOOKUP(B93,IMPORT!$F:$AF,27,FALSE),1,10),"-")),"")</f>
        <v>43502</v>
      </c>
      <c r="Y93" s="21">
        <f>IFERROR(IF(VLOOKUP(B93,IMPORT!$F:$AF,24,FALSE)&lt;&gt;"null",VLOOKUP(B93,IMPORT!$F:$AF,24,FALSE),""),"")</f>
        <v>7.0100118723608602E+17</v>
      </c>
      <c r="Z93" s="18" t="str">
        <f>IFERROR(IF(VLOOKUP(B93,IMPORT!$F:$AF,25,FALSE)&lt;&gt;"null",VLOOKUP(B93,IMPORT!$F:$AF,25,FALSE),""),"")</f>
        <v/>
      </c>
    </row>
    <row r="94" spans="1:26">
      <c r="A94" s="1" t="str">
        <f>IFERROR(IF(IMPORT!C94&lt;&gt;"",IMPORT!C94,""),"")</f>
        <v>Paris 04 - Pont Marie</v>
      </c>
      <c r="B94" s="1" t="str">
        <f>IFERROR(VLOOKUP(D94,IMPORT!$1:$1048576,6,FALSE),"")</f>
        <v>EZ-277-GF</v>
      </c>
      <c r="C94" s="1" t="str">
        <f>IFERROR(VLOOKUP(B94,IMPORT!$F:$G,2,FALSE),"")</f>
        <v>Yaris</v>
      </c>
      <c r="D94" s="8" t="str">
        <f>IFERROR(IF(IMPORT!A94&lt;&gt;"",IMPORT!A94,""),"")</f>
        <v>Paris 04 - Pont Marie2</v>
      </c>
      <c r="E94" s="1" t="str">
        <f>IFERROR(VLOOKUP(D94,IMPORT!$1:$1048576,21,FALSE),"")</f>
        <v>Azize Aouzal</v>
      </c>
      <c r="F94" s="22" t="str">
        <f>IFERROR(IF(VLOOKUP(B94,IMPORT!$F:$J,4,0)="true","","S"),"")</f>
        <v/>
      </c>
      <c r="G94" s="10" t="str">
        <f>IFERROR(IF(VLOOKUP(B94,IMPORT!$F:$J,5,0)="normal","","B"),"")</f>
        <v/>
      </c>
      <c r="H94" s="23" t="str">
        <f>IFERROR(IF(VLOOKUP(B94,IMPORT!$F:$L,7,0)="true","","P"),"")</f>
        <v/>
      </c>
      <c r="I94" s="18" t="str">
        <f>IF(AND(OR(IMPORT!K94="available",IMPORT!K94="reservation",IMPORT!K94="reservation-late"),OR(A94&lt;&gt;"Z - Garage - Livraison",A94&lt;&gt;"Z - Garage - Livraison")),B94,"")</f>
        <v>EZ-277-GF</v>
      </c>
      <c r="J94" s="18" t="str">
        <f>IFERROR(IF(VLOOKUP(B94,IMPORT!$F:$AF,21,FALSE)&lt;&gt;"null",IF(OR(A94="Z - Garage - Livraison",A94="Z - Garage - Restitution"),"",B94),""),"")</f>
        <v/>
      </c>
      <c r="K94" s="18" t="str">
        <f>IF(AND(J94="",OR(IMPORT!K94="intervention",IMPORT!K94="intervention-late")),IF(OR(A94="Z - Garage - Livraison",A94="Z - Garage - Restitution"),"",B94),"")</f>
        <v/>
      </c>
      <c r="L94" s="18" t="str">
        <f t="shared" si="2"/>
        <v/>
      </c>
      <c r="M94" s="20" t="str">
        <f>IFERROR(INT(IF(OR(IMPORT!K94="intervention",IMPORT!K94="intervention-late",IMPORT!K94="unavailable"),IF(J94&lt;&gt;"",MID(VLOOKUP(B94,IMPORT!$F:$AF,21,0),1,10),MID(VLOOKUP(B94,IMPORT!$F:$AF,19,0),1,10)),"")),"")</f>
        <v/>
      </c>
      <c r="N94" s="20" t="str">
        <f>IFERROR(INT(IF(OR(IMPORT!K94="intervention",IMPORT!K94="intervention-late",IMPORT!K94="unavailable"),IF(J94&lt;&gt;"",MID(VLOOKUP(B94,IMPORT!$F:$AF,22,0),1,10),MID(VLOOKUP(B94,IMPORT!$F:$AF,20,0),1,10)),"")),"")</f>
        <v/>
      </c>
      <c r="O94" s="18" t="str">
        <f t="shared" ca="1" si="3"/>
        <v/>
      </c>
      <c r="P94" s="14" t="str">
        <f>IFERROR(INT(IF(MID(VLOOKUP(B94,IMPORT!$F:$AF,23,FALSE),1,10)&lt;&gt;"null",MID(VLOOKUP(B94,IMPORT!$F:$AF,23,FALSE),1,10),"")),"")</f>
        <v/>
      </c>
      <c r="Q94" s="16">
        <f>IFERROR(INT(IF(MID(VLOOKUP(B94,IMPORT!$F:$AF,26,FALSE),1,10)&lt;&gt;"null",MID(VLOOKUP(B94,IMPORT!$F:$AF,26,FALSE),1,10),"")),"")</f>
        <v>43436</v>
      </c>
      <c r="R94" s="16" t="str">
        <f>IFERROR(IF(VLOOKUP(B94,IMPORT!$F:$AF,11,FALSE)="true","X",""),"")</f>
        <v/>
      </c>
      <c r="S94" s="16" t="str">
        <f>IFERROR(IF(VLOOKUP(B94,IMPORT!$F:$AF,12,FALSE)="true","X",""),"")</f>
        <v/>
      </c>
      <c r="T94" s="16" t="str">
        <f>IFERROR(IF(VLOOKUP(B94,IMPORT!$F:$AF,9,FALSE)="true","X",""),"")</f>
        <v/>
      </c>
      <c r="U94" s="16" t="str">
        <f>IFERROR(IF(VLOOKUP(B94,IMPORT!$F:$AF,10,FALSE)="true","X",""),"")</f>
        <v/>
      </c>
      <c r="V94" s="16" t="str">
        <f>IFERROR(IF(VLOOKUP(B94,IMPORT!$F:$AF,13,FALSE)="true","X",""),"")</f>
        <v/>
      </c>
      <c r="W94" s="16" t="str">
        <f>IFERROR(IF(VLOOKUP(B94,IMPORT!$F:$AF,14,FALSE)="true","X",""),"")</f>
        <v/>
      </c>
      <c r="X94" s="12">
        <f>IFERROR(INT(IF(MID(VLOOKUP(B94,IMPORT!$F:$AF,27,FALSE),1,10)&lt;&gt;"null",MID(VLOOKUP(B94,IMPORT!$F:$AF,27,FALSE),1,10),"-")),"")</f>
        <v>43439</v>
      </c>
      <c r="Y94" s="21">
        <f>IFERROR(IF(VLOOKUP(B94,IMPORT!$F:$AF,24,FALSE)&lt;&gt;"null",VLOOKUP(B94,IMPORT!$F:$AF,24,FALSE),""),"")</f>
        <v>7.0100118723604595E+17</v>
      </c>
      <c r="Z94" s="18">
        <f>IFERROR(IF(VLOOKUP(B94,IMPORT!$F:$AF,25,FALSE)&lt;&gt;"null",VLOOKUP(B94,IMPORT!$F:$AF,25,FALSE),""),"")</f>
        <v>956</v>
      </c>
    </row>
    <row r="95" spans="1:26">
      <c r="A95" s="1" t="str">
        <f>IFERROR(IF(IMPORT!C95&lt;&gt;"",IMPORT!C95,""),"")</f>
        <v>Paris 04 - Pont Marie</v>
      </c>
      <c r="B95" s="1" t="str">
        <f>IFERROR(VLOOKUP(D95,IMPORT!$1:$1048576,6,FALSE),"")</f>
        <v>ER-755-PG</v>
      </c>
      <c r="C95" s="1" t="str">
        <f>IFERROR(VLOOKUP(B95,IMPORT!$F:$G,2,FALSE),"")</f>
        <v>Golf 7</v>
      </c>
      <c r="D95" s="8" t="str">
        <f>IFERROR(IF(IMPORT!A95&lt;&gt;"",IMPORT!A95,""),"")</f>
        <v>Paris 04 - Pont Marie3</v>
      </c>
      <c r="E95" s="1" t="str">
        <f>IFERROR(VLOOKUP(D95,IMPORT!$1:$1048576,21,FALSE),"")</f>
        <v>Azize Aouzal</v>
      </c>
      <c r="F95" s="22" t="str">
        <f>IFERROR(IF(VLOOKUP(B95,IMPORT!$F:$J,4,0)="true","","S"),"")</f>
        <v/>
      </c>
      <c r="G95" s="10" t="str">
        <f>IFERROR(IF(VLOOKUP(B95,IMPORT!$F:$J,5,0)="normal","","B"),"")</f>
        <v/>
      </c>
      <c r="H95" s="23" t="str">
        <f>IFERROR(IF(VLOOKUP(B95,IMPORT!$F:$L,7,0)="true","","P"),"")</f>
        <v/>
      </c>
      <c r="I95" s="18" t="str">
        <f>IF(AND(OR(IMPORT!K95="available",IMPORT!K95="reservation",IMPORT!K95="reservation-late"),OR(A95&lt;&gt;"Z - Garage - Livraison",A95&lt;&gt;"Z - Garage - Livraison")),B95,"")</f>
        <v>ER-755-PG</v>
      </c>
      <c r="J95" s="18" t="str">
        <f>IFERROR(IF(VLOOKUP(B95,IMPORT!$F:$AF,21,FALSE)&lt;&gt;"null",IF(OR(A95="Z - Garage - Livraison",A95="Z - Garage - Restitution"),"",B95),""),"")</f>
        <v/>
      </c>
      <c r="K95" s="18" t="str">
        <f>IF(AND(J95="",OR(IMPORT!K95="intervention",IMPORT!K95="intervention-late")),IF(OR(A95="Z - Garage - Livraison",A95="Z - Garage - Restitution"),"",B95),"")</f>
        <v/>
      </c>
      <c r="L95" s="18" t="str">
        <f t="shared" si="2"/>
        <v/>
      </c>
      <c r="M95" s="20" t="str">
        <f>IFERROR(INT(IF(OR(IMPORT!K95="intervention",IMPORT!K95="intervention-late",IMPORT!K95="unavailable"),IF(J95&lt;&gt;"",MID(VLOOKUP(B95,IMPORT!$F:$AF,21,0),1,10),MID(VLOOKUP(B95,IMPORT!$F:$AF,19,0),1,10)),"")),"")</f>
        <v/>
      </c>
      <c r="N95" s="20" t="str">
        <f>IFERROR(INT(IF(OR(IMPORT!K95="intervention",IMPORT!K95="intervention-late",IMPORT!K95="unavailable"),IF(J95&lt;&gt;"",MID(VLOOKUP(B95,IMPORT!$F:$AF,22,0),1,10),MID(VLOOKUP(B95,IMPORT!$F:$AF,20,0),1,10)),"")),"")</f>
        <v/>
      </c>
      <c r="O95" s="18" t="str">
        <f t="shared" ca="1" si="3"/>
        <v/>
      </c>
      <c r="P95" s="14" t="str">
        <f>IFERROR(INT(IF(MID(VLOOKUP(B95,IMPORT!$F:$AF,23,FALSE),1,10)&lt;&gt;"null",MID(VLOOKUP(B95,IMPORT!$F:$AF,23,FALSE),1,10),"")),"")</f>
        <v/>
      </c>
      <c r="Q95" s="16" t="str">
        <f>IFERROR(INT(IF(MID(VLOOKUP(B95,IMPORT!$F:$AF,26,FALSE),1,10)&lt;&gt;"null",MID(VLOOKUP(B95,IMPORT!$F:$AF,26,FALSE),1,10),"")),"")</f>
        <v/>
      </c>
      <c r="R95" s="16" t="str">
        <f>IFERROR(IF(VLOOKUP(B95,IMPORT!$F:$AF,11,FALSE)="true","X",""),"")</f>
        <v/>
      </c>
      <c r="S95" s="16" t="str">
        <f>IFERROR(IF(VLOOKUP(B95,IMPORT!$F:$AF,12,FALSE)="true","X",""),"")</f>
        <v/>
      </c>
      <c r="T95" s="16" t="str">
        <f>IFERROR(IF(VLOOKUP(B95,IMPORT!$F:$AF,9,FALSE)="true","X",""),"")</f>
        <v/>
      </c>
      <c r="U95" s="16" t="str">
        <f>IFERROR(IF(VLOOKUP(B95,IMPORT!$F:$AF,10,FALSE)="true","X",""),"")</f>
        <v/>
      </c>
      <c r="V95" s="16" t="str">
        <f>IFERROR(IF(VLOOKUP(B95,IMPORT!$F:$AF,13,FALSE)="true","X",""),"")</f>
        <v/>
      </c>
      <c r="W95" s="16" t="str">
        <f>IFERROR(IF(VLOOKUP(B95,IMPORT!$F:$AF,14,FALSE)="true","X",""),"")</f>
        <v/>
      </c>
      <c r="X95" s="12">
        <f>IFERROR(INT(IF(MID(VLOOKUP(B95,IMPORT!$F:$AF,27,FALSE),1,10)&lt;&gt;"null",MID(VLOOKUP(B95,IMPORT!$F:$AF,27,FALSE),1,10),"-")),"")</f>
        <v>43439</v>
      </c>
      <c r="Y95" s="21">
        <f>IFERROR(IF(VLOOKUP(B95,IMPORT!$F:$AF,24,FALSE)&lt;&gt;"null",VLOOKUP(B95,IMPORT!$F:$AF,24,FALSE),""),"")</f>
        <v>7.0100118723602598E+17</v>
      </c>
      <c r="Z95" s="18" t="str">
        <f>IFERROR(IF(VLOOKUP(B95,IMPORT!$F:$AF,25,FALSE)&lt;&gt;"null",VLOOKUP(B95,IMPORT!$F:$AF,25,FALSE),""),"")</f>
        <v/>
      </c>
    </row>
    <row r="96" spans="1:26">
      <c r="A96" s="1" t="str">
        <f>IFERROR(IF(IMPORT!C96&lt;&gt;"",IMPORT!C96,""),"")</f>
        <v>Paris 04 - Pont Marie</v>
      </c>
      <c r="B96" s="1" t="str">
        <f>IFERROR(VLOOKUP(D96,IMPORT!$1:$1048576,6,FALSE),"")</f>
        <v>FC-449-SK</v>
      </c>
      <c r="C96" s="1" t="str">
        <f>IFERROR(VLOOKUP(B96,IMPORT!$F:$G,2,FALSE),"")</f>
        <v>MEGANE</v>
      </c>
      <c r="D96" s="8" t="str">
        <f>IFERROR(IF(IMPORT!A96&lt;&gt;"",IMPORT!A96,""),"")</f>
        <v>Paris 04 - Pont Marie4</v>
      </c>
      <c r="E96" s="1" t="str">
        <f>IFERROR(VLOOKUP(D96,IMPORT!$1:$1048576,21,FALSE),"")</f>
        <v>Azize Aouzal</v>
      </c>
      <c r="F96" s="22" t="str">
        <f>IFERROR(IF(VLOOKUP(B96,IMPORT!$F:$J,4,0)="true","","S"),"")</f>
        <v/>
      </c>
      <c r="G96" s="10" t="str">
        <f>IFERROR(IF(VLOOKUP(B96,IMPORT!$F:$J,5,0)="normal","","B"),"")</f>
        <v/>
      </c>
      <c r="H96" s="23" t="str">
        <f>IFERROR(IF(VLOOKUP(B96,IMPORT!$F:$L,7,0)="true","","P"),"")</f>
        <v/>
      </c>
      <c r="I96" s="18" t="str">
        <f>IF(AND(OR(IMPORT!K96="available",IMPORT!K96="reservation",IMPORT!K96="reservation-late"),OR(A96&lt;&gt;"Z - Garage - Livraison",A96&lt;&gt;"Z - Garage - Livraison")),B96,"")</f>
        <v>FC-449-SK</v>
      </c>
      <c r="J96" s="18" t="str">
        <f>IFERROR(IF(VLOOKUP(B96,IMPORT!$F:$AF,21,FALSE)&lt;&gt;"null",IF(OR(A96="Z - Garage - Livraison",A96="Z - Garage - Restitution"),"",B96),""),"")</f>
        <v/>
      </c>
      <c r="K96" s="18" t="str">
        <f>IF(AND(J96="",OR(IMPORT!K96="intervention",IMPORT!K96="intervention-late")),IF(OR(A96="Z - Garage - Livraison",A96="Z - Garage - Restitution"),"",B96),"")</f>
        <v/>
      </c>
      <c r="L96" s="18" t="str">
        <f t="shared" si="2"/>
        <v/>
      </c>
      <c r="M96" s="20" t="str">
        <f>IFERROR(INT(IF(OR(IMPORT!K96="intervention",IMPORT!K96="intervention-late",IMPORT!K96="unavailable"),IF(J96&lt;&gt;"",MID(VLOOKUP(B96,IMPORT!$F:$AF,21,0),1,10),MID(VLOOKUP(B96,IMPORT!$F:$AF,19,0),1,10)),"")),"")</f>
        <v/>
      </c>
      <c r="N96" s="20" t="str">
        <f>IFERROR(INT(IF(OR(IMPORT!K96="intervention",IMPORT!K96="intervention-late",IMPORT!K96="unavailable"),IF(J96&lt;&gt;"",MID(VLOOKUP(B96,IMPORT!$F:$AF,22,0),1,10),MID(VLOOKUP(B96,IMPORT!$F:$AF,20,0),1,10)),"")),"")</f>
        <v/>
      </c>
      <c r="O96" s="18" t="str">
        <f t="shared" ca="1" si="3"/>
        <v/>
      </c>
      <c r="P96" s="14" t="str">
        <f>IFERROR(INT(IF(MID(VLOOKUP(B96,IMPORT!$F:$AF,23,FALSE),1,10)&lt;&gt;"null",MID(VLOOKUP(B96,IMPORT!$F:$AF,23,FALSE),1,10),"")),"")</f>
        <v/>
      </c>
      <c r="Q96" s="16" t="str">
        <f>IFERROR(INT(IF(MID(VLOOKUP(B96,IMPORT!$F:$AF,26,FALSE),1,10)&lt;&gt;"null",MID(VLOOKUP(B96,IMPORT!$F:$AF,26,FALSE),1,10),"")),"")</f>
        <v/>
      </c>
      <c r="R96" s="16" t="str">
        <f>IFERROR(IF(VLOOKUP(B96,IMPORT!$F:$AF,11,FALSE)="true","X",""),"")</f>
        <v/>
      </c>
      <c r="S96" s="16" t="str">
        <f>IFERROR(IF(VLOOKUP(B96,IMPORT!$F:$AF,12,FALSE)="true","X",""),"")</f>
        <v/>
      </c>
      <c r="T96" s="16" t="str">
        <f>IFERROR(IF(VLOOKUP(B96,IMPORT!$F:$AF,9,FALSE)="true","X",""),"")</f>
        <v/>
      </c>
      <c r="U96" s="16" t="str">
        <f>IFERROR(IF(VLOOKUP(B96,IMPORT!$F:$AF,10,FALSE)="true","X",""),"")</f>
        <v/>
      </c>
      <c r="V96" s="16" t="str">
        <f>IFERROR(IF(VLOOKUP(B96,IMPORT!$F:$AF,13,FALSE)="true","X",""),"")</f>
        <v/>
      </c>
      <c r="W96" s="16" t="str">
        <f>IFERROR(IF(VLOOKUP(B96,IMPORT!$F:$AF,14,FALSE)="true","X",""),"")</f>
        <v/>
      </c>
      <c r="X96" s="12">
        <f>IFERROR(INT(IF(MID(VLOOKUP(B96,IMPORT!$F:$AF,27,FALSE),1,10)&lt;&gt;"null",MID(VLOOKUP(B96,IMPORT!$F:$AF,27,FALSE),1,10),"-")),"")</f>
        <v>43483</v>
      </c>
      <c r="Y96" s="21">
        <f>IFERROR(IF(VLOOKUP(B96,IMPORT!$F:$AF,24,FALSE)&lt;&gt;"null",VLOOKUP(B96,IMPORT!$F:$AF,24,FALSE),""),"")</f>
        <v>7.0100118723608704E+17</v>
      </c>
      <c r="Z96" s="18" t="str">
        <f>IFERROR(IF(VLOOKUP(B96,IMPORT!$F:$AF,25,FALSE)&lt;&gt;"null",VLOOKUP(B96,IMPORT!$F:$AF,25,FALSE),""),"")</f>
        <v/>
      </c>
    </row>
    <row r="97" spans="1:26">
      <c r="A97" s="1" t="str">
        <f>IFERROR(IF(IMPORT!C97&lt;&gt;"",IMPORT!C97,""),"")</f>
        <v>Paris 04 - Pont Marie</v>
      </c>
      <c r="B97" s="1" t="str">
        <f>IFERROR(VLOOKUP(D97,IMPORT!$1:$1048576,6,FALSE),"")</f>
        <v>FA-177-WF</v>
      </c>
      <c r="C97" s="1">
        <f>IFERROR(VLOOKUP(B97,IMPORT!$F:$G,2,FALSE),"")</f>
        <v>500</v>
      </c>
      <c r="D97" s="8" t="str">
        <f>IFERROR(IF(IMPORT!A97&lt;&gt;"",IMPORT!A97,""),"")</f>
        <v>Paris 04 - Pont Marie5</v>
      </c>
      <c r="E97" s="1" t="str">
        <f>IFERROR(VLOOKUP(D97,IMPORT!$1:$1048576,21,FALSE),"")</f>
        <v>Azize Aouzal</v>
      </c>
      <c r="F97" s="22" t="str">
        <f>IFERROR(IF(VLOOKUP(B97,IMPORT!$F:$J,4,0)="true","","S"),"")</f>
        <v/>
      </c>
      <c r="G97" s="10" t="str">
        <f>IFERROR(IF(VLOOKUP(B97,IMPORT!$F:$J,5,0)="normal","","B"),"")</f>
        <v/>
      </c>
      <c r="H97" s="23" t="str">
        <f>IFERROR(IF(VLOOKUP(B97,IMPORT!$F:$L,7,0)="true","","P"),"")</f>
        <v/>
      </c>
      <c r="I97" s="18" t="str">
        <f>IF(AND(OR(IMPORT!K97="available",IMPORT!K97="reservation",IMPORT!K97="reservation-late"),OR(A97&lt;&gt;"Z - Garage - Livraison",A97&lt;&gt;"Z - Garage - Livraison")),B97,"")</f>
        <v>FA-177-WF</v>
      </c>
      <c r="J97" s="18" t="str">
        <f>IFERROR(IF(VLOOKUP(B97,IMPORT!$F:$AF,21,FALSE)&lt;&gt;"null",IF(OR(A97="Z - Garage - Livraison",A97="Z - Garage - Restitution"),"",B97),""),"")</f>
        <v/>
      </c>
      <c r="K97" s="18" t="str">
        <f>IF(AND(J97="",OR(IMPORT!K97="intervention",IMPORT!K97="intervention-late")),IF(OR(A97="Z - Garage - Livraison",A97="Z - Garage - Restitution"),"",B97),"")</f>
        <v/>
      </c>
      <c r="L97" s="18" t="str">
        <f t="shared" si="2"/>
        <v/>
      </c>
      <c r="M97" s="20" t="str">
        <f>IFERROR(INT(IF(OR(IMPORT!K97="intervention",IMPORT!K97="intervention-late",IMPORT!K97="unavailable"),IF(J97&lt;&gt;"",MID(VLOOKUP(B97,IMPORT!$F:$AF,21,0),1,10),MID(VLOOKUP(B97,IMPORT!$F:$AF,19,0),1,10)),"")),"")</f>
        <v/>
      </c>
      <c r="N97" s="20" t="str">
        <f>IFERROR(INT(IF(OR(IMPORT!K97="intervention",IMPORT!K97="intervention-late",IMPORT!K97="unavailable"),IF(J97&lt;&gt;"",MID(VLOOKUP(B97,IMPORT!$F:$AF,22,0),1,10),MID(VLOOKUP(B97,IMPORT!$F:$AF,20,0),1,10)),"")),"")</f>
        <v/>
      </c>
      <c r="O97" s="18" t="str">
        <f t="shared" ca="1" si="3"/>
        <v/>
      </c>
      <c r="P97" s="14">
        <f>IFERROR(INT(IF(MID(VLOOKUP(B97,IMPORT!$F:$AF,23,FALSE),1,10)&lt;&gt;"null",MID(VLOOKUP(B97,IMPORT!$F:$AF,23,FALSE),1,10),"")),"")</f>
        <v>43477</v>
      </c>
      <c r="Q97" s="16">
        <f>IFERROR(INT(IF(MID(VLOOKUP(B97,IMPORT!$F:$AF,26,FALSE),1,10)&lt;&gt;"null",MID(VLOOKUP(B97,IMPORT!$F:$AF,26,FALSE),1,10),"")),"")</f>
        <v>43486</v>
      </c>
      <c r="R97" s="16" t="str">
        <f>IFERROR(IF(VLOOKUP(B97,IMPORT!$F:$AF,11,FALSE)="true","X",""),"")</f>
        <v/>
      </c>
      <c r="S97" s="16" t="str">
        <f>IFERROR(IF(VLOOKUP(B97,IMPORT!$F:$AF,12,FALSE)="true","X",""),"")</f>
        <v/>
      </c>
      <c r="T97" s="16" t="str">
        <f>IFERROR(IF(VLOOKUP(B97,IMPORT!$F:$AF,9,FALSE)="true","X",""),"")</f>
        <v/>
      </c>
      <c r="U97" s="16" t="str">
        <f>IFERROR(IF(VLOOKUP(B97,IMPORT!$F:$AF,10,FALSE)="true","X",""),"")</f>
        <v/>
      </c>
      <c r="V97" s="16" t="str">
        <f>IFERROR(IF(VLOOKUP(B97,IMPORT!$F:$AF,13,FALSE)="true","X",""),"")</f>
        <v/>
      </c>
      <c r="W97" s="16" t="str">
        <f>IFERROR(IF(VLOOKUP(B97,IMPORT!$F:$AF,14,FALSE)="true","X",""),"")</f>
        <v/>
      </c>
      <c r="X97" s="12" t="str">
        <f>IFERROR(INT(IF(MID(VLOOKUP(B97,IMPORT!$F:$AF,27,FALSE),1,10)&lt;&gt;"null",MID(VLOOKUP(B97,IMPORT!$F:$AF,27,FALSE),1,10),"-")),"")</f>
        <v/>
      </c>
      <c r="Y97" s="21">
        <f>IFERROR(IF(VLOOKUP(B97,IMPORT!$F:$AF,24,FALSE)&lt;&gt;"null",VLOOKUP(B97,IMPORT!$F:$AF,24,FALSE),""),"")</f>
        <v>7.0100118723602304E+17</v>
      </c>
      <c r="Z97" s="18">
        <f>IFERROR(IF(VLOOKUP(B97,IMPORT!$F:$AF,25,FALSE)&lt;&gt;"null",VLOOKUP(B97,IMPORT!$F:$AF,25,FALSE),""),"")</f>
        <v>434</v>
      </c>
    </row>
    <row r="98" spans="1:26">
      <c r="A98" s="1" t="str">
        <f>IFERROR(IF(IMPORT!C98&lt;&gt;"",IMPORT!C98,""),"")</f>
        <v>Paris 04 - Sully Morland</v>
      </c>
      <c r="B98" s="1" t="str">
        <f>IFERROR(VLOOKUP(D98,IMPORT!$1:$1048576,6,FALSE),"")</f>
        <v>EK-678-GW</v>
      </c>
      <c r="C98" s="1" t="str">
        <f>IFERROR(VLOOKUP(B98,IMPORT!$F:$G,2,FALSE),"")</f>
        <v>TWINGO</v>
      </c>
      <c r="D98" s="8" t="str">
        <f>IFERROR(IF(IMPORT!A98&lt;&gt;"",IMPORT!A98,""),"")</f>
        <v>Paris 04 - Sully Morland1</v>
      </c>
      <c r="E98" s="1" t="str">
        <f>IFERROR(VLOOKUP(D98,IMPORT!$1:$1048576,21,FALSE),"")</f>
        <v>Azize Aouzal</v>
      </c>
      <c r="F98" s="22" t="str">
        <f>IFERROR(IF(VLOOKUP(B98,IMPORT!$F:$J,4,0)="true","","S"),"")</f>
        <v/>
      </c>
      <c r="G98" s="10" t="str">
        <f>IFERROR(IF(VLOOKUP(B98,IMPORT!$F:$J,5,0)="normal","","B"),"")</f>
        <v/>
      </c>
      <c r="H98" s="23" t="str">
        <f>IFERROR(IF(VLOOKUP(B98,IMPORT!$F:$L,7,0)="true","","P"),"")</f>
        <v/>
      </c>
      <c r="I98" s="18" t="str">
        <f>IF(AND(OR(IMPORT!K98="available",IMPORT!K98="reservation",IMPORT!K98="reservation-late"),OR(A98&lt;&gt;"Z - Garage - Livraison",A98&lt;&gt;"Z - Garage - Livraison")),B98,"")</f>
        <v>EK-678-GW</v>
      </c>
      <c r="J98" s="18" t="str">
        <f>IFERROR(IF(VLOOKUP(B98,IMPORT!$F:$AF,21,FALSE)&lt;&gt;"null",IF(OR(A98="Z - Garage - Livraison",A98="Z - Garage - Restitution"),"",B98),""),"")</f>
        <v/>
      </c>
      <c r="K98" s="18" t="str">
        <f>IF(AND(J98="",OR(IMPORT!K98="intervention",IMPORT!K98="intervention-late")),IF(OR(A98="Z - Garage - Livraison",A98="Z - Garage - Restitution"),"",B98),"")</f>
        <v/>
      </c>
      <c r="L98" s="18" t="str">
        <f t="shared" si="2"/>
        <v/>
      </c>
      <c r="M98" s="20" t="str">
        <f>IFERROR(INT(IF(OR(IMPORT!K98="intervention",IMPORT!K98="intervention-late",IMPORT!K98="unavailable"),IF(J98&lt;&gt;"",MID(VLOOKUP(B98,IMPORT!$F:$AF,21,0),1,10),MID(VLOOKUP(B98,IMPORT!$F:$AF,19,0),1,10)),"")),"")</f>
        <v/>
      </c>
      <c r="N98" s="20" t="str">
        <f>IFERROR(INT(IF(OR(IMPORT!K98="intervention",IMPORT!K98="intervention-late",IMPORT!K98="unavailable"),IF(J98&lt;&gt;"",MID(VLOOKUP(B98,IMPORT!$F:$AF,22,0),1,10),MID(VLOOKUP(B98,IMPORT!$F:$AF,20,0),1,10)),"")),"")</f>
        <v/>
      </c>
      <c r="O98" s="18" t="str">
        <f t="shared" ca="1" si="3"/>
        <v/>
      </c>
      <c r="P98" s="14" t="str">
        <f>IFERROR(INT(IF(MID(VLOOKUP(B98,IMPORT!$F:$AF,23,FALSE),1,10)&lt;&gt;"null",MID(VLOOKUP(B98,IMPORT!$F:$AF,23,FALSE),1,10),"")),"")</f>
        <v/>
      </c>
      <c r="Q98" s="16" t="str">
        <f>IFERROR(INT(IF(MID(VLOOKUP(B98,IMPORT!$F:$AF,26,FALSE),1,10)&lt;&gt;"null",MID(VLOOKUP(B98,IMPORT!$F:$AF,26,FALSE),1,10),"")),"")</f>
        <v/>
      </c>
      <c r="R98" s="16" t="str">
        <f>IFERROR(IF(VLOOKUP(B98,IMPORT!$F:$AF,11,FALSE)="true","X",""),"")</f>
        <v/>
      </c>
      <c r="S98" s="16" t="str">
        <f>IFERROR(IF(VLOOKUP(B98,IMPORT!$F:$AF,12,FALSE)="true","X",""),"")</f>
        <v/>
      </c>
      <c r="T98" s="16" t="str">
        <f>IFERROR(IF(VLOOKUP(B98,IMPORT!$F:$AF,9,FALSE)="true","X",""),"")</f>
        <v/>
      </c>
      <c r="U98" s="16" t="str">
        <f>IFERROR(IF(VLOOKUP(B98,IMPORT!$F:$AF,10,FALSE)="true","X",""),"")</f>
        <v/>
      </c>
      <c r="V98" s="16" t="str">
        <f>IFERROR(IF(VLOOKUP(B98,IMPORT!$F:$AF,13,FALSE)="true","X",""),"")</f>
        <v/>
      </c>
      <c r="W98" s="16" t="str">
        <f>IFERROR(IF(VLOOKUP(B98,IMPORT!$F:$AF,14,FALSE)="true","X",""),"")</f>
        <v/>
      </c>
      <c r="X98" s="12">
        <f>IFERROR(INT(IF(MID(VLOOKUP(B98,IMPORT!$F:$AF,27,FALSE),1,10)&lt;&gt;"null",MID(VLOOKUP(B98,IMPORT!$F:$AF,27,FALSE),1,10),"-")),"")</f>
        <v>43439</v>
      </c>
      <c r="Y98" s="21">
        <f>IFERROR(IF(VLOOKUP(B98,IMPORT!$F:$AF,24,FALSE)&lt;&gt;"null",VLOOKUP(B98,IMPORT!$F:$AF,24,FALSE),""),"")</f>
        <v>7.0100120039401498E+17</v>
      </c>
      <c r="Z98" s="18" t="str">
        <f>IFERROR(IF(VLOOKUP(B98,IMPORT!$F:$AF,25,FALSE)&lt;&gt;"null",VLOOKUP(B98,IMPORT!$F:$AF,25,FALSE),""),"")</f>
        <v/>
      </c>
    </row>
    <row r="99" spans="1:26">
      <c r="A99" s="1" t="str">
        <f>IFERROR(IF(IMPORT!C99&lt;&gt;"",IMPORT!C99,""),"")</f>
        <v>Paris 04 - Sully Morland</v>
      </c>
      <c r="B99" s="1" t="str">
        <f>IFERROR(VLOOKUP(D99,IMPORT!$1:$1048576,6,FALSE),"")</f>
        <v>ES-615-FR</v>
      </c>
      <c r="C99" s="1" t="str">
        <f>IFERROR(VLOOKUP(B99,IMPORT!$F:$G,2,FALSE),"")</f>
        <v>MEGANE</v>
      </c>
      <c r="D99" s="8" t="str">
        <f>IFERROR(IF(IMPORT!A99&lt;&gt;"",IMPORT!A99,""),"")</f>
        <v>Paris 04 - Sully Morland2</v>
      </c>
      <c r="E99" s="1" t="str">
        <f>IFERROR(VLOOKUP(D99,IMPORT!$1:$1048576,21,FALSE),"")</f>
        <v>Azize Aouzal</v>
      </c>
      <c r="F99" s="22" t="str">
        <f>IFERROR(IF(VLOOKUP(B99,IMPORT!$F:$J,4,0)="true","","S"),"")</f>
        <v/>
      </c>
      <c r="G99" s="10" t="str">
        <f>IFERROR(IF(VLOOKUP(B99,IMPORT!$F:$J,5,0)="normal","","B"),"")</f>
        <v/>
      </c>
      <c r="H99" s="23" t="str">
        <f>IFERROR(IF(VLOOKUP(B99,IMPORT!$F:$L,7,0)="true","","P"),"")</f>
        <v/>
      </c>
      <c r="I99" s="18" t="str">
        <f>IF(AND(OR(IMPORT!K99="available",IMPORT!K99="reservation",IMPORT!K99="reservation-late"),OR(A99&lt;&gt;"Z - Garage - Livraison",A99&lt;&gt;"Z - Garage - Livraison")),B99,"")</f>
        <v>ES-615-FR</v>
      </c>
      <c r="J99" s="18" t="str">
        <f>IFERROR(IF(VLOOKUP(B99,IMPORT!$F:$AF,21,FALSE)&lt;&gt;"null",IF(OR(A99="Z - Garage - Livraison",A99="Z - Garage - Restitution"),"",B99),""),"")</f>
        <v/>
      </c>
      <c r="K99" s="18" t="str">
        <f>IF(AND(J99="",OR(IMPORT!K99="intervention",IMPORT!K99="intervention-late")),IF(OR(A99="Z - Garage - Livraison",A99="Z - Garage - Restitution"),"",B99),"")</f>
        <v/>
      </c>
      <c r="L99" s="18" t="str">
        <f t="shared" si="2"/>
        <v/>
      </c>
      <c r="M99" s="20" t="str">
        <f>IFERROR(INT(IF(OR(IMPORT!K99="intervention",IMPORT!K99="intervention-late",IMPORT!K99="unavailable"),IF(J99&lt;&gt;"",MID(VLOOKUP(B99,IMPORT!$F:$AF,21,0),1,10),MID(VLOOKUP(B99,IMPORT!$F:$AF,19,0),1,10)),"")),"")</f>
        <v/>
      </c>
      <c r="N99" s="20" t="str">
        <f>IFERROR(INT(IF(OR(IMPORT!K99="intervention",IMPORT!K99="intervention-late",IMPORT!K99="unavailable"),IF(J99&lt;&gt;"",MID(VLOOKUP(B99,IMPORT!$F:$AF,22,0),1,10),MID(VLOOKUP(B99,IMPORT!$F:$AF,20,0),1,10)),"")),"")</f>
        <v/>
      </c>
      <c r="O99" s="18" t="str">
        <f t="shared" ca="1" si="3"/>
        <v/>
      </c>
      <c r="P99" s="14">
        <f>IFERROR(INT(IF(MID(VLOOKUP(B99,IMPORT!$F:$AF,23,FALSE),1,10)&lt;&gt;"null",MID(VLOOKUP(B99,IMPORT!$F:$AF,23,FALSE),1,10),"")),"")</f>
        <v>43503</v>
      </c>
      <c r="Q99" s="16" t="str">
        <f>IFERROR(INT(IF(MID(VLOOKUP(B99,IMPORT!$F:$AF,26,FALSE),1,10)&lt;&gt;"null",MID(VLOOKUP(B99,IMPORT!$F:$AF,26,FALSE),1,10),"")),"")</f>
        <v/>
      </c>
      <c r="R99" s="16" t="str">
        <f>IFERROR(IF(VLOOKUP(B99,IMPORT!$F:$AF,11,FALSE)="true","X",""),"")</f>
        <v/>
      </c>
      <c r="S99" s="16" t="str">
        <f>IFERROR(IF(VLOOKUP(B99,IMPORT!$F:$AF,12,FALSE)="true","X",""),"")</f>
        <v/>
      </c>
      <c r="T99" s="16" t="str">
        <f>IFERROR(IF(VLOOKUP(B99,IMPORT!$F:$AF,9,FALSE)="true","X",""),"")</f>
        <v/>
      </c>
      <c r="U99" s="16" t="str">
        <f>IFERROR(IF(VLOOKUP(B99,IMPORT!$F:$AF,10,FALSE)="true","X",""),"")</f>
        <v/>
      </c>
      <c r="V99" s="16" t="str">
        <f>IFERROR(IF(VLOOKUP(B99,IMPORT!$F:$AF,13,FALSE)="true","X",""),"")</f>
        <v/>
      </c>
      <c r="W99" s="16" t="str">
        <f>IFERROR(IF(VLOOKUP(B99,IMPORT!$F:$AF,14,FALSE)="true","X",""),"")</f>
        <v/>
      </c>
      <c r="X99" s="12">
        <f>IFERROR(INT(IF(MID(VLOOKUP(B99,IMPORT!$F:$AF,27,FALSE),1,10)&lt;&gt;"null",MID(VLOOKUP(B99,IMPORT!$F:$AF,27,FALSE),1,10),"-")),"")</f>
        <v>43215</v>
      </c>
      <c r="Y99" s="21">
        <f>IFERROR(IF(VLOOKUP(B99,IMPORT!$F:$AF,24,FALSE)&lt;&gt;"null",VLOOKUP(B99,IMPORT!$F:$AF,24,FALSE),""),"")</f>
        <v>7.0100118723603597E+17</v>
      </c>
      <c r="Z99" s="18" t="str">
        <f>IFERROR(IF(VLOOKUP(B99,IMPORT!$F:$AF,25,FALSE)&lt;&gt;"null",VLOOKUP(B99,IMPORT!$F:$AF,25,FALSE),""),"")</f>
        <v/>
      </c>
    </row>
    <row r="100" spans="1:26">
      <c r="A100" s="1" t="str">
        <f>IFERROR(IF(IMPORT!C100&lt;&gt;"",IMPORT!C100,""),"")</f>
        <v>Paris 04 - Sully Morland</v>
      </c>
      <c r="B100" s="1" t="str">
        <f>IFERROR(VLOOKUP(D100,IMPORT!$1:$1048576,6,FALSE),"")</f>
        <v>EL-499-FP</v>
      </c>
      <c r="C100" s="1" t="str">
        <f>IFERROR(VLOOKUP(B100,IMPORT!$F:$G,2,FALSE),"")</f>
        <v>Golf 7</v>
      </c>
      <c r="D100" s="8" t="str">
        <f>IFERROR(IF(IMPORT!A100&lt;&gt;"",IMPORT!A100,""),"")</f>
        <v>Paris 04 - Sully Morland3</v>
      </c>
      <c r="E100" s="1" t="str">
        <f>IFERROR(VLOOKUP(D100,IMPORT!$1:$1048576,21,FALSE),"")</f>
        <v>Azize Aouzal</v>
      </c>
      <c r="F100" s="22" t="str">
        <f>IFERROR(IF(VLOOKUP(B100,IMPORT!$F:$J,4,0)="true","","S"),"")</f>
        <v/>
      </c>
      <c r="G100" s="10" t="str">
        <f>IFERROR(IF(VLOOKUP(B100,IMPORT!$F:$J,5,0)="normal","","B"),"")</f>
        <v/>
      </c>
      <c r="H100" s="23" t="str">
        <f>IFERROR(IF(VLOOKUP(B100,IMPORT!$F:$L,7,0)="true","","P"),"")</f>
        <v/>
      </c>
      <c r="I100" s="18" t="str">
        <f>IF(AND(OR(IMPORT!K100="available",IMPORT!K100="reservation",IMPORT!K100="reservation-late"),OR(A100&lt;&gt;"Z - Garage - Livraison",A100&lt;&gt;"Z - Garage - Livraison")),B100,"")</f>
        <v>EL-499-FP</v>
      </c>
      <c r="J100" s="18" t="str">
        <f>IFERROR(IF(VLOOKUP(B100,IMPORT!$F:$AF,21,FALSE)&lt;&gt;"null",IF(OR(A100="Z - Garage - Livraison",A100="Z - Garage - Restitution"),"",B100),""),"")</f>
        <v/>
      </c>
      <c r="K100" s="18" t="str">
        <f>IF(AND(J100="",OR(IMPORT!K100="intervention",IMPORT!K100="intervention-late")),IF(OR(A100="Z - Garage - Livraison",A100="Z - Garage - Restitution"),"",B100),"")</f>
        <v/>
      </c>
      <c r="L100" s="18" t="str">
        <f t="shared" si="2"/>
        <v/>
      </c>
      <c r="M100" s="20" t="str">
        <f>IFERROR(INT(IF(OR(IMPORT!K100="intervention",IMPORT!K100="intervention-late",IMPORT!K100="unavailable"),IF(J100&lt;&gt;"",MID(VLOOKUP(B100,IMPORT!$F:$AF,21,0),1,10),MID(VLOOKUP(B100,IMPORT!$F:$AF,19,0),1,10)),"")),"")</f>
        <v/>
      </c>
      <c r="N100" s="20" t="str">
        <f>IFERROR(INT(IF(OR(IMPORT!K100="intervention",IMPORT!K100="intervention-late",IMPORT!K100="unavailable"),IF(J100&lt;&gt;"",MID(VLOOKUP(B100,IMPORT!$F:$AF,22,0),1,10),MID(VLOOKUP(B100,IMPORT!$F:$AF,20,0),1,10)),"")),"")</f>
        <v/>
      </c>
      <c r="O100" s="18" t="str">
        <f t="shared" ca="1" si="3"/>
        <v/>
      </c>
      <c r="P100" s="14" t="str">
        <f>IFERROR(INT(IF(MID(VLOOKUP(B100,IMPORT!$F:$AF,23,FALSE),1,10)&lt;&gt;"null",MID(VLOOKUP(B100,IMPORT!$F:$AF,23,FALSE),1,10),"")),"")</f>
        <v/>
      </c>
      <c r="Q100" s="16" t="str">
        <f>IFERROR(INT(IF(MID(VLOOKUP(B100,IMPORT!$F:$AF,26,FALSE),1,10)&lt;&gt;"null",MID(VLOOKUP(B100,IMPORT!$F:$AF,26,FALSE),1,10),"")),"")</f>
        <v/>
      </c>
      <c r="R100" s="16" t="str">
        <f>IFERROR(IF(VLOOKUP(B100,IMPORT!$F:$AF,11,FALSE)="true","X",""),"")</f>
        <v/>
      </c>
      <c r="S100" s="16" t="str">
        <f>IFERROR(IF(VLOOKUP(B100,IMPORT!$F:$AF,12,FALSE)="true","X",""),"")</f>
        <v/>
      </c>
      <c r="T100" s="16" t="str">
        <f>IFERROR(IF(VLOOKUP(B100,IMPORT!$F:$AF,9,FALSE)="true","X",""),"")</f>
        <v/>
      </c>
      <c r="U100" s="16" t="str">
        <f>IFERROR(IF(VLOOKUP(B100,IMPORT!$F:$AF,10,FALSE)="true","X",""),"")</f>
        <v/>
      </c>
      <c r="V100" s="16" t="str">
        <f>IFERROR(IF(VLOOKUP(B100,IMPORT!$F:$AF,13,FALSE)="true","X",""),"")</f>
        <v/>
      </c>
      <c r="W100" s="16" t="str">
        <f>IFERROR(IF(VLOOKUP(B100,IMPORT!$F:$AF,14,FALSE)="true","X",""),"")</f>
        <v/>
      </c>
      <c r="X100" s="12">
        <f>IFERROR(INT(IF(MID(VLOOKUP(B100,IMPORT!$F:$AF,27,FALSE),1,10)&lt;&gt;"null",MID(VLOOKUP(B100,IMPORT!$F:$AF,27,FALSE),1,10),"-")),"")</f>
        <v>43439</v>
      </c>
      <c r="Y100" s="21">
        <f>IFERROR(IF(VLOOKUP(B100,IMPORT!$F:$AF,24,FALSE)&lt;&gt;"null",VLOOKUP(B100,IMPORT!$F:$AF,24,FALSE),""),"")</f>
        <v>7.0100118723606605E+17</v>
      </c>
      <c r="Z100" s="18" t="str">
        <f>IFERROR(IF(VLOOKUP(B100,IMPORT!$F:$AF,25,FALSE)&lt;&gt;"null",VLOOKUP(B100,IMPORT!$F:$AF,25,FALSE),""),"")</f>
        <v/>
      </c>
    </row>
    <row r="101" spans="1:26">
      <c r="A101" s="1" t="str">
        <f>IFERROR(IF(IMPORT!C101&lt;&gt;"",IMPORT!C101,""),"")</f>
        <v xml:space="preserve">Paris 05 - Jardin des plantes </v>
      </c>
      <c r="B101" s="1" t="str">
        <f>IFERROR(VLOOKUP(D101,IMPORT!$1:$1048576,6,FALSE),"")</f>
        <v>EL-710-FN</v>
      </c>
      <c r="C101" s="1" t="str">
        <f>IFERROR(VLOOKUP(B101,IMPORT!$F:$G,2,FALSE),"")</f>
        <v>Golf 7</v>
      </c>
      <c r="D101" s="8" t="str">
        <f>IFERROR(IF(IMPORT!A101&lt;&gt;"",IMPORT!A101,""),"")</f>
        <v>Paris 05 - Jardin des plantes 1</v>
      </c>
      <c r="E101" s="1" t="str">
        <f>IFERROR(VLOOKUP(D101,IMPORT!$1:$1048576,21,FALSE),"")</f>
        <v>Azize Aouzal</v>
      </c>
      <c r="F101" s="22" t="str">
        <f>IFERROR(IF(VLOOKUP(B101,IMPORT!$F:$J,4,0)="true","","S"),"")</f>
        <v>S</v>
      </c>
      <c r="G101" s="10" t="str">
        <f>IFERROR(IF(VLOOKUP(B101,IMPORT!$F:$J,5,0)="normal","","B"),"")</f>
        <v>B</v>
      </c>
      <c r="H101" s="23" t="str">
        <f>IFERROR(IF(VLOOKUP(B101,IMPORT!$F:$L,7,0)="true","","P"),"")</f>
        <v/>
      </c>
      <c r="I101" s="18" t="str">
        <f>IF(AND(OR(IMPORT!K101="available",IMPORT!K101="reservation",IMPORT!K101="reservation-late"),OR(A101&lt;&gt;"Z - Garage - Livraison",A101&lt;&gt;"Z - Garage - Livraison")),B101,"")</f>
        <v/>
      </c>
      <c r="J101" s="18" t="str">
        <f>IFERROR(IF(VLOOKUP(B101,IMPORT!$F:$AF,21,FALSE)&lt;&gt;"null",IF(OR(A101="Z - Garage - Livraison",A101="Z - Garage - Restitution"),"",B101),""),"")</f>
        <v>EL-710-FN</v>
      </c>
      <c r="K101" s="18" t="str">
        <f>IF(AND(J101="",OR(IMPORT!K101="intervention",IMPORT!K101="intervention-late")),IF(OR(A101="Z - Garage - Livraison",A101="Z - Garage - Restitution"),"",B101),"")</f>
        <v/>
      </c>
      <c r="L101" s="18" t="str">
        <f t="shared" si="2"/>
        <v/>
      </c>
      <c r="M101" s="20">
        <f>IFERROR(INT(IF(OR(IMPORT!K101="intervention",IMPORT!K101="intervention-late",IMPORT!K101="unavailable"),IF(J101&lt;&gt;"",MID(VLOOKUP(B101,IMPORT!$F:$AF,21,0),1,10),MID(VLOOKUP(B101,IMPORT!$F:$AF,19,0),1,10)),"")),"")</f>
        <v>43480</v>
      </c>
      <c r="N101" s="20">
        <f>IFERROR(INT(IF(OR(IMPORT!K101="intervention",IMPORT!K101="intervention-late",IMPORT!K101="unavailable"),IF(J101&lt;&gt;"",MID(VLOOKUP(B101,IMPORT!$F:$AF,22,0),1,10),MID(VLOOKUP(B101,IMPORT!$F:$AF,20,0),1,10)),"")),"")</f>
        <v>43523</v>
      </c>
      <c r="O101" s="18">
        <f t="shared" ca="1" si="3"/>
        <v>8</v>
      </c>
      <c r="P101" s="14">
        <f>IFERROR(INT(IF(MID(VLOOKUP(B101,IMPORT!$F:$AF,23,FALSE),1,10)&lt;&gt;"null",MID(VLOOKUP(B101,IMPORT!$F:$AF,23,FALSE),1,10),"")),"")</f>
        <v>43457</v>
      </c>
      <c r="Q101" s="16" t="str">
        <f>IFERROR(INT(IF(MID(VLOOKUP(B101,IMPORT!$F:$AF,26,FALSE),1,10)&lt;&gt;"null",MID(VLOOKUP(B101,IMPORT!$F:$AF,26,FALSE),1,10),"")),"")</f>
        <v/>
      </c>
      <c r="R101" s="16" t="str">
        <f>IFERROR(IF(VLOOKUP(B101,IMPORT!$F:$AF,11,FALSE)="true","X",""),"")</f>
        <v/>
      </c>
      <c r="S101" s="16" t="str">
        <f>IFERROR(IF(VLOOKUP(B101,IMPORT!$F:$AF,12,FALSE)="true","X",""),"")</f>
        <v/>
      </c>
      <c r="T101" s="16" t="str">
        <f>IFERROR(IF(VLOOKUP(B101,IMPORT!$F:$AF,9,FALSE)="true","X",""),"")</f>
        <v/>
      </c>
      <c r="U101" s="16" t="str">
        <f>IFERROR(IF(VLOOKUP(B101,IMPORT!$F:$AF,10,FALSE)="true","X",""),"")</f>
        <v/>
      </c>
      <c r="V101" s="16" t="str">
        <f>IFERROR(IF(VLOOKUP(B101,IMPORT!$F:$AF,13,FALSE)="true","X",""),"")</f>
        <v/>
      </c>
      <c r="W101" s="16" t="str">
        <f>IFERROR(IF(VLOOKUP(B101,IMPORT!$F:$AF,14,FALSE)="true","X",""),"")</f>
        <v/>
      </c>
      <c r="X101" s="12">
        <f>IFERROR(INT(IF(MID(VLOOKUP(B101,IMPORT!$F:$AF,27,FALSE),1,10)&lt;&gt;"null",MID(VLOOKUP(B101,IMPORT!$F:$AF,27,FALSE),1,10),"-")),"")</f>
        <v>43208</v>
      </c>
      <c r="Y101" s="21">
        <f>IFERROR(IF(VLOOKUP(B101,IMPORT!$F:$AF,24,FALSE)&lt;&gt;"null",VLOOKUP(B101,IMPORT!$F:$AF,24,FALSE),""),"")</f>
        <v>7.0100118723600704E+17</v>
      </c>
      <c r="Z101" s="18" t="str">
        <f>IFERROR(IF(VLOOKUP(B101,IMPORT!$F:$AF,25,FALSE)&lt;&gt;"null",VLOOKUP(B101,IMPORT!$F:$AF,25,FALSE),""),"")</f>
        <v/>
      </c>
    </row>
    <row r="102" spans="1:26">
      <c r="A102" s="1" t="str">
        <f>IFERROR(IF(IMPORT!C102&lt;&gt;"",IMPORT!C102,""),"")</f>
        <v xml:space="preserve">Paris 05 - Jardin des plantes </v>
      </c>
      <c r="B102" s="1" t="str">
        <f>IFERROR(VLOOKUP(D102,IMPORT!$1:$1048576,6,FALSE),"")</f>
        <v>EX-118-EX</v>
      </c>
      <c r="C102" s="1">
        <f>IFERROR(VLOOKUP(B102,IMPORT!$F:$G,2,FALSE),"")</f>
        <v>500</v>
      </c>
      <c r="D102" s="8" t="str">
        <f>IFERROR(IF(IMPORT!A102&lt;&gt;"",IMPORT!A102,""),"")</f>
        <v>Paris 05 - Jardin des plantes 2</v>
      </c>
      <c r="E102" s="1" t="str">
        <f>IFERROR(VLOOKUP(D102,IMPORT!$1:$1048576,21,FALSE),"")</f>
        <v>Azize Aouzal</v>
      </c>
      <c r="F102" s="22" t="str">
        <f>IFERROR(IF(VLOOKUP(B102,IMPORT!$F:$J,4,0)="true","","S"),"")</f>
        <v>S</v>
      </c>
      <c r="G102" s="10" t="str">
        <f>IFERROR(IF(VLOOKUP(B102,IMPORT!$F:$J,5,0)="normal","","B"),"")</f>
        <v>B</v>
      </c>
      <c r="H102" s="23" t="str">
        <f>IFERROR(IF(VLOOKUP(B102,IMPORT!$F:$L,7,0)="true","","P"),"")</f>
        <v/>
      </c>
      <c r="I102" s="18" t="str">
        <f>IF(AND(OR(IMPORT!K102="available",IMPORT!K102="reservation",IMPORT!K102="reservation-late"),OR(A102&lt;&gt;"Z - Garage - Livraison",A102&lt;&gt;"Z - Garage - Livraison")),B102,"")</f>
        <v>EX-118-EX</v>
      </c>
      <c r="J102" s="18" t="str">
        <f>IFERROR(IF(VLOOKUP(B102,IMPORT!$F:$AF,21,FALSE)&lt;&gt;"null",IF(OR(A102="Z - Garage - Livraison",A102="Z - Garage - Restitution"),"",B102),""),"")</f>
        <v/>
      </c>
      <c r="K102" s="18" t="str">
        <f>IF(AND(J102="",OR(IMPORT!K102="intervention",IMPORT!K102="intervention-late")),IF(OR(A102="Z - Garage - Livraison",A102="Z - Garage - Restitution"),"",B102),"")</f>
        <v/>
      </c>
      <c r="L102" s="18" t="str">
        <f t="shared" si="2"/>
        <v/>
      </c>
      <c r="M102" s="20" t="str">
        <f>IFERROR(INT(IF(OR(IMPORT!K102="intervention",IMPORT!K102="intervention-late",IMPORT!K102="unavailable"),IF(J102&lt;&gt;"",MID(VLOOKUP(B102,IMPORT!$F:$AF,21,0),1,10),MID(VLOOKUP(B102,IMPORT!$F:$AF,19,0),1,10)),"")),"")</f>
        <v/>
      </c>
      <c r="N102" s="20" t="str">
        <f>IFERROR(INT(IF(OR(IMPORT!K102="intervention",IMPORT!K102="intervention-late",IMPORT!K102="unavailable"),IF(J102&lt;&gt;"",MID(VLOOKUP(B102,IMPORT!$F:$AF,22,0),1,10),MID(VLOOKUP(B102,IMPORT!$F:$AF,20,0),1,10)),"")),"")</f>
        <v/>
      </c>
      <c r="O102" s="18" t="str">
        <f t="shared" ca="1" si="3"/>
        <v/>
      </c>
      <c r="P102" s="14" t="str">
        <f>IFERROR(INT(IF(MID(VLOOKUP(B102,IMPORT!$F:$AF,23,FALSE),1,10)&lt;&gt;"null",MID(VLOOKUP(B102,IMPORT!$F:$AF,23,FALSE),1,10),"")),"")</f>
        <v/>
      </c>
      <c r="Q102" s="16">
        <f>IFERROR(INT(IF(MID(VLOOKUP(B102,IMPORT!$F:$AF,26,FALSE),1,10)&lt;&gt;"null",MID(VLOOKUP(B102,IMPORT!$F:$AF,26,FALSE),1,10),"")),"")</f>
        <v>43438</v>
      </c>
      <c r="R102" s="16" t="str">
        <f>IFERROR(IF(VLOOKUP(B102,IMPORT!$F:$AF,11,FALSE)="true","X",""),"")</f>
        <v/>
      </c>
      <c r="S102" s="16" t="str">
        <f>IFERROR(IF(VLOOKUP(B102,IMPORT!$F:$AF,12,FALSE)="true","X",""),"")</f>
        <v/>
      </c>
      <c r="T102" s="16" t="str">
        <f>IFERROR(IF(VLOOKUP(B102,IMPORT!$F:$AF,9,FALSE)="true","X",""),"")</f>
        <v/>
      </c>
      <c r="U102" s="16" t="str">
        <f>IFERROR(IF(VLOOKUP(B102,IMPORT!$F:$AF,10,FALSE)="true","X",""),"")</f>
        <v/>
      </c>
      <c r="V102" s="16" t="str">
        <f>IFERROR(IF(VLOOKUP(B102,IMPORT!$F:$AF,13,FALSE)="true","X",""),"")</f>
        <v/>
      </c>
      <c r="W102" s="16" t="str">
        <f>IFERROR(IF(VLOOKUP(B102,IMPORT!$F:$AF,14,FALSE)="true","X",""),"")</f>
        <v/>
      </c>
      <c r="X102" s="12">
        <f>IFERROR(INT(IF(MID(VLOOKUP(B102,IMPORT!$F:$AF,27,FALSE),1,10)&lt;&gt;"null",MID(VLOOKUP(B102,IMPORT!$F:$AF,27,FALSE),1,10),"-")),"")</f>
        <v>43284</v>
      </c>
      <c r="Y102" s="21">
        <f>IFERROR(IF(VLOOKUP(B102,IMPORT!$F:$AF,24,FALSE)&lt;&gt;"null",VLOOKUP(B102,IMPORT!$F:$AF,24,FALSE),""),"")</f>
        <v>7.0100118723603904E+17</v>
      </c>
      <c r="Z102" s="18" t="str">
        <f>IFERROR(IF(VLOOKUP(B102,IMPORT!$F:$AF,25,FALSE)&lt;&gt;"null",VLOOKUP(B102,IMPORT!$F:$AF,25,FALSE),""),"")</f>
        <v/>
      </c>
    </row>
    <row r="103" spans="1:26">
      <c r="A103" s="1" t="str">
        <f>IFERROR(IF(IMPORT!C103&lt;&gt;"",IMPORT!C103,""),"")</f>
        <v>Paris 05 - Lagrange-Maubert</v>
      </c>
      <c r="B103" s="1" t="str">
        <f>IFERROR(VLOOKUP(D103,IMPORT!$1:$1048576,6,FALSE),"")</f>
        <v>EP-578-EM</v>
      </c>
      <c r="C103" s="1" t="str">
        <f>IFERROR(VLOOKUP(B103,IMPORT!$F:$G,2,FALSE),"")</f>
        <v>Golf 7</v>
      </c>
      <c r="D103" s="8" t="str">
        <f>IFERROR(IF(IMPORT!A103&lt;&gt;"",IMPORT!A103,""),"")</f>
        <v>Paris 05 - Lagrange-Maubert1</v>
      </c>
      <c r="E103" s="1" t="str">
        <f>IFERROR(VLOOKUP(D103,IMPORT!$1:$1048576,21,FALSE),"")</f>
        <v>Azize Aouzal</v>
      </c>
      <c r="F103" s="22" t="str">
        <f>IFERROR(IF(VLOOKUP(B103,IMPORT!$F:$J,4,0)="true","","S"),"")</f>
        <v/>
      </c>
      <c r="G103" s="10" t="str">
        <f>IFERROR(IF(VLOOKUP(B103,IMPORT!$F:$J,5,0)="normal","","B"),"")</f>
        <v/>
      </c>
      <c r="H103" s="23" t="str">
        <f>IFERROR(IF(VLOOKUP(B103,IMPORT!$F:$L,7,0)="true","","P"),"")</f>
        <v>P</v>
      </c>
      <c r="I103" s="18" t="str">
        <f>IF(AND(OR(IMPORT!K103="available",IMPORT!K103="reservation",IMPORT!K103="reservation-late"),OR(A103&lt;&gt;"Z - Garage - Livraison",A103&lt;&gt;"Z - Garage - Livraison")),B103,"")</f>
        <v/>
      </c>
      <c r="J103" s="18" t="str">
        <f>IFERROR(IF(VLOOKUP(B103,IMPORT!$F:$AF,21,FALSE)&lt;&gt;"null",IF(OR(A103="Z - Garage - Livraison",A103="Z - Garage - Restitution"),"",B103),""),"")</f>
        <v>EP-578-EM</v>
      </c>
      <c r="K103" s="18" t="str">
        <f>IF(AND(J103="",OR(IMPORT!K103="intervention",IMPORT!K103="intervention-late")),IF(OR(A103="Z - Garage - Livraison",A103="Z - Garage - Restitution"),"",B103),"")</f>
        <v/>
      </c>
      <c r="L103" s="18" t="str">
        <f t="shared" si="2"/>
        <v/>
      </c>
      <c r="M103" s="20">
        <f>IFERROR(INT(IF(OR(IMPORT!K103="intervention",IMPORT!K103="intervention-late",IMPORT!K103="unavailable"),IF(J103&lt;&gt;"",MID(VLOOKUP(B103,IMPORT!$F:$AF,21,0),1,10),MID(VLOOKUP(B103,IMPORT!$F:$AF,19,0),1,10)),"")),"")</f>
        <v>43491</v>
      </c>
      <c r="N103" s="20">
        <f>IFERROR(INT(IF(OR(IMPORT!K103="intervention",IMPORT!K103="intervention-late",IMPORT!K103="unavailable"),IF(J103&lt;&gt;"",MID(VLOOKUP(B103,IMPORT!$F:$AF,22,0),1,10),MID(VLOOKUP(B103,IMPORT!$F:$AF,20,0),1,10)),"")),"")</f>
        <v>43523</v>
      </c>
      <c r="O103" s="18">
        <f t="shared" ca="1" si="3"/>
        <v>8</v>
      </c>
      <c r="P103" s="14" t="str">
        <f>IFERROR(INT(IF(MID(VLOOKUP(B103,IMPORT!$F:$AF,23,FALSE),1,10)&lt;&gt;"null",MID(VLOOKUP(B103,IMPORT!$F:$AF,23,FALSE),1,10),"")),"")</f>
        <v/>
      </c>
      <c r="Q103" s="16" t="str">
        <f>IFERROR(INT(IF(MID(VLOOKUP(B103,IMPORT!$F:$AF,26,FALSE),1,10)&lt;&gt;"null",MID(VLOOKUP(B103,IMPORT!$F:$AF,26,FALSE),1,10),"")),"")</f>
        <v/>
      </c>
      <c r="R103" s="16" t="str">
        <f>IFERROR(IF(VLOOKUP(B103,IMPORT!$F:$AF,11,FALSE)="true","X",""),"")</f>
        <v/>
      </c>
      <c r="S103" s="16" t="str">
        <f>IFERROR(IF(VLOOKUP(B103,IMPORT!$F:$AF,12,FALSE)="true","X",""),"")</f>
        <v/>
      </c>
      <c r="T103" s="16" t="str">
        <f>IFERROR(IF(VLOOKUP(B103,IMPORT!$F:$AF,9,FALSE)="true","X",""),"")</f>
        <v/>
      </c>
      <c r="U103" s="16" t="str">
        <f>IFERROR(IF(VLOOKUP(B103,IMPORT!$F:$AF,10,FALSE)="true","X",""),"")</f>
        <v/>
      </c>
      <c r="V103" s="16" t="str">
        <f>IFERROR(IF(VLOOKUP(B103,IMPORT!$F:$AF,13,FALSE)="true","X",""),"")</f>
        <v/>
      </c>
      <c r="W103" s="16" t="str">
        <f>IFERROR(IF(VLOOKUP(B103,IMPORT!$F:$AF,14,FALSE)="true","X",""),"")</f>
        <v/>
      </c>
      <c r="X103" s="12">
        <f>IFERROR(INT(IF(MID(VLOOKUP(B103,IMPORT!$F:$AF,27,FALSE),1,10)&lt;&gt;"null",MID(VLOOKUP(B103,IMPORT!$F:$AF,27,FALSE),1,10),"-")),"")</f>
        <v>43438</v>
      </c>
      <c r="Y103" s="21" t="str">
        <f>IFERROR(IF(VLOOKUP(B103,IMPORT!$F:$AF,24,FALSE)&lt;&gt;"null",VLOOKUP(B103,IMPORT!$F:$AF,24,FALSE),""),"")</f>
        <v>701001187236041908 KO</v>
      </c>
      <c r="Z103" s="18" t="str">
        <f>IFERROR(IF(VLOOKUP(B103,IMPORT!$F:$AF,25,FALSE)&lt;&gt;"null",VLOOKUP(B103,IMPORT!$F:$AF,25,FALSE),""),"")</f>
        <v/>
      </c>
    </row>
    <row r="104" spans="1:26">
      <c r="A104" s="1" t="str">
        <f>IFERROR(IF(IMPORT!C104&lt;&gt;"",IMPORT!C104,""),"")</f>
        <v>Paris 05 - Lagrange-Maubert</v>
      </c>
      <c r="B104" s="1" t="str">
        <f>IFERROR(VLOOKUP(D104,IMPORT!$1:$1048576,6,FALSE),"")</f>
        <v>ES-477-VT</v>
      </c>
      <c r="C104" s="1" t="str">
        <f>IFERROR(VLOOKUP(B104,IMPORT!$F:$G,2,FALSE),"")</f>
        <v>TWINGO</v>
      </c>
      <c r="D104" s="8" t="str">
        <f>IFERROR(IF(IMPORT!A104&lt;&gt;"",IMPORT!A104,""),"")</f>
        <v>Paris 05 - Lagrange-Maubert2</v>
      </c>
      <c r="E104" s="1" t="str">
        <f>IFERROR(VLOOKUP(D104,IMPORT!$1:$1048576,21,FALSE),"")</f>
        <v>Azize Aouzal</v>
      </c>
      <c r="F104" s="22" t="str">
        <f>IFERROR(IF(VLOOKUP(B104,IMPORT!$F:$J,4,0)="true","","S"),"")</f>
        <v>S</v>
      </c>
      <c r="G104" s="10" t="str">
        <f>IFERROR(IF(VLOOKUP(B104,IMPORT!$F:$J,5,0)="normal","","B"),"")</f>
        <v/>
      </c>
      <c r="H104" s="23" t="str">
        <f>IFERROR(IF(VLOOKUP(B104,IMPORT!$F:$L,7,0)="true","","P"),"")</f>
        <v/>
      </c>
      <c r="I104" s="18" t="str">
        <f>IF(AND(OR(IMPORT!K104="available",IMPORT!K104="reservation",IMPORT!K104="reservation-late"),OR(A104&lt;&gt;"Z - Garage - Livraison",A104&lt;&gt;"Z - Garage - Livraison")),B104,"")</f>
        <v>ES-477-VT</v>
      </c>
      <c r="J104" s="18" t="str">
        <f>IFERROR(IF(VLOOKUP(B104,IMPORT!$F:$AF,21,FALSE)&lt;&gt;"null",IF(OR(A104="Z - Garage - Livraison",A104="Z - Garage - Restitution"),"",B104),""),"")</f>
        <v/>
      </c>
      <c r="K104" s="18" t="str">
        <f>IF(AND(J104="",OR(IMPORT!K104="intervention",IMPORT!K104="intervention-late")),IF(OR(A104="Z - Garage - Livraison",A104="Z - Garage - Restitution"),"",B104),"")</f>
        <v/>
      </c>
      <c r="L104" s="18" t="str">
        <f t="shared" si="2"/>
        <v/>
      </c>
      <c r="M104" s="20" t="str">
        <f>IFERROR(INT(IF(OR(IMPORT!K104="intervention",IMPORT!K104="intervention-late",IMPORT!K104="unavailable"),IF(J104&lt;&gt;"",MID(VLOOKUP(B104,IMPORT!$F:$AF,21,0),1,10),MID(VLOOKUP(B104,IMPORT!$F:$AF,19,0),1,10)),"")),"")</f>
        <v/>
      </c>
      <c r="N104" s="20" t="str">
        <f>IFERROR(INT(IF(OR(IMPORT!K104="intervention",IMPORT!K104="intervention-late",IMPORT!K104="unavailable"),IF(J104&lt;&gt;"",MID(VLOOKUP(B104,IMPORT!$F:$AF,22,0),1,10),MID(VLOOKUP(B104,IMPORT!$F:$AF,20,0),1,10)),"")),"")</f>
        <v/>
      </c>
      <c r="O104" s="18" t="str">
        <f t="shared" ca="1" si="3"/>
        <v/>
      </c>
      <c r="P104" s="14" t="str">
        <f>IFERROR(INT(IF(MID(VLOOKUP(B104,IMPORT!$F:$AF,23,FALSE),1,10)&lt;&gt;"null",MID(VLOOKUP(B104,IMPORT!$F:$AF,23,FALSE),1,10),"")),"")</f>
        <v/>
      </c>
      <c r="Q104" s="16">
        <f>IFERROR(INT(IF(MID(VLOOKUP(B104,IMPORT!$F:$AF,26,FALSE),1,10)&lt;&gt;"null",MID(VLOOKUP(B104,IMPORT!$F:$AF,26,FALSE),1,10),"")),"")</f>
        <v>43502</v>
      </c>
      <c r="R104" s="16" t="str">
        <f>IFERROR(IF(VLOOKUP(B104,IMPORT!$F:$AF,11,FALSE)="true","X",""),"")</f>
        <v/>
      </c>
      <c r="S104" s="16" t="str">
        <f>IFERROR(IF(VLOOKUP(B104,IMPORT!$F:$AF,12,FALSE)="true","X",""),"")</f>
        <v/>
      </c>
      <c r="T104" s="16" t="str">
        <f>IFERROR(IF(VLOOKUP(B104,IMPORT!$F:$AF,9,FALSE)="true","X",""),"")</f>
        <v/>
      </c>
      <c r="U104" s="16" t="str">
        <f>IFERROR(IF(VLOOKUP(B104,IMPORT!$F:$AF,10,FALSE)="true","X",""),"")</f>
        <v/>
      </c>
      <c r="V104" s="16" t="str">
        <f>IFERROR(IF(VLOOKUP(B104,IMPORT!$F:$AF,13,FALSE)="true","X",""),"")</f>
        <v/>
      </c>
      <c r="W104" s="16" t="str">
        <f>IFERROR(IF(VLOOKUP(B104,IMPORT!$F:$AF,14,FALSE)="true","X",""),"")</f>
        <v/>
      </c>
      <c r="X104" s="12" t="str">
        <f>IFERROR(INT(IF(MID(VLOOKUP(B104,IMPORT!$F:$AF,27,FALSE),1,10)&lt;&gt;"null",MID(VLOOKUP(B104,IMPORT!$F:$AF,27,FALSE),1,10),"-")),"")</f>
        <v/>
      </c>
      <c r="Y104" s="21">
        <f>IFERROR(IF(VLOOKUP(B104,IMPORT!$F:$AF,24,FALSE)&lt;&gt;"null",VLOOKUP(B104,IMPORT!$F:$AF,24,FALSE),""),"")</f>
        <v>7.0100118723602906E+17</v>
      </c>
      <c r="Z104" s="18" t="str">
        <f>IFERROR(IF(VLOOKUP(B104,IMPORT!$F:$AF,25,FALSE)&lt;&gt;"null",VLOOKUP(B104,IMPORT!$F:$AF,25,FALSE),""),"")</f>
        <v/>
      </c>
    </row>
    <row r="105" spans="1:26">
      <c r="A105" s="1" t="str">
        <f>IFERROR(IF(IMPORT!C105&lt;&gt;"",IMPORT!C105,""),"")</f>
        <v>Paris 05 - Lagrange-Maubert</v>
      </c>
      <c r="B105" s="1" t="str">
        <f>IFERROR(VLOOKUP(D105,IMPORT!$1:$1048576,6,FALSE),"")</f>
        <v>EQ-143-EJ</v>
      </c>
      <c r="C105" s="1" t="str">
        <f>IFERROR(VLOOKUP(B105,IMPORT!$F:$G,2,FALSE),"")</f>
        <v>MEGANE</v>
      </c>
      <c r="D105" s="8" t="str">
        <f>IFERROR(IF(IMPORT!A105&lt;&gt;"",IMPORT!A105,""),"")</f>
        <v>Paris 05 - Lagrange-Maubert3</v>
      </c>
      <c r="E105" s="1" t="str">
        <f>IFERROR(VLOOKUP(D105,IMPORT!$1:$1048576,21,FALSE),"")</f>
        <v>Azize Aouzal</v>
      </c>
      <c r="F105" s="22" t="str">
        <f>IFERROR(IF(VLOOKUP(B105,IMPORT!$F:$J,4,0)="true","","S"),"")</f>
        <v/>
      </c>
      <c r="G105" s="10" t="str">
        <f>IFERROR(IF(VLOOKUP(B105,IMPORT!$F:$J,5,0)="normal","","B"),"")</f>
        <v/>
      </c>
      <c r="H105" s="23" t="str">
        <f>IFERROR(IF(VLOOKUP(B105,IMPORT!$F:$L,7,0)="true","","P"),"")</f>
        <v/>
      </c>
      <c r="I105" s="18" t="str">
        <f>IF(AND(OR(IMPORT!K105="available",IMPORT!K105="reservation",IMPORT!K105="reservation-late"),OR(A105&lt;&gt;"Z - Garage - Livraison",A105&lt;&gt;"Z - Garage - Livraison")),B105,"")</f>
        <v>EQ-143-EJ</v>
      </c>
      <c r="J105" s="18" t="str">
        <f>IFERROR(IF(VLOOKUP(B105,IMPORT!$F:$AF,21,FALSE)&lt;&gt;"null",IF(OR(A105="Z - Garage - Livraison",A105="Z - Garage - Restitution"),"",B105),""),"")</f>
        <v/>
      </c>
      <c r="K105" s="18" t="str">
        <f>IF(AND(J105="",OR(IMPORT!K105="intervention",IMPORT!K105="intervention-late")),IF(OR(A105="Z - Garage - Livraison",A105="Z - Garage - Restitution"),"",B105),"")</f>
        <v/>
      </c>
      <c r="L105" s="18" t="str">
        <f t="shared" si="2"/>
        <v/>
      </c>
      <c r="M105" s="20" t="str">
        <f>IFERROR(INT(IF(OR(IMPORT!K105="intervention",IMPORT!K105="intervention-late",IMPORT!K105="unavailable"),IF(J105&lt;&gt;"",MID(VLOOKUP(B105,IMPORT!$F:$AF,21,0),1,10),MID(VLOOKUP(B105,IMPORT!$F:$AF,19,0),1,10)),"")),"")</f>
        <v/>
      </c>
      <c r="N105" s="20" t="str">
        <f>IFERROR(INT(IF(OR(IMPORT!K105="intervention",IMPORT!K105="intervention-late",IMPORT!K105="unavailable"),IF(J105&lt;&gt;"",MID(VLOOKUP(B105,IMPORT!$F:$AF,22,0),1,10),MID(VLOOKUP(B105,IMPORT!$F:$AF,20,0),1,10)),"")),"")</f>
        <v/>
      </c>
      <c r="O105" s="18" t="str">
        <f t="shared" ca="1" si="3"/>
        <v/>
      </c>
      <c r="P105" s="14">
        <f>IFERROR(INT(IF(MID(VLOOKUP(B105,IMPORT!$F:$AF,23,FALSE),1,10)&lt;&gt;"null",MID(VLOOKUP(B105,IMPORT!$F:$AF,23,FALSE),1,10),"")),"")</f>
        <v>43466</v>
      </c>
      <c r="Q105" s="16">
        <f>IFERROR(INT(IF(MID(VLOOKUP(B105,IMPORT!$F:$AF,26,FALSE),1,10)&lt;&gt;"null",MID(VLOOKUP(B105,IMPORT!$F:$AF,26,FALSE),1,10),"")),"")</f>
        <v>43466</v>
      </c>
      <c r="R105" s="16" t="str">
        <f>IFERROR(IF(VLOOKUP(B105,IMPORT!$F:$AF,11,FALSE)="true","X",""),"")</f>
        <v/>
      </c>
      <c r="S105" s="16" t="str">
        <f>IFERROR(IF(VLOOKUP(B105,IMPORT!$F:$AF,12,FALSE)="true","X",""),"")</f>
        <v/>
      </c>
      <c r="T105" s="16" t="str">
        <f>IFERROR(IF(VLOOKUP(B105,IMPORT!$F:$AF,9,FALSE)="true","X",""),"")</f>
        <v/>
      </c>
      <c r="U105" s="16" t="str">
        <f>IFERROR(IF(VLOOKUP(B105,IMPORT!$F:$AF,10,FALSE)="true","X",""),"")</f>
        <v/>
      </c>
      <c r="V105" s="16" t="str">
        <f>IFERROR(IF(VLOOKUP(B105,IMPORT!$F:$AF,13,FALSE)="true","X",""),"")</f>
        <v/>
      </c>
      <c r="W105" s="16" t="str">
        <f>IFERROR(IF(VLOOKUP(B105,IMPORT!$F:$AF,14,FALSE)="true","X",""),"")</f>
        <v/>
      </c>
      <c r="X105" s="12">
        <f>IFERROR(INT(IF(MID(VLOOKUP(B105,IMPORT!$F:$AF,27,FALSE),1,10)&lt;&gt;"null",MID(VLOOKUP(B105,IMPORT!$F:$AF,27,FALSE),1,10),"-")),"")</f>
        <v>43370</v>
      </c>
      <c r="Y105" s="21">
        <f>IFERROR(IF(VLOOKUP(B105,IMPORT!$F:$AF,24,FALSE)&lt;&gt;"null",VLOOKUP(B105,IMPORT!$F:$AF,24,FALSE),""),"")</f>
        <v>7.0100118723601702E+17</v>
      </c>
      <c r="Z105" s="18" t="str">
        <f>IFERROR(IF(VLOOKUP(B105,IMPORT!$F:$AF,25,FALSE)&lt;&gt;"null",VLOOKUP(B105,IMPORT!$F:$AF,25,FALSE),""),"")</f>
        <v/>
      </c>
    </row>
    <row r="106" spans="1:26">
      <c r="A106" s="1" t="str">
        <f>IFERROR(IF(IMPORT!C106&lt;&gt;"",IMPORT!C106,""),"")</f>
        <v>Paris 05 - Lagrange-Maubert</v>
      </c>
      <c r="B106" s="1" t="str">
        <f>IFERROR(VLOOKUP(D106,IMPORT!$1:$1048576,6,FALSE),"")</f>
        <v>ES-595-VS</v>
      </c>
      <c r="C106" s="1" t="str">
        <f>IFERROR(VLOOKUP(B106,IMPORT!$F:$G,2,FALSE),"")</f>
        <v>MEGANE</v>
      </c>
      <c r="D106" s="8" t="str">
        <f>IFERROR(IF(IMPORT!A106&lt;&gt;"",IMPORT!A106,""),"")</f>
        <v>Paris 05 - Lagrange-Maubert4</v>
      </c>
      <c r="E106" s="1" t="str">
        <f>IFERROR(VLOOKUP(D106,IMPORT!$1:$1048576,21,FALSE),"")</f>
        <v>Azize Aouzal</v>
      </c>
      <c r="F106" s="22" t="str">
        <f>IFERROR(IF(VLOOKUP(B106,IMPORT!$F:$J,4,0)="true","","S"),"")</f>
        <v/>
      </c>
      <c r="G106" s="10" t="str">
        <f>IFERROR(IF(VLOOKUP(B106,IMPORT!$F:$J,5,0)="normal","","B"),"")</f>
        <v/>
      </c>
      <c r="H106" s="23" t="str">
        <f>IFERROR(IF(VLOOKUP(B106,IMPORT!$F:$L,7,0)="true","","P"),"")</f>
        <v/>
      </c>
      <c r="I106" s="18" t="str">
        <f>IF(AND(OR(IMPORT!K106="available",IMPORT!K106="reservation",IMPORT!K106="reservation-late"),OR(A106&lt;&gt;"Z - Garage - Livraison",A106&lt;&gt;"Z - Garage - Livraison")),B106,"")</f>
        <v>ES-595-VS</v>
      </c>
      <c r="J106" s="18" t="str">
        <f>IFERROR(IF(VLOOKUP(B106,IMPORT!$F:$AF,21,FALSE)&lt;&gt;"null",IF(OR(A106="Z - Garage - Livraison",A106="Z - Garage - Restitution"),"",B106),""),"")</f>
        <v/>
      </c>
      <c r="K106" s="18" t="str">
        <f>IF(AND(J106="",OR(IMPORT!K106="intervention",IMPORT!K106="intervention-late")),IF(OR(A106="Z - Garage - Livraison",A106="Z - Garage - Restitution"),"",B106),"")</f>
        <v/>
      </c>
      <c r="L106" s="18" t="str">
        <f t="shared" si="2"/>
        <v/>
      </c>
      <c r="M106" s="20" t="str">
        <f>IFERROR(INT(IF(OR(IMPORT!K106="intervention",IMPORT!K106="intervention-late",IMPORT!K106="unavailable"),IF(J106&lt;&gt;"",MID(VLOOKUP(B106,IMPORT!$F:$AF,21,0),1,10),MID(VLOOKUP(B106,IMPORT!$F:$AF,19,0),1,10)),"")),"")</f>
        <v/>
      </c>
      <c r="N106" s="20" t="str">
        <f>IFERROR(INT(IF(OR(IMPORT!K106="intervention",IMPORT!K106="intervention-late",IMPORT!K106="unavailable"),IF(J106&lt;&gt;"",MID(VLOOKUP(B106,IMPORT!$F:$AF,22,0),1,10),MID(VLOOKUP(B106,IMPORT!$F:$AF,20,0),1,10)),"")),"")</f>
        <v/>
      </c>
      <c r="O106" s="18" t="str">
        <f t="shared" ca="1" si="3"/>
        <v/>
      </c>
      <c r="P106" s="14">
        <f>IFERROR(INT(IF(MID(VLOOKUP(B106,IMPORT!$F:$AF,23,FALSE),1,10)&lt;&gt;"null",MID(VLOOKUP(B106,IMPORT!$F:$AF,23,FALSE),1,10),"")),"")</f>
        <v>43479</v>
      </c>
      <c r="Q106" s="16" t="str">
        <f>IFERROR(INT(IF(MID(VLOOKUP(B106,IMPORT!$F:$AF,26,FALSE),1,10)&lt;&gt;"null",MID(VLOOKUP(B106,IMPORT!$F:$AF,26,FALSE),1,10),"")),"")</f>
        <v/>
      </c>
      <c r="R106" s="16" t="str">
        <f>IFERROR(IF(VLOOKUP(B106,IMPORT!$F:$AF,11,FALSE)="true","X",""),"")</f>
        <v/>
      </c>
      <c r="S106" s="16" t="str">
        <f>IFERROR(IF(VLOOKUP(B106,IMPORT!$F:$AF,12,FALSE)="true","X",""),"")</f>
        <v/>
      </c>
      <c r="T106" s="16" t="str">
        <f>IFERROR(IF(VLOOKUP(B106,IMPORT!$F:$AF,9,FALSE)="true","X",""),"")</f>
        <v/>
      </c>
      <c r="U106" s="16" t="str">
        <f>IFERROR(IF(VLOOKUP(B106,IMPORT!$F:$AF,10,FALSE)="true","X",""),"")</f>
        <v/>
      </c>
      <c r="V106" s="16" t="str">
        <f>IFERROR(IF(VLOOKUP(B106,IMPORT!$F:$AF,13,FALSE)="true","X",""),"")</f>
        <v/>
      </c>
      <c r="W106" s="16" t="str">
        <f>IFERROR(IF(VLOOKUP(B106,IMPORT!$F:$AF,14,FALSE)="true","X",""),"")</f>
        <v/>
      </c>
      <c r="X106" s="12">
        <f>IFERROR(INT(IF(MID(VLOOKUP(B106,IMPORT!$F:$AF,27,FALSE),1,10)&lt;&gt;"null",MID(VLOOKUP(B106,IMPORT!$F:$AF,27,FALSE),1,10),"-")),"")</f>
        <v>43439</v>
      </c>
      <c r="Y106" s="21">
        <f>IFERROR(IF(VLOOKUP(B106,IMPORT!$F:$AF,24,FALSE)&lt;&gt;"null",VLOOKUP(B106,IMPORT!$F:$AF,24,FALSE),""),"")</f>
        <v>7.0100118723602598E+17</v>
      </c>
      <c r="Z106" s="18" t="str">
        <f>IFERROR(IF(VLOOKUP(B106,IMPORT!$F:$AF,25,FALSE)&lt;&gt;"null",VLOOKUP(B106,IMPORT!$F:$AF,25,FALSE),""),"")</f>
        <v/>
      </c>
    </row>
    <row r="107" spans="1:26">
      <c r="A107" s="1" t="str">
        <f>IFERROR(IF(IMPORT!C107&lt;&gt;"",IMPORT!C107,""),"")</f>
        <v>Paris 05 - Lagrange-Maubert</v>
      </c>
      <c r="B107" s="1" t="str">
        <f>IFERROR(VLOOKUP(D107,IMPORT!$1:$1048576,6,FALSE),"")</f>
        <v>ES-369-VT</v>
      </c>
      <c r="C107" s="1" t="str">
        <f>IFERROR(VLOOKUP(B107,IMPORT!$F:$G,2,FALSE),"")</f>
        <v>MEGANE</v>
      </c>
      <c r="D107" s="8" t="str">
        <f>IFERROR(IF(IMPORT!A107&lt;&gt;"",IMPORT!A107,""),"")</f>
        <v>Paris 05 - Lagrange-Maubert5</v>
      </c>
      <c r="E107" s="1" t="str">
        <f>IFERROR(VLOOKUP(D107,IMPORT!$1:$1048576,21,FALSE),"")</f>
        <v>Azize Aouzal</v>
      </c>
      <c r="F107" s="22" t="str">
        <f>IFERROR(IF(VLOOKUP(B107,IMPORT!$F:$J,4,0)="true","","S"),"")</f>
        <v/>
      </c>
      <c r="G107" s="10" t="str">
        <f>IFERROR(IF(VLOOKUP(B107,IMPORT!$F:$J,5,0)="normal","","B"),"")</f>
        <v/>
      </c>
      <c r="H107" s="23" t="str">
        <f>IFERROR(IF(VLOOKUP(B107,IMPORT!$F:$L,7,0)="true","","P"),"")</f>
        <v/>
      </c>
      <c r="I107" s="18" t="str">
        <f>IF(AND(OR(IMPORT!K107="available",IMPORT!K107="reservation",IMPORT!K107="reservation-late"),OR(A107&lt;&gt;"Z - Garage - Livraison",A107&lt;&gt;"Z - Garage - Livraison")),B107,"")</f>
        <v>ES-369-VT</v>
      </c>
      <c r="J107" s="18" t="str">
        <f>IFERROR(IF(VLOOKUP(B107,IMPORT!$F:$AF,21,FALSE)&lt;&gt;"null",IF(OR(A107="Z - Garage - Livraison",A107="Z - Garage - Restitution"),"",B107),""),"")</f>
        <v/>
      </c>
      <c r="K107" s="18" t="str">
        <f>IF(AND(J107="",OR(IMPORT!K107="intervention",IMPORT!K107="intervention-late")),IF(OR(A107="Z - Garage - Livraison",A107="Z - Garage - Restitution"),"",B107),"")</f>
        <v/>
      </c>
      <c r="L107" s="18" t="str">
        <f t="shared" si="2"/>
        <v/>
      </c>
      <c r="M107" s="20" t="str">
        <f>IFERROR(INT(IF(OR(IMPORT!K107="intervention",IMPORT!K107="intervention-late",IMPORT!K107="unavailable"),IF(J107&lt;&gt;"",MID(VLOOKUP(B107,IMPORT!$F:$AF,21,0),1,10),MID(VLOOKUP(B107,IMPORT!$F:$AF,19,0),1,10)),"")),"")</f>
        <v/>
      </c>
      <c r="N107" s="20" t="str">
        <f>IFERROR(INT(IF(OR(IMPORT!K107="intervention",IMPORT!K107="intervention-late",IMPORT!K107="unavailable"),IF(J107&lt;&gt;"",MID(VLOOKUP(B107,IMPORT!$F:$AF,22,0),1,10),MID(VLOOKUP(B107,IMPORT!$F:$AF,20,0),1,10)),"")),"")</f>
        <v/>
      </c>
      <c r="O107" s="18" t="str">
        <f t="shared" ca="1" si="3"/>
        <v/>
      </c>
      <c r="P107" s="14">
        <f>IFERROR(INT(IF(MID(VLOOKUP(B107,IMPORT!$F:$AF,23,FALSE),1,10)&lt;&gt;"null",MID(VLOOKUP(B107,IMPORT!$F:$AF,23,FALSE),1,10),"")),"")</f>
        <v>43459</v>
      </c>
      <c r="Q107" s="16" t="str">
        <f>IFERROR(INT(IF(MID(VLOOKUP(B107,IMPORT!$F:$AF,26,FALSE),1,10)&lt;&gt;"null",MID(VLOOKUP(B107,IMPORT!$F:$AF,26,FALSE),1,10),"")),"")</f>
        <v/>
      </c>
      <c r="R107" s="16" t="str">
        <f>IFERROR(IF(VLOOKUP(B107,IMPORT!$F:$AF,11,FALSE)="true","X",""),"")</f>
        <v/>
      </c>
      <c r="S107" s="16" t="str">
        <f>IFERROR(IF(VLOOKUP(B107,IMPORT!$F:$AF,12,FALSE)="true","X",""),"")</f>
        <v/>
      </c>
      <c r="T107" s="16" t="str">
        <f>IFERROR(IF(VLOOKUP(B107,IMPORT!$F:$AF,9,FALSE)="true","X",""),"")</f>
        <v/>
      </c>
      <c r="U107" s="16" t="str">
        <f>IFERROR(IF(VLOOKUP(B107,IMPORT!$F:$AF,10,FALSE)="true","X",""),"")</f>
        <v/>
      </c>
      <c r="V107" s="16" t="str">
        <f>IFERROR(IF(VLOOKUP(B107,IMPORT!$F:$AF,13,FALSE)="true","X",""),"")</f>
        <v/>
      </c>
      <c r="W107" s="16" t="str">
        <f>IFERROR(IF(VLOOKUP(B107,IMPORT!$F:$AF,14,FALSE)="true","X",""),"")</f>
        <v/>
      </c>
      <c r="X107" s="12">
        <f>IFERROR(INT(IF(MID(VLOOKUP(B107,IMPORT!$F:$AF,27,FALSE),1,10)&lt;&gt;"null",MID(VLOOKUP(B107,IMPORT!$F:$AF,27,FALSE),1,10),"-")),"")</f>
        <v>43439</v>
      </c>
      <c r="Y107" s="21">
        <f>IFERROR(IF(VLOOKUP(B107,IMPORT!$F:$AF,24,FALSE)&lt;&gt;"null",VLOOKUP(B107,IMPORT!$F:$AF,24,FALSE),""),"")</f>
        <v>7.0100118723602701E+17</v>
      </c>
      <c r="Z107" s="18" t="str">
        <f>IFERROR(IF(VLOOKUP(B107,IMPORT!$F:$AF,25,FALSE)&lt;&gt;"null",VLOOKUP(B107,IMPORT!$F:$AF,25,FALSE),""),"")</f>
        <v/>
      </c>
    </row>
    <row r="108" spans="1:26">
      <c r="A108" s="1" t="str">
        <f>IFERROR(IF(IMPORT!C108&lt;&gt;"",IMPORT!C108,""),"")</f>
        <v>Paris 05 - Soufflot Pantheon</v>
      </c>
      <c r="B108" s="1" t="str">
        <f>IFERROR(VLOOKUP(D108,IMPORT!$1:$1048576,6,FALSE),"")</f>
        <v>EZ-551-GF</v>
      </c>
      <c r="C108" s="1" t="str">
        <f>IFERROR(VLOOKUP(B108,IMPORT!$F:$G,2,FALSE),"")</f>
        <v>Yaris</v>
      </c>
      <c r="D108" s="8" t="str">
        <f>IFERROR(IF(IMPORT!A108&lt;&gt;"",IMPORT!A108,""),"")</f>
        <v>Paris 05 - Soufflot Pantheon1</v>
      </c>
      <c r="E108" s="1" t="str">
        <f>IFERROR(VLOOKUP(D108,IMPORT!$1:$1048576,21,FALSE),"")</f>
        <v>Azize Aouzal</v>
      </c>
      <c r="F108" s="22" t="str">
        <f>IFERROR(IF(VLOOKUP(B108,IMPORT!$F:$J,4,0)="true","","S"),"")</f>
        <v/>
      </c>
      <c r="G108" s="10" t="str">
        <f>IFERROR(IF(VLOOKUP(B108,IMPORT!$F:$J,5,0)="normal","","B"),"")</f>
        <v/>
      </c>
      <c r="H108" s="23" t="str">
        <f>IFERROR(IF(VLOOKUP(B108,IMPORT!$F:$L,7,0)="true","","P"),"")</f>
        <v>P</v>
      </c>
      <c r="I108" s="18" t="str">
        <f>IF(AND(OR(IMPORT!K108="available",IMPORT!K108="reservation",IMPORT!K108="reservation-late"),OR(A108&lt;&gt;"Z - Garage - Livraison",A108&lt;&gt;"Z - Garage - Livraison")),B108,"")</f>
        <v>EZ-551-GF</v>
      </c>
      <c r="J108" s="18" t="str">
        <f>IFERROR(IF(VLOOKUP(B108,IMPORT!$F:$AF,21,FALSE)&lt;&gt;"null",IF(OR(A108="Z - Garage - Livraison",A108="Z - Garage - Restitution"),"",B108),""),"")</f>
        <v/>
      </c>
      <c r="K108" s="18" t="str">
        <f>IF(AND(J108="",OR(IMPORT!K108="intervention",IMPORT!K108="intervention-late")),IF(OR(A108="Z - Garage - Livraison",A108="Z - Garage - Restitution"),"",B108),"")</f>
        <v/>
      </c>
      <c r="L108" s="18" t="str">
        <f t="shared" si="2"/>
        <v/>
      </c>
      <c r="M108" s="20" t="str">
        <f>IFERROR(INT(IF(OR(IMPORT!K108="intervention",IMPORT!K108="intervention-late",IMPORT!K108="unavailable"),IF(J108&lt;&gt;"",MID(VLOOKUP(B108,IMPORT!$F:$AF,21,0),1,10),MID(VLOOKUP(B108,IMPORT!$F:$AF,19,0),1,10)),"")),"")</f>
        <v/>
      </c>
      <c r="N108" s="20" t="str">
        <f>IFERROR(INT(IF(OR(IMPORT!K108="intervention",IMPORT!K108="intervention-late",IMPORT!K108="unavailable"),IF(J108&lt;&gt;"",MID(VLOOKUP(B108,IMPORT!$F:$AF,22,0),1,10),MID(VLOOKUP(B108,IMPORT!$F:$AF,20,0),1,10)),"")),"")</f>
        <v/>
      </c>
      <c r="O108" s="18" t="str">
        <f t="shared" ca="1" si="3"/>
        <v/>
      </c>
      <c r="P108" s="14">
        <f>IFERROR(INT(IF(MID(VLOOKUP(B108,IMPORT!$F:$AF,23,FALSE),1,10)&lt;&gt;"null",MID(VLOOKUP(B108,IMPORT!$F:$AF,23,FALSE),1,10),"")),"")</f>
        <v>43464</v>
      </c>
      <c r="Q108" s="16" t="str">
        <f>IFERROR(INT(IF(MID(VLOOKUP(B108,IMPORT!$F:$AF,26,FALSE),1,10)&lt;&gt;"null",MID(VLOOKUP(B108,IMPORT!$F:$AF,26,FALSE),1,10),"")),"")</f>
        <v/>
      </c>
      <c r="R108" s="16" t="str">
        <f>IFERROR(IF(VLOOKUP(B108,IMPORT!$F:$AF,11,FALSE)="true","X",""),"")</f>
        <v/>
      </c>
      <c r="S108" s="16" t="str">
        <f>IFERROR(IF(VLOOKUP(B108,IMPORT!$F:$AF,12,FALSE)="true","X",""),"")</f>
        <v/>
      </c>
      <c r="T108" s="16" t="str">
        <f>IFERROR(IF(VLOOKUP(B108,IMPORT!$F:$AF,9,FALSE)="true","X",""),"")</f>
        <v/>
      </c>
      <c r="U108" s="16" t="str">
        <f>IFERROR(IF(VLOOKUP(B108,IMPORT!$F:$AF,10,FALSE)="true","X",""),"")</f>
        <v/>
      </c>
      <c r="V108" s="16" t="str">
        <f>IFERROR(IF(VLOOKUP(B108,IMPORT!$F:$AF,13,FALSE)="true","X",""),"")</f>
        <v/>
      </c>
      <c r="W108" s="16" t="str">
        <f>IFERROR(IF(VLOOKUP(B108,IMPORT!$F:$AF,14,FALSE)="true","X",""),"")</f>
        <v/>
      </c>
      <c r="X108" s="12">
        <f>IFERROR(INT(IF(MID(VLOOKUP(B108,IMPORT!$F:$AF,27,FALSE),1,10)&lt;&gt;"null",MID(VLOOKUP(B108,IMPORT!$F:$AF,27,FALSE),1,10),"-")),"")</f>
        <v>43438</v>
      </c>
      <c r="Y108" s="21">
        <f>IFERROR(IF(VLOOKUP(B108,IMPORT!$F:$AF,24,FALSE)&lt;&gt;"null",VLOOKUP(B108,IMPORT!$F:$AF,24,FALSE),""),"")</f>
        <v>7.0100118723604698E+17</v>
      </c>
      <c r="Z108" s="18" t="str">
        <f>IFERROR(IF(VLOOKUP(B108,IMPORT!$F:$AF,25,FALSE)&lt;&gt;"null",VLOOKUP(B108,IMPORT!$F:$AF,25,FALSE),""),"")</f>
        <v/>
      </c>
    </row>
    <row r="109" spans="1:26">
      <c r="A109" s="1" t="str">
        <f>IFERROR(IF(IMPORT!C109&lt;&gt;"",IMPORT!C109,""),"")</f>
        <v>Paris 05 - Soufflot Pantheon</v>
      </c>
      <c r="B109" s="1" t="str">
        <f>IFERROR(VLOOKUP(D109,IMPORT!$1:$1048576,6,FALSE),"")</f>
        <v>EW-564-KM</v>
      </c>
      <c r="C109" s="1">
        <f>IFERROR(VLOOKUP(B109,IMPORT!$F:$G,2,FALSE),"")</f>
        <v>500</v>
      </c>
      <c r="D109" s="8" t="str">
        <f>IFERROR(IF(IMPORT!A109&lt;&gt;"",IMPORT!A109,""),"")</f>
        <v>Paris 05 - Soufflot Pantheon2</v>
      </c>
      <c r="E109" s="1" t="str">
        <f>IFERROR(VLOOKUP(D109,IMPORT!$1:$1048576,21,FALSE),"")</f>
        <v>Azize Aouzal</v>
      </c>
      <c r="F109" s="22" t="str">
        <f>IFERROR(IF(VLOOKUP(B109,IMPORT!$F:$J,4,0)="true","","S"),"")</f>
        <v/>
      </c>
      <c r="G109" s="10" t="str">
        <f>IFERROR(IF(VLOOKUP(B109,IMPORT!$F:$J,5,0)="normal","","B"),"")</f>
        <v/>
      </c>
      <c r="H109" s="23" t="str">
        <f>IFERROR(IF(VLOOKUP(B109,IMPORT!$F:$L,7,0)="true","","P"),"")</f>
        <v/>
      </c>
      <c r="I109" s="18" t="str">
        <f>IF(AND(OR(IMPORT!K109="available",IMPORT!K109="reservation",IMPORT!K109="reservation-late"),OR(A109&lt;&gt;"Z - Garage - Livraison",A109&lt;&gt;"Z - Garage - Livraison")),B109,"")</f>
        <v>EW-564-KM</v>
      </c>
      <c r="J109" s="18" t="str">
        <f>IFERROR(IF(VLOOKUP(B109,IMPORT!$F:$AF,21,FALSE)&lt;&gt;"null",IF(OR(A109="Z - Garage - Livraison",A109="Z - Garage - Restitution"),"",B109),""),"")</f>
        <v/>
      </c>
      <c r="K109" s="18" t="str">
        <f>IF(AND(J109="",OR(IMPORT!K109="intervention",IMPORT!K109="intervention-late")),IF(OR(A109="Z - Garage - Livraison",A109="Z - Garage - Restitution"),"",B109),"")</f>
        <v/>
      </c>
      <c r="L109" s="18" t="str">
        <f t="shared" si="2"/>
        <v/>
      </c>
      <c r="M109" s="20" t="str">
        <f>IFERROR(INT(IF(OR(IMPORT!K109="intervention",IMPORT!K109="intervention-late",IMPORT!K109="unavailable"),IF(J109&lt;&gt;"",MID(VLOOKUP(B109,IMPORT!$F:$AF,21,0),1,10),MID(VLOOKUP(B109,IMPORT!$F:$AF,19,0),1,10)),"")),"")</f>
        <v/>
      </c>
      <c r="N109" s="20" t="str">
        <f>IFERROR(INT(IF(OR(IMPORT!K109="intervention",IMPORT!K109="intervention-late",IMPORT!K109="unavailable"),IF(J109&lt;&gt;"",MID(VLOOKUP(B109,IMPORT!$F:$AF,22,0),1,10),MID(VLOOKUP(B109,IMPORT!$F:$AF,20,0),1,10)),"")),"")</f>
        <v/>
      </c>
      <c r="O109" s="18" t="str">
        <f t="shared" ca="1" si="3"/>
        <v/>
      </c>
      <c r="P109" s="14">
        <f>IFERROR(INT(IF(MID(VLOOKUP(B109,IMPORT!$F:$AF,23,FALSE),1,10)&lt;&gt;"null",MID(VLOOKUP(B109,IMPORT!$F:$AF,23,FALSE),1,10),"")),"")</f>
        <v>43506</v>
      </c>
      <c r="Q109" s="16">
        <f>IFERROR(INT(IF(MID(VLOOKUP(B109,IMPORT!$F:$AF,26,FALSE),1,10)&lt;&gt;"null",MID(VLOOKUP(B109,IMPORT!$F:$AF,26,FALSE),1,10),"")),"")</f>
        <v>43506</v>
      </c>
      <c r="R109" s="16" t="str">
        <f>IFERROR(IF(VLOOKUP(B109,IMPORT!$F:$AF,11,FALSE)="true","X",""),"")</f>
        <v/>
      </c>
      <c r="S109" s="16" t="str">
        <f>IFERROR(IF(VLOOKUP(B109,IMPORT!$F:$AF,12,FALSE)="true","X",""),"")</f>
        <v/>
      </c>
      <c r="T109" s="16" t="str">
        <f>IFERROR(IF(VLOOKUP(B109,IMPORT!$F:$AF,9,FALSE)="true","X",""),"")</f>
        <v/>
      </c>
      <c r="U109" s="16" t="str">
        <f>IFERROR(IF(VLOOKUP(B109,IMPORT!$F:$AF,10,FALSE)="true","X",""),"")</f>
        <v/>
      </c>
      <c r="V109" s="16" t="str">
        <f>IFERROR(IF(VLOOKUP(B109,IMPORT!$F:$AF,13,FALSE)="true","X",""),"")</f>
        <v/>
      </c>
      <c r="W109" s="16" t="str">
        <f>IFERROR(IF(VLOOKUP(B109,IMPORT!$F:$AF,14,FALSE)="true","X",""),"")</f>
        <v/>
      </c>
      <c r="X109" s="12">
        <f>IFERROR(INT(IF(MID(VLOOKUP(B109,IMPORT!$F:$AF,27,FALSE),1,10)&lt;&gt;"null",MID(VLOOKUP(B109,IMPORT!$F:$AF,27,FALSE),1,10),"-")),"")</f>
        <v>43438</v>
      </c>
      <c r="Y109" s="21">
        <f>IFERROR(IF(VLOOKUP(B109,IMPORT!$F:$AF,24,FALSE)&lt;&gt;"null",VLOOKUP(B109,IMPORT!$F:$AF,24,FALSE),""),"")</f>
        <v>7.0100118723606605E+17</v>
      </c>
      <c r="Z109" s="18">
        <f>IFERROR(IF(VLOOKUP(B109,IMPORT!$F:$AF,25,FALSE)&lt;&gt;"null",VLOOKUP(B109,IMPORT!$F:$AF,25,FALSE),""),"")</f>
        <v>1232</v>
      </c>
    </row>
    <row r="110" spans="1:26">
      <c r="A110" s="1" t="str">
        <f>IFERROR(IF(IMPORT!C110&lt;&gt;"",IMPORT!C110,""),"")</f>
        <v>Paris 05 - Soufflot Pantheon</v>
      </c>
      <c r="B110" s="1" t="str">
        <f>IFERROR(VLOOKUP(D110,IMPORT!$1:$1048576,6,FALSE),"")</f>
        <v>FC-881-MR</v>
      </c>
      <c r="C110" s="1" t="str">
        <f>IFERROR(VLOOKUP(B110,IMPORT!$F:$G,2,FALSE),"")</f>
        <v>Golf 7</v>
      </c>
      <c r="D110" s="8" t="str">
        <f>IFERROR(IF(IMPORT!A110&lt;&gt;"",IMPORT!A110,""),"")</f>
        <v>Paris 05 - Soufflot Pantheon3</v>
      </c>
      <c r="E110" s="1" t="str">
        <f>IFERROR(VLOOKUP(D110,IMPORT!$1:$1048576,21,FALSE),"")</f>
        <v>Azize Aouzal</v>
      </c>
      <c r="F110" s="22" t="str">
        <f>IFERROR(IF(VLOOKUP(B110,IMPORT!$F:$J,4,0)="true","","S"),"")</f>
        <v/>
      </c>
      <c r="G110" s="10" t="str">
        <f>IFERROR(IF(VLOOKUP(B110,IMPORT!$F:$J,5,0)="normal","","B"),"")</f>
        <v/>
      </c>
      <c r="H110" s="23" t="str">
        <f>IFERROR(IF(VLOOKUP(B110,IMPORT!$F:$L,7,0)="true","","P"),"")</f>
        <v/>
      </c>
      <c r="I110" s="18" t="str">
        <f>IF(AND(OR(IMPORT!K110="available",IMPORT!K110="reservation",IMPORT!K110="reservation-late"),OR(A110&lt;&gt;"Z - Garage - Livraison",A110&lt;&gt;"Z - Garage - Livraison")),B110,"")</f>
        <v>FC-881-MR</v>
      </c>
      <c r="J110" s="18" t="str">
        <f>IFERROR(IF(VLOOKUP(B110,IMPORT!$F:$AF,21,FALSE)&lt;&gt;"null",IF(OR(A110="Z - Garage - Livraison",A110="Z - Garage - Restitution"),"",B110),""),"")</f>
        <v/>
      </c>
      <c r="K110" s="18" t="str">
        <f>IF(AND(J110="",OR(IMPORT!K110="intervention",IMPORT!K110="intervention-late")),IF(OR(A110="Z - Garage - Livraison",A110="Z - Garage - Restitution"),"",B110),"")</f>
        <v/>
      </c>
      <c r="L110" s="18" t="str">
        <f t="shared" si="2"/>
        <v/>
      </c>
      <c r="M110" s="20" t="str">
        <f>IFERROR(INT(IF(OR(IMPORT!K110="intervention",IMPORT!K110="intervention-late",IMPORT!K110="unavailable"),IF(J110&lt;&gt;"",MID(VLOOKUP(B110,IMPORT!$F:$AF,21,0),1,10),MID(VLOOKUP(B110,IMPORT!$F:$AF,19,0),1,10)),"")),"")</f>
        <v/>
      </c>
      <c r="N110" s="20" t="str">
        <f>IFERROR(INT(IF(OR(IMPORT!K110="intervention",IMPORT!K110="intervention-late",IMPORT!K110="unavailable"),IF(J110&lt;&gt;"",MID(VLOOKUP(B110,IMPORT!$F:$AF,22,0),1,10),MID(VLOOKUP(B110,IMPORT!$F:$AF,20,0),1,10)),"")),"")</f>
        <v/>
      </c>
      <c r="O110" s="18" t="str">
        <f t="shared" ca="1" si="3"/>
        <v/>
      </c>
      <c r="P110" s="14" t="str">
        <f>IFERROR(INT(IF(MID(VLOOKUP(B110,IMPORT!$F:$AF,23,FALSE),1,10)&lt;&gt;"null",MID(VLOOKUP(B110,IMPORT!$F:$AF,23,FALSE),1,10),"")),"")</f>
        <v/>
      </c>
      <c r="Q110" s="16">
        <f>IFERROR(INT(IF(MID(VLOOKUP(B110,IMPORT!$F:$AF,26,FALSE),1,10)&lt;&gt;"null",MID(VLOOKUP(B110,IMPORT!$F:$AF,26,FALSE),1,10),"")),"")</f>
        <v>43502</v>
      </c>
      <c r="R110" s="16" t="str">
        <f>IFERROR(IF(VLOOKUP(B110,IMPORT!$F:$AF,11,FALSE)="true","X",""),"")</f>
        <v/>
      </c>
      <c r="S110" s="16" t="str">
        <f>IFERROR(IF(VLOOKUP(B110,IMPORT!$F:$AF,12,FALSE)="true","X",""),"")</f>
        <v/>
      </c>
      <c r="T110" s="16" t="str">
        <f>IFERROR(IF(VLOOKUP(B110,IMPORT!$F:$AF,9,FALSE)="true","X",""),"")</f>
        <v/>
      </c>
      <c r="U110" s="16" t="str">
        <f>IFERROR(IF(VLOOKUP(B110,IMPORT!$F:$AF,10,FALSE)="true","X",""),"")</f>
        <v/>
      </c>
      <c r="V110" s="16" t="str">
        <f>IFERROR(IF(VLOOKUP(B110,IMPORT!$F:$AF,13,FALSE)="true","X",""),"")</f>
        <v/>
      </c>
      <c r="W110" s="16" t="str">
        <f>IFERROR(IF(VLOOKUP(B110,IMPORT!$F:$AF,14,FALSE)="true","X",""),"")</f>
        <v/>
      </c>
      <c r="X110" s="12">
        <f>IFERROR(INT(IF(MID(VLOOKUP(B110,IMPORT!$F:$AF,27,FALSE),1,10)&lt;&gt;"null",MID(VLOOKUP(B110,IMPORT!$F:$AF,27,FALSE),1,10),"-")),"")</f>
        <v>43482</v>
      </c>
      <c r="Y110" s="21">
        <f>IFERROR(IF(VLOOKUP(B110,IMPORT!$F:$AF,24,FALSE)&lt;&gt;"null",VLOOKUP(B110,IMPORT!$F:$AF,24,FALSE),""),"")</f>
        <v>7.0100118723605094E+17</v>
      </c>
      <c r="Z110" s="18">
        <f>IFERROR(IF(VLOOKUP(B110,IMPORT!$F:$AF,25,FALSE)&lt;&gt;"null",VLOOKUP(B110,IMPORT!$F:$AF,25,FALSE),""),"")</f>
        <v>1405</v>
      </c>
    </row>
    <row r="111" spans="1:26">
      <c r="A111" s="1" t="str">
        <f>IFERROR(IF(IMPORT!C111&lt;&gt;"",IMPORT!C111,""),"")</f>
        <v>Paris 06 - Ecole de Medecine</v>
      </c>
      <c r="B111" s="1" t="str">
        <f>IFERROR(VLOOKUP(D111,IMPORT!$1:$1048576,6,FALSE),"")</f>
        <v>EK-544-XF</v>
      </c>
      <c r="C111" s="1" t="str">
        <f>IFERROR(VLOOKUP(B111,IMPORT!$F:$G,2,FALSE),"")</f>
        <v>TWINGO</v>
      </c>
      <c r="D111" s="8" t="str">
        <f>IFERROR(IF(IMPORT!A111&lt;&gt;"",IMPORT!A111,""),"")</f>
        <v>Paris 06 - Ecole de Medecine1</v>
      </c>
      <c r="E111" s="1" t="str">
        <f>IFERROR(VLOOKUP(D111,IMPORT!$1:$1048576,21,FALSE),"")</f>
        <v>Azize Aouzal</v>
      </c>
      <c r="F111" s="22" t="str">
        <f>IFERROR(IF(VLOOKUP(B111,IMPORT!$F:$J,4,0)="true","","S"),"")</f>
        <v/>
      </c>
      <c r="G111" s="10" t="str">
        <f>IFERROR(IF(VLOOKUP(B111,IMPORT!$F:$J,5,0)="normal","","B"),"")</f>
        <v>B</v>
      </c>
      <c r="H111" s="23" t="str">
        <f>IFERROR(IF(VLOOKUP(B111,IMPORT!$F:$L,7,0)="true","","P"),"")</f>
        <v>P</v>
      </c>
      <c r="I111" s="18" t="str">
        <f>IF(AND(OR(IMPORT!K111="available",IMPORT!K111="reservation",IMPORT!K111="reservation-late"),OR(A111&lt;&gt;"Z - Garage - Livraison",A111&lt;&gt;"Z - Garage - Livraison")),B111,"")</f>
        <v/>
      </c>
      <c r="J111" s="18" t="str">
        <f>IFERROR(IF(VLOOKUP(B111,IMPORT!$F:$AF,21,FALSE)&lt;&gt;"null",IF(OR(A111="Z - Garage - Livraison",A111="Z - Garage - Restitution"),"",B111),""),"")</f>
        <v>EK-544-XF</v>
      </c>
      <c r="K111" s="18" t="str">
        <f>IF(AND(J111="",OR(IMPORT!K111="intervention",IMPORT!K111="intervention-late")),IF(OR(A111="Z - Garage - Livraison",A111="Z - Garage - Restitution"),"",B111),"")</f>
        <v/>
      </c>
      <c r="L111" s="18" t="str">
        <f t="shared" si="2"/>
        <v/>
      </c>
      <c r="M111" s="20">
        <f>IFERROR(INT(IF(OR(IMPORT!K111="intervention",IMPORT!K111="intervention-late",IMPORT!K111="unavailable"),IF(J111&lt;&gt;"",MID(VLOOKUP(B111,IMPORT!$F:$AF,21,0),1,10),MID(VLOOKUP(B111,IMPORT!$F:$AF,19,0),1,10)),"")),"")</f>
        <v>43462</v>
      </c>
      <c r="N111" s="20">
        <f>IFERROR(INT(IF(OR(IMPORT!K111="intervention",IMPORT!K111="intervention-late",IMPORT!K111="unavailable"),IF(J111&lt;&gt;"",MID(VLOOKUP(B111,IMPORT!$F:$AF,22,0),1,10),MID(VLOOKUP(B111,IMPORT!$F:$AF,20,0),1,10)),"")),"")</f>
        <v>43523</v>
      </c>
      <c r="O111" s="18">
        <f t="shared" ca="1" si="3"/>
        <v>8</v>
      </c>
      <c r="P111" s="14" t="str">
        <f>IFERROR(INT(IF(MID(VLOOKUP(B111,IMPORT!$F:$AF,23,FALSE),1,10)&lt;&gt;"null",MID(VLOOKUP(B111,IMPORT!$F:$AF,23,FALSE),1,10),"")),"")</f>
        <v/>
      </c>
      <c r="Q111" s="16" t="str">
        <f>IFERROR(INT(IF(MID(VLOOKUP(B111,IMPORT!$F:$AF,26,FALSE),1,10)&lt;&gt;"null",MID(VLOOKUP(B111,IMPORT!$F:$AF,26,FALSE),1,10),"")),"")</f>
        <v/>
      </c>
      <c r="R111" s="16" t="str">
        <f>IFERROR(IF(VLOOKUP(B111,IMPORT!$F:$AF,11,FALSE)="true","X",""),"")</f>
        <v/>
      </c>
      <c r="S111" s="16" t="str">
        <f>IFERROR(IF(VLOOKUP(B111,IMPORT!$F:$AF,12,FALSE)="true","X",""),"")</f>
        <v/>
      </c>
      <c r="T111" s="16" t="str">
        <f>IFERROR(IF(VLOOKUP(B111,IMPORT!$F:$AF,9,FALSE)="true","X",""),"")</f>
        <v/>
      </c>
      <c r="U111" s="16" t="str">
        <f>IFERROR(IF(VLOOKUP(B111,IMPORT!$F:$AF,10,FALSE)="true","X",""),"")</f>
        <v/>
      </c>
      <c r="V111" s="16" t="str">
        <f>IFERROR(IF(VLOOKUP(B111,IMPORT!$F:$AF,13,FALSE)="true","X",""),"")</f>
        <v/>
      </c>
      <c r="W111" s="16" t="str">
        <f>IFERROR(IF(VLOOKUP(B111,IMPORT!$F:$AF,14,FALSE)="true","X",""),"")</f>
        <v/>
      </c>
      <c r="X111" s="12">
        <f>IFERROR(INT(IF(MID(VLOOKUP(B111,IMPORT!$F:$AF,27,FALSE),1,10)&lt;&gt;"null",MID(VLOOKUP(B111,IMPORT!$F:$AF,27,FALSE),1,10),"-")),"")</f>
        <v>43384</v>
      </c>
      <c r="Y111" s="21" t="str">
        <f>IFERROR(IF(VLOOKUP(B111,IMPORT!$F:$AF,24,FALSE)&lt;&gt;"null",VLOOKUP(B111,IMPORT!$F:$AF,24,FALSE),""),"")</f>
        <v>701001187236049919 KO</v>
      </c>
      <c r="Z111" s="18" t="str">
        <f>IFERROR(IF(VLOOKUP(B111,IMPORT!$F:$AF,25,FALSE)&lt;&gt;"null",VLOOKUP(B111,IMPORT!$F:$AF,25,FALSE),""),"")</f>
        <v/>
      </c>
    </row>
    <row r="112" spans="1:26">
      <c r="A112" s="1" t="str">
        <f>IFERROR(IF(IMPORT!C112&lt;&gt;"",IMPORT!C112,""),"")</f>
        <v>Paris 06 - Ecole de Medecine</v>
      </c>
      <c r="B112" s="1" t="str">
        <f>IFERROR(VLOOKUP(D112,IMPORT!$1:$1048576,6,FALSE),"")</f>
        <v>EB-531-YC</v>
      </c>
      <c r="C112" s="1" t="str">
        <f>IFERROR(VLOOKUP(B112,IMPORT!$F:$G,2,FALSE),"")</f>
        <v>Yaris</v>
      </c>
      <c r="D112" s="8" t="str">
        <f>IFERROR(IF(IMPORT!A112&lt;&gt;"",IMPORT!A112,""),"")</f>
        <v>Paris 06 - Ecole de Medecine2</v>
      </c>
      <c r="E112" s="1" t="str">
        <f>IFERROR(VLOOKUP(D112,IMPORT!$1:$1048576,21,FALSE),"")</f>
        <v>Azize Aouzal</v>
      </c>
      <c r="F112" s="22" t="str">
        <f>IFERROR(IF(VLOOKUP(B112,IMPORT!$F:$J,4,0)="true","","S"),"")</f>
        <v/>
      </c>
      <c r="G112" s="10" t="str">
        <f>IFERROR(IF(VLOOKUP(B112,IMPORT!$F:$J,5,0)="normal","","B"),"")</f>
        <v/>
      </c>
      <c r="H112" s="23" t="str">
        <f>IFERROR(IF(VLOOKUP(B112,IMPORT!$F:$L,7,0)="true","","P"),"")</f>
        <v/>
      </c>
      <c r="I112" s="18" t="str">
        <f>IF(AND(OR(IMPORT!K112="available",IMPORT!K112="reservation",IMPORT!K112="reservation-late"),OR(A112&lt;&gt;"Z - Garage - Livraison",A112&lt;&gt;"Z - Garage - Livraison")),B112,"")</f>
        <v>EB-531-YC</v>
      </c>
      <c r="J112" s="18" t="str">
        <f>IFERROR(IF(VLOOKUP(B112,IMPORT!$F:$AF,21,FALSE)&lt;&gt;"null",IF(OR(A112="Z - Garage - Livraison",A112="Z - Garage - Restitution"),"",B112),""),"")</f>
        <v/>
      </c>
      <c r="K112" s="18" t="str">
        <f>IF(AND(J112="",OR(IMPORT!K112="intervention",IMPORT!K112="intervention-late")),IF(OR(A112="Z - Garage - Livraison",A112="Z - Garage - Restitution"),"",B112),"")</f>
        <v/>
      </c>
      <c r="L112" s="18" t="str">
        <f t="shared" si="2"/>
        <v/>
      </c>
      <c r="M112" s="20" t="str">
        <f>IFERROR(INT(IF(OR(IMPORT!K112="intervention",IMPORT!K112="intervention-late",IMPORT!K112="unavailable"),IF(J112&lt;&gt;"",MID(VLOOKUP(B112,IMPORT!$F:$AF,21,0),1,10),MID(VLOOKUP(B112,IMPORT!$F:$AF,19,0),1,10)),"")),"")</f>
        <v/>
      </c>
      <c r="N112" s="20" t="str">
        <f>IFERROR(INT(IF(OR(IMPORT!K112="intervention",IMPORT!K112="intervention-late",IMPORT!K112="unavailable"),IF(J112&lt;&gt;"",MID(VLOOKUP(B112,IMPORT!$F:$AF,22,0),1,10),MID(VLOOKUP(B112,IMPORT!$F:$AF,20,0),1,10)),"")),"")</f>
        <v/>
      </c>
      <c r="O112" s="18" t="str">
        <f t="shared" ca="1" si="3"/>
        <v/>
      </c>
      <c r="P112" s="14" t="str">
        <f>IFERROR(INT(IF(MID(VLOOKUP(B112,IMPORT!$F:$AF,23,FALSE),1,10)&lt;&gt;"null",MID(VLOOKUP(B112,IMPORT!$F:$AF,23,FALSE),1,10),"")),"")</f>
        <v/>
      </c>
      <c r="Q112" s="16" t="str">
        <f>IFERROR(INT(IF(MID(VLOOKUP(B112,IMPORT!$F:$AF,26,FALSE),1,10)&lt;&gt;"null",MID(VLOOKUP(B112,IMPORT!$F:$AF,26,FALSE),1,10),"")),"")</f>
        <v/>
      </c>
      <c r="R112" s="16" t="str">
        <f>IFERROR(IF(VLOOKUP(B112,IMPORT!$F:$AF,11,FALSE)="true","X",""),"")</f>
        <v/>
      </c>
      <c r="S112" s="16" t="str">
        <f>IFERROR(IF(VLOOKUP(B112,IMPORT!$F:$AF,12,FALSE)="true","X",""),"")</f>
        <v/>
      </c>
      <c r="T112" s="16" t="str">
        <f>IFERROR(IF(VLOOKUP(B112,IMPORT!$F:$AF,9,FALSE)="true","X",""),"")</f>
        <v/>
      </c>
      <c r="U112" s="16" t="str">
        <f>IFERROR(IF(VLOOKUP(B112,IMPORT!$F:$AF,10,FALSE)="true","X",""),"")</f>
        <v/>
      </c>
      <c r="V112" s="16" t="str">
        <f>IFERROR(IF(VLOOKUP(B112,IMPORT!$F:$AF,13,FALSE)="true","X",""),"")</f>
        <v/>
      </c>
      <c r="W112" s="16" t="str">
        <f>IFERROR(IF(VLOOKUP(B112,IMPORT!$F:$AF,14,FALSE)="true","X",""),"")</f>
        <v/>
      </c>
      <c r="X112" s="12" t="str">
        <f>IFERROR(INT(IF(MID(VLOOKUP(B112,IMPORT!$F:$AF,27,FALSE),1,10)&lt;&gt;"null",MID(VLOOKUP(B112,IMPORT!$F:$AF,27,FALSE),1,10),"-")),"")</f>
        <v/>
      </c>
      <c r="Y112" s="21">
        <f>IFERROR(IF(VLOOKUP(B112,IMPORT!$F:$AF,24,FALSE)&lt;&gt;"null",VLOOKUP(B112,IMPORT!$F:$AF,24,FALSE),""),"")</f>
        <v>7.0100118723602803E+17</v>
      </c>
      <c r="Z112" s="18" t="str">
        <f>IFERROR(IF(VLOOKUP(B112,IMPORT!$F:$AF,25,FALSE)&lt;&gt;"null",VLOOKUP(B112,IMPORT!$F:$AF,25,FALSE),""),"")</f>
        <v/>
      </c>
    </row>
    <row r="113" spans="1:26">
      <c r="A113" s="1" t="str">
        <f>IFERROR(IF(IMPORT!C113&lt;&gt;"",IMPORT!C113,""),"")</f>
        <v>Paris 06 - Rennes Montparnasse</v>
      </c>
      <c r="B113" s="1" t="str">
        <f>IFERROR(VLOOKUP(D113,IMPORT!$1:$1048576,6,FALSE),"")</f>
        <v>ES-265-GN</v>
      </c>
      <c r="C113" s="1" t="str">
        <f>IFERROR(VLOOKUP(B113,IMPORT!$F:$G,2,FALSE),"")</f>
        <v>MEGANE</v>
      </c>
      <c r="D113" s="8" t="str">
        <f>IFERROR(IF(IMPORT!A113&lt;&gt;"",IMPORT!A113,""),"")</f>
        <v>Paris 06 - Rennes Montparnasse1</v>
      </c>
      <c r="E113" s="1" t="str">
        <f>IFERROR(VLOOKUP(D113,IMPORT!$1:$1048576,21,FALSE),"")</f>
        <v>Azize Aouzal</v>
      </c>
      <c r="F113" s="22" t="str">
        <f>IFERROR(IF(VLOOKUP(B113,IMPORT!$F:$J,4,0)="true","","S"),"")</f>
        <v/>
      </c>
      <c r="G113" s="10" t="str">
        <f>IFERROR(IF(VLOOKUP(B113,IMPORT!$F:$J,5,0)="normal","","B"),"")</f>
        <v/>
      </c>
      <c r="H113" s="23" t="str">
        <f>IFERROR(IF(VLOOKUP(B113,IMPORT!$F:$L,7,0)="true","","P"),"")</f>
        <v/>
      </c>
      <c r="I113" s="18" t="str">
        <f>IF(AND(OR(IMPORT!K113="available",IMPORT!K113="reservation",IMPORT!K113="reservation-late"),OR(A113&lt;&gt;"Z - Garage - Livraison",A113&lt;&gt;"Z - Garage - Livraison")),B113,"")</f>
        <v>ES-265-GN</v>
      </c>
      <c r="J113" s="18" t="str">
        <f>IFERROR(IF(VLOOKUP(B113,IMPORT!$F:$AF,21,FALSE)&lt;&gt;"null",IF(OR(A113="Z - Garage - Livraison",A113="Z - Garage - Restitution"),"",B113),""),"")</f>
        <v/>
      </c>
      <c r="K113" s="18" t="str">
        <f>IF(AND(J113="",OR(IMPORT!K113="intervention",IMPORT!K113="intervention-late")),IF(OR(A113="Z - Garage - Livraison",A113="Z - Garage - Restitution"),"",B113),"")</f>
        <v/>
      </c>
      <c r="L113" s="18" t="str">
        <f t="shared" si="2"/>
        <v/>
      </c>
      <c r="M113" s="20" t="str">
        <f>IFERROR(INT(IF(OR(IMPORT!K113="intervention",IMPORT!K113="intervention-late",IMPORT!K113="unavailable"),IF(J113&lt;&gt;"",MID(VLOOKUP(B113,IMPORT!$F:$AF,21,0),1,10),MID(VLOOKUP(B113,IMPORT!$F:$AF,19,0),1,10)),"")),"")</f>
        <v/>
      </c>
      <c r="N113" s="20" t="str">
        <f>IFERROR(INT(IF(OR(IMPORT!K113="intervention",IMPORT!K113="intervention-late",IMPORT!K113="unavailable"),IF(J113&lt;&gt;"",MID(VLOOKUP(B113,IMPORT!$F:$AF,22,0),1,10),MID(VLOOKUP(B113,IMPORT!$F:$AF,20,0),1,10)),"")),"")</f>
        <v/>
      </c>
      <c r="O113" s="18" t="str">
        <f t="shared" ca="1" si="3"/>
        <v/>
      </c>
      <c r="P113" s="14">
        <f>IFERROR(INT(IF(MID(VLOOKUP(B113,IMPORT!$F:$AF,23,FALSE),1,10)&lt;&gt;"null",MID(VLOOKUP(B113,IMPORT!$F:$AF,23,FALSE),1,10),"")),"")</f>
        <v>43498</v>
      </c>
      <c r="Q113" s="16" t="str">
        <f>IFERROR(INT(IF(MID(VLOOKUP(B113,IMPORT!$F:$AF,26,FALSE),1,10)&lt;&gt;"null",MID(VLOOKUP(B113,IMPORT!$F:$AF,26,FALSE),1,10),"")),"")</f>
        <v/>
      </c>
      <c r="R113" s="16" t="str">
        <f>IFERROR(IF(VLOOKUP(B113,IMPORT!$F:$AF,11,FALSE)="true","X",""),"")</f>
        <v/>
      </c>
      <c r="S113" s="16" t="str">
        <f>IFERROR(IF(VLOOKUP(B113,IMPORT!$F:$AF,12,FALSE)="true","X",""),"")</f>
        <v/>
      </c>
      <c r="T113" s="16" t="str">
        <f>IFERROR(IF(VLOOKUP(B113,IMPORT!$F:$AF,9,FALSE)="true","X",""),"")</f>
        <v/>
      </c>
      <c r="U113" s="16" t="str">
        <f>IFERROR(IF(VLOOKUP(B113,IMPORT!$F:$AF,10,FALSE)="true","X",""),"")</f>
        <v/>
      </c>
      <c r="V113" s="16" t="str">
        <f>IFERROR(IF(VLOOKUP(B113,IMPORT!$F:$AF,13,FALSE)="true","X",""),"")</f>
        <v/>
      </c>
      <c r="W113" s="16" t="str">
        <f>IFERROR(IF(VLOOKUP(B113,IMPORT!$F:$AF,14,FALSE)="true","X",""),"")</f>
        <v/>
      </c>
      <c r="X113" s="12">
        <f>IFERROR(INT(IF(MID(VLOOKUP(B113,IMPORT!$F:$AF,27,FALSE),1,10)&lt;&gt;"null",MID(VLOOKUP(B113,IMPORT!$F:$AF,27,FALSE),1,10),"-")),"")</f>
        <v>43384</v>
      </c>
      <c r="Y113" s="21">
        <f>IFERROR(IF(VLOOKUP(B113,IMPORT!$F:$AF,24,FALSE)&lt;&gt;"null",VLOOKUP(B113,IMPORT!$F:$AF,24,FALSE),""),"")</f>
        <v>7.0100118723602598E+17</v>
      </c>
      <c r="Z113" s="18">
        <f>IFERROR(IF(VLOOKUP(B113,IMPORT!$F:$AF,25,FALSE)&lt;&gt;"null",VLOOKUP(B113,IMPORT!$F:$AF,25,FALSE),""),"")</f>
        <v>891</v>
      </c>
    </row>
    <row r="114" spans="1:26">
      <c r="A114" s="1" t="str">
        <f>IFERROR(IF(IMPORT!C114&lt;&gt;"",IMPORT!C114,""),"")</f>
        <v>Paris 06 - Rennes Montparnasse</v>
      </c>
      <c r="B114" s="1" t="str">
        <f>IFERROR(VLOOKUP(D114,IMPORT!$1:$1048576,6,FALSE),"")</f>
        <v>EL-404-SA</v>
      </c>
      <c r="C114" s="1" t="str">
        <f>IFERROR(VLOOKUP(B114,IMPORT!$F:$G,2,FALSE),"")</f>
        <v>TWINGO</v>
      </c>
      <c r="D114" s="8" t="str">
        <f>IFERROR(IF(IMPORT!A114&lt;&gt;"",IMPORT!A114,""),"")</f>
        <v>Paris 06 - Rennes Montparnasse2</v>
      </c>
      <c r="E114" s="1" t="str">
        <f>IFERROR(VLOOKUP(D114,IMPORT!$1:$1048576,21,FALSE),"")</f>
        <v>Azize Aouzal</v>
      </c>
      <c r="F114" s="22" t="str">
        <f>IFERROR(IF(VLOOKUP(B114,IMPORT!$F:$J,4,0)="true","","S"),"")</f>
        <v/>
      </c>
      <c r="G114" s="10" t="str">
        <f>IFERROR(IF(VLOOKUP(B114,IMPORT!$F:$J,5,0)="normal","","B"),"")</f>
        <v/>
      </c>
      <c r="H114" s="23" t="str">
        <f>IFERROR(IF(VLOOKUP(B114,IMPORT!$F:$L,7,0)="true","","P"),"")</f>
        <v/>
      </c>
      <c r="I114" s="18" t="str">
        <f>IF(AND(OR(IMPORT!K114="available",IMPORT!K114="reservation",IMPORT!K114="reservation-late"),OR(A114&lt;&gt;"Z - Garage - Livraison",A114&lt;&gt;"Z - Garage - Livraison")),B114,"")</f>
        <v>EL-404-SA</v>
      </c>
      <c r="J114" s="18" t="str">
        <f>IFERROR(IF(VLOOKUP(B114,IMPORT!$F:$AF,21,FALSE)&lt;&gt;"null",IF(OR(A114="Z - Garage - Livraison",A114="Z - Garage - Restitution"),"",B114),""),"")</f>
        <v/>
      </c>
      <c r="K114" s="18" t="str">
        <f>IF(AND(J114="",OR(IMPORT!K114="intervention",IMPORT!K114="intervention-late")),IF(OR(A114="Z - Garage - Livraison",A114="Z - Garage - Restitution"),"",B114),"")</f>
        <v/>
      </c>
      <c r="L114" s="18" t="str">
        <f t="shared" si="2"/>
        <v/>
      </c>
      <c r="M114" s="20" t="str">
        <f>IFERROR(INT(IF(OR(IMPORT!K114="intervention",IMPORT!K114="intervention-late",IMPORT!K114="unavailable"),IF(J114&lt;&gt;"",MID(VLOOKUP(B114,IMPORT!$F:$AF,21,0),1,10),MID(VLOOKUP(B114,IMPORT!$F:$AF,19,0),1,10)),"")),"")</f>
        <v/>
      </c>
      <c r="N114" s="20" t="str">
        <f>IFERROR(INT(IF(OR(IMPORT!K114="intervention",IMPORT!K114="intervention-late",IMPORT!K114="unavailable"),IF(J114&lt;&gt;"",MID(VLOOKUP(B114,IMPORT!$F:$AF,22,0),1,10),MID(VLOOKUP(B114,IMPORT!$F:$AF,20,0),1,10)),"")),"")</f>
        <v/>
      </c>
      <c r="O114" s="18" t="str">
        <f t="shared" ca="1" si="3"/>
        <v/>
      </c>
      <c r="P114" s="14">
        <f>IFERROR(INT(IF(MID(VLOOKUP(B114,IMPORT!$F:$AF,23,FALSE),1,10)&lt;&gt;"null",MID(VLOOKUP(B114,IMPORT!$F:$AF,23,FALSE),1,10),"")),"")</f>
        <v>43499</v>
      </c>
      <c r="Q114" s="16">
        <f>IFERROR(INT(IF(MID(VLOOKUP(B114,IMPORT!$F:$AF,26,FALSE),1,10)&lt;&gt;"null",MID(VLOOKUP(B114,IMPORT!$F:$AF,26,FALSE),1,10),"")),"")</f>
        <v>43472</v>
      </c>
      <c r="R114" s="16" t="str">
        <f>IFERROR(IF(VLOOKUP(B114,IMPORT!$F:$AF,11,FALSE)="true","X",""),"")</f>
        <v/>
      </c>
      <c r="S114" s="16" t="str">
        <f>IFERROR(IF(VLOOKUP(B114,IMPORT!$F:$AF,12,FALSE)="true","X",""),"")</f>
        <v/>
      </c>
      <c r="T114" s="16" t="str">
        <f>IFERROR(IF(VLOOKUP(B114,IMPORT!$F:$AF,9,FALSE)="true","X",""),"")</f>
        <v/>
      </c>
      <c r="U114" s="16" t="str">
        <f>IFERROR(IF(VLOOKUP(B114,IMPORT!$F:$AF,10,FALSE)="true","X",""),"")</f>
        <v/>
      </c>
      <c r="V114" s="16" t="str">
        <f>IFERROR(IF(VLOOKUP(B114,IMPORT!$F:$AF,13,FALSE)="true","X",""),"")</f>
        <v/>
      </c>
      <c r="W114" s="16" t="str">
        <f>IFERROR(IF(VLOOKUP(B114,IMPORT!$F:$AF,14,FALSE)="true","X",""),"")</f>
        <v/>
      </c>
      <c r="X114" s="12">
        <f>IFERROR(INT(IF(MID(VLOOKUP(B114,IMPORT!$F:$AF,27,FALSE),1,10)&lt;&gt;"null",MID(VLOOKUP(B114,IMPORT!$F:$AF,27,FALSE),1,10),"-")),"")</f>
        <v>43438</v>
      </c>
      <c r="Y114" s="21">
        <f>IFERROR(IF(VLOOKUP(B114,IMPORT!$F:$AF,24,FALSE)&lt;&gt;"null",VLOOKUP(B114,IMPORT!$F:$AF,24,FALSE),""),"")</f>
        <v>7.0100118723602304E+17</v>
      </c>
      <c r="Z114" s="18">
        <f>IFERROR(IF(VLOOKUP(B114,IMPORT!$F:$AF,25,FALSE)&lt;&gt;"null",VLOOKUP(B114,IMPORT!$F:$AF,25,FALSE),""),"")</f>
        <v>879</v>
      </c>
    </row>
    <row r="115" spans="1:26">
      <c r="A115" s="1" t="str">
        <f>IFERROR(IF(IMPORT!C115&lt;&gt;"",IMPORT!C115,""),"")</f>
        <v>Paris 07 - Avenue de Suffren</v>
      </c>
      <c r="B115" s="1" t="str">
        <f>IFERROR(VLOOKUP(D115,IMPORT!$1:$1048576,6,FALSE),"")</f>
        <v>FA 532 FF</v>
      </c>
      <c r="C115" s="1" t="str">
        <f>IFERROR(VLOOKUP(B115,IMPORT!$F:$G,2,FALSE),"")</f>
        <v xml:space="preserve">Transporter </v>
      </c>
      <c r="D115" s="8" t="str">
        <f>IFERROR(IF(IMPORT!A115&lt;&gt;"",IMPORT!A115,""),"")</f>
        <v>Paris 07 - Avenue de Suffren1</v>
      </c>
      <c r="E115" s="1" t="str">
        <f>IFERROR(VLOOKUP(D115,IMPORT!$1:$1048576,21,FALSE),"")</f>
        <v>Azize Aouzal</v>
      </c>
      <c r="F115" s="22" t="str">
        <f>IFERROR(IF(VLOOKUP(B115,IMPORT!$F:$J,4,0)="true","","S"),"")</f>
        <v/>
      </c>
      <c r="G115" s="10" t="str">
        <f>IFERROR(IF(VLOOKUP(B115,IMPORT!$F:$J,5,0)="normal","","B"),"")</f>
        <v/>
      </c>
      <c r="H115" s="23" t="str">
        <f>IFERROR(IF(VLOOKUP(B115,IMPORT!$F:$L,7,0)="true","","P"),"")</f>
        <v/>
      </c>
      <c r="I115" s="18" t="str">
        <f>IF(AND(OR(IMPORT!K115="available",IMPORT!K115="reservation",IMPORT!K115="reservation-late"),OR(A115&lt;&gt;"Z - Garage - Livraison",A115&lt;&gt;"Z - Garage - Livraison")),B115,"")</f>
        <v>FA 532 FF</v>
      </c>
      <c r="J115" s="18" t="str">
        <f>IFERROR(IF(VLOOKUP(B115,IMPORT!$F:$AF,21,FALSE)&lt;&gt;"null",IF(OR(A115="Z - Garage - Livraison",A115="Z - Garage - Restitution"),"",B115),""),"")</f>
        <v/>
      </c>
      <c r="K115" s="18" t="str">
        <f>IF(AND(J115="",OR(IMPORT!K115="intervention",IMPORT!K115="intervention-late")),IF(OR(A115="Z - Garage - Livraison",A115="Z - Garage - Restitution"),"",B115),"")</f>
        <v/>
      </c>
      <c r="L115" s="18" t="str">
        <f t="shared" si="2"/>
        <v/>
      </c>
      <c r="M115" s="20" t="str">
        <f>IFERROR(INT(IF(OR(IMPORT!K115="intervention",IMPORT!K115="intervention-late",IMPORT!K115="unavailable"),IF(J115&lt;&gt;"",MID(VLOOKUP(B115,IMPORT!$F:$AF,21,0),1,10),MID(VLOOKUP(B115,IMPORT!$F:$AF,19,0),1,10)),"")),"")</f>
        <v/>
      </c>
      <c r="N115" s="20" t="str">
        <f>IFERROR(INT(IF(OR(IMPORT!K115="intervention",IMPORT!K115="intervention-late",IMPORT!K115="unavailable"),IF(J115&lt;&gt;"",MID(VLOOKUP(B115,IMPORT!$F:$AF,22,0),1,10),MID(VLOOKUP(B115,IMPORT!$F:$AF,20,0),1,10)),"")),"")</f>
        <v/>
      </c>
      <c r="O115" s="18" t="str">
        <f t="shared" ca="1" si="3"/>
        <v/>
      </c>
      <c r="P115" s="14" t="str">
        <f>IFERROR(INT(IF(MID(VLOOKUP(B115,IMPORT!$F:$AF,23,FALSE),1,10)&lt;&gt;"null",MID(VLOOKUP(B115,IMPORT!$F:$AF,23,FALSE),1,10),"")),"")</f>
        <v/>
      </c>
      <c r="Q115" s="16" t="str">
        <f>IFERROR(INT(IF(MID(VLOOKUP(B115,IMPORT!$F:$AF,26,FALSE),1,10)&lt;&gt;"null",MID(VLOOKUP(B115,IMPORT!$F:$AF,26,FALSE),1,10),"")),"")</f>
        <v/>
      </c>
      <c r="R115" s="16" t="str">
        <f>IFERROR(IF(VLOOKUP(B115,IMPORT!$F:$AF,11,FALSE)="true","X",""),"")</f>
        <v/>
      </c>
      <c r="S115" s="16" t="str">
        <f>IFERROR(IF(VLOOKUP(B115,IMPORT!$F:$AF,12,FALSE)="true","X",""),"")</f>
        <v/>
      </c>
      <c r="T115" s="16" t="str">
        <f>IFERROR(IF(VLOOKUP(B115,IMPORT!$F:$AF,9,FALSE)="true","X",""),"")</f>
        <v/>
      </c>
      <c r="U115" s="16" t="str">
        <f>IFERROR(IF(VLOOKUP(B115,IMPORT!$F:$AF,10,FALSE)="true","X",""),"")</f>
        <v/>
      </c>
      <c r="V115" s="16" t="str">
        <f>IFERROR(IF(VLOOKUP(B115,IMPORT!$F:$AF,13,FALSE)="true","X",""),"")</f>
        <v/>
      </c>
      <c r="W115" s="16" t="str">
        <f>IFERROR(IF(VLOOKUP(B115,IMPORT!$F:$AF,14,FALSE)="true","X",""),"")</f>
        <v/>
      </c>
      <c r="X115" s="12" t="str">
        <f>IFERROR(INT(IF(MID(VLOOKUP(B115,IMPORT!$F:$AF,27,FALSE),1,10)&lt;&gt;"null",MID(VLOOKUP(B115,IMPORT!$F:$AF,27,FALSE),1,10),"-")),"")</f>
        <v/>
      </c>
      <c r="Y115" s="21">
        <f>IFERROR(IF(VLOOKUP(B115,IMPORT!$F:$AF,24,FALSE)&lt;&gt;"null",VLOOKUP(B115,IMPORT!$F:$AF,24,FALSE),""),"")</f>
        <v>7.0100118723606605E+17</v>
      </c>
      <c r="Z115" s="18" t="str">
        <f>IFERROR(IF(VLOOKUP(B115,IMPORT!$F:$AF,25,FALSE)&lt;&gt;"null",VLOOKUP(B115,IMPORT!$F:$AF,25,FALSE),""),"")</f>
        <v/>
      </c>
    </row>
    <row r="116" spans="1:26">
      <c r="A116" s="1" t="str">
        <f>IFERROR(IF(IMPORT!C116&lt;&gt;"",IMPORT!C116,""),"")</f>
        <v>Paris 07 - Avenue de Suffren</v>
      </c>
      <c r="B116" s="1" t="str">
        <f>IFERROR(VLOOKUP(D116,IMPORT!$1:$1048576,6,FALSE),"")</f>
        <v>FA-676-HB</v>
      </c>
      <c r="C116" s="1">
        <f>IFERROR(VLOOKUP(B116,IMPORT!$F:$G,2,FALSE),"")</f>
        <v>500</v>
      </c>
      <c r="D116" s="8" t="str">
        <f>IFERROR(IF(IMPORT!A116&lt;&gt;"",IMPORT!A116,""),"")</f>
        <v>Paris 07 - Avenue de Suffren2</v>
      </c>
      <c r="E116" s="1" t="str">
        <f>IFERROR(VLOOKUP(D116,IMPORT!$1:$1048576,21,FALSE),"")</f>
        <v>Azize Aouzal</v>
      </c>
      <c r="F116" s="22" t="str">
        <f>IFERROR(IF(VLOOKUP(B116,IMPORT!$F:$J,4,0)="true","","S"),"")</f>
        <v/>
      </c>
      <c r="G116" s="10" t="str">
        <f>IFERROR(IF(VLOOKUP(B116,IMPORT!$F:$J,5,0)="normal","","B"),"")</f>
        <v/>
      </c>
      <c r="H116" s="23" t="str">
        <f>IFERROR(IF(VLOOKUP(B116,IMPORT!$F:$L,7,0)="true","","P"),"")</f>
        <v/>
      </c>
      <c r="I116" s="18" t="str">
        <f>IF(AND(OR(IMPORT!K116="available",IMPORT!K116="reservation",IMPORT!K116="reservation-late"),OR(A116&lt;&gt;"Z - Garage - Livraison",A116&lt;&gt;"Z - Garage - Livraison")),B116,"")</f>
        <v>FA-676-HB</v>
      </c>
      <c r="J116" s="18" t="str">
        <f>IFERROR(IF(VLOOKUP(B116,IMPORT!$F:$AF,21,FALSE)&lt;&gt;"null",IF(OR(A116="Z - Garage - Livraison",A116="Z - Garage - Restitution"),"",B116),""),"")</f>
        <v/>
      </c>
      <c r="K116" s="18" t="str">
        <f>IF(AND(J116="",OR(IMPORT!K116="intervention",IMPORT!K116="intervention-late")),IF(OR(A116="Z - Garage - Livraison",A116="Z - Garage - Restitution"),"",B116),"")</f>
        <v/>
      </c>
      <c r="L116" s="18" t="str">
        <f t="shared" si="2"/>
        <v/>
      </c>
      <c r="M116" s="20" t="str">
        <f>IFERROR(INT(IF(OR(IMPORT!K116="intervention",IMPORT!K116="intervention-late",IMPORT!K116="unavailable"),IF(J116&lt;&gt;"",MID(VLOOKUP(B116,IMPORT!$F:$AF,21,0),1,10),MID(VLOOKUP(B116,IMPORT!$F:$AF,19,0),1,10)),"")),"")</f>
        <v/>
      </c>
      <c r="N116" s="20" t="str">
        <f>IFERROR(INT(IF(OR(IMPORT!K116="intervention",IMPORT!K116="intervention-late",IMPORT!K116="unavailable"),IF(J116&lt;&gt;"",MID(VLOOKUP(B116,IMPORT!$F:$AF,22,0),1,10),MID(VLOOKUP(B116,IMPORT!$F:$AF,20,0),1,10)),"")),"")</f>
        <v/>
      </c>
      <c r="O116" s="18" t="str">
        <f t="shared" ca="1" si="3"/>
        <v/>
      </c>
      <c r="P116" s="14" t="str">
        <f>IFERROR(INT(IF(MID(VLOOKUP(B116,IMPORT!$F:$AF,23,FALSE),1,10)&lt;&gt;"null",MID(VLOOKUP(B116,IMPORT!$F:$AF,23,FALSE),1,10),"")),"")</f>
        <v/>
      </c>
      <c r="Q116" s="16" t="str">
        <f>IFERROR(INT(IF(MID(VLOOKUP(B116,IMPORT!$F:$AF,26,FALSE),1,10)&lt;&gt;"null",MID(VLOOKUP(B116,IMPORT!$F:$AF,26,FALSE),1,10),"")),"")</f>
        <v/>
      </c>
      <c r="R116" s="16" t="str">
        <f>IFERROR(IF(VLOOKUP(B116,IMPORT!$F:$AF,11,FALSE)="true","X",""),"")</f>
        <v/>
      </c>
      <c r="S116" s="16" t="str">
        <f>IFERROR(IF(VLOOKUP(B116,IMPORT!$F:$AF,12,FALSE)="true","X",""),"")</f>
        <v/>
      </c>
      <c r="T116" s="16" t="str">
        <f>IFERROR(IF(VLOOKUP(B116,IMPORT!$F:$AF,9,FALSE)="true","X",""),"")</f>
        <v/>
      </c>
      <c r="U116" s="16" t="str">
        <f>IFERROR(IF(VLOOKUP(B116,IMPORT!$F:$AF,10,FALSE)="true","X",""),"")</f>
        <v/>
      </c>
      <c r="V116" s="16" t="str">
        <f>IFERROR(IF(VLOOKUP(B116,IMPORT!$F:$AF,13,FALSE)="true","X",""),"")</f>
        <v/>
      </c>
      <c r="W116" s="16" t="str">
        <f>IFERROR(IF(VLOOKUP(B116,IMPORT!$F:$AF,14,FALSE)="true","X",""),"")</f>
        <v/>
      </c>
      <c r="X116" s="12" t="str">
        <f>IFERROR(INT(IF(MID(VLOOKUP(B116,IMPORT!$F:$AF,27,FALSE),1,10)&lt;&gt;"null",MID(VLOOKUP(B116,IMPORT!$F:$AF,27,FALSE),1,10),"-")),"")</f>
        <v/>
      </c>
      <c r="Y116" s="21">
        <f>IFERROR(IF(VLOOKUP(B116,IMPORT!$F:$AF,24,FALSE)&lt;&gt;"null",VLOOKUP(B116,IMPORT!$F:$AF,24,FALSE),""),"")</f>
        <v>7.0100118723604198E+17</v>
      </c>
      <c r="Z116" s="18" t="str">
        <f>IFERROR(IF(VLOOKUP(B116,IMPORT!$F:$AF,25,FALSE)&lt;&gt;"null",VLOOKUP(B116,IMPORT!$F:$AF,25,FALSE),""),"")</f>
        <v/>
      </c>
    </row>
    <row r="117" spans="1:26">
      <c r="A117" s="1" t="str">
        <f>IFERROR(IF(IMPORT!C117&lt;&gt;"",IMPORT!C117,""),"")</f>
        <v>Paris 07 - Invalides</v>
      </c>
      <c r="B117" s="1" t="str">
        <f>IFERROR(VLOOKUP(D117,IMPORT!$1:$1048576,6,FALSE),"")</f>
        <v>EP-066-EM</v>
      </c>
      <c r="C117" s="1" t="str">
        <f>IFERROR(VLOOKUP(B117,IMPORT!$F:$G,2,FALSE),"")</f>
        <v>Touran</v>
      </c>
      <c r="D117" s="8" t="str">
        <f>IFERROR(IF(IMPORT!A117&lt;&gt;"",IMPORT!A117,""),"")</f>
        <v>Paris 07 - Invalides1</v>
      </c>
      <c r="E117" s="1" t="str">
        <f>IFERROR(VLOOKUP(D117,IMPORT!$1:$1048576,21,FALSE),"")</f>
        <v>Azize Aouzal</v>
      </c>
      <c r="F117" s="22" t="str">
        <f>IFERROR(IF(VLOOKUP(B117,IMPORT!$F:$J,4,0)="true","","S"),"")</f>
        <v/>
      </c>
      <c r="G117" s="10" t="str">
        <f>IFERROR(IF(VLOOKUP(B117,IMPORT!$F:$J,5,0)="normal","","B"),"")</f>
        <v/>
      </c>
      <c r="H117" s="23" t="str">
        <f>IFERROR(IF(VLOOKUP(B117,IMPORT!$F:$L,7,0)="true","","P"),"")</f>
        <v/>
      </c>
      <c r="I117" s="18" t="str">
        <f>IF(AND(OR(IMPORT!K117="available",IMPORT!K117="reservation",IMPORT!K117="reservation-late"),OR(A117&lt;&gt;"Z - Garage - Livraison",A117&lt;&gt;"Z - Garage - Livraison")),B117,"")</f>
        <v>EP-066-EM</v>
      </c>
      <c r="J117" s="18" t="str">
        <f>IFERROR(IF(VLOOKUP(B117,IMPORT!$F:$AF,21,FALSE)&lt;&gt;"null",IF(OR(A117="Z - Garage - Livraison",A117="Z - Garage - Restitution"),"",B117),""),"")</f>
        <v/>
      </c>
      <c r="K117" s="18" t="str">
        <f>IF(AND(J117="",OR(IMPORT!K117="intervention",IMPORT!K117="intervention-late")),IF(OR(A117="Z - Garage - Livraison",A117="Z - Garage - Restitution"),"",B117),"")</f>
        <v/>
      </c>
      <c r="L117" s="18" t="str">
        <f t="shared" si="2"/>
        <v/>
      </c>
      <c r="M117" s="20" t="str">
        <f>IFERROR(INT(IF(OR(IMPORT!K117="intervention",IMPORT!K117="intervention-late",IMPORT!K117="unavailable"),IF(J117&lt;&gt;"",MID(VLOOKUP(B117,IMPORT!$F:$AF,21,0),1,10),MID(VLOOKUP(B117,IMPORT!$F:$AF,19,0),1,10)),"")),"")</f>
        <v/>
      </c>
      <c r="N117" s="20" t="str">
        <f>IFERROR(INT(IF(OR(IMPORT!K117="intervention",IMPORT!K117="intervention-late",IMPORT!K117="unavailable"),IF(J117&lt;&gt;"",MID(VLOOKUP(B117,IMPORT!$F:$AF,22,0),1,10),MID(VLOOKUP(B117,IMPORT!$F:$AF,20,0),1,10)),"")),"")</f>
        <v/>
      </c>
      <c r="O117" s="18" t="str">
        <f t="shared" ca="1" si="3"/>
        <v/>
      </c>
      <c r="P117" s="14" t="str">
        <f>IFERROR(INT(IF(MID(VLOOKUP(B117,IMPORT!$F:$AF,23,FALSE),1,10)&lt;&gt;"null",MID(VLOOKUP(B117,IMPORT!$F:$AF,23,FALSE),1,10),"")),"")</f>
        <v/>
      </c>
      <c r="Q117" s="16" t="str">
        <f>IFERROR(INT(IF(MID(VLOOKUP(B117,IMPORT!$F:$AF,26,FALSE),1,10)&lt;&gt;"null",MID(VLOOKUP(B117,IMPORT!$F:$AF,26,FALSE),1,10),"")),"")</f>
        <v/>
      </c>
      <c r="R117" s="16" t="str">
        <f>IFERROR(IF(VLOOKUP(B117,IMPORT!$F:$AF,11,FALSE)="true","X",""),"")</f>
        <v/>
      </c>
      <c r="S117" s="16" t="str">
        <f>IFERROR(IF(VLOOKUP(B117,IMPORT!$F:$AF,12,FALSE)="true","X",""),"")</f>
        <v/>
      </c>
      <c r="T117" s="16" t="str">
        <f>IFERROR(IF(VLOOKUP(B117,IMPORT!$F:$AF,9,FALSE)="true","X",""),"")</f>
        <v/>
      </c>
      <c r="U117" s="16" t="str">
        <f>IFERROR(IF(VLOOKUP(B117,IMPORT!$F:$AF,10,FALSE)="true","X",""),"")</f>
        <v/>
      </c>
      <c r="V117" s="16" t="str">
        <f>IFERROR(IF(VLOOKUP(B117,IMPORT!$F:$AF,13,FALSE)="true","X",""),"")</f>
        <v/>
      </c>
      <c r="W117" s="16" t="str">
        <f>IFERROR(IF(VLOOKUP(B117,IMPORT!$F:$AF,14,FALSE)="true","X",""),"")</f>
        <v/>
      </c>
      <c r="X117" s="12">
        <f>IFERROR(INT(IF(MID(VLOOKUP(B117,IMPORT!$F:$AF,27,FALSE),1,10)&lt;&gt;"null",MID(VLOOKUP(B117,IMPORT!$F:$AF,27,FALSE),1,10),"-")),"")</f>
        <v>43438</v>
      </c>
      <c r="Y117" s="21">
        <f>IFERROR(IF(VLOOKUP(B117,IMPORT!$F:$AF,24,FALSE)&lt;&gt;"null",VLOOKUP(B117,IMPORT!$F:$AF,24,FALSE),""),"")</f>
        <v>7.0100118723600998E+17</v>
      </c>
      <c r="Z117" s="18" t="str">
        <f>IFERROR(IF(VLOOKUP(B117,IMPORT!$F:$AF,25,FALSE)&lt;&gt;"null",VLOOKUP(B117,IMPORT!$F:$AF,25,FALSE),""),"")</f>
        <v/>
      </c>
    </row>
    <row r="118" spans="1:26">
      <c r="A118" s="1" t="str">
        <f>IFERROR(IF(IMPORT!C118&lt;&gt;"",IMPORT!C118,""),"")</f>
        <v>Paris 07 - Invalides</v>
      </c>
      <c r="B118" s="1" t="str">
        <f>IFERROR(VLOOKUP(D118,IMPORT!$1:$1048576,6,FALSE),"")</f>
        <v>EQ-270-HS</v>
      </c>
      <c r="C118" s="1" t="str">
        <f>IFERROR(VLOOKUP(B118,IMPORT!$F:$G,2,FALSE),"")</f>
        <v>MEGANE</v>
      </c>
      <c r="D118" s="8" t="str">
        <f>IFERROR(IF(IMPORT!A118&lt;&gt;"",IMPORT!A118,""),"")</f>
        <v>Paris 07 - Invalides2</v>
      </c>
      <c r="E118" s="1" t="str">
        <f>IFERROR(VLOOKUP(D118,IMPORT!$1:$1048576,21,FALSE),"")</f>
        <v>Azize Aouzal</v>
      </c>
      <c r="F118" s="22" t="str">
        <f>IFERROR(IF(VLOOKUP(B118,IMPORT!$F:$J,4,0)="true","","S"),"")</f>
        <v/>
      </c>
      <c r="G118" s="10" t="str">
        <f>IFERROR(IF(VLOOKUP(B118,IMPORT!$F:$J,5,0)="normal","","B"),"")</f>
        <v/>
      </c>
      <c r="H118" s="23" t="str">
        <f>IFERROR(IF(VLOOKUP(B118,IMPORT!$F:$L,7,0)="true","","P"),"")</f>
        <v/>
      </c>
      <c r="I118" s="18" t="str">
        <f>IF(AND(OR(IMPORT!K118="available",IMPORT!K118="reservation",IMPORT!K118="reservation-late"),OR(A118&lt;&gt;"Z - Garage - Livraison",A118&lt;&gt;"Z - Garage - Livraison")),B118,"")</f>
        <v>EQ-270-HS</v>
      </c>
      <c r="J118" s="18" t="str">
        <f>IFERROR(IF(VLOOKUP(B118,IMPORT!$F:$AF,21,FALSE)&lt;&gt;"null",IF(OR(A118="Z - Garage - Livraison",A118="Z - Garage - Restitution"),"",B118),""),"")</f>
        <v/>
      </c>
      <c r="K118" s="18" t="str">
        <f>IF(AND(J118="",OR(IMPORT!K118="intervention",IMPORT!K118="intervention-late")),IF(OR(A118="Z - Garage - Livraison",A118="Z - Garage - Restitution"),"",B118),"")</f>
        <v/>
      </c>
      <c r="L118" s="18" t="str">
        <f t="shared" si="2"/>
        <v/>
      </c>
      <c r="M118" s="20" t="str">
        <f>IFERROR(INT(IF(OR(IMPORT!K118="intervention",IMPORT!K118="intervention-late",IMPORT!K118="unavailable"),IF(J118&lt;&gt;"",MID(VLOOKUP(B118,IMPORT!$F:$AF,21,0),1,10),MID(VLOOKUP(B118,IMPORT!$F:$AF,19,0),1,10)),"")),"")</f>
        <v/>
      </c>
      <c r="N118" s="20" t="str">
        <f>IFERROR(INT(IF(OR(IMPORT!K118="intervention",IMPORT!K118="intervention-late",IMPORT!K118="unavailable"),IF(J118&lt;&gt;"",MID(VLOOKUP(B118,IMPORT!$F:$AF,22,0),1,10),MID(VLOOKUP(B118,IMPORT!$F:$AF,20,0),1,10)),"")),"")</f>
        <v/>
      </c>
      <c r="O118" s="18" t="str">
        <f t="shared" ca="1" si="3"/>
        <v/>
      </c>
      <c r="P118" s="14" t="str">
        <f>IFERROR(INT(IF(MID(VLOOKUP(B118,IMPORT!$F:$AF,23,FALSE),1,10)&lt;&gt;"null",MID(VLOOKUP(B118,IMPORT!$F:$AF,23,FALSE),1,10),"")),"")</f>
        <v/>
      </c>
      <c r="Q118" s="16" t="str">
        <f>IFERROR(INT(IF(MID(VLOOKUP(B118,IMPORT!$F:$AF,26,FALSE),1,10)&lt;&gt;"null",MID(VLOOKUP(B118,IMPORT!$F:$AF,26,FALSE),1,10),"")),"")</f>
        <v/>
      </c>
      <c r="R118" s="16" t="str">
        <f>IFERROR(IF(VLOOKUP(B118,IMPORT!$F:$AF,11,FALSE)="true","X",""),"")</f>
        <v/>
      </c>
      <c r="S118" s="16" t="str">
        <f>IFERROR(IF(VLOOKUP(B118,IMPORT!$F:$AF,12,FALSE)="true","X",""),"")</f>
        <v/>
      </c>
      <c r="T118" s="16" t="str">
        <f>IFERROR(IF(VLOOKUP(B118,IMPORT!$F:$AF,9,FALSE)="true","X",""),"")</f>
        <v/>
      </c>
      <c r="U118" s="16" t="str">
        <f>IFERROR(IF(VLOOKUP(B118,IMPORT!$F:$AF,10,FALSE)="true","X",""),"")</f>
        <v/>
      </c>
      <c r="V118" s="16" t="str">
        <f>IFERROR(IF(VLOOKUP(B118,IMPORT!$F:$AF,13,FALSE)="true","X",""),"")</f>
        <v/>
      </c>
      <c r="W118" s="16" t="str">
        <f>IFERROR(IF(VLOOKUP(B118,IMPORT!$F:$AF,14,FALSE)="true","X",""),"")</f>
        <v/>
      </c>
      <c r="X118" s="12">
        <f>IFERROR(INT(IF(MID(VLOOKUP(B118,IMPORT!$F:$AF,27,FALSE),1,10)&lt;&gt;"null",MID(VLOOKUP(B118,IMPORT!$F:$AF,27,FALSE),1,10),"-")),"")</f>
        <v>43438</v>
      </c>
      <c r="Y118" s="21">
        <f>IFERROR(IF(VLOOKUP(B118,IMPORT!$F:$AF,24,FALSE)&lt;&gt;"null",VLOOKUP(B118,IMPORT!$F:$AF,24,FALSE),""),"")</f>
        <v>7.0100118723602304E+17</v>
      </c>
      <c r="Z118" s="18" t="str">
        <f>IFERROR(IF(VLOOKUP(B118,IMPORT!$F:$AF,25,FALSE)&lt;&gt;"null",VLOOKUP(B118,IMPORT!$F:$AF,25,FALSE),""),"")</f>
        <v/>
      </c>
    </row>
    <row r="119" spans="1:26">
      <c r="A119" s="1" t="str">
        <f>IFERROR(IF(IMPORT!C119&lt;&gt;"",IMPORT!C119,""),"")</f>
        <v>Paris 07 - Rue du Bac</v>
      </c>
      <c r="B119" s="1" t="str">
        <f>IFERROR(VLOOKUP(D119,IMPORT!$1:$1048576,6,FALSE),"")</f>
        <v>EK-145-WK</v>
      </c>
      <c r="C119" s="1" t="str">
        <f>IFERROR(VLOOKUP(B119,IMPORT!$F:$G,2,FALSE),"")</f>
        <v>Auris</v>
      </c>
      <c r="D119" s="8" t="str">
        <f>IFERROR(IF(IMPORT!A119&lt;&gt;"",IMPORT!A119,""),"")</f>
        <v>Paris 07 - Rue du Bac1</v>
      </c>
      <c r="E119" s="1" t="str">
        <f>IFERROR(VLOOKUP(D119,IMPORT!$1:$1048576,21,FALSE),"")</f>
        <v>Azize Aouzal</v>
      </c>
      <c r="F119" s="22" t="str">
        <f>IFERROR(IF(VLOOKUP(B119,IMPORT!$F:$J,4,0)="true","","S"),"")</f>
        <v/>
      </c>
      <c r="G119" s="10" t="str">
        <f>IFERROR(IF(VLOOKUP(B119,IMPORT!$F:$J,5,0)="normal","","B"),"")</f>
        <v/>
      </c>
      <c r="H119" s="23" t="str">
        <f>IFERROR(IF(VLOOKUP(B119,IMPORT!$F:$L,7,0)="true","","P"),"")</f>
        <v/>
      </c>
      <c r="I119" s="18" t="str">
        <f>IF(AND(OR(IMPORT!K119="available",IMPORT!K119="reservation",IMPORT!K119="reservation-late"),OR(A119&lt;&gt;"Z - Garage - Livraison",A119&lt;&gt;"Z - Garage - Livraison")),B119,"")</f>
        <v>EK-145-WK</v>
      </c>
      <c r="J119" s="18" t="str">
        <f>IFERROR(IF(VLOOKUP(B119,IMPORT!$F:$AF,21,FALSE)&lt;&gt;"null",IF(OR(A119="Z - Garage - Livraison",A119="Z - Garage - Restitution"),"",B119),""),"")</f>
        <v/>
      </c>
      <c r="K119" s="18" t="str">
        <f>IF(AND(J119="",OR(IMPORT!K119="intervention",IMPORT!K119="intervention-late")),IF(OR(A119="Z - Garage - Livraison",A119="Z - Garage - Restitution"),"",B119),"")</f>
        <v/>
      </c>
      <c r="L119" s="18" t="str">
        <f t="shared" si="2"/>
        <v/>
      </c>
      <c r="M119" s="20" t="str">
        <f>IFERROR(INT(IF(OR(IMPORT!K119="intervention",IMPORT!K119="intervention-late",IMPORT!K119="unavailable"),IF(J119&lt;&gt;"",MID(VLOOKUP(B119,IMPORT!$F:$AF,21,0),1,10),MID(VLOOKUP(B119,IMPORT!$F:$AF,19,0),1,10)),"")),"")</f>
        <v/>
      </c>
      <c r="N119" s="20" t="str">
        <f>IFERROR(INT(IF(OR(IMPORT!K119="intervention",IMPORT!K119="intervention-late",IMPORT!K119="unavailable"),IF(J119&lt;&gt;"",MID(VLOOKUP(B119,IMPORT!$F:$AF,22,0),1,10),MID(VLOOKUP(B119,IMPORT!$F:$AF,20,0),1,10)),"")),"")</f>
        <v/>
      </c>
      <c r="O119" s="18" t="str">
        <f t="shared" ca="1" si="3"/>
        <v/>
      </c>
      <c r="P119" s="14" t="str">
        <f>IFERROR(INT(IF(MID(VLOOKUP(B119,IMPORT!$F:$AF,23,FALSE),1,10)&lt;&gt;"null",MID(VLOOKUP(B119,IMPORT!$F:$AF,23,FALSE),1,10),"")),"")</f>
        <v/>
      </c>
      <c r="Q119" s="16" t="str">
        <f>IFERROR(INT(IF(MID(VLOOKUP(B119,IMPORT!$F:$AF,26,FALSE),1,10)&lt;&gt;"null",MID(VLOOKUP(B119,IMPORT!$F:$AF,26,FALSE),1,10),"")),"")</f>
        <v/>
      </c>
      <c r="R119" s="16" t="str">
        <f>IFERROR(IF(VLOOKUP(B119,IMPORT!$F:$AF,11,FALSE)="true","X",""),"")</f>
        <v/>
      </c>
      <c r="S119" s="16" t="str">
        <f>IFERROR(IF(VLOOKUP(B119,IMPORT!$F:$AF,12,FALSE)="true","X",""),"")</f>
        <v/>
      </c>
      <c r="T119" s="16" t="str">
        <f>IFERROR(IF(VLOOKUP(B119,IMPORT!$F:$AF,9,FALSE)="true","X",""),"")</f>
        <v/>
      </c>
      <c r="U119" s="16" t="str">
        <f>IFERROR(IF(VLOOKUP(B119,IMPORT!$F:$AF,10,FALSE)="true","X",""),"")</f>
        <v/>
      </c>
      <c r="V119" s="16" t="str">
        <f>IFERROR(IF(VLOOKUP(B119,IMPORT!$F:$AF,13,FALSE)="true","X",""),"")</f>
        <v/>
      </c>
      <c r="W119" s="16" t="str">
        <f>IFERROR(IF(VLOOKUP(B119,IMPORT!$F:$AF,14,FALSE)="true","X",""),"")</f>
        <v/>
      </c>
      <c r="X119" s="12">
        <f>IFERROR(INT(IF(MID(VLOOKUP(B119,IMPORT!$F:$AF,27,FALSE),1,10)&lt;&gt;"null",MID(VLOOKUP(B119,IMPORT!$F:$AF,27,FALSE),1,10),"-")),"")</f>
        <v>43493</v>
      </c>
      <c r="Y119" s="21">
        <f>IFERROR(IF(VLOOKUP(B119,IMPORT!$F:$AF,24,FALSE)&lt;&gt;"null",VLOOKUP(B119,IMPORT!$F:$AF,24,FALSE),""),"")</f>
        <v>7.0100118723605197E+17</v>
      </c>
      <c r="Z119" s="18" t="str">
        <f>IFERROR(IF(VLOOKUP(B119,IMPORT!$F:$AF,25,FALSE)&lt;&gt;"null",VLOOKUP(B119,IMPORT!$F:$AF,25,FALSE),""),"")</f>
        <v/>
      </c>
    </row>
    <row r="120" spans="1:26">
      <c r="A120" s="1" t="str">
        <f>IFERROR(IF(IMPORT!C120&lt;&gt;"",IMPORT!C120,""),"")</f>
        <v>Paris 07 - Rue du Bac</v>
      </c>
      <c r="B120" s="1" t="str">
        <f>IFERROR(VLOOKUP(D120,IMPORT!$1:$1048576,6,FALSE),"")</f>
        <v>EL-475-ZB</v>
      </c>
      <c r="C120" s="1" t="str">
        <f>IFERROR(VLOOKUP(B120,IMPORT!$F:$G,2,FALSE),"")</f>
        <v>Golf 7</v>
      </c>
      <c r="D120" s="8" t="str">
        <f>IFERROR(IF(IMPORT!A120&lt;&gt;"",IMPORT!A120,""),"")</f>
        <v>Paris 07 - Rue du Bac2</v>
      </c>
      <c r="E120" s="1" t="str">
        <f>IFERROR(VLOOKUP(D120,IMPORT!$1:$1048576,21,FALSE),"")</f>
        <v>Azize Aouzal</v>
      </c>
      <c r="F120" s="22" t="str">
        <f>IFERROR(IF(VLOOKUP(B120,IMPORT!$F:$J,4,0)="true","","S"),"")</f>
        <v/>
      </c>
      <c r="G120" s="10" t="str">
        <f>IFERROR(IF(VLOOKUP(B120,IMPORT!$F:$J,5,0)="normal","","B"),"")</f>
        <v/>
      </c>
      <c r="H120" s="23" t="str">
        <f>IFERROR(IF(VLOOKUP(B120,IMPORT!$F:$L,7,0)="true","","P"),"")</f>
        <v>P</v>
      </c>
      <c r="I120" s="18" t="str">
        <f>IF(AND(OR(IMPORT!K120="available",IMPORT!K120="reservation",IMPORT!K120="reservation-late"),OR(A120&lt;&gt;"Z - Garage - Livraison",A120&lt;&gt;"Z - Garage - Livraison")),B120,"")</f>
        <v>EL-475-ZB</v>
      </c>
      <c r="J120" s="18" t="str">
        <f>IFERROR(IF(VLOOKUP(B120,IMPORT!$F:$AF,21,FALSE)&lt;&gt;"null",IF(OR(A120="Z - Garage - Livraison",A120="Z - Garage - Restitution"),"",B120),""),"")</f>
        <v/>
      </c>
      <c r="K120" s="18" t="str">
        <f>IF(AND(J120="",OR(IMPORT!K120="intervention",IMPORT!K120="intervention-late")),IF(OR(A120="Z - Garage - Livraison",A120="Z - Garage - Restitution"),"",B120),"")</f>
        <v/>
      </c>
      <c r="L120" s="18" t="str">
        <f t="shared" si="2"/>
        <v/>
      </c>
      <c r="M120" s="20" t="str">
        <f>IFERROR(INT(IF(OR(IMPORT!K120="intervention",IMPORT!K120="intervention-late",IMPORT!K120="unavailable"),IF(J120&lt;&gt;"",MID(VLOOKUP(B120,IMPORT!$F:$AF,21,0),1,10),MID(VLOOKUP(B120,IMPORT!$F:$AF,19,0),1,10)),"")),"")</f>
        <v/>
      </c>
      <c r="N120" s="20" t="str">
        <f>IFERROR(INT(IF(OR(IMPORT!K120="intervention",IMPORT!K120="intervention-late",IMPORT!K120="unavailable"),IF(J120&lt;&gt;"",MID(VLOOKUP(B120,IMPORT!$F:$AF,22,0),1,10),MID(VLOOKUP(B120,IMPORT!$F:$AF,20,0),1,10)),"")),"")</f>
        <v/>
      </c>
      <c r="O120" s="18" t="str">
        <f t="shared" ca="1" si="3"/>
        <v/>
      </c>
      <c r="P120" s="14">
        <f>IFERROR(INT(IF(MID(VLOOKUP(B120,IMPORT!$F:$AF,23,FALSE),1,10)&lt;&gt;"null",MID(VLOOKUP(B120,IMPORT!$F:$AF,23,FALSE),1,10),"")),"")</f>
        <v>43331</v>
      </c>
      <c r="Q120" s="16" t="str">
        <f>IFERROR(INT(IF(MID(VLOOKUP(B120,IMPORT!$F:$AF,26,FALSE),1,10)&lt;&gt;"null",MID(VLOOKUP(B120,IMPORT!$F:$AF,26,FALSE),1,10),"")),"")</f>
        <v/>
      </c>
      <c r="R120" s="16" t="str">
        <f>IFERROR(IF(VLOOKUP(B120,IMPORT!$F:$AF,11,FALSE)="true","X",""),"")</f>
        <v/>
      </c>
      <c r="S120" s="16" t="str">
        <f>IFERROR(IF(VLOOKUP(B120,IMPORT!$F:$AF,12,FALSE)="true","X",""),"")</f>
        <v/>
      </c>
      <c r="T120" s="16" t="str">
        <f>IFERROR(IF(VLOOKUP(B120,IMPORT!$F:$AF,9,FALSE)="true","X",""),"")</f>
        <v/>
      </c>
      <c r="U120" s="16" t="str">
        <f>IFERROR(IF(VLOOKUP(B120,IMPORT!$F:$AF,10,FALSE)="true","X",""),"")</f>
        <v/>
      </c>
      <c r="V120" s="16" t="str">
        <f>IFERROR(IF(VLOOKUP(B120,IMPORT!$F:$AF,13,FALSE)="true","X",""),"")</f>
        <v/>
      </c>
      <c r="W120" s="16" t="str">
        <f>IFERROR(IF(VLOOKUP(B120,IMPORT!$F:$AF,14,FALSE)="true","X",""),"")</f>
        <v/>
      </c>
      <c r="X120" s="12">
        <f>IFERROR(INT(IF(MID(VLOOKUP(B120,IMPORT!$F:$AF,27,FALSE),1,10)&lt;&gt;"null",MID(VLOOKUP(B120,IMPORT!$F:$AF,27,FALSE),1,10),"-")),"")</f>
        <v>43438</v>
      </c>
      <c r="Y120" s="21">
        <f>IFERROR(IF(VLOOKUP(B120,IMPORT!$F:$AF,24,FALSE)&lt;&gt;"null",VLOOKUP(B120,IMPORT!$F:$AF,24,FALSE),""),"")</f>
        <v>7.0100118723601894E+17</v>
      </c>
      <c r="Z120" s="18" t="str">
        <f>IFERROR(IF(VLOOKUP(B120,IMPORT!$F:$AF,25,FALSE)&lt;&gt;"null",VLOOKUP(B120,IMPORT!$F:$AF,25,FALSE),""),"")</f>
        <v/>
      </c>
    </row>
    <row r="121" spans="1:26">
      <c r="A121" s="1" t="str">
        <f>IFERROR(IF(IMPORT!C121&lt;&gt;"",IMPORT!C121,""),"")</f>
        <v>Paris 07 - Saxe</v>
      </c>
      <c r="B121" s="1" t="str">
        <f>IFERROR(VLOOKUP(D121,IMPORT!$1:$1048576,6,FALSE),"")</f>
        <v>EW-600-KM</v>
      </c>
      <c r="C121" s="1">
        <f>IFERROR(VLOOKUP(B121,IMPORT!$F:$G,2,FALSE),"")</f>
        <v>500</v>
      </c>
      <c r="D121" s="8" t="str">
        <f>IFERROR(IF(IMPORT!A121&lt;&gt;"",IMPORT!A121,""),"")</f>
        <v>Paris 07 - Saxe1</v>
      </c>
      <c r="E121" s="1" t="str">
        <f>IFERROR(VLOOKUP(D121,IMPORT!$1:$1048576,21,FALSE),"")</f>
        <v>Azize Aouzal</v>
      </c>
      <c r="F121" s="22" t="str">
        <f>IFERROR(IF(VLOOKUP(B121,IMPORT!$F:$J,4,0)="true","","S"),"")</f>
        <v/>
      </c>
      <c r="G121" s="10" t="str">
        <f>IFERROR(IF(VLOOKUP(B121,IMPORT!$F:$J,5,0)="normal","","B"),"")</f>
        <v/>
      </c>
      <c r="H121" s="23" t="str">
        <f>IFERROR(IF(VLOOKUP(B121,IMPORT!$F:$L,7,0)="true","","P"),"")</f>
        <v/>
      </c>
      <c r="I121" s="18" t="str">
        <f>IF(AND(OR(IMPORT!K121="available",IMPORT!K121="reservation",IMPORT!K121="reservation-late"),OR(A121&lt;&gt;"Z - Garage - Livraison",A121&lt;&gt;"Z - Garage - Livraison")),B121,"")</f>
        <v>EW-600-KM</v>
      </c>
      <c r="J121" s="18" t="str">
        <f>IFERROR(IF(VLOOKUP(B121,IMPORT!$F:$AF,21,FALSE)&lt;&gt;"null",IF(OR(A121="Z - Garage - Livraison",A121="Z - Garage - Restitution"),"",B121),""),"")</f>
        <v/>
      </c>
      <c r="K121" s="18" t="str">
        <f>IF(AND(J121="",OR(IMPORT!K121="intervention",IMPORT!K121="intervention-late")),IF(OR(A121="Z - Garage - Livraison",A121="Z - Garage - Restitution"),"",B121),"")</f>
        <v/>
      </c>
      <c r="L121" s="18" t="str">
        <f t="shared" si="2"/>
        <v/>
      </c>
      <c r="M121" s="20" t="str">
        <f>IFERROR(INT(IF(OR(IMPORT!K121="intervention",IMPORT!K121="intervention-late",IMPORT!K121="unavailable"),IF(J121&lt;&gt;"",MID(VLOOKUP(B121,IMPORT!$F:$AF,21,0),1,10),MID(VLOOKUP(B121,IMPORT!$F:$AF,19,0),1,10)),"")),"")</f>
        <v/>
      </c>
      <c r="N121" s="20" t="str">
        <f>IFERROR(INT(IF(OR(IMPORT!K121="intervention",IMPORT!K121="intervention-late",IMPORT!K121="unavailable"),IF(J121&lt;&gt;"",MID(VLOOKUP(B121,IMPORT!$F:$AF,22,0),1,10),MID(VLOOKUP(B121,IMPORT!$F:$AF,20,0),1,10)),"")),"")</f>
        <v/>
      </c>
      <c r="O121" s="18" t="str">
        <f t="shared" ca="1" si="3"/>
        <v/>
      </c>
      <c r="P121" s="14">
        <f>IFERROR(INT(IF(MID(VLOOKUP(B121,IMPORT!$F:$AF,23,FALSE),1,10)&lt;&gt;"null",MID(VLOOKUP(B121,IMPORT!$F:$AF,23,FALSE),1,10),"")),"")</f>
        <v>43503</v>
      </c>
      <c r="Q121" s="16" t="str">
        <f>IFERROR(INT(IF(MID(VLOOKUP(B121,IMPORT!$F:$AF,26,FALSE),1,10)&lt;&gt;"null",MID(VLOOKUP(B121,IMPORT!$F:$AF,26,FALSE),1,10),"")),"")</f>
        <v/>
      </c>
      <c r="R121" s="16" t="str">
        <f>IFERROR(IF(VLOOKUP(B121,IMPORT!$F:$AF,11,FALSE)="true","X",""),"")</f>
        <v/>
      </c>
      <c r="S121" s="16" t="str">
        <f>IFERROR(IF(VLOOKUP(B121,IMPORT!$F:$AF,12,FALSE)="true","X",""),"")</f>
        <v/>
      </c>
      <c r="T121" s="16" t="str">
        <f>IFERROR(IF(VLOOKUP(B121,IMPORT!$F:$AF,9,FALSE)="true","X",""),"")</f>
        <v/>
      </c>
      <c r="U121" s="16" t="str">
        <f>IFERROR(IF(VLOOKUP(B121,IMPORT!$F:$AF,10,FALSE)="true","X",""),"")</f>
        <v/>
      </c>
      <c r="V121" s="16" t="str">
        <f>IFERROR(IF(VLOOKUP(B121,IMPORT!$F:$AF,13,FALSE)="true","X",""),"")</f>
        <v/>
      </c>
      <c r="W121" s="16" t="str">
        <f>IFERROR(IF(VLOOKUP(B121,IMPORT!$F:$AF,14,FALSE)="true","X",""),"")</f>
        <v/>
      </c>
      <c r="X121" s="12">
        <f>IFERROR(INT(IF(MID(VLOOKUP(B121,IMPORT!$F:$AF,27,FALSE),1,10)&lt;&gt;"null",MID(VLOOKUP(B121,IMPORT!$F:$AF,27,FALSE),1,10),"-")),"")</f>
        <v>43438</v>
      </c>
      <c r="Y121" s="21">
        <f>IFERROR(IF(VLOOKUP(B121,IMPORT!$F:$AF,24,FALSE)&lt;&gt;"null",VLOOKUP(B121,IMPORT!$F:$AF,24,FALSE),""),"")</f>
        <v>7.0100118723603302E+17</v>
      </c>
      <c r="Z121" s="18" t="str">
        <f>IFERROR(IF(VLOOKUP(B121,IMPORT!$F:$AF,25,FALSE)&lt;&gt;"null",VLOOKUP(B121,IMPORT!$F:$AF,25,FALSE),""),"")</f>
        <v/>
      </c>
    </row>
    <row r="122" spans="1:26">
      <c r="A122" s="1" t="str">
        <f>IFERROR(IF(IMPORT!C122&lt;&gt;"",IMPORT!C122,""),"")</f>
        <v>Paris 08 - Haussmann Berri</v>
      </c>
      <c r="B122" s="1" t="str">
        <f>IFERROR(VLOOKUP(D122,IMPORT!$1:$1048576,6,FALSE),"")</f>
        <v>FA-657-RW</v>
      </c>
      <c r="C122" s="1" t="str">
        <f>IFERROR(VLOOKUP(B122,IMPORT!$F:$G,2,FALSE),"")</f>
        <v>MEGANE</v>
      </c>
      <c r="D122" s="8" t="str">
        <f>IFERROR(IF(IMPORT!A122&lt;&gt;"",IMPORT!A122,""),"")</f>
        <v>Paris 08 - Haussmann Berri1</v>
      </c>
      <c r="E122" s="1" t="str">
        <f>IFERROR(VLOOKUP(D122,IMPORT!$1:$1048576,21,FALSE),"")</f>
        <v>Simon Coulange</v>
      </c>
      <c r="F122" s="22" t="str">
        <f>IFERROR(IF(VLOOKUP(B122,IMPORT!$F:$J,4,0)="true","","S"),"")</f>
        <v/>
      </c>
      <c r="G122" s="10" t="str">
        <f>IFERROR(IF(VLOOKUP(B122,IMPORT!$F:$J,5,0)="normal","","B"),"")</f>
        <v/>
      </c>
      <c r="H122" s="23" t="str">
        <f>IFERROR(IF(VLOOKUP(B122,IMPORT!$F:$L,7,0)="true","","P"),"")</f>
        <v/>
      </c>
      <c r="I122" s="18" t="str">
        <f>IF(AND(OR(IMPORT!K122="available",IMPORT!K122="reservation",IMPORT!K122="reservation-late"),OR(A122&lt;&gt;"Z - Garage - Livraison",A122&lt;&gt;"Z - Garage - Livraison")),B122,"")</f>
        <v>FA-657-RW</v>
      </c>
      <c r="J122" s="18" t="str">
        <f>IFERROR(IF(VLOOKUP(B122,IMPORT!$F:$AF,21,FALSE)&lt;&gt;"null",IF(OR(A122="Z - Garage - Livraison",A122="Z - Garage - Restitution"),"",B122),""),"")</f>
        <v/>
      </c>
      <c r="K122" s="18" t="str">
        <f>IF(AND(J122="",OR(IMPORT!K122="intervention",IMPORT!K122="intervention-late")),IF(OR(A122="Z - Garage - Livraison",A122="Z - Garage - Restitution"),"",B122),"")</f>
        <v/>
      </c>
      <c r="L122" s="18" t="str">
        <f t="shared" si="2"/>
        <v/>
      </c>
      <c r="M122" s="20" t="str">
        <f>IFERROR(INT(IF(OR(IMPORT!K122="intervention",IMPORT!K122="intervention-late",IMPORT!K122="unavailable"),IF(J122&lt;&gt;"",MID(VLOOKUP(B122,IMPORT!$F:$AF,21,0),1,10),MID(VLOOKUP(B122,IMPORT!$F:$AF,19,0),1,10)),"")),"")</f>
        <v/>
      </c>
      <c r="N122" s="20" t="str">
        <f>IFERROR(INT(IF(OR(IMPORT!K122="intervention",IMPORT!K122="intervention-late",IMPORT!K122="unavailable"),IF(J122&lt;&gt;"",MID(VLOOKUP(B122,IMPORT!$F:$AF,22,0),1,10),MID(VLOOKUP(B122,IMPORT!$F:$AF,20,0),1,10)),"")),"")</f>
        <v/>
      </c>
      <c r="O122" s="18" t="str">
        <f t="shared" ca="1" si="3"/>
        <v/>
      </c>
      <c r="P122" s="14">
        <f>IFERROR(INT(IF(MID(VLOOKUP(B122,IMPORT!$F:$AF,23,FALSE),1,10)&lt;&gt;"null",MID(VLOOKUP(B122,IMPORT!$F:$AF,23,FALSE),1,10),"")),"")</f>
        <v>43484</v>
      </c>
      <c r="Q122" s="16" t="str">
        <f>IFERROR(INT(IF(MID(VLOOKUP(B122,IMPORT!$F:$AF,26,FALSE),1,10)&lt;&gt;"null",MID(VLOOKUP(B122,IMPORT!$F:$AF,26,FALSE),1,10),"")),"")</f>
        <v/>
      </c>
      <c r="R122" s="16" t="str">
        <f>IFERROR(IF(VLOOKUP(B122,IMPORT!$F:$AF,11,FALSE)="true","X",""),"")</f>
        <v/>
      </c>
      <c r="S122" s="16" t="str">
        <f>IFERROR(IF(VLOOKUP(B122,IMPORT!$F:$AF,12,FALSE)="true","X",""),"")</f>
        <v/>
      </c>
      <c r="T122" s="16" t="str">
        <f>IFERROR(IF(VLOOKUP(B122,IMPORT!$F:$AF,9,FALSE)="true","X",""),"")</f>
        <v/>
      </c>
      <c r="U122" s="16" t="str">
        <f>IFERROR(IF(VLOOKUP(B122,IMPORT!$F:$AF,10,FALSE)="true","X",""),"")</f>
        <v/>
      </c>
      <c r="V122" s="16" t="str">
        <f>IFERROR(IF(VLOOKUP(B122,IMPORT!$F:$AF,13,FALSE)="true","X",""),"")</f>
        <v/>
      </c>
      <c r="W122" s="16" t="str">
        <f>IFERROR(IF(VLOOKUP(B122,IMPORT!$F:$AF,14,FALSE)="true","X",""),"")</f>
        <v/>
      </c>
      <c r="X122" s="12" t="str">
        <f>IFERROR(INT(IF(MID(VLOOKUP(B122,IMPORT!$F:$AF,27,FALSE),1,10)&lt;&gt;"null",MID(VLOOKUP(B122,IMPORT!$F:$AF,27,FALSE),1,10),"-")),"")</f>
        <v/>
      </c>
      <c r="Y122" s="21">
        <f>IFERROR(IF(VLOOKUP(B122,IMPORT!$F:$AF,24,FALSE)&lt;&gt;"null",VLOOKUP(B122,IMPORT!$F:$AF,24,FALSE),""),"")</f>
        <v>7.0100118723602496E+17</v>
      </c>
      <c r="Z122" s="18">
        <f>IFERROR(IF(VLOOKUP(B122,IMPORT!$F:$AF,25,FALSE)&lt;&gt;"null",VLOOKUP(B122,IMPORT!$F:$AF,25,FALSE),""),"")</f>
        <v>1004</v>
      </c>
    </row>
    <row r="123" spans="1:26">
      <c r="A123" s="1" t="str">
        <f>IFERROR(IF(IMPORT!C123&lt;&gt;"",IMPORT!C123,""),"")</f>
        <v>Paris 08 - Haussmann Berri</v>
      </c>
      <c r="B123" s="1" t="str">
        <f>IFERROR(VLOOKUP(D123,IMPORT!$1:$1048576,6,FALSE),"")</f>
        <v>FA-929-RT</v>
      </c>
      <c r="C123" s="1" t="str">
        <f>IFERROR(VLOOKUP(B123,IMPORT!$F:$G,2,FALSE),"")</f>
        <v>MEGANE</v>
      </c>
      <c r="D123" s="8" t="str">
        <f>IFERROR(IF(IMPORT!A123&lt;&gt;"",IMPORT!A123,""),"")</f>
        <v>Paris 08 - Haussmann Berri2</v>
      </c>
      <c r="E123" s="1" t="str">
        <f>IFERROR(VLOOKUP(D123,IMPORT!$1:$1048576,21,FALSE),"")</f>
        <v>Simon Coulange</v>
      </c>
      <c r="F123" s="22" t="str">
        <f>IFERROR(IF(VLOOKUP(B123,IMPORT!$F:$J,4,0)="true","","S"),"")</f>
        <v/>
      </c>
      <c r="G123" s="10" t="str">
        <f>IFERROR(IF(VLOOKUP(B123,IMPORT!$F:$J,5,0)="normal","","B"),"")</f>
        <v/>
      </c>
      <c r="H123" s="23" t="str">
        <f>IFERROR(IF(VLOOKUP(B123,IMPORT!$F:$L,7,0)="true","","P"),"")</f>
        <v/>
      </c>
      <c r="I123" s="18" t="str">
        <f>IF(AND(OR(IMPORT!K123="available",IMPORT!K123="reservation",IMPORT!K123="reservation-late"),OR(A123&lt;&gt;"Z - Garage - Livraison",A123&lt;&gt;"Z - Garage - Livraison")),B123,"")</f>
        <v>FA-929-RT</v>
      </c>
      <c r="J123" s="18" t="str">
        <f>IFERROR(IF(VLOOKUP(B123,IMPORT!$F:$AF,21,FALSE)&lt;&gt;"null",IF(OR(A123="Z - Garage - Livraison",A123="Z - Garage - Restitution"),"",B123),""),"")</f>
        <v/>
      </c>
      <c r="K123" s="18" t="str">
        <f>IF(AND(J123="",OR(IMPORT!K123="intervention",IMPORT!K123="intervention-late")),IF(OR(A123="Z - Garage - Livraison",A123="Z - Garage - Restitution"),"",B123),"")</f>
        <v/>
      </c>
      <c r="L123" s="18" t="str">
        <f t="shared" si="2"/>
        <v/>
      </c>
      <c r="M123" s="20" t="str">
        <f>IFERROR(INT(IF(OR(IMPORT!K123="intervention",IMPORT!K123="intervention-late",IMPORT!K123="unavailable"),IF(J123&lt;&gt;"",MID(VLOOKUP(B123,IMPORT!$F:$AF,21,0),1,10),MID(VLOOKUP(B123,IMPORT!$F:$AF,19,0),1,10)),"")),"")</f>
        <v/>
      </c>
      <c r="N123" s="20" t="str">
        <f>IFERROR(INT(IF(OR(IMPORT!K123="intervention",IMPORT!K123="intervention-late",IMPORT!K123="unavailable"),IF(J123&lt;&gt;"",MID(VLOOKUP(B123,IMPORT!$F:$AF,22,0),1,10),MID(VLOOKUP(B123,IMPORT!$F:$AF,20,0),1,10)),"")),"")</f>
        <v/>
      </c>
      <c r="O123" s="18" t="str">
        <f t="shared" ca="1" si="3"/>
        <v/>
      </c>
      <c r="P123" s="14">
        <f>IFERROR(INT(IF(MID(VLOOKUP(B123,IMPORT!$F:$AF,23,FALSE),1,10)&lt;&gt;"null",MID(VLOOKUP(B123,IMPORT!$F:$AF,23,FALSE),1,10),"")),"")</f>
        <v>43498</v>
      </c>
      <c r="Q123" s="16" t="str">
        <f>IFERROR(INT(IF(MID(VLOOKUP(B123,IMPORT!$F:$AF,26,FALSE),1,10)&lt;&gt;"null",MID(VLOOKUP(B123,IMPORT!$F:$AF,26,FALSE),1,10),"")),"")</f>
        <v/>
      </c>
      <c r="R123" s="16" t="str">
        <f>IFERROR(IF(VLOOKUP(B123,IMPORT!$F:$AF,11,FALSE)="true","X",""),"")</f>
        <v/>
      </c>
      <c r="S123" s="16" t="str">
        <f>IFERROR(IF(VLOOKUP(B123,IMPORT!$F:$AF,12,FALSE)="true","X",""),"")</f>
        <v/>
      </c>
      <c r="T123" s="16" t="str">
        <f>IFERROR(IF(VLOOKUP(B123,IMPORT!$F:$AF,9,FALSE)="true","X",""),"")</f>
        <v/>
      </c>
      <c r="U123" s="16" t="str">
        <f>IFERROR(IF(VLOOKUP(B123,IMPORT!$F:$AF,10,FALSE)="true","X",""),"")</f>
        <v/>
      </c>
      <c r="V123" s="16" t="str">
        <f>IFERROR(IF(VLOOKUP(B123,IMPORT!$F:$AF,13,FALSE)="true","X",""),"")</f>
        <v/>
      </c>
      <c r="W123" s="16" t="str">
        <f>IFERROR(IF(VLOOKUP(B123,IMPORT!$F:$AF,14,FALSE)="true","X",""),"")</f>
        <v/>
      </c>
      <c r="X123" s="12" t="str">
        <f>IFERROR(INT(IF(MID(VLOOKUP(B123,IMPORT!$F:$AF,27,FALSE),1,10)&lt;&gt;"null",MID(VLOOKUP(B123,IMPORT!$F:$AF,27,FALSE),1,10),"-")),"")</f>
        <v/>
      </c>
      <c r="Y123" s="21">
        <f>IFERROR(IF(VLOOKUP(B123,IMPORT!$F:$AF,24,FALSE)&lt;&gt;"null",VLOOKUP(B123,IMPORT!$F:$AF,24,FALSE),""),"")</f>
        <v>7.0100118723602496E+17</v>
      </c>
      <c r="Z123" s="18">
        <f>IFERROR(IF(VLOOKUP(B123,IMPORT!$F:$AF,25,FALSE)&lt;&gt;"null",VLOOKUP(B123,IMPORT!$F:$AF,25,FALSE),""),"")</f>
        <v>1003</v>
      </c>
    </row>
    <row r="124" spans="1:26">
      <c r="A124" s="1" t="str">
        <f>IFERROR(IF(IMPORT!C124&lt;&gt;"",IMPORT!C124,""),"")</f>
        <v>Paris 08 - Haussmann Berri</v>
      </c>
      <c r="B124" s="1" t="str">
        <f>IFERROR(VLOOKUP(D124,IMPORT!$1:$1048576,6,FALSE),"")</f>
        <v>EW-236-KN</v>
      </c>
      <c r="C124" s="1">
        <f>IFERROR(VLOOKUP(B124,IMPORT!$F:$G,2,FALSE),"")</f>
        <v>500</v>
      </c>
      <c r="D124" s="8" t="str">
        <f>IFERROR(IF(IMPORT!A124&lt;&gt;"",IMPORT!A124,""),"")</f>
        <v>Paris 08 - Haussmann Berri3</v>
      </c>
      <c r="E124" s="1" t="str">
        <f>IFERROR(VLOOKUP(D124,IMPORT!$1:$1048576,21,FALSE),"")</f>
        <v>Simon Coulange</v>
      </c>
      <c r="F124" s="22" t="str">
        <f>IFERROR(IF(VLOOKUP(B124,IMPORT!$F:$J,4,0)="true","","S"),"")</f>
        <v/>
      </c>
      <c r="G124" s="10" t="str">
        <f>IFERROR(IF(VLOOKUP(B124,IMPORT!$F:$J,5,0)="normal","","B"),"")</f>
        <v/>
      </c>
      <c r="H124" s="23" t="str">
        <f>IFERROR(IF(VLOOKUP(B124,IMPORT!$F:$L,7,0)="true","","P"),"")</f>
        <v/>
      </c>
      <c r="I124" s="18" t="str">
        <f>IF(AND(OR(IMPORT!K124="available",IMPORT!K124="reservation",IMPORT!K124="reservation-late"),OR(A124&lt;&gt;"Z - Garage - Livraison",A124&lt;&gt;"Z - Garage - Livraison")),B124,"")</f>
        <v>EW-236-KN</v>
      </c>
      <c r="J124" s="18" t="str">
        <f>IFERROR(IF(VLOOKUP(B124,IMPORT!$F:$AF,21,FALSE)&lt;&gt;"null",IF(OR(A124="Z - Garage - Livraison",A124="Z - Garage - Restitution"),"",B124),""),"")</f>
        <v/>
      </c>
      <c r="K124" s="18" t="str">
        <f>IF(AND(J124="",OR(IMPORT!K124="intervention",IMPORT!K124="intervention-late")),IF(OR(A124="Z - Garage - Livraison",A124="Z - Garage - Restitution"),"",B124),"")</f>
        <v/>
      </c>
      <c r="L124" s="18" t="str">
        <f t="shared" si="2"/>
        <v/>
      </c>
      <c r="M124" s="20" t="str">
        <f>IFERROR(INT(IF(OR(IMPORT!K124="intervention",IMPORT!K124="intervention-late",IMPORT!K124="unavailable"),IF(J124&lt;&gt;"",MID(VLOOKUP(B124,IMPORT!$F:$AF,21,0),1,10),MID(VLOOKUP(B124,IMPORT!$F:$AF,19,0),1,10)),"")),"")</f>
        <v/>
      </c>
      <c r="N124" s="20" t="str">
        <f>IFERROR(INT(IF(OR(IMPORT!K124="intervention",IMPORT!K124="intervention-late",IMPORT!K124="unavailable"),IF(J124&lt;&gt;"",MID(VLOOKUP(B124,IMPORT!$F:$AF,22,0),1,10),MID(VLOOKUP(B124,IMPORT!$F:$AF,20,0),1,10)),"")),"")</f>
        <v/>
      </c>
      <c r="O124" s="18" t="str">
        <f t="shared" ca="1" si="3"/>
        <v/>
      </c>
      <c r="P124" s="14" t="str">
        <f>IFERROR(INT(IF(MID(VLOOKUP(B124,IMPORT!$F:$AF,23,FALSE),1,10)&lt;&gt;"null",MID(VLOOKUP(B124,IMPORT!$F:$AF,23,FALSE),1,10),"")),"")</f>
        <v/>
      </c>
      <c r="Q124" s="16" t="str">
        <f>IFERROR(INT(IF(MID(VLOOKUP(B124,IMPORT!$F:$AF,26,FALSE),1,10)&lt;&gt;"null",MID(VLOOKUP(B124,IMPORT!$F:$AF,26,FALSE),1,10),"")),"")</f>
        <v/>
      </c>
      <c r="R124" s="16" t="str">
        <f>IFERROR(IF(VLOOKUP(B124,IMPORT!$F:$AF,11,FALSE)="true","X",""),"")</f>
        <v/>
      </c>
      <c r="S124" s="16" t="str">
        <f>IFERROR(IF(VLOOKUP(B124,IMPORT!$F:$AF,12,FALSE)="true","X",""),"")</f>
        <v/>
      </c>
      <c r="T124" s="16" t="str">
        <f>IFERROR(IF(VLOOKUP(B124,IMPORT!$F:$AF,9,FALSE)="true","X",""),"")</f>
        <v/>
      </c>
      <c r="U124" s="16" t="str">
        <f>IFERROR(IF(VLOOKUP(B124,IMPORT!$F:$AF,10,FALSE)="true","X",""),"")</f>
        <v/>
      </c>
      <c r="V124" s="16" t="str">
        <f>IFERROR(IF(VLOOKUP(B124,IMPORT!$F:$AF,13,FALSE)="true","X",""),"")</f>
        <v/>
      </c>
      <c r="W124" s="16" t="str">
        <f>IFERROR(IF(VLOOKUP(B124,IMPORT!$F:$AF,14,FALSE)="true","X",""),"")</f>
        <v/>
      </c>
      <c r="X124" s="12">
        <f>IFERROR(INT(IF(MID(VLOOKUP(B124,IMPORT!$F:$AF,27,FALSE),1,10)&lt;&gt;"null",MID(VLOOKUP(B124,IMPORT!$F:$AF,27,FALSE),1,10),"-")),"")</f>
        <v>43488</v>
      </c>
      <c r="Y124" s="21">
        <f>IFERROR(IF(VLOOKUP(B124,IMPORT!$F:$AF,24,FALSE)&lt;&gt;"null",VLOOKUP(B124,IMPORT!$F:$AF,24,FALSE),""),"")</f>
        <v>7.0100118723606502E+17</v>
      </c>
      <c r="Z124" s="18">
        <f>IFERROR(IF(VLOOKUP(B124,IMPORT!$F:$AF,25,FALSE)&lt;&gt;"null",VLOOKUP(B124,IMPORT!$F:$AF,25,FALSE),""),"")</f>
        <v>1008</v>
      </c>
    </row>
    <row r="125" spans="1:26">
      <c r="A125" s="1" t="str">
        <f>IFERROR(IF(IMPORT!C125&lt;&gt;"",IMPORT!C125,""),"")</f>
        <v>Paris 08 - Haussmann Berri</v>
      </c>
      <c r="B125" s="1" t="str">
        <f>IFERROR(VLOOKUP(D125,IMPORT!$1:$1048576,6,FALSE),"")</f>
        <v>FA-148-RT</v>
      </c>
      <c r="C125" s="1" t="str">
        <f>IFERROR(VLOOKUP(B125,IMPORT!$F:$G,2,FALSE),"")</f>
        <v>MEGANE</v>
      </c>
      <c r="D125" s="8" t="str">
        <f>IFERROR(IF(IMPORT!A125&lt;&gt;"",IMPORT!A125,""),"")</f>
        <v>Paris 08 - Haussmann Berri4</v>
      </c>
      <c r="E125" s="1" t="str">
        <f>IFERROR(VLOOKUP(D125,IMPORT!$1:$1048576,21,FALSE),"")</f>
        <v>Simon Coulange</v>
      </c>
      <c r="F125" s="22" t="str">
        <f>IFERROR(IF(VLOOKUP(B125,IMPORT!$F:$J,4,0)="true","","S"),"")</f>
        <v/>
      </c>
      <c r="G125" s="10" t="str">
        <f>IFERROR(IF(VLOOKUP(B125,IMPORT!$F:$J,5,0)="normal","","B"),"")</f>
        <v/>
      </c>
      <c r="H125" s="23" t="str">
        <f>IFERROR(IF(VLOOKUP(B125,IMPORT!$F:$L,7,0)="true","","P"),"")</f>
        <v/>
      </c>
      <c r="I125" s="18" t="str">
        <f>IF(AND(OR(IMPORT!K125="available",IMPORT!K125="reservation",IMPORT!K125="reservation-late"),OR(A125&lt;&gt;"Z - Garage - Livraison",A125&lt;&gt;"Z - Garage - Livraison")),B125,"")</f>
        <v>FA-148-RT</v>
      </c>
      <c r="J125" s="18" t="str">
        <f>IFERROR(IF(VLOOKUP(B125,IMPORT!$F:$AF,21,FALSE)&lt;&gt;"null",IF(OR(A125="Z - Garage - Livraison",A125="Z - Garage - Restitution"),"",B125),""),"")</f>
        <v/>
      </c>
      <c r="K125" s="18" t="str">
        <f>IF(AND(J125="",OR(IMPORT!K125="intervention",IMPORT!K125="intervention-late")),IF(OR(A125="Z - Garage - Livraison",A125="Z - Garage - Restitution"),"",B125),"")</f>
        <v/>
      </c>
      <c r="L125" s="18" t="str">
        <f t="shared" si="2"/>
        <v/>
      </c>
      <c r="M125" s="20" t="str">
        <f>IFERROR(INT(IF(OR(IMPORT!K125="intervention",IMPORT!K125="intervention-late",IMPORT!K125="unavailable"),IF(J125&lt;&gt;"",MID(VLOOKUP(B125,IMPORT!$F:$AF,21,0),1,10),MID(VLOOKUP(B125,IMPORT!$F:$AF,19,0),1,10)),"")),"")</f>
        <v/>
      </c>
      <c r="N125" s="20" t="str">
        <f>IFERROR(INT(IF(OR(IMPORT!K125="intervention",IMPORT!K125="intervention-late",IMPORT!K125="unavailable"),IF(J125&lt;&gt;"",MID(VLOOKUP(B125,IMPORT!$F:$AF,22,0),1,10),MID(VLOOKUP(B125,IMPORT!$F:$AF,20,0),1,10)),"")),"")</f>
        <v/>
      </c>
      <c r="O125" s="18" t="str">
        <f t="shared" ca="1" si="3"/>
        <v/>
      </c>
      <c r="P125" s="14">
        <f>IFERROR(INT(IF(MID(VLOOKUP(B125,IMPORT!$F:$AF,23,FALSE),1,10)&lt;&gt;"null",MID(VLOOKUP(B125,IMPORT!$F:$AF,23,FALSE),1,10),"")),"")</f>
        <v>43502</v>
      </c>
      <c r="Q125" s="16" t="str">
        <f>IFERROR(INT(IF(MID(VLOOKUP(B125,IMPORT!$F:$AF,26,FALSE),1,10)&lt;&gt;"null",MID(VLOOKUP(B125,IMPORT!$F:$AF,26,FALSE),1,10),"")),"")</f>
        <v/>
      </c>
      <c r="R125" s="16" t="str">
        <f>IFERROR(IF(VLOOKUP(B125,IMPORT!$F:$AF,11,FALSE)="true","X",""),"")</f>
        <v/>
      </c>
      <c r="S125" s="16" t="str">
        <f>IFERROR(IF(VLOOKUP(B125,IMPORT!$F:$AF,12,FALSE)="true","X",""),"")</f>
        <v/>
      </c>
      <c r="T125" s="16" t="str">
        <f>IFERROR(IF(VLOOKUP(B125,IMPORT!$F:$AF,9,FALSE)="true","X",""),"")</f>
        <v/>
      </c>
      <c r="U125" s="16" t="str">
        <f>IFERROR(IF(VLOOKUP(B125,IMPORT!$F:$AF,10,FALSE)="true","X",""),"")</f>
        <v/>
      </c>
      <c r="V125" s="16" t="str">
        <f>IFERROR(IF(VLOOKUP(B125,IMPORT!$F:$AF,13,FALSE)="true","X",""),"")</f>
        <v/>
      </c>
      <c r="W125" s="16" t="str">
        <f>IFERROR(IF(VLOOKUP(B125,IMPORT!$F:$AF,14,FALSE)="true","X",""),"")</f>
        <v/>
      </c>
      <c r="X125" s="12" t="str">
        <f>IFERROR(INT(IF(MID(VLOOKUP(B125,IMPORT!$F:$AF,27,FALSE),1,10)&lt;&gt;"null",MID(VLOOKUP(B125,IMPORT!$F:$AF,27,FALSE),1,10),"-")),"")</f>
        <v/>
      </c>
      <c r="Y125" s="21">
        <f>IFERROR(IF(VLOOKUP(B125,IMPORT!$F:$AF,24,FALSE)&lt;&gt;"null",VLOOKUP(B125,IMPORT!$F:$AF,24,FALSE),""),"")</f>
        <v>7.0100118723602496E+17</v>
      </c>
      <c r="Z125" s="18">
        <f>IFERROR(IF(VLOOKUP(B125,IMPORT!$F:$AF,25,FALSE)&lt;&gt;"null",VLOOKUP(B125,IMPORT!$F:$AF,25,FALSE),""),"")</f>
        <v>1006</v>
      </c>
    </row>
    <row r="126" spans="1:26">
      <c r="A126" s="1" t="str">
        <f>IFERROR(IF(IMPORT!C126&lt;&gt;"",IMPORT!C126,""),"")</f>
        <v>Paris 08 - Haussmann Berri</v>
      </c>
      <c r="B126" s="1" t="str">
        <f>IFERROR(VLOOKUP(D126,IMPORT!$1:$1048576,6,FALSE),"")</f>
        <v>EK-818-GX</v>
      </c>
      <c r="C126" s="1" t="str">
        <f>IFERROR(VLOOKUP(B126,IMPORT!$F:$G,2,FALSE),"")</f>
        <v>TWINGO</v>
      </c>
      <c r="D126" s="8" t="str">
        <f>IFERROR(IF(IMPORT!A126&lt;&gt;"",IMPORT!A126,""),"")</f>
        <v>Paris 08 - Haussmann Berri5</v>
      </c>
      <c r="E126" s="1" t="str">
        <f>IFERROR(VLOOKUP(D126,IMPORT!$1:$1048576,21,FALSE),"")</f>
        <v>Simon Coulange</v>
      </c>
      <c r="F126" s="22" t="str">
        <f>IFERROR(IF(VLOOKUP(B126,IMPORT!$F:$J,4,0)="true","","S"),"")</f>
        <v/>
      </c>
      <c r="G126" s="10" t="str">
        <f>IFERROR(IF(VLOOKUP(B126,IMPORT!$F:$J,5,0)="normal","","B"),"")</f>
        <v/>
      </c>
      <c r="H126" s="23" t="str">
        <f>IFERROR(IF(VLOOKUP(B126,IMPORT!$F:$L,7,0)="true","","P"),"")</f>
        <v/>
      </c>
      <c r="I126" s="18" t="str">
        <f>IF(AND(OR(IMPORT!K126="available",IMPORT!K126="reservation",IMPORT!K126="reservation-late"),OR(A126&lt;&gt;"Z - Garage - Livraison",A126&lt;&gt;"Z - Garage - Livraison")),B126,"")</f>
        <v>EK-818-GX</v>
      </c>
      <c r="J126" s="18" t="str">
        <f>IFERROR(IF(VLOOKUP(B126,IMPORT!$F:$AF,21,FALSE)&lt;&gt;"null",IF(OR(A126="Z - Garage - Livraison",A126="Z - Garage - Restitution"),"",B126),""),"")</f>
        <v/>
      </c>
      <c r="K126" s="18" t="str">
        <f>IF(AND(J126="",OR(IMPORT!K126="intervention",IMPORT!K126="intervention-late")),IF(OR(A126="Z - Garage - Livraison",A126="Z - Garage - Restitution"),"",B126),"")</f>
        <v/>
      </c>
      <c r="L126" s="18" t="str">
        <f t="shared" si="2"/>
        <v/>
      </c>
      <c r="M126" s="20" t="str">
        <f>IFERROR(INT(IF(OR(IMPORT!K126="intervention",IMPORT!K126="intervention-late",IMPORT!K126="unavailable"),IF(J126&lt;&gt;"",MID(VLOOKUP(B126,IMPORT!$F:$AF,21,0),1,10),MID(VLOOKUP(B126,IMPORT!$F:$AF,19,0),1,10)),"")),"")</f>
        <v/>
      </c>
      <c r="N126" s="20" t="str">
        <f>IFERROR(INT(IF(OR(IMPORT!K126="intervention",IMPORT!K126="intervention-late",IMPORT!K126="unavailable"),IF(J126&lt;&gt;"",MID(VLOOKUP(B126,IMPORT!$F:$AF,22,0),1,10),MID(VLOOKUP(B126,IMPORT!$F:$AF,20,0),1,10)),"")),"")</f>
        <v/>
      </c>
      <c r="O126" s="18" t="str">
        <f t="shared" ca="1" si="3"/>
        <v/>
      </c>
      <c r="P126" s="14">
        <f>IFERROR(INT(IF(MID(VLOOKUP(B126,IMPORT!$F:$AF,23,FALSE),1,10)&lt;&gt;"null",MID(VLOOKUP(B126,IMPORT!$F:$AF,23,FALSE),1,10),"")),"")</f>
        <v>43475</v>
      </c>
      <c r="Q126" s="16" t="str">
        <f>IFERROR(INT(IF(MID(VLOOKUP(B126,IMPORT!$F:$AF,26,FALSE),1,10)&lt;&gt;"null",MID(VLOOKUP(B126,IMPORT!$F:$AF,26,FALSE),1,10),"")),"")</f>
        <v/>
      </c>
      <c r="R126" s="16" t="str">
        <f>IFERROR(IF(VLOOKUP(B126,IMPORT!$F:$AF,11,FALSE)="true","X",""),"")</f>
        <v/>
      </c>
      <c r="S126" s="16" t="str">
        <f>IFERROR(IF(VLOOKUP(B126,IMPORT!$F:$AF,12,FALSE)="true","X",""),"")</f>
        <v/>
      </c>
      <c r="T126" s="16" t="str">
        <f>IFERROR(IF(VLOOKUP(B126,IMPORT!$F:$AF,9,FALSE)="true","X",""),"")</f>
        <v/>
      </c>
      <c r="U126" s="16" t="str">
        <f>IFERROR(IF(VLOOKUP(B126,IMPORT!$F:$AF,10,FALSE)="true","X",""),"")</f>
        <v/>
      </c>
      <c r="V126" s="16" t="str">
        <f>IFERROR(IF(VLOOKUP(B126,IMPORT!$F:$AF,13,FALSE)="true","X",""),"")</f>
        <v/>
      </c>
      <c r="W126" s="16" t="str">
        <f>IFERROR(IF(VLOOKUP(B126,IMPORT!$F:$AF,14,FALSE)="true","X",""),"")</f>
        <v/>
      </c>
      <c r="X126" s="12">
        <f>IFERROR(INT(IF(MID(VLOOKUP(B126,IMPORT!$F:$AF,27,FALSE),1,10)&lt;&gt;"null",MID(VLOOKUP(B126,IMPORT!$F:$AF,27,FALSE),1,10),"-")),"")</f>
        <v>43371</v>
      </c>
      <c r="Y126" s="21">
        <f>IFERROR(IF(VLOOKUP(B126,IMPORT!$F:$AF,24,FALSE)&lt;&gt;"null",VLOOKUP(B126,IMPORT!$F:$AF,24,FALSE),""),"")</f>
        <v>7.0100118723608499E+17</v>
      </c>
      <c r="Z126" s="18">
        <f>IFERROR(IF(VLOOKUP(B126,IMPORT!$F:$AF,25,FALSE)&lt;&gt;"null",VLOOKUP(B126,IMPORT!$F:$AF,25,FALSE),""),"")</f>
        <v>1010</v>
      </c>
    </row>
    <row r="127" spans="1:26">
      <c r="A127" s="1" t="str">
        <f>IFERROR(IF(IMPORT!C127&lt;&gt;"",IMPORT!C127,""),"")</f>
        <v>Paris 08 - Haussmann Berri</v>
      </c>
      <c r="B127" s="1" t="str">
        <f>IFERROR(VLOOKUP(D127,IMPORT!$1:$1048576,6,FALSE),"")</f>
        <v>FA-740-RV</v>
      </c>
      <c r="C127" s="1" t="str">
        <f>IFERROR(VLOOKUP(B127,IMPORT!$F:$G,2,FALSE),"")</f>
        <v>MEGANE</v>
      </c>
      <c r="D127" s="8" t="str">
        <f>IFERROR(IF(IMPORT!A127&lt;&gt;"",IMPORT!A127,""),"")</f>
        <v>Paris 08 - Haussmann Berri6</v>
      </c>
      <c r="E127" s="1" t="str">
        <f>IFERROR(VLOOKUP(D127,IMPORT!$1:$1048576,21,FALSE),"")</f>
        <v>Simon Coulange</v>
      </c>
      <c r="F127" s="22" t="str">
        <f>IFERROR(IF(VLOOKUP(B127,IMPORT!$F:$J,4,0)="true","","S"),"")</f>
        <v/>
      </c>
      <c r="G127" s="10" t="str">
        <f>IFERROR(IF(VLOOKUP(B127,IMPORT!$F:$J,5,0)="normal","","B"),"")</f>
        <v/>
      </c>
      <c r="H127" s="23" t="str">
        <f>IFERROR(IF(VLOOKUP(B127,IMPORT!$F:$L,7,0)="true","","P"),"")</f>
        <v/>
      </c>
      <c r="I127" s="18" t="str">
        <f>IF(AND(OR(IMPORT!K127="available",IMPORT!K127="reservation",IMPORT!K127="reservation-late"),OR(A127&lt;&gt;"Z - Garage - Livraison",A127&lt;&gt;"Z - Garage - Livraison")),B127,"")</f>
        <v>FA-740-RV</v>
      </c>
      <c r="J127" s="18" t="str">
        <f>IFERROR(IF(VLOOKUP(B127,IMPORT!$F:$AF,21,FALSE)&lt;&gt;"null",IF(OR(A127="Z - Garage - Livraison",A127="Z - Garage - Restitution"),"",B127),""),"")</f>
        <v/>
      </c>
      <c r="K127" s="18" t="str">
        <f>IF(AND(J127="",OR(IMPORT!K127="intervention",IMPORT!K127="intervention-late")),IF(OR(A127="Z - Garage - Livraison",A127="Z - Garage - Restitution"),"",B127),"")</f>
        <v/>
      </c>
      <c r="L127" s="18" t="str">
        <f t="shared" si="2"/>
        <v/>
      </c>
      <c r="M127" s="20" t="str">
        <f>IFERROR(INT(IF(OR(IMPORT!K127="intervention",IMPORT!K127="intervention-late",IMPORT!K127="unavailable"),IF(J127&lt;&gt;"",MID(VLOOKUP(B127,IMPORT!$F:$AF,21,0),1,10),MID(VLOOKUP(B127,IMPORT!$F:$AF,19,0),1,10)),"")),"")</f>
        <v/>
      </c>
      <c r="N127" s="20" t="str">
        <f>IFERROR(INT(IF(OR(IMPORT!K127="intervention",IMPORT!K127="intervention-late",IMPORT!K127="unavailable"),IF(J127&lt;&gt;"",MID(VLOOKUP(B127,IMPORT!$F:$AF,22,0),1,10),MID(VLOOKUP(B127,IMPORT!$F:$AF,20,0),1,10)),"")),"")</f>
        <v/>
      </c>
      <c r="O127" s="18" t="str">
        <f t="shared" ca="1" si="3"/>
        <v/>
      </c>
      <c r="P127" s="14">
        <f>IFERROR(INT(IF(MID(VLOOKUP(B127,IMPORT!$F:$AF,23,FALSE),1,10)&lt;&gt;"null",MID(VLOOKUP(B127,IMPORT!$F:$AF,23,FALSE),1,10),"")),"")</f>
        <v>43498</v>
      </c>
      <c r="Q127" s="16" t="str">
        <f>IFERROR(INT(IF(MID(VLOOKUP(B127,IMPORT!$F:$AF,26,FALSE),1,10)&lt;&gt;"null",MID(VLOOKUP(B127,IMPORT!$F:$AF,26,FALSE),1,10),"")),"")</f>
        <v/>
      </c>
      <c r="R127" s="16" t="str">
        <f>IFERROR(IF(VLOOKUP(B127,IMPORT!$F:$AF,11,FALSE)="true","X",""),"")</f>
        <v/>
      </c>
      <c r="S127" s="16" t="str">
        <f>IFERROR(IF(VLOOKUP(B127,IMPORT!$F:$AF,12,FALSE)="true","X",""),"")</f>
        <v/>
      </c>
      <c r="T127" s="16" t="str">
        <f>IFERROR(IF(VLOOKUP(B127,IMPORT!$F:$AF,9,FALSE)="true","X",""),"")</f>
        <v/>
      </c>
      <c r="U127" s="16" t="str">
        <f>IFERROR(IF(VLOOKUP(B127,IMPORT!$F:$AF,10,FALSE)="true","X",""),"")</f>
        <v/>
      </c>
      <c r="V127" s="16" t="str">
        <f>IFERROR(IF(VLOOKUP(B127,IMPORT!$F:$AF,13,FALSE)="true","X",""),"")</f>
        <v/>
      </c>
      <c r="W127" s="16" t="str">
        <f>IFERROR(IF(VLOOKUP(B127,IMPORT!$F:$AF,14,FALSE)="true","X",""),"")</f>
        <v/>
      </c>
      <c r="X127" s="12">
        <f>IFERROR(INT(IF(MID(VLOOKUP(B127,IMPORT!$F:$AF,27,FALSE),1,10)&lt;&gt;"null",MID(VLOOKUP(B127,IMPORT!$F:$AF,27,FALSE),1,10),"-")),"")</f>
        <v>43493</v>
      </c>
      <c r="Y127" s="21">
        <f>IFERROR(IF(VLOOKUP(B127,IMPORT!$F:$AF,24,FALSE)&lt;&gt;"null",VLOOKUP(B127,IMPORT!$F:$AF,24,FALSE),""),"")</f>
        <v>7.0100118723602496E+17</v>
      </c>
      <c r="Z127" s="18">
        <f>IFERROR(IF(VLOOKUP(B127,IMPORT!$F:$AF,25,FALSE)&lt;&gt;"null",VLOOKUP(B127,IMPORT!$F:$AF,25,FALSE),""),"")</f>
        <v>1005</v>
      </c>
    </row>
    <row r="128" spans="1:26">
      <c r="A128" s="1" t="str">
        <f>IFERROR(IF(IMPORT!C128&lt;&gt;"",IMPORT!C128,""),"")</f>
        <v>Paris 08 - Madeleine Tronchet</v>
      </c>
      <c r="B128" s="1" t="str">
        <f>IFERROR(VLOOKUP(D128,IMPORT!$1:$1048576,6,FALSE),"")</f>
        <v>EK-311-ZX</v>
      </c>
      <c r="C128" s="1" t="str">
        <f>IFERROR(VLOOKUP(B128,IMPORT!$F:$G,2,FALSE),"")</f>
        <v>TWINGO</v>
      </c>
      <c r="D128" s="8" t="str">
        <f>IFERROR(IF(IMPORT!A128&lt;&gt;"",IMPORT!A128,""),"")</f>
        <v>Paris 08 - Madeleine Tronchet1</v>
      </c>
      <c r="E128" s="1" t="str">
        <f>IFERROR(VLOOKUP(D128,IMPORT!$1:$1048576,21,FALSE),"")</f>
        <v>Simon Coulange</v>
      </c>
      <c r="F128" s="22" t="str">
        <f>IFERROR(IF(VLOOKUP(B128,IMPORT!$F:$J,4,0)="true","","S"),"")</f>
        <v>S</v>
      </c>
      <c r="G128" s="10" t="str">
        <f>IFERROR(IF(VLOOKUP(B128,IMPORT!$F:$J,5,0)="normal","","B"),"")</f>
        <v/>
      </c>
      <c r="H128" s="23" t="str">
        <f>IFERROR(IF(VLOOKUP(B128,IMPORT!$F:$L,7,0)="true","","P"),"")</f>
        <v/>
      </c>
      <c r="I128" s="18" t="str">
        <f>IF(AND(OR(IMPORT!K128="available",IMPORT!K128="reservation",IMPORT!K128="reservation-late"),OR(A128&lt;&gt;"Z - Garage - Livraison",A128&lt;&gt;"Z - Garage - Livraison")),B128,"")</f>
        <v>EK-311-ZX</v>
      </c>
      <c r="J128" s="18" t="str">
        <f>IFERROR(IF(VLOOKUP(B128,IMPORT!$F:$AF,21,FALSE)&lt;&gt;"null",IF(OR(A128="Z - Garage - Livraison",A128="Z - Garage - Restitution"),"",B128),""),"")</f>
        <v/>
      </c>
      <c r="K128" s="18" t="str">
        <f>IF(AND(J128="",OR(IMPORT!K128="intervention",IMPORT!K128="intervention-late")),IF(OR(A128="Z - Garage - Livraison",A128="Z - Garage - Restitution"),"",B128),"")</f>
        <v/>
      </c>
      <c r="L128" s="18" t="str">
        <f t="shared" si="2"/>
        <v/>
      </c>
      <c r="M128" s="20" t="str">
        <f>IFERROR(INT(IF(OR(IMPORT!K128="intervention",IMPORT!K128="intervention-late",IMPORT!K128="unavailable"),IF(J128&lt;&gt;"",MID(VLOOKUP(B128,IMPORT!$F:$AF,21,0),1,10),MID(VLOOKUP(B128,IMPORT!$F:$AF,19,0),1,10)),"")),"")</f>
        <v/>
      </c>
      <c r="N128" s="20" t="str">
        <f>IFERROR(INT(IF(OR(IMPORT!K128="intervention",IMPORT!K128="intervention-late",IMPORT!K128="unavailable"),IF(J128&lt;&gt;"",MID(VLOOKUP(B128,IMPORT!$F:$AF,22,0),1,10),MID(VLOOKUP(B128,IMPORT!$F:$AF,20,0),1,10)),"")),"")</f>
        <v/>
      </c>
      <c r="O128" s="18" t="str">
        <f t="shared" ca="1" si="3"/>
        <v/>
      </c>
      <c r="P128" s="14">
        <f>IFERROR(INT(IF(MID(VLOOKUP(B128,IMPORT!$F:$AF,23,FALSE),1,10)&lt;&gt;"null",MID(VLOOKUP(B128,IMPORT!$F:$AF,23,FALSE),1,10),"")),"")</f>
        <v>43488</v>
      </c>
      <c r="Q128" s="16" t="str">
        <f>IFERROR(INT(IF(MID(VLOOKUP(B128,IMPORT!$F:$AF,26,FALSE),1,10)&lt;&gt;"null",MID(VLOOKUP(B128,IMPORT!$F:$AF,26,FALSE),1,10),"")),"")</f>
        <v/>
      </c>
      <c r="R128" s="16" t="str">
        <f>IFERROR(IF(VLOOKUP(B128,IMPORT!$F:$AF,11,FALSE)="true","X",""),"")</f>
        <v/>
      </c>
      <c r="S128" s="16" t="str">
        <f>IFERROR(IF(VLOOKUP(B128,IMPORT!$F:$AF,12,FALSE)="true","X",""),"")</f>
        <v/>
      </c>
      <c r="T128" s="16" t="str">
        <f>IFERROR(IF(VLOOKUP(B128,IMPORT!$F:$AF,9,FALSE)="true","X",""),"")</f>
        <v/>
      </c>
      <c r="U128" s="16" t="str">
        <f>IFERROR(IF(VLOOKUP(B128,IMPORT!$F:$AF,10,FALSE)="true","X",""),"")</f>
        <v/>
      </c>
      <c r="V128" s="16" t="str">
        <f>IFERROR(IF(VLOOKUP(B128,IMPORT!$F:$AF,13,FALSE)="true","X",""),"")</f>
        <v/>
      </c>
      <c r="W128" s="16" t="str">
        <f>IFERROR(IF(VLOOKUP(B128,IMPORT!$F:$AF,14,FALSE)="true","X",""),"")</f>
        <v/>
      </c>
      <c r="X128" s="12">
        <f>IFERROR(INT(IF(MID(VLOOKUP(B128,IMPORT!$F:$AF,27,FALSE),1,10)&lt;&gt;"null",MID(VLOOKUP(B128,IMPORT!$F:$AF,27,FALSE),1,10),"-")),"")</f>
        <v>43370</v>
      </c>
      <c r="Y128" s="21">
        <f>IFERROR(IF(VLOOKUP(B128,IMPORT!$F:$AF,24,FALSE)&lt;&gt;"null",VLOOKUP(B128,IMPORT!$F:$AF,24,FALSE),""),"")</f>
        <v>7.0100118723608499E+17</v>
      </c>
      <c r="Z128" s="18" t="str">
        <f>IFERROR(IF(VLOOKUP(B128,IMPORT!$F:$AF,25,FALSE)&lt;&gt;"null",VLOOKUP(B128,IMPORT!$F:$AF,25,FALSE),""),"")</f>
        <v/>
      </c>
    </row>
    <row r="129" spans="1:26">
      <c r="A129" s="1" t="str">
        <f>IFERROR(IF(IMPORT!C129&lt;&gt;"",IMPORT!C129,""),"")</f>
        <v>Paris 08 - Madeleine Tronchet</v>
      </c>
      <c r="B129" s="1" t="str">
        <f>IFERROR(VLOOKUP(D129,IMPORT!$1:$1048576,6,FALSE),"")</f>
        <v>EV-099-SP</v>
      </c>
      <c r="C129" s="1" t="str">
        <f>IFERROR(VLOOKUP(B129,IMPORT!$F:$G,2,FALSE),"")</f>
        <v>MEGANE</v>
      </c>
      <c r="D129" s="8" t="str">
        <f>IFERROR(IF(IMPORT!A129&lt;&gt;"",IMPORT!A129,""),"")</f>
        <v>Paris 08 - Madeleine Tronchet2</v>
      </c>
      <c r="E129" s="1" t="str">
        <f>IFERROR(VLOOKUP(D129,IMPORT!$1:$1048576,21,FALSE),"")</f>
        <v>Simon Coulange</v>
      </c>
      <c r="F129" s="22" t="str">
        <f>IFERROR(IF(VLOOKUP(B129,IMPORT!$F:$J,4,0)="true","","S"),"")</f>
        <v/>
      </c>
      <c r="G129" s="10" t="str">
        <f>IFERROR(IF(VLOOKUP(B129,IMPORT!$F:$J,5,0)="normal","","B"),"")</f>
        <v/>
      </c>
      <c r="H129" s="23" t="str">
        <f>IFERROR(IF(VLOOKUP(B129,IMPORT!$F:$L,7,0)="true","","P"),"")</f>
        <v/>
      </c>
      <c r="I129" s="18" t="str">
        <f>IF(AND(OR(IMPORT!K129="available",IMPORT!K129="reservation",IMPORT!K129="reservation-late"),OR(A129&lt;&gt;"Z - Garage - Livraison",A129&lt;&gt;"Z - Garage - Livraison")),B129,"")</f>
        <v>EV-099-SP</v>
      </c>
      <c r="J129" s="18" t="str">
        <f>IFERROR(IF(VLOOKUP(B129,IMPORT!$F:$AF,21,FALSE)&lt;&gt;"null",IF(OR(A129="Z - Garage - Livraison",A129="Z - Garage - Restitution"),"",B129),""),"")</f>
        <v/>
      </c>
      <c r="K129" s="18" t="str">
        <f>IF(AND(J129="",OR(IMPORT!K129="intervention",IMPORT!K129="intervention-late")),IF(OR(A129="Z - Garage - Livraison",A129="Z - Garage - Restitution"),"",B129),"")</f>
        <v/>
      </c>
      <c r="L129" s="18" t="str">
        <f t="shared" si="2"/>
        <v/>
      </c>
      <c r="M129" s="20" t="str">
        <f>IFERROR(INT(IF(OR(IMPORT!K129="intervention",IMPORT!K129="intervention-late",IMPORT!K129="unavailable"),IF(J129&lt;&gt;"",MID(VLOOKUP(B129,IMPORT!$F:$AF,21,0),1,10),MID(VLOOKUP(B129,IMPORT!$F:$AF,19,0),1,10)),"")),"")</f>
        <v/>
      </c>
      <c r="N129" s="20" t="str">
        <f>IFERROR(INT(IF(OR(IMPORT!K129="intervention",IMPORT!K129="intervention-late",IMPORT!K129="unavailable"),IF(J129&lt;&gt;"",MID(VLOOKUP(B129,IMPORT!$F:$AF,22,0),1,10),MID(VLOOKUP(B129,IMPORT!$F:$AF,20,0),1,10)),"")),"")</f>
        <v/>
      </c>
      <c r="O129" s="18" t="str">
        <f t="shared" ca="1" si="3"/>
        <v/>
      </c>
      <c r="P129" s="14" t="str">
        <f>IFERROR(INT(IF(MID(VLOOKUP(B129,IMPORT!$F:$AF,23,FALSE),1,10)&lt;&gt;"null",MID(VLOOKUP(B129,IMPORT!$F:$AF,23,FALSE),1,10),"")),"")</f>
        <v/>
      </c>
      <c r="Q129" s="16">
        <f>IFERROR(INT(IF(MID(VLOOKUP(B129,IMPORT!$F:$AF,26,FALSE),1,10)&lt;&gt;"null",MID(VLOOKUP(B129,IMPORT!$F:$AF,26,FALSE),1,10),"")),"")</f>
        <v>43475</v>
      </c>
      <c r="R129" s="16" t="str">
        <f>IFERROR(IF(VLOOKUP(B129,IMPORT!$F:$AF,11,FALSE)="true","X",""),"")</f>
        <v/>
      </c>
      <c r="S129" s="16" t="str">
        <f>IFERROR(IF(VLOOKUP(B129,IMPORT!$F:$AF,12,FALSE)="true","X",""),"")</f>
        <v/>
      </c>
      <c r="T129" s="16" t="str">
        <f>IFERROR(IF(VLOOKUP(B129,IMPORT!$F:$AF,9,FALSE)="true","X",""),"")</f>
        <v/>
      </c>
      <c r="U129" s="16" t="str">
        <f>IFERROR(IF(VLOOKUP(B129,IMPORT!$F:$AF,10,FALSE)="true","X",""),"")</f>
        <v/>
      </c>
      <c r="V129" s="16" t="str">
        <f>IFERROR(IF(VLOOKUP(B129,IMPORT!$F:$AF,13,FALSE)="true","X",""),"")</f>
        <v/>
      </c>
      <c r="W129" s="16" t="str">
        <f>IFERROR(IF(VLOOKUP(B129,IMPORT!$F:$AF,14,FALSE)="true","X",""),"")</f>
        <v/>
      </c>
      <c r="X129" s="12">
        <f>IFERROR(INT(IF(MID(VLOOKUP(B129,IMPORT!$F:$AF,27,FALSE),1,10)&lt;&gt;"null",MID(VLOOKUP(B129,IMPORT!$F:$AF,27,FALSE),1,10),"-")),"")</f>
        <v>43214</v>
      </c>
      <c r="Y129" s="21">
        <f>IFERROR(IF(VLOOKUP(B129,IMPORT!$F:$AF,24,FALSE)&lt;&gt;"null",VLOOKUP(B129,IMPORT!$F:$AF,24,FALSE),""),"")</f>
        <v>7.0100118723603699E+17</v>
      </c>
      <c r="Z129" s="18" t="str">
        <f>IFERROR(IF(VLOOKUP(B129,IMPORT!$F:$AF,25,FALSE)&lt;&gt;"null",VLOOKUP(B129,IMPORT!$F:$AF,25,FALSE),""),"")</f>
        <v/>
      </c>
    </row>
    <row r="130" spans="1:26">
      <c r="A130" s="1" t="str">
        <f>IFERROR(IF(IMPORT!C130&lt;&gt;"",IMPORT!C130,""),"")</f>
        <v>Paris 08 - Madeleine Tronchet</v>
      </c>
      <c r="B130" s="1" t="str">
        <f>IFERROR(VLOOKUP(D130,IMPORT!$1:$1048576,6,FALSE),"")</f>
        <v>EP-564-EJ</v>
      </c>
      <c r="C130" s="1" t="str">
        <f>IFERROR(VLOOKUP(B130,IMPORT!$F:$G,2,FALSE),"")</f>
        <v>Golf 7</v>
      </c>
      <c r="D130" s="8" t="str">
        <f>IFERROR(IF(IMPORT!A130&lt;&gt;"",IMPORT!A130,""),"")</f>
        <v>Paris 08 - Madeleine Tronchet3</v>
      </c>
      <c r="E130" s="1" t="str">
        <f>IFERROR(VLOOKUP(D130,IMPORT!$1:$1048576,21,FALSE),"")</f>
        <v>Simon Coulange</v>
      </c>
      <c r="F130" s="22" t="str">
        <f>IFERROR(IF(VLOOKUP(B130,IMPORT!$F:$J,4,0)="true","","S"),"")</f>
        <v/>
      </c>
      <c r="G130" s="10" t="str">
        <f>IFERROR(IF(VLOOKUP(B130,IMPORT!$F:$J,5,0)="normal","","B"),"")</f>
        <v/>
      </c>
      <c r="H130" s="23" t="str">
        <f>IFERROR(IF(VLOOKUP(B130,IMPORT!$F:$L,7,0)="true","","P"),"")</f>
        <v/>
      </c>
      <c r="I130" s="18" t="str">
        <f>IF(AND(OR(IMPORT!K130="available",IMPORT!K130="reservation",IMPORT!K130="reservation-late"),OR(A130&lt;&gt;"Z - Garage - Livraison",A130&lt;&gt;"Z - Garage - Livraison")),B130,"")</f>
        <v>EP-564-EJ</v>
      </c>
      <c r="J130" s="18" t="str">
        <f>IFERROR(IF(VLOOKUP(B130,IMPORT!$F:$AF,21,FALSE)&lt;&gt;"null",IF(OR(A130="Z - Garage - Livraison",A130="Z - Garage - Restitution"),"",B130),""),"")</f>
        <v/>
      </c>
      <c r="K130" s="18" t="str">
        <f>IF(AND(J130="",OR(IMPORT!K130="intervention",IMPORT!K130="intervention-late")),IF(OR(A130="Z - Garage - Livraison",A130="Z - Garage - Restitution"),"",B130),"")</f>
        <v/>
      </c>
      <c r="L130" s="18" t="str">
        <f t="shared" ref="L130:L193" si="4">IFERROR(IF(OR(A130="Z - Garage - Livraison",A130="Z - Garage - Restitution"),B130,""),"")</f>
        <v/>
      </c>
      <c r="M130" s="20" t="str">
        <f>IFERROR(INT(IF(OR(IMPORT!K130="intervention",IMPORT!K130="intervention-late",IMPORT!K130="unavailable"),IF(J130&lt;&gt;"",MID(VLOOKUP(B130,IMPORT!$F:$AF,21,0),1,10),MID(VLOOKUP(B130,IMPORT!$F:$AF,19,0),1,10)),"")),"")</f>
        <v/>
      </c>
      <c r="N130" s="20" t="str">
        <f>IFERROR(INT(IF(OR(IMPORT!K130="intervention",IMPORT!K130="intervention-late",IMPORT!K130="unavailable"),IF(J130&lt;&gt;"",MID(VLOOKUP(B130,IMPORT!$F:$AF,22,0),1,10),MID(VLOOKUP(B130,IMPORT!$F:$AF,20,0),1,10)),"")),"")</f>
        <v/>
      </c>
      <c r="O130" s="18" t="str">
        <f t="shared" ca="1" si="3"/>
        <v/>
      </c>
      <c r="P130" s="14" t="str">
        <f>IFERROR(INT(IF(MID(VLOOKUP(B130,IMPORT!$F:$AF,23,FALSE),1,10)&lt;&gt;"null",MID(VLOOKUP(B130,IMPORT!$F:$AF,23,FALSE),1,10),"")),"")</f>
        <v/>
      </c>
      <c r="Q130" s="16" t="str">
        <f>IFERROR(INT(IF(MID(VLOOKUP(B130,IMPORT!$F:$AF,26,FALSE),1,10)&lt;&gt;"null",MID(VLOOKUP(B130,IMPORT!$F:$AF,26,FALSE),1,10),"")),"")</f>
        <v/>
      </c>
      <c r="R130" s="16" t="str">
        <f>IFERROR(IF(VLOOKUP(B130,IMPORT!$F:$AF,11,FALSE)="true","X",""),"")</f>
        <v/>
      </c>
      <c r="S130" s="16" t="str">
        <f>IFERROR(IF(VLOOKUP(B130,IMPORT!$F:$AF,12,FALSE)="true","X",""),"")</f>
        <v/>
      </c>
      <c r="T130" s="16" t="str">
        <f>IFERROR(IF(VLOOKUP(B130,IMPORT!$F:$AF,9,FALSE)="true","X",""),"")</f>
        <v/>
      </c>
      <c r="U130" s="16" t="str">
        <f>IFERROR(IF(VLOOKUP(B130,IMPORT!$F:$AF,10,FALSE)="true","X",""),"")</f>
        <v/>
      </c>
      <c r="V130" s="16" t="str">
        <f>IFERROR(IF(VLOOKUP(B130,IMPORT!$F:$AF,13,FALSE)="true","X",""),"")</f>
        <v/>
      </c>
      <c r="W130" s="16" t="str">
        <f>IFERROR(IF(VLOOKUP(B130,IMPORT!$F:$AF,14,FALSE)="true","X",""),"")</f>
        <v/>
      </c>
      <c r="X130" s="12">
        <f>IFERROR(INT(IF(MID(VLOOKUP(B130,IMPORT!$F:$AF,27,FALSE),1,10)&lt;&gt;"null",MID(VLOOKUP(B130,IMPORT!$F:$AF,27,FALSE),1,10),"-")),"")</f>
        <v>43371</v>
      </c>
      <c r="Y130" s="21">
        <f>IFERROR(IF(VLOOKUP(B130,IMPORT!$F:$AF,24,FALSE)&lt;&gt;"null",VLOOKUP(B130,IMPORT!$F:$AF,24,FALSE),""),"")</f>
        <v>7.0100118723606003E+17</v>
      </c>
      <c r="Z130" s="18" t="str">
        <f>IFERROR(IF(VLOOKUP(B130,IMPORT!$F:$AF,25,FALSE)&lt;&gt;"null",VLOOKUP(B130,IMPORT!$F:$AF,25,FALSE),""),"")</f>
        <v/>
      </c>
    </row>
    <row r="131" spans="1:26">
      <c r="A131" s="1" t="str">
        <f>IFERROR(IF(IMPORT!C131&lt;&gt;"",IMPORT!C131,""),"")</f>
        <v>Paris 08 - Madeleine Tronchet</v>
      </c>
      <c r="B131" s="1" t="str">
        <f>IFERROR(VLOOKUP(D131,IMPORT!$1:$1048576,6,FALSE),"")</f>
        <v>FC-329-SL</v>
      </c>
      <c r="C131" s="1" t="str">
        <f>IFERROR(VLOOKUP(B131,IMPORT!$F:$G,2,FALSE),"")</f>
        <v>MEGANE</v>
      </c>
      <c r="D131" s="8" t="str">
        <f>IFERROR(IF(IMPORT!A131&lt;&gt;"",IMPORT!A131,""),"")</f>
        <v>Paris 08 - Madeleine Tronchet4</v>
      </c>
      <c r="E131" s="1" t="str">
        <f>IFERROR(VLOOKUP(D131,IMPORT!$1:$1048576,21,FALSE),"")</f>
        <v>Simon Coulange</v>
      </c>
      <c r="F131" s="22" t="str">
        <f>IFERROR(IF(VLOOKUP(B131,IMPORT!$F:$J,4,0)="true","","S"),"")</f>
        <v/>
      </c>
      <c r="G131" s="10" t="str">
        <f>IFERROR(IF(VLOOKUP(B131,IMPORT!$F:$J,5,0)="normal","","B"),"")</f>
        <v/>
      </c>
      <c r="H131" s="23" t="str">
        <f>IFERROR(IF(VLOOKUP(B131,IMPORT!$F:$L,7,0)="true","","P"),"")</f>
        <v/>
      </c>
      <c r="I131" s="18" t="str">
        <f>IF(AND(OR(IMPORT!K131="available",IMPORT!K131="reservation",IMPORT!K131="reservation-late"),OR(A131&lt;&gt;"Z - Garage - Livraison",A131&lt;&gt;"Z - Garage - Livraison")),B131,"")</f>
        <v>FC-329-SL</v>
      </c>
      <c r="J131" s="18" t="str">
        <f>IFERROR(IF(VLOOKUP(B131,IMPORT!$F:$AF,21,FALSE)&lt;&gt;"null",IF(OR(A131="Z - Garage - Livraison",A131="Z - Garage - Restitution"),"",B131),""),"")</f>
        <v/>
      </c>
      <c r="K131" s="18" t="str">
        <f>IF(AND(J131="",OR(IMPORT!K131="intervention",IMPORT!K131="intervention-late")),IF(OR(A131="Z - Garage - Livraison",A131="Z - Garage - Restitution"),"",B131),"")</f>
        <v/>
      </c>
      <c r="L131" s="18" t="str">
        <f t="shared" si="4"/>
        <v/>
      </c>
      <c r="M131" s="20" t="str">
        <f>IFERROR(INT(IF(OR(IMPORT!K131="intervention",IMPORT!K131="intervention-late",IMPORT!K131="unavailable"),IF(J131&lt;&gt;"",MID(VLOOKUP(B131,IMPORT!$F:$AF,21,0),1,10),MID(VLOOKUP(B131,IMPORT!$F:$AF,19,0),1,10)),"")),"")</f>
        <v/>
      </c>
      <c r="N131" s="20" t="str">
        <f>IFERROR(INT(IF(OR(IMPORT!K131="intervention",IMPORT!K131="intervention-late",IMPORT!K131="unavailable"),IF(J131&lt;&gt;"",MID(VLOOKUP(B131,IMPORT!$F:$AF,22,0),1,10),MID(VLOOKUP(B131,IMPORT!$F:$AF,20,0),1,10)),"")),"")</f>
        <v/>
      </c>
      <c r="O131" s="18" t="str">
        <f t="shared" ref="O131:O194" ca="1" si="5">IF(J131&lt;&gt;"",IF(N131&lt;&gt;"",N131-TODAY(),""),"")</f>
        <v/>
      </c>
      <c r="P131" s="14" t="str">
        <f>IFERROR(INT(IF(MID(VLOOKUP(B131,IMPORT!$F:$AF,23,FALSE),1,10)&lt;&gt;"null",MID(VLOOKUP(B131,IMPORT!$F:$AF,23,FALSE),1,10),"")),"")</f>
        <v/>
      </c>
      <c r="Q131" s="16" t="str">
        <f>IFERROR(INT(IF(MID(VLOOKUP(B131,IMPORT!$F:$AF,26,FALSE),1,10)&lt;&gt;"null",MID(VLOOKUP(B131,IMPORT!$F:$AF,26,FALSE),1,10),"")),"")</f>
        <v/>
      </c>
      <c r="R131" s="16" t="str">
        <f>IFERROR(IF(VLOOKUP(B131,IMPORT!$F:$AF,11,FALSE)="true","X",""),"")</f>
        <v/>
      </c>
      <c r="S131" s="16" t="str">
        <f>IFERROR(IF(VLOOKUP(B131,IMPORT!$F:$AF,12,FALSE)="true","X",""),"")</f>
        <v/>
      </c>
      <c r="T131" s="16" t="str">
        <f>IFERROR(IF(VLOOKUP(B131,IMPORT!$F:$AF,9,FALSE)="true","X",""),"")</f>
        <v/>
      </c>
      <c r="U131" s="16" t="str">
        <f>IFERROR(IF(VLOOKUP(B131,IMPORT!$F:$AF,10,FALSE)="true","X",""),"")</f>
        <v/>
      </c>
      <c r="V131" s="16" t="str">
        <f>IFERROR(IF(VLOOKUP(B131,IMPORT!$F:$AF,13,FALSE)="true","X",""),"")</f>
        <v/>
      </c>
      <c r="W131" s="16" t="str">
        <f>IFERROR(IF(VLOOKUP(B131,IMPORT!$F:$AF,14,FALSE)="true","X",""),"")</f>
        <v/>
      </c>
      <c r="X131" s="12">
        <f>IFERROR(INT(IF(MID(VLOOKUP(B131,IMPORT!$F:$AF,27,FALSE),1,10)&lt;&gt;"null",MID(VLOOKUP(B131,IMPORT!$F:$AF,27,FALSE),1,10),"-")),"")</f>
        <v>43483</v>
      </c>
      <c r="Y131" s="21">
        <f>IFERROR(IF(VLOOKUP(B131,IMPORT!$F:$AF,24,FALSE)&lt;&gt;"null",VLOOKUP(B131,IMPORT!$F:$AF,24,FALSE),""),"")</f>
        <v>7.0100118723608896E+17</v>
      </c>
      <c r="Z131" s="18">
        <f>IFERROR(IF(VLOOKUP(B131,IMPORT!$F:$AF,25,FALSE)&lt;&gt;"null",VLOOKUP(B131,IMPORT!$F:$AF,25,FALSE),""),"")</f>
        <v>200</v>
      </c>
    </row>
    <row r="132" spans="1:26">
      <c r="A132" s="1" t="str">
        <f>IFERROR(IF(IMPORT!C132&lt;&gt;"",IMPORT!C132,""),"")</f>
        <v>Paris 08 - Madeleine Tronchet</v>
      </c>
      <c r="B132" s="1" t="str">
        <f>IFERROR(VLOOKUP(D132,IMPORT!$1:$1048576,6,FALSE),"")</f>
        <v>FC-327-SL</v>
      </c>
      <c r="C132" s="1" t="str">
        <f>IFERROR(VLOOKUP(B132,IMPORT!$F:$G,2,FALSE),"")</f>
        <v>MEGANE</v>
      </c>
      <c r="D132" s="8" t="str">
        <f>IFERROR(IF(IMPORT!A132&lt;&gt;"",IMPORT!A132,""),"")</f>
        <v>Paris 08 - Madeleine Tronchet5</v>
      </c>
      <c r="E132" s="1" t="str">
        <f>IFERROR(VLOOKUP(D132,IMPORT!$1:$1048576,21,FALSE),"")</f>
        <v>Simon Coulange</v>
      </c>
      <c r="F132" s="22" t="str">
        <f>IFERROR(IF(VLOOKUP(B132,IMPORT!$F:$J,4,0)="true","","S"),"")</f>
        <v/>
      </c>
      <c r="G132" s="10" t="str">
        <f>IFERROR(IF(VLOOKUP(B132,IMPORT!$F:$J,5,0)="normal","","B"),"")</f>
        <v/>
      </c>
      <c r="H132" s="23" t="str">
        <f>IFERROR(IF(VLOOKUP(B132,IMPORT!$F:$L,7,0)="true","","P"),"")</f>
        <v/>
      </c>
      <c r="I132" s="18" t="str">
        <f>IF(AND(OR(IMPORT!K132="available",IMPORT!K132="reservation",IMPORT!K132="reservation-late"),OR(A132&lt;&gt;"Z - Garage - Livraison",A132&lt;&gt;"Z - Garage - Livraison")),B132,"")</f>
        <v>FC-327-SL</v>
      </c>
      <c r="J132" s="18" t="str">
        <f>IFERROR(IF(VLOOKUP(B132,IMPORT!$F:$AF,21,FALSE)&lt;&gt;"null",IF(OR(A132="Z - Garage - Livraison",A132="Z - Garage - Restitution"),"",B132),""),"")</f>
        <v/>
      </c>
      <c r="K132" s="18" t="str">
        <f>IF(AND(J132="",OR(IMPORT!K132="intervention",IMPORT!K132="intervention-late")),IF(OR(A132="Z - Garage - Livraison",A132="Z - Garage - Restitution"),"",B132),"")</f>
        <v/>
      </c>
      <c r="L132" s="18" t="str">
        <f t="shared" si="4"/>
        <v/>
      </c>
      <c r="M132" s="20" t="str">
        <f>IFERROR(INT(IF(OR(IMPORT!K132="intervention",IMPORT!K132="intervention-late",IMPORT!K132="unavailable"),IF(J132&lt;&gt;"",MID(VLOOKUP(B132,IMPORT!$F:$AF,21,0),1,10),MID(VLOOKUP(B132,IMPORT!$F:$AF,19,0),1,10)),"")),"")</f>
        <v/>
      </c>
      <c r="N132" s="20" t="str">
        <f>IFERROR(INT(IF(OR(IMPORT!K132="intervention",IMPORT!K132="intervention-late",IMPORT!K132="unavailable"),IF(J132&lt;&gt;"",MID(VLOOKUP(B132,IMPORT!$F:$AF,22,0),1,10),MID(VLOOKUP(B132,IMPORT!$F:$AF,20,0),1,10)),"")),"")</f>
        <v/>
      </c>
      <c r="O132" s="18" t="str">
        <f t="shared" ca="1" si="5"/>
        <v/>
      </c>
      <c r="P132" s="14" t="str">
        <f>IFERROR(INT(IF(MID(VLOOKUP(B132,IMPORT!$F:$AF,23,FALSE),1,10)&lt;&gt;"null",MID(VLOOKUP(B132,IMPORT!$F:$AF,23,FALSE),1,10),"")),"")</f>
        <v/>
      </c>
      <c r="Q132" s="16" t="str">
        <f>IFERROR(INT(IF(MID(VLOOKUP(B132,IMPORT!$F:$AF,26,FALSE),1,10)&lt;&gt;"null",MID(VLOOKUP(B132,IMPORT!$F:$AF,26,FALSE),1,10),"")),"")</f>
        <v/>
      </c>
      <c r="R132" s="16" t="str">
        <f>IFERROR(IF(VLOOKUP(B132,IMPORT!$F:$AF,11,FALSE)="true","X",""),"")</f>
        <v/>
      </c>
      <c r="S132" s="16" t="str">
        <f>IFERROR(IF(VLOOKUP(B132,IMPORT!$F:$AF,12,FALSE)="true","X",""),"")</f>
        <v/>
      </c>
      <c r="T132" s="16" t="str">
        <f>IFERROR(IF(VLOOKUP(B132,IMPORT!$F:$AF,9,FALSE)="true","X",""),"")</f>
        <v/>
      </c>
      <c r="U132" s="16" t="str">
        <f>IFERROR(IF(VLOOKUP(B132,IMPORT!$F:$AF,10,FALSE)="true","X",""),"")</f>
        <v/>
      </c>
      <c r="V132" s="16" t="str">
        <f>IFERROR(IF(VLOOKUP(B132,IMPORT!$F:$AF,13,FALSE)="true","X",""),"")</f>
        <v/>
      </c>
      <c r="W132" s="16" t="str">
        <f>IFERROR(IF(VLOOKUP(B132,IMPORT!$F:$AF,14,FALSE)="true","X",""),"")</f>
        <v/>
      </c>
      <c r="X132" s="12" t="str">
        <f>IFERROR(INT(IF(MID(VLOOKUP(B132,IMPORT!$F:$AF,27,FALSE),1,10)&lt;&gt;"null",MID(VLOOKUP(B132,IMPORT!$F:$AF,27,FALSE),1,10),"-")),"")</f>
        <v/>
      </c>
      <c r="Y132" s="21">
        <f>IFERROR(IF(VLOOKUP(B132,IMPORT!$F:$AF,24,FALSE)&lt;&gt;"null",VLOOKUP(B132,IMPORT!$F:$AF,24,FALSE),""),"")</f>
        <v>7.0100118723608602E+17</v>
      </c>
      <c r="Z132" s="18">
        <f>IFERROR(IF(VLOOKUP(B132,IMPORT!$F:$AF,25,FALSE)&lt;&gt;"null",VLOOKUP(B132,IMPORT!$F:$AF,25,FALSE),""),"")</f>
        <v>204</v>
      </c>
    </row>
    <row r="133" spans="1:26">
      <c r="A133" s="1" t="str">
        <f>IFERROR(IF(IMPORT!C133&lt;&gt;"",IMPORT!C133,""),"")</f>
        <v>Paris 09 - Anvers</v>
      </c>
      <c r="B133" s="1" t="str">
        <f>IFERROR(VLOOKUP(D133,IMPORT!$1:$1048576,6,FALSE),"")</f>
        <v>EL-818-FM</v>
      </c>
      <c r="C133" s="1" t="str">
        <f>IFERROR(VLOOKUP(B133,IMPORT!$F:$G,2,FALSE),"")</f>
        <v>Golf 7</v>
      </c>
      <c r="D133" s="8" t="str">
        <f>IFERROR(IF(IMPORT!A133&lt;&gt;"",IMPORT!A133,""),"")</f>
        <v>Paris 09 - Anvers1</v>
      </c>
      <c r="E133" s="1" t="str">
        <f>IFERROR(VLOOKUP(D133,IMPORT!$1:$1048576,21,FALSE),"")</f>
        <v>Azize Aouzal</v>
      </c>
      <c r="F133" s="22" t="str">
        <f>IFERROR(IF(VLOOKUP(B133,IMPORT!$F:$J,4,0)="true","","S"),"")</f>
        <v>S</v>
      </c>
      <c r="G133" s="10" t="str">
        <f>IFERROR(IF(VLOOKUP(B133,IMPORT!$F:$J,5,0)="normal","","B"),"")</f>
        <v/>
      </c>
      <c r="H133" s="23" t="str">
        <f>IFERROR(IF(VLOOKUP(B133,IMPORT!$F:$L,7,0)="true","","P"),"")</f>
        <v>P</v>
      </c>
      <c r="I133" s="18" t="str">
        <f>IF(AND(OR(IMPORT!K133="available",IMPORT!K133="reservation",IMPORT!K133="reservation-late"),OR(A133&lt;&gt;"Z - Garage - Livraison",A133&lt;&gt;"Z - Garage - Livraison")),B133,"")</f>
        <v/>
      </c>
      <c r="J133" s="18" t="str">
        <f>IFERROR(IF(VLOOKUP(B133,IMPORT!$F:$AF,21,FALSE)&lt;&gt;"null",IF(OR(A133="Z - Garage - Livraison",A133="Z - Garage - Restitution"),"",B133),""),"")</f>
        <v>EL-818-FM</v>
      </c>
      <c r="K133" s="18" t="str">
        <f>IF(AND(J133="",OR(IMPORT!K133="intervention",IMPORT!K133="intervention-late")),IF(OR(A133="Z - Garage - Livraison",A133="Z - Garage - Restitution"),"",B133),"")</f>
        <v/>
      </c>
      <c r="L133" s="18" t="str">
        <f t="shared" si="4"/>
        <v/>
      </c>
      <c r="M133" s="20">
        <f>IFERROR(INT(IF(OR(IMPORT!K133="intervention",IMPORT!K133="intervention-late",IMPORT!K133="unavailable"),IF(J133&lt;&gt;"",MID(VLOOKUP(B133,IMPORT!$F:$AF,21,0),1,10),MID(VLOOKUP(B133,IMPORT!$F:$AF,19,0),1,10)),"")),"")</f>
        <v>43457</v>
      </c>
      <c r="N133" s="20">
        <f>IFERROR(INT(IF(OR(IMPORT!K133="intervention",IMPORT!K133="intervention-late",IMPORT!K133="unavailable"),IF(J133&lt;&gt;"",MID(VLOOKUP(B133,IMPORT!$F:$AF,22,0),1,10),MID(VLOOKUP(B133,IMPORT!$F:$AF,20,0),1,10)),"")),"")</f>
        <v>43523</v>
      </c>
      <c r="O133" s="18">
        <f t="shared" ca="1" si="5"/>
        <v>8</v>
      </c>
      <c r="P133" s="14" t="str">
        <f>IFERROR(INT(IF(MID(VLOOKUP(B133,IMPORT!$F:$AF,23,FALSE),1,10)&lt;&gt;"null",MID(VLOOKUP(B133,IMPORT!$F:$AF,23,FALSE),1,10),"")),"")</f>
        <v/>
      </c>
      <c r="Q133" s="16" t="str">
        <f>IFERROR(INT(IF(MID(VLOOKUP(B133,IMPORT!$F:$AF,26,FALSE),1,10)&lt;&gt;"null",MID(VLOOKUP(B133,IMPORT!$F:$AF,26,FALSE),1,10),"")),"")</f>
        <v/>
      </c>
      <c r="R133" s="16" t="str">
        <f>IFERROR(IF(VLOOKUP(B133,IMPORT!$F:$AF,11,FALSE)="true","X",""),"")</f>
        <v/>
      </c>
      <c r="S133" s="16" t="str">
        <f>IFERROR(IF(VLOOKUP(B133,IMPORT!$F:$AF,12,FALSE)="true","X",""),"")</f>
        <v/>
      </c>
      <c r="T133" s="16" t="str">
        <f>IFERROR(IF(VLOOKUP(B133,IMPORT!$F:$AF,9,FALSE)="true","X",""),"")</f>
        <v/>
      </c>
      <c r="U133" s="16" t="str">
        <f>IFERROR(IF(VLOOKUP(B133,IMPORT!$F:$AF,10,FALSE)="true","X",""),"")</f>
        <v/>
      </c>
      <c r="V133" s="16" t="str">
        <f>IFERROR(IF(VLOOKUP(B133,IMPORT!$F:$AF,13,FALSE)="true","X",""),"")</f>
        <v/>
      </c>
      <c r="W133" s="16" t="str">
        <f>IFERROR(IF(VLOOKUP(B133,IMPORT!$F:$AF,14,FALSE)="true","X",""),"")</f>
        <v/>
      </c>
      <c r="X133" s="12">
        <f>IFERROR(INT(IF(MID(VLOOKUP(B133,IMPORT!$F:$AF,27,FALSE),1,10)&lt;&gt;"null",MID(VLOOKUP(B133,IMPORT!$F:$AF,27,FALSE),1,10),"-")),"")</f>
        <v>43438</v>
      </c>
      <c r="Y133" s="21">
        <f>IFERROR(IF(VLOOKUP(B133,IMPORT!$F:$AF,24,FALSE)&lt;&gt;"null",VLOOKUP(B133,IMPORT!$F:$AF,24,FALSE),""),"")</f>
        <v>7.0100118723606605E+17</v>
      </c>
      <c r="Z133" s="18" t="str">
        <f>IFERROR(IF(VLOOKUP(B133,IMPORT!$F:$AF,25,FALSE)&lt;&gt;"null",VLOOKUP(B133,IMPORT!$F:$AF,25,FALSE),""),"")</f>
        <v/>
      </c>
    </row>
    <row r="134" spans="1:26">
      <c r="A134" s="1" t="str">
        <f>IFERROR(IF(IMPORT!C134&lt;&gt;"",IMPORT!C134,""),"")</f>
        <v>Paris 09 - Anvers</v>
      </c>
      <c r="B134" s="1" t="str">
        <f>IFERROR(VLOOKUP(D134,IMPORT!$1:$1048576,6,FALSE),"")</f>
        <v>ES-416-VT</v>
      </c>
      <c r="C134" s="1" t="str">
        <f>IFERROR(VLOOKUP(B134,IMPORT!$F:$G,2,FALSE),"")</f>
        <v>TWINGO</v>
      </c>
      <c r="D134" s="8" t="str">
        <f>IFERROR(IF(IMPORT!A134&lt;&gt;"",IMPORT!A134,""),"")</f>
        <v>Paris 09 - Anvers2</v>
      </c>
      <c r="E134" s="1" t="str">
        <f>IFERROR(VLOOKUP(D134,IMPORT!$1:$1048576,21,FALSE),"")</f>
        <v>Azize Aouzal</v>
      </c>
      <c r="F134" s="22" t="str">
        <f>IFERROR(IF(VLOOKUP(B134,IMPORT!$F:$J,4,0)="true","","S"),"")</f>
        <v/>
      </c>
      <c r="G134" s="10" t="str">
        <f>IFERROR(IF(VLOOKUP(B134,IMPORT!$F:$J,5,0)="normal","","B"),"")</f>
        <v/>
      </c>
      <c r="H134" s="23" t="str">
        <f>IFERROR(IF(VLOOKUP(B134,IMPORT!$F:$L,7,0)="true","","P"),"")</f>
        <v/>
      </c>
      <c r="I134" s="18" t="str">
        <f>IF(AND(OR(IMPORT!K134="available",IMPORT!K134="reservation",IMPORT!K134="reservation-late"),OR(A134&lt;&gt;"Z - Garage - Livraison",A134&lt;&gt;"Z - Garage - Livraison")),B134,"")</f>
        <v>ES-416-VT</v>
      </c>
      <c r="J134" s="18" t="str">
        <f>IFERROR(IF(VLOOKUP(B134,IMPORT!$F:$AF,21,FALSE)&lt;&gt;"null",IF(OR(A134="Z - Garage - Livraison",A134="Z - Garage - Restitution"),"",B134),""),"")</f>
        <v/>
      </c>
      <c r="K134" s="18" t="str">
        <f>IF(AND(J134="",OR(IMPORT!K134="intervention",IMPORT!K134="intervention-late")),IF(OR(A134="Z - Garage - Livraison",A134="Z - Garage - Restitution"),"",B134),"")</f>
        <v/>
      </c>
      <c r="L134" s="18" t="str">
        <f t="shared" si="4"/>
        <v/>
      </c>
      <c r="M134" s="20" t="str">
        <f>IFERROR(INT(IF(OR(IMPORT!K134="intervention",IMPORT!K134="intervention-late",IMPORT!K134="unavailable"),IF(J134&lt;&gt;"",MID(VLOOKUP(B134,IMPORT!$F:$AF,21,0),1,10),MID(VLOOKUP(B134,IMPORT!$F:$AF,19,0),1,10)),"")),"")</f>
        <v/>
      </c>
      <c r="N134" s="20" t="str">
        <f>IFERROR(INT(IF(OR(IMPORT!K134="intervention",IMPORT!K134="intervention-late",IMPORT!K134="unavailable"),IF(J134&lt;&gt;"",MID(VLOOKUP(B134,IMPORT!$F:$AF,22,0),1,10),MID(VLOOKUP(B134,IMPORT!$F:$AF,20,0),1,10)),"")),"")</f>
        <v/>
      </c>
      <c r="O134" s="18" t="str">
        <f t="shared" ca="1" si="5"/>
        <v/>
      </c>
      <c r="P134" s="14" t="str">
        <f>IFERROR(INT(IF(MID(VLOOKUP(B134,IMPORT!$F:$AF,23,FALSE),1,10)&lt;&gt;"null",MID(VLOOKUP(B134,IMPORT!$F:$AF,23,FALSE),1,10),"")),"")</f>
        <v/>
      </c>
      <c r="Q134" s="16">
        <f>IFERROR(INT(IF(MID(VLOOKUP(B134,IMPORT!$F:$AF,26,FALSE),1,10)&lt;&gt;"null",MID(VLOOKUP(B134,IMPORT!$F:$AF,26,FALSE),1,10),"")),"")</f>
        <v>43349</v>
      </c>
      <c r="R134" s="16" t="str">
        <f>IFERROR(IF(VLOOKUP(B134,IMPORT!$F:$AF,11,FALSE)="true","X",""),"")</f>
        <v/>
      </c>
      <c r="S134" s="16" t="str">
        <f>IFERROR(IF(VLOOKUP(B134,IMPORT!$F:$AF,12,FALSE)="true","X",""),"")</f>
        <v/>
      </c>
      <c r="T134" s="16" t="str">
        <f>IFERROR(IF(VLOOKUP(B134,IMPORT!$F:$AF,9,FALSE)="true","X",""),"")</f>
        <v/>
      </c>
      <c r="U134" s="16" t="str">
        <f>IFERROR(IF(VLOOKUP(B134,IMPORT!$F:$AF,10,FALSE)="true","X",""),"")</f>
        <v/>
      </c>
      <c r="V134" s="16" t="str">
        <f>IFERROR(IF(VLOOKUP(B134,IMPORT!$F:$AF,13,FALSE)="true","X",""),"")</f>
        <v/>
      </c>
      <c r="W134" s="16" t="str">
        <f>IFERROR(IF(VLOOKUP(B134,IMPORT!$F:$AF,14,FALSE)="true","X",""),"")</f>
        <v/>
      </c>
      <c r="X134" s="12">
        <f>IFERROR(INT(IF(MID(VLOOKUP(B134,IMPORT!$F:$AF,27,FALSE),1,10)&lt;&gt;"null",MID(VLOOKUP(B134,IMPORT!$F:$AF,27,FALSE),1,10),"-")),"")</f>
        <v>43438</v>
      </c>
      <c r="Y134" s="21">
        <f>IFERROR(IF(VLOOKUP(B134,IMPORT!$F:$AF,24,FALSE)&lt;&gt;"null",VLOOKUP(B134,IMPORT!$F:$AF,24,FALSE),""),"")</f>
        <v>7.0100118723602803E+17</v>
      </c>
      <c r="Z134" s="18" t="str">
        <f>IFERROR(IF(VLOOKUP(B134,IMPORT!$F:$AF,25,FALSE)&lt;&gt;"null",VLOOKUP(B134,IMPORT!$F:$AF,25,FALSE),""),"")</f>
        <v/>
      </c>
    </row>
    <row r="135" spans="1:26">
      <c r="A135" s="1" t="str">
        <f>IFERROR(IF(IMPORT!C135&lt;&gt;"",IMPORT!C135,""),"")</f>
        <v>Paris 09 - Anvers</v>
      </c>
      <c r="B135" s="1" t="str">
        <f>IFERROR(VLOOKUP(D135,IMPORT!$1:$1048576,6,FALSE),"")</f>
        <v>EQ-189-EJ</v>
      </c>
      <c r="C135" s="1" t="str">
        <f>IFERROR(VLOOKUP(B135,IMPORT!$F:$G,2,FALSE),"")</f>
        <v>MEGANE</v>
      </c>
      <c r="D135" s="8" t="str">
        <f>IFERROR(IF(IMPORT!A135&lt;&gt;"",IMPORT!A135,""),"")</f>
        <v>Paris 09 - Anvers3</v>
      </c>
      <c r="E135" s="1" t="str">
        <f>IFERROR(VLOOKUP(D135,IMPORT!$1:$1048576,21,FALSE),"")</f>
        <v>Azize Aouzal</v>
      </c>
      <c r="F135" s="22" t="str">
        <f>IFERROR(IF(VLOOKUP(B135,IMPORT!$F:$J,4,0)="true","","S"),"")</f>
        <v/>
      </c>
      <c r="G135" s="10" t="str">
        <f>IFERROR(IF(VLOOKUP(B135,IMPORT!$F:$J,5,0)="normal","","B"),"")</f>
        <v>B</v>
      </c>
      <c r="H135" s="23" t="str">
        <f>IFERROR(IF(VLOOKUP(B135,IMPORT!$F:$L,7,0)="true","","P"),"")</f>
        <v>P</v>
      </c>
      <c r="I135" s="18" t="str">
        <f>IF(AND(OR(IMPORT!K135="available",IMPORT!K135="reservation",IMPORT!K135="reservation-late"),OR(A135&lt;&gt;"Z - Garage - Livraison",A135&lt;&gt;"Z - Garage - Livraison")),B135,"")</f>
        <v/>
      </c>
      <c r="J135" s="18" t="str">
        <f>IFERROR(IF(VLOOKUP(B135,IMPORT!$F:$AF,21,FALSE)&lt;&gt;"null",IF(OR(A135="Z - Garage - Livraison",A135="Z - Garage - Restitution"),"",B135),""),"")</f>
        <v>EQ-189-EJ</v>
      </c>
      <c r="K135" s="18" t="str">
        <f>IF(AND(J135="",OR(IMPORT!K135="intervention",IMPORT!K135="intervention-late")),IF(OR(A135="Z - Garage - Livraison",A135="Z - Garage - Restitution"),"",B135),"")</f>
        <v/>
      </c>
      <c r="L135" s="18" t="str">
        <f t="shared" si="4"/>
        <v/>
      </c>
      <c r="M135" s="20">
        <f>IFERROR(INT(IF(OR(IMPORT!K135="intervention",IMPORT!K135="intervention-late",IMPORT!K135="unavailable"),IF(J135&lt;&gt;"",MID(VLOOKUP(B135,IMPORT!$F:$AF,21,0),1,10),MID(VLOOKUP(B135,IMPORT!$F:$AF,19,0),1,10)),"")),"")</f>
        <v>43491</v>
      </c>
      <c r="N135" s="20">
        <f>IFERROR(INT(IF(OR(IMPORT!K135="intervention",IMPORT!K135="intervention-late",IMPORT!K135="unavailable"),IF(J135&lt;&gt;"",MID(VLOOKUP(B135,IMPORT!$F:$AF,22,0),1,10),MID(VLOOKUP(B135,IMPORT!$F:$AF,20,0),1,10)),"")),"")</f>
        <v>43523</v>
      </c>
      <c r="O135" s="18">
        <f t="shared" ca="1" si="5"/>
        <v>8</v>
      </c>
      <c r="P135" s="14">
        <f>IFERROR(INT(IF(MID(VLOOKUP(B135,IMPORT!$F:$AF,23,FALSE),1,10)&lt;&gt;"null",MID(VLOOKUP(B135,IMPORT!$F:$AF,23,FALSE),1,10),"")),"")</f>
        <v>43473</v>
      </c>
      <c r="Q135" s="16">
        <f>IFERROR(INT(IF(MID(VLOOKUP(B135,IMPORT!$F:$AF,26,FALSE),1,10)&lt;&gt;"null",MID(VLOOKUP(B135,IMPORT!$F:$AF,26,FALSE),1,10),"")),"")</f>
        <v>43465</v>
      </c>
      <c r="R135" s="16" t="str">
        <f>IFERROR(IF(VLOOKUP(B135,IMPORT!$F:$AF,11,FALSE)="true","X",""),"")</f>
        <v/>
      </c>
      <c r="S135" s="16" t="str">
        <f>IFERROR(IF(VLOOKUP(B135,IMPORT!$F:$AF,12,FALSE)="true","X",""),"")</f>
        <v/>
      </c>
      <c r="T135" s="16" t="str">
        <f>IFERROR(IF(VLOOKUP(B135,IMPORT!$F:$AF,9,FALSE)="true","X",""),"")</f>
        <v/>
      </c>
      <c r="U135" s="16" t="str">
        <f>IFERROR(IF(VLOOKUP(B135,IMPORT!$F:$AF,10,FALSE)="true","X",""),"")</f>
        <v/>
      </c>
      <c r="V135" s="16" t="str">
        <f>IFERROR(IF(VLOOKUP(B135,IMPORT!$F:$AF,13,FALSE)="true","X",""),"")</f>
        <v/>
      </c>
      <c r="W135" s="16" t="str">
        <f>IFERROR(IF(VLOOKUP(B135,IMPORT!$F:$AF,14,FALSE)="true","X",""),"")</f>
        <v/>
      </c>
      <c r="X135" s="12">
        <f>IFERROR(INT(IF(MID(VLOOKUP(B135,IMPORT!$F:$AF,27,FALSE),1,10)&lt;&gt;"null",MID(VLOOKUP(B135,IMPORT!$F:$AF,27,FALSE),1,10),"-")),"")</f>
        <v>43215</v>
      </c>
      <c r="Y135" s="21">
        <f>IFERROR(IF(VLOOKUP(B135,IMPORT!$F:$AF,24,FALSE)&lt;&gt;"null",VLOOKUP(B135,IMPORT!$F:$AF,24,FALSE),""),"")</f>
        <v>7.0100118723600896E+17</v>
      </c>
      <c r="Z135" s="18" t="str">
        <f>IFERROR(IF(VLOOKUP(B135,IMPORT!$F:$AF,25,FALSE)&lt;&gt;"null",VLOOKUP(B135,IMPORT!$F:$AF,25,FALSE),""),"")</f>
        <v/>
      </c>
    </row>
    <row r="136" spans="1:26">
      <c r="A136" s="1" t="str">
        <f>IFERROR(IF(IMPORT!C136&lt;&gt;"",IMPORT!C136,""),"")</f>
        <v>Paris 09 - Anvers</v>
      </c>
      <c r="B136" s="1" t="str">
        <f>IFERROR(VLOOKUP(D136,IMPORT!$1:$1048576,6,FALSE),"")</f>
        <v>EL-259-SA</v>
      </c>
      <c r="C136" s="1" t="str">
        <f>IFERROR(VLOOKUP(B136,IMPORT!$F:$G,2,FALSE),"")</f>
        <v>TWINGO</v>
      </c>
      <c r="D136" s="8" t="str">
        <f>IFERROR(IF(IMPORT!A136&lt;&gt;"",IMPORT!A136,""),"")</f>
        <v>Paris 09 - Anvers4</v>
      </c>
      <c r="E136" s="1" t="str">
        <f>IFERROR(VLOOKUP(D136,IMPORT!$1:$1048576,21,FALSE),"")</f>
        <v>Azize Aouzal</v>
      </c>
      <c r="F136" s="22" t="str">
        <f>IFERROR(IF(VLOOKUP(B136,IMPORT!$F:$J,4,0)="true","","S"),"")</f>
        <v/>
      </c>
      <c r="G136" s="10" t="str">
        <f>IFERROR(IF(VLOOKUP(B136,IMPORT!$F:$J,5,0)="normal","","B"),"")</f>
        <v/>
      </c>
      <c r="H136" s="23" t="str">
        <f>IFERROR(IF(VLOOKUP(B136,IMPORT!$F:$L,7,0)="true","","P"),"")</f>
        <v/>
      </c>
      <c r="I136" s="18" t="str">
        <f>IF(AND(OR(IMPORT!K136="available",IMPORT!K136="reservation",IMPORT!K136="reservation-late"),OR(A136&lt;&gt;"Z - Garage - Livraison",A136&lt;&gt;"Z - Garage - Livraison")),B136,"")</f>
        <v/>
      </c>
      <c r="J136" s="18" t="str">
        <f>IFERROR(IF(VLOOKUP(B136,IMPORT!$F:$AF,21,FALSE)&lt;&gt;"null",IF(OR(A136="Z - Garage - Livraison",A136="Z - Garage - Restitution"),"",B136),""),"")</f>
        <v>EL-259-SA</v>
      </c>
      <c r="K136" s="18" t="str">
        <f>IF(AND(J136="",OR(IMPORT!K136="intervention",IMPORT!K136="intervention-late")),IF(OR(A136="Z - Garage - Livraison",A136="Z - Garage - Restitution"),"",B136),"")</f>
        <v/>
      </c>
      <c r="L136" s="18" t="str">
        <f t="shared" si="4"/>
        <v/>
      </c>
      <c r="M136" s="20">
        <f>IFERROR(INT(IF(OR(IMPORT!K136="intervention",IMPORT!K136="intervention-late",IMPORT!K136="unavailable"),IF(J136&lt;&gt;"",MID(VLOOKUP(B136,IMPORT!$F:$AF,21,0),1,10),MID(VLOOKUP(B136,IMPORT!$F:$AF,19,0),1,10)),"")),"")</f>
        <v>43510</v>
      </c>
      <c r="N136" s="20">
        <f>IFERROR(INT(IF(OR(IMPORT!K136="intervention",IMPORT!K136="intervention-late",IMPORT!K136="unavailable"),IF(J136&lt;&gt;"",MID(VLOOKUP(B136,IMPORT!$F:$AF,22,0),1,10),MID(VLOOKUP(B136,IMPORT!$F:$AF,20,0),1,10)),"")),"")</f>
        <v>43537</v>
      </c>
      <c r="O136" s="18">
        <f t="shared" ca="1" si="5"/>
        <v>22</v>
      </c>
      <c r="P136" s="14">
        <f>IFERROR(INT(IF(MID(VLOOKUP(B136,IMPORT!$F:$AF,23,FALSE),1,10)&lt;&gt;"null",MID(VLOOKUP(B136,IMPORT!$F:$AF,23,FALSE),1,10),"")),"")</f>
        <v>43483</v>
      </c>
      <c r="Q136" s="16" t="str">
        <f>IFERROR(INT(IF(MID(VLOOKUP(B136,IMPORT!$F:$AF,26,FALSE),1,10)&lt;&gt;"null",MID(VLOOKUP(B136,IMPORT!$F:$AF,26,FALSE),1,10),"")),"")</f>
        <v/>
      </c>
      <c r="R136" s="16" t="str">
        <f>IFERROR(IF(VLOOKUP(B136,IMPORT!$F:$AF,11,FALSE)="true","X",""),"")</f>
        <v/>
      </c>
      <c r="S136" s="16" t="str">
        <f>IFERROR(IF(VLOOKUP(B136,IMPORT!$F:$AF,12,FALSE)="true","X",""),"")</f>
        <v/>
      </c>
      <c r="T136" s="16" t="str">
        <f>IFERROR(IF(VLOOKUP(B136,IMPORT!$F:$AF,9,FALSE)="true","X",""),"")</f>
        <v/>
      </c>
      <c r="U136" s="16" t="str">
        <f>IFERROR(IF(VLOOKUP(B136,IMPORT!$F:$AF,10,FALSE)="true","X",""),"")</f>
        <v/>
      </c>
      <c r="V136" s="16" t="str">
        <f>IFERROR(IF(VLOOKUP(B136,IMPORT!$F:$AF,13,FALSE)="true","X",""),"")</f>
        <v/>
      </c>
      <c r="W136" s="16" t="str">
        <f>IFERROR(IF(VLOOKUP(B136,IMPORT!$F:$AF,14,FALSE)="true","X",""),"")</f>
        <v/>
      </c>
      <c r="X136" s="12">
        <f>IFERROR(INT(IF(MID(VLOOKUP(B136,IMPORT!$F:$AF,27,FALSE),1,10)&lt;&gt;"null",MID(VLOOKUP(B136,IMPORT!$F:$AF,27,FALSE),1,10),"-")),"")</f>
        <v>43438</v>
      </c>
      <c r="Y136" s="21">
        <f>IFERROR(IF(VLOOKUP(B136,IMPORT!$F:$AF,24,FALSE)&lt;&gt;"null",VLOOKUP(B136,IMPORT!$F:$AF,24,FALSE),""),"")</f>
        <v>7.01001187236066E+18</v>
      </c>
      <c r="Z136" s="18" t="str">
        <f>IFERROR(IF(VLOOKUP(B136,IMPORT!$F:$AF,25,FALSE)&lt;&gt;"null",VLOOKUP(B136,IMPORT!$F:$AF,25,FALSE),""),"")</f>
        <v/>
      </c>
    </row>
    <row r="137" spans="1:26">
      <c r="A137" s="1" t="str">
        <f>IFERROR(IF(IMPORT!C137&lt;&gt;"",IMPORT!C137,""),"")</f>
        <v>Paris 09 - Anvers</v>
      </c>
      <c r="B137" s="1" t="str">
        <f>IFERROR(VLOOKUP(D137,IMPORT!$1:$1048576,6,FALSE),"")</f>
        <v>FA-687-HB</v>
      </c>
      <c r="C137" s="1">
        <f>IFERROR(VLOOKUP(B137,IMPORT!$F:$G,2,FALSE),"")</f>
        <v>500</v>
      </c>
      <c r="D137" s="8" t="str">
        <f>IFERROR(IF(IMPORT!A137&lt;&gt;"",IMPORT!A137,""),"")</f>
        <v>Paris 09 - Anvers5</v>
      </c>
      <c r="E137" s="1" t="str">
        <f>IFERROR(VLOOKUP(D137,IMPORT!$1:$1048576,21,FALSE),"")</f>
        <v>Azize Aouzal</v>
      </c>
      <c r="F137" s="22" t="str">
        <f>IFERROR(IF(VLOOKUP(B137,IMPORT!$F:$J,4,0)="true","","S"),"")</f>
        <v/>
      </c>
      <c r="G137" s="10" t="str">
        <f>IFERROR(IF(VLOOKUP(B137,IMPORT!$F:$J,5,0)="normal","","B"),"")</f>
        <v/>
      </c>
      <c r="H137" s="23" t="str">
        <f>IFERROR(IF(VLOOKUP(B137,IMPORT!$F:$L,7,0)="true","","P"),"")</f>
        <v/>
      </c>
      <c r="I137" s="18" t="str">
        <f>IF(AND(OR(IMPORT!K137="available",IMPORT!K137="reservation",IMPORT!K137="reservation-late"),OR(A137&lt;&gt;"Z - Garage - Livraison",A137&lt;&gt;"Z - Garage - Livraison")),B137,"")</f>
        <v>FA-687-HB</v>
      </c>
      <c r="J137" s="18" t="str">
        <f>IFERROR(IF(VLOOKUP(B137,IMPORT!$F:$AF,21,FALSE)&lt;&gt;"null",IF(OR(A137="Z - Garage - Livraison",A137="Z - Garage - Restitution"),"",B137),""),"")</f>
        <v/>
      </c>
      <c r="K137" s="18" t="str">
        <f>IF(AND(J137="",OR(IMPORT!K137="intervention",IMPORT!K137="intervention-late")),IF(OR(A137="Z - Garage - Livraison",A137="Z - Garage - Restitution"),"",B137),"")</f>
        <v/>
      </c>
      <c r="L137" s="18" t="str">
        <f t="shared" si="4"/>
        <v/>
      </c>
      <c r="M137" s="20" t="str">
        <f>IFERROR(INT(IF(OR(IMPORT!K137="intervention",IMPORT!K137="intervention-late",IMPORT!K137="unavailable"),IF(J137&lt;&gt;"",MID(VLOOKUP(B137,IMPORT!$F:$AF,21,0),1,10),MID(VLOOKUP(B137,IMPORT!$F:$AF,19,0),1,10)),"")),"")</f>
        <v/>
      </c>
      <c r="N137" s="20" t="str">
        <f>IFERROR(INT(IF(OR(IMPORT!K137="intervention",IMPORT!K137="intervention-late",IMPORT!K137="unavailable"),IF(J137&lt;&gt;"",MID(VLOOKUP(B137,IMPORT!$F:$AF,22,0),1,10),MID(VLOOKUP(B137,IMPORT!$F:$AF,20,0),1,10)),"")),"")</f>
        <v/>
      </c>
      <c r="O137" s="18" t="str">
        <f t="shared" ca="1" si="5"/>
        <v/>
      </c>
      <c r="P137" s="14" t="str">
        <f>IFERROR(INT(IF(MID(VLOOKUP(B137,IMPORT!$F:$AF,23,FALSE),1,10)&lt;&gt;"null",MID(VLOOKUP(B137,IMPORT!$F:$AF,23,FALSE),1,10),"")),"")</f>
        <v/>
      </c>
      <c r="Q137" s="16" t="str">
        <f>IFERROR(INT(IF(MID(VLOOKUP(B137,IMPORT!$F:$AF,26,FALSE),1,10)&lt;&gt;"null",MID(VLOOKUP(B137,IMPORT!$F:$AF,26,FALSE),1,10),"")),"")</f>
        <v/>
      </c>
      <c r="R137" s="16" t="str">
        <f>IFERROR(IF(VLOOKUP(B137,IMPORT!$F:$AF,11,FALSE)="true","X",""),"")</f>
        <v/>
      </c>
      <c r="S137" s="16" t="str">
        <f>IFERROR(IF(VLOOKUP(B137,IMPORT!$F:$AF,12,FALSE)="true","X",""),"")</f>
        <v/>
      </c>
      <c r="T137" s="16" t="str">
        <f>IFERROR(IF(VLOOKUP(B137,IMPORT!$F:$AF,9,FALSE)="true","X",""),"")</f>
        <v/>
      </c>
      <c r="U137" s="16" t="str">
        <f>IFERROR(IF(VLOOKUP(B137,IMPORT!$F:$AF,10,FALSE)="true","X",""),"")</f>
        <v/>
      </c>
      <c r="V137" s="16" t="str">
        <f>IFERROR(IF(VLOOKUP(B137,IMPORT!$F:$AF,13,FALSE)="true","X",""),"")</f>
        <v/>
      </c>
      <c r="W137" s="16" t="str">
        <f>IFERROR(IF(VLOOKUP(B137,IMPORT!$F:$AF,14,FALSE)="true","X",""),"")</f>
        <v/>
      </c>
      <c r="X137" s="12" t="str">
        <f>IFERROR(INT(IF(MID(VLOOKUP(B137,IMPORT!$F:$AF,27,FALSE),1,10)&lt;&gt;"null",MID(VLOOKUP(B137,IMPORT!$F:$AF,27,FALSE),1,10),"-")),"")</f>
        <v/>
      </c>
      <c r="Y137" s="21">
        <f>IFERROR(IF(VLOOKUP(B137,IMPORT!$F:$AF,24,FALSE)&lt;&gt;"null",VLOOKUP(B137,IMPORT!$F:$AF,24,FALSE),""),"")</f>
        <v>7.0100118723604902E+17</v>
      </c>
      <c r="Z137" s="18" t="str">
        <f>IFERROR(IF(VLOOKUP(B137,IMPORT!$F:$AF,25,FALSE)&lt;&gt;"null",VLOOKUP(B137,IMPORT!$F:$AF,25,FALSE),""),"")</f>
        <v/>
      </c>
    </row>
    <row r="138" spans="1:26">
      <c r="A138" s="1" t="str">
        <f>IFERROR(IF(IMPORT!C138&lt;&gt;"",IMPORT!C138,""),"")</f>
        <v>Paris 09 - Chateaudun</v>
      </c>
      <c r="B138" s="1" t="str">
        <f>IFERROR(VLOOKUP(D138,IMPORT!$1:$1048576,6,FALSE),"")</f>
        <v>FA-544-RR</v>
      </c>
      <c r="C138" s="1" t="str">
        <f>IFERROR(VLOOKUP(B138,IMPORT!$F:$G,2,FALSE),"")</f>
        <v>MEGANE</v>
      </c>
      <c r="D138" s="8" t="str">
        <f>IFERROR(IF(IMPORT!A138&lt;&gt;"",IMPORT!A138,""),"")</f>
        <v>Paris 09 - Chateaudun1</v>
      </c>
      <c r="E138" s="1" t="str">
        <f>IFERROR(VLOOKUP(D138,IMPORT!$1:$1048576,21,FALSE),"")</f>
        <v>Simon Coulange</v>
      </c>
      <c r="F138" s="22" t="str">
        <f>IFERROR(IF(VLOOKUP(B138,IMPORT!$F:$J,4,0)="true","","S"),"")</f>
        <v/>
      </c>
      <c r="G138" s="10" t="str">
        <f>IFERROR(IF(VLOOKUP(B138,IMPORT!$F:$J,5,0)="normal","","B"),"")</f>
        <v/>
      </c>
      <c r="H138" s="23" t="str">
        <f>IFERROR(IF(VLOOKUP(B138,IMPORT!$F:$L,7,0)="true","","P"),"")</f>
        <v>P</v>
      </c>
      <c r="I138" s="18" t="str">
        <f>IF(AND(OR(IMPORT!K138="available",IMPORT!K138="reservation",IMPORT!K138="reservation-late"),OR(A138&lt;&gt;"Z - Garage - Livraison",A138&lt;&gt;"Z - Garage - Livraison")),B138,"")</f>
        <v>FA-544-RR</v>
      </c>
      <c r="J138" s="18" t="str">
        <f>IFERROR(IF(VLOOKUP(B138,IMPORT!$F:$AF,21,FALSE)&lt;&gt;"null",IF(OR(A138="Z - Garage - Livraison",A138="Z - Garage - Restitution"),"",B138),""),"")</f>
        <v/>
      </c>
      <c r="K138" s="18" t="str">
        <f>IF(AND(J138="",OR(IMPORT!K138="intervention",IMPORT!K138="intervention-late")),IF(OR(A138="Z - Garage - Livraison",A138="Z - Garage - Restitution"),"",B138),"")</f>
        <v/>
      </c>
      <c r="L138" s="18" t="str">
        <f t="shared" si="4"/>
        <v/>
      </c>
      <c r="M138" s="20" t="str">
        <f>IFERROR(INT(IF(OR(IMPORT!K138="intervention",IMPORT!K138="intervention-late",IMPORT!K138="unavailable"),IF(J138&lt;&gt;"",MID(VLOOKUP(B138,IMPORT!$F:$AF,21,0),1,10),MID(VLOOKUP(B138,IMPORT!$F:$AF,19,0),1,10)),"")),"")</f>
        <v/>
      </c>
      <c r="N138" s="20" t="str">
        <f>IFERROR(INT(IF(OR(IMPORT!K138="intervention",IMPORT!K138="intervention-late",IMPORT!K138="unavailable"),IF(J138&lt;&gt;"",MID(VLOOKUP(B138,IMPORT!$F:$AF,22,0),1,10),MID(VLOOKUP(B138,IMPORT!$F:$AF,20,0),1,10)),"")),"")</f>
        <v/>
      </c>
      <c r="O138" s="18" t="str">
        <f t="shared" ca="1" si="5"/>
        <v/>
      </c>
      <c r="P138" s="14" t="str">
        <f>IFERROR(INT(IF(MID(VLOOKUP(B138,IMPORT!$F:$AF,23,FALSE),1,10)&lt;&gt;"null",MID(VLOOKUP(B138,IMPORT!$F:$AF,23,FALSE),1,10),"")),"")</f>
        <v/>
      </c>
      <c r="Q138" s="16" t="str">
        <f>IFERROR(INT(IF(MID(VLOOKUP(B138,IMPORT!$F:$AF,26,FALSE),1,10)&lt;&gt;"null",MID(VLOOKUP(B138,IMPORT!$F:$AF,26,FALSE),1,10),"")),"")</f>
        <v/>
      </c>
      <c r="R138" s="16" t="str">
        <f>IFERROR(IF(VLOOKUP(B138,IMPORT!$F:$AF,11,FALSE)="true","X",""),"")</f>
        <v/>
      </c>
      <c r="S138" s="16" t="str">
        <f>IFERROR(IF(VLOOKUP(B138,IMPORT!$F:$AF,12,FALSE)="true","X",""),"")</f>
        <v/>
      </c>
      <c r="T138" s="16" t="str">
        <f>IFERROR(IF(VLOOKUP(B138,IMPORT!$F:$AF,9,FALSE)="true","X",""),"")</f>
        <v/>
      </c>
      <c r="U138" s="16" t="str">
        <f>IFERROR(IF(VLOOKUP(B138,IMPORT!$F:$AF,10,FALSE)="true","X",""),"")</f>
        <v/>
      </c>
      <c r="V138" s="16" t="str">
        <f>IFERROR(IF(VLOOKUP(B138,IMPORT!$F:$AF,13,FALSE)="true","X",""),"")</f>
        <v/>
      </c>
      <c r="W138" s="16" t="str">
        <f>IFERROR(IF(VLOOKUP(B138,IMPORT!$F:$AF,14,FALSE)="true","X",""),"")</f>
        <v/>
      </c>
      <c r="X138" s="12" t="str">
        <f>IFERROR(INT(IF(MID(VLOOKUP(B138,IMPORT!$F:$AF,27,FALSE),1,10)&lt;&gt;"null",MID(VLOOKUP(B138,IMPORT!$F:$AF,27,FALSE),1,10),"-")),"")</f>
        <v/>
      </c>
      <c r="Y138" s="21">
        <f>IFERROR(IF(VLOOKUP(B138,IMPORT!$F:$AF,24,FALSE)&lt;&gt;"null",VLOOKUP(B138,IMPORT!$F:$AF,24,FALSE),""),"")</f>
        <v>7.0100118723602496E+17</v>
      </c>
      <c r="Z138" s="18" t="str">
        <f>IFERROR(IF(VLOOKUP(B138,IMPORT!$F:$AF,25,FALSE)&lt;&gt;"null",VLOOKUP(B138,IMPORT!$F:$AF,25,FALSE),""),"")</f>
        <v/>
      </c>
    </row>
    <row r="139" spans="1:26">
      <c r="A139" s="1" t="str">
        <f>IFERROR(IF(IMPORT!C139&lt;&gt;"",IMPORT!C139,""),"")</f>
        <v>Paris 09 - Chateaudun</v>
      </c>
      <c r="B139" s="1" t="str">
        <f>IFERROR(VLOOKUP(D139,IMPORT!$1:$1048576,6,FALSE),"")</f>
        <v>EQ-572-FQ</v>
      </c>
      <c r="C139" s="1" t="str">
        <f>IFERROR(VLOOKUP(B139,IMPORT!$F:$G,2,FALSE),"")</f>
        <v>Golf 7</v>
      </c>
      <c r="D139" s="8" t="str">
        <f>IFERROR(IF(IMPORT!A139&lt;&gt;"",IMPORT!A139,""),"")</f>
        <v>Paris 09 - Chateaudun2</v>
      </c>
      <c r="E139" s="1" t="str">
        <f>IFERROR(VLOOKUP(D139,IMPORT!$1:$1048576,21,FALSE),"")</f>
        <v>Simon Coulange</v>
      </c>
      <c r="F139" s="22" t="str">
        <f>IFERROR(IF(VLOOKUP(B139,IMPORT!$F:$J,4,0)="true","","S"),"")</f>
        <v/>
      </c>
      <c r="G139" s="10" t="str">
        <f>IFERROR(IF(VLOOKUP(B139,IMPORT!$F:$J,5,0)="normal","","B"),"")</f>
        <v/>
      </c>
      <c r="H139" s="23" t="str">
        <f>IFERROR(IF(VLOOKUP(B139,IMPORT!$F:$L,7,0)="true","","P"),"")</f>
        <v/>
      </c>
      <c r="I139" s="18" t="str">
        <f>IF(AND(OR(IMPORT!K139="available",IMPORT!K139="reservation",IMPORT!K139="reservation-late"),OR(A139&lt;&gt;"Z - Garage - Livraison",A139&lt;&gt;"Z - Garage - Livraison")),B139,"")</f>
        <v>EQ-572-FQ</v>
      </c>
      <c r="J139" s="18" t="str">
        <f>IFERROR(IF(VLOOKUP(B139,IMPORT!$F:$AF,21,FALSE)&lt;&gt;"null",IF(OR(A139="Z - Garage - Livraison",A139="Z - Garage - Restitution"),"",B139),""),"")</f>
        <v/>
      </c>
      <c r="K139" s="18" t="str">
        <f>IF(AND(J139="",OR(IMPORT!K139="intervention",IMPORT!K139="intervention-late")),IF(OR(A139="Z - Garage - Livraison",A139="Z - Garage - Restitution"),"",B139),"")</f>
        <v/>
      </c>
      <c r="L139" s="18" t="str">
        <f t="shared" si="4"/>
        <v/>
      </c>
      <c r="M139" s="20" t="str">
        <f>IFERROR(INT(IF(OR(IMPORT!K139="intervention",IMPORT!K139="intervention-late",IMPORT!K139="unavailable"),IF(J139&lt;&gt;"",MID(VLOOKUP(B139,IMPORT!$F:$AF,21,0),1,10),MID(VLOOKUP(B139,IMPORT!$F:$AF,19,0),1,10)),"")),"")</f>
        <v/>
      </c>
      <c r="N139" s="20" t="str">
        <f>IFERROR(INT(IF(OR(IMPORT!K139="intervention",IMPORT!K139="intervention-late",IMPORT!K139="unavailable"),IF(J139&lt;&gt;"",MID(VLOOKUP(B139,IMPORT!$F:$AF,22,0),1,10),MID(VLOOKUP(B139,IMPORT!$F:$AF,20,0),1,10)),"")),"")</f>
        <v/>
      </c>
      <c r="O139" s="18" t="str">
        <f t="shared" ca="1" si="5"/>
        <v/>
      </c>
      <c r="P139" s="14" t="str">
        <f>IFERROR(INT(IF(MID(VLOOKUP(B139,IMPORT!$F:$AF,23,FALSE),1,10)&lt;&gt;"null",MID(VLOOKUP(B139,IMPORT!$F:$AF,23,FALSE),1,10),"")),"")</f>
        <v/>
      </c>
      <c r="Q139" s="16" t="str">
        <f>IFERROR(INT(IF(MID(VLOOKUP(B139,IMPORT!$F:$AF,26,FALSE),1,10)&lt;&gt;"null",MID(VLOOKUP(B139,IMPORT!$F:$AF,26,FALSE),1,10),"")),"")</f>
        <v/>
      </c>
      <c r="R139" s="16" t="str">
        <f>IFERROR(IF(VLOOKUP(B139,IMPORT!$F:$AF,11,FALSE)="true","X",""),"")</f>
        <v/>
      </c>
      <c r="S139" s="16" t="str">
        <f>IFERROR(IF(VLOOKUP(B139,IMPORT!$F:$AF,12,FALSE)="true","X",""),"")</f>
        <v/>
      </c>
      <c r="T139" s="16" t="str">
        <f>IFERROR(IF(VLOOKUP(B139,IMPORT!$F:$AF,9,FALSE)="true","X",""),"")</f>
        <v/>
      </c>
      <c r="U139" s="16" t="str">
        <f>IFERROR(IF(VLOOKUP(B139,IMPORT!$F:$AF,10,FALSE)="true","X",""),"")</f>
        <v/>
      </c>
      <c r="V139" s="16" t="str">
        <f>IFERROR(IF(VLOOKUP(B139,IMPORT!$F:$AF,13,FALSE)="true","X",""),"")</f>
        <v/>
      </c>
      <c r="W139" s="16" t="str">
        <f>IFERROR(IF(VLOOKUP(B139,IMPORT!$F:$AF,14,FALSE)="true","X",""),"")</f>
        <v/>
      </c>
      <c r="X139" s="12">
        <f>IFERROR(INT(IF(MID(VLOOKUP(B139,IMPORT!$F:$AF,27,FALSE),1,10)&lt;&gt;"null",MID(VLOOKUP(B139,IMPORT!$F:$AF,27,FALSE),1,10),"-")),"")</f>
        <v>43371</v>
      </c>
      <c r="Y139" s="21">
        <f>IFERROR(IF(VLOOKUP(B139,IMPORT!$F:$AF,24,FALSE)&lt;&gt;"null",VLOOKUP(B139,IMPORT!$F:$AF,24,FALSE),""),"")</f>
        <v>7.01001187236066E+18</v>
      </c>
      <c r="Z139" s="18" t="str">
        <f>IFERROR(IF(VLOOKUP(B139,IMPORT!$F:$AF,25,FALSE)&lt;&gt;"null",VLOOKUP(B139,IMPORT!$F:$AF,25,FALSE),""),"")</f>
        <v/>
      </c>
    </row>
    <row r="140" spans="1:26">
      <c r="A140" s="1" t="str">
        <f>IFERROR(IF(IMPORT!C140&lt;&gt;"",IMPORT!C140,""),"")</f>
        <v>Paris 09 - Chauchat Drouot</v>
      </c>
      <c r="B140" s="1" t="str">
        <f>IFERROR(VLOOKUP(D140,IMPORT!$1:$1048576,6,FALSE),"")</f>
        <v>EL-151-SA</v>
      </c>
      <c r="C140" s="1" t="str">
        <f>IFERROR(VLOOKUP(B140,IMPORT!$F:$G,2,FALSE),"")</f>
        <v>TWINGO</v>
      </c>
      <c r="D140" s="8" t="str">
        <f>IFERROR(IF(IMPORT!A140&lt;&gt;"",IMPORT!A140,""),"")</f>
        <v>Paris 09 - Chauchat Drouot1</v>
      </c>
      <c r="E140" s="1" t="str">
        <f>IFERROR(VLOOKUP(D140,IMPORT!$1:$1048576,21,FALSE),"")</f>
        <v>Simon Coulange</v>
      </c>
      <c r="F140" s="22" t="str">
        <f>IFERROR(IF(VLOOKUP(B140,IMPORT!$F:$J,4,0)="true","","S"),"")</f>
        <v/>
      </c>
      <c r="G140" s="10" t="str">
        <f>IFERROR(IF(VLOOKUP(B140,IMPORT!$F:$J,5,0)="normal","","B"),"")</f>
        <v/>
      </c>
      <c r="H140" s="23" t="str">
        <f>IFERROR(IF(VLOOKUP(B140,IMPORT!$F:$L,7,0)="true","","P"),"")</f>
        <v/>
      </c>
      <c r="I140" s="18" t="str">
        <f>IF(AND(OR(IMPORT!K140="available",IMPORT!K140="reservation",IMPORT!K140="reservation-late"),OR(A140&lt;&gt;"Z - Garage - Livraison",A140&lt;&gt;"Z - Garage - Livraison")),B140,"")</f>
        <v>EL-151-SA</v>
      </c>
      <c r="J140" s="18" t="str">
        <f>IFERROR(IF(VLOOKUP(B140,IMPORT!$F:$AF,21,FALSE)&lt;&gt;"null",IF(OR(A140="Z - Garage - Livraison",A140="Z - Garage - Restitution"),"",B140),""),"")</f>
        <v/>
      </c>
      <c r="K140" s="18" t="str">
        <f>IF(AND(J140="",OR(IMPORT!K140="intervention",IMPORT!K140="intervention-late")),IF(OR(A140="Z - Garage - Livraison",A140="Z - Garage - Restitution"),"",B140),"")</f>
        <v/>
      </c>
      <c r="L140" s="18" t="str">
        <f t="shared" si="4"/>
        <v/>
      </c>
      <c r="M140" s="20" t="str">
        <f>IFERROR(INT(IF(OR(IMPORT!K140="intervention",IMPORT!K140="intervention-late",IMPORT!K140="unavailable"),IF(J140&lt;&gt;"",MID(VLOOKUP(B140,IMPORT!$F:$AF,21,0),1,10),MID(VLOOKUP(B140,IMPORT!$F:$AF,19,0),1,10)),"")),"")</f>
        <v/>
      </c>
      <c r="N140" s="20" t="str">
        <f>IFERROR(INT(IF(OR(IMPORT!K140="intervention",IMPORT!K140="intervention-late",IMPORT!K140="unavailable"),IF(J140&lt;&gt;"",MID(VLOOKUP(B140,IMPORT!$F:$AF,22,0),1,10),MID(VLOOKUP(B140,IMPORT!$F:$AF,20,0),1,10)),"")),"")</f>
        <v/>
      </c>
      <c r="O140" s="18" t="str">
        <f t="shared" ca="1" si="5"/>
        <v/>
      </c>
      <c r="P140" s="14" t="str">
        <f>IFERROR(INT(IF(MID(VLOOKUP(B140,IMPORT!$F:$AF,23,FALSE),1,10)&lt;&gt;"null",MID(VLOOKUP(B140,IMPORT!$F:$AF,23,FALSE),1,10),"")),"")</f>
        <v/>
      </c>
      <c r="Q140" s="16" t="str">
        <f>IFERROR(INT(IF(MID(VLOOKUP(B140,IMPORT!$F:$AF,26,FALSE),1,10)&lt;&gt;"null",MID(VLOOKUP(B140,IMPORT!$F:$AF,26,FALSE),1,10),"")),"")</f>
        <v/>
      </c>
      <c r="R140" s="16" t="str">
        <f>IFERROR(IF(VLOOKUP(B140,IMPORT!$F:$AF,11,FALSE)="true","X",""),"")</f>
        <v/>
      </c>
      <c r="S140" s="16" t="str">
        <f>IFERROR(IF(VLOOKUP(B140,IMPORT!$F:$AF,12,FALSE)="true","X",""),"")</f>
        <v/>
      </c>
      <c r="T140" s="16" t="str">
        <f>IFERROR(IF(VLOOKUP(B140,IMPORT!$F:$AF,9,FALSE)="true","X",""),"")</f>
        <v/>
      </c>
      <c r="U140" s="16" t="str">
        <f>IFERROR(IF(VLOOKUP(B140,IMPORT!$F:$AF,10,FALSE)="true","X",""),"")</f>
        <v/>
      </c>
      <c r="V140" s="16" t="str">
        <f>IFERROR(IF(VLOOKUP(B140,IMPORT!$F:$AF,13,FALSE)="true","X",""),"")</f>
        <v/>
      </c>
      <c r="W140" s="16" t="str">
        <f>IFERROR(IF(VLOOKUP(B140,IMPORT!$F:$AF,14,FALSE)="true","X",""),"")</f>
        <v/>
      </c>
      <c r="X140" s="12">
        <f>IFERROR(INT(IF(MID(VLOOKUP(B140,IMPORT!$F:$AF,27,FALSE),1,10)&lt;&gt;"null",MID(VLOOKUP(B140,IMPORT!$F:$AF,27,FALSE),1,10),"-")),"")</f>
        <v>43420</v>
      </c>
      <c r="Y140" s="21">
        <f>IFERROR(IF(VLOOKUP(B140,IMPORT!$F:$AF,24,FALSE)&lt;&gt;"null",VLOOKUP(B140,IMPORT!$F:$AF,24,FALSE),""),"")</f>
        <v>7.01001187236064E+17</v>
      </c>
      <c r="Z140" s="18">
        <f>IFERROR(IF(VLOOKUP(B140,IMPORT!$F:$AF,25,FALSE)&lt;&gt;"null",VLOOKUP(B140,IMPORT!$F:$AF,25,FALSE),""),"")</f>
        <v>74310133953</v>
      </c>
    </row>
    <row r="141" spans="1:26">
      <c r="A141" s="1" t="str">
        <f>IFERROR(IF(IMPORT!C141&lt;&gt;"",IMPORT!C141,""),"")</f>
        <v>Paris 09 - Chauchat Drouot</v>
      </c>
      <c r="B141" s="1" t="str">
        <f>IFERROR(VLOOKUP(D141,IMPORT!$1:$1048576,6,FALSE),"")</f>
        <v>FA-584-WE</v>
      </c>
      <c r="C141" s="1">
        <f>IFERROR(VLOOKUP(B141,IMPORT!$F:$G,2,FALSE),"")</f>
        <v>500</v>
      </c>
      <c r="D141" s="8" t="str">
        <f>IFERROR(IF(IMPORT!A141&lt;&gt;"",IMPORT!A141,""),"")</f>
        <v>Paris 09 - Chauchat Drouot2</v>
      </c>
      <c r="E141" s="1" t="str">
        <f>IFERROR(VLOOKUP(D141,IMPORT!$1:$1048576,21,FALSE),"")</f>
        <v>Simon Coulange</v>
      </c>
      <c r="F141" s="22" t="str">
        <f>IFERROR(IF(VLOOKUP(B141,IMPORT!$F:$J,4,0)="true","","S"),"")</f>
        <v/>
      </c>
      <c r="G141" s="10" t="str">
        <f>IFERROR(IF(VLOOKUP(B141,IMPORT!$F:$J,5,0)="normal","","B"),"")</f>
        <v/>
      </c>
      <c r="H141" s="23" t="str">
        <f>IFERROR(IF(VLOOKUP(B141,IMPORT!$F:$L,7,0)="true","","P"),"")</f>
        <v/>
      </c>
      <c r="I141" s="18" t="str">
        <f>IF(AND(OR(IMPORT!K141="available",IMPORT!K141="reservation",IMPORT!K141="reservation-late"),OR(A141&lt;&gt;"Z - Garage - Livraison",A141&lt;&gt;"Z - Garage - Livraison")),B141,"")</f>
        <v>FA-584-WE</v>
      </c>
      <c r="J141" s="18" t="str">
        <f>IFERROR(IF(VLOOKUP(B141,IMPORT!$F:$AF,21,FALSE)&lt;&gt;"null",IF(OR(A141="Z - Garage - Livraison",A141="Z - Garage - Restitution"),"",B141),""),"")</f>
        <v/>
      </c>
      <c r="K141" s="18" t="str">
        <f>IF(AND(J141="",OR(IMPORT!K141="intervention",IMPORT!K141="intervention-late")),IF(OR(A141="Z - Garage - Livraison",A141="Z - Garage - Restitution"),"",B141),"")</f>
        <v/>
      </c>
      <c r="L141" s="18" t="str">
        <f t="shared" si="4"/>
        <v/>
      </c>
      <c r="M141" s="20" t="str">
        <f>IFERROR(INT(IF(OR(IMPORT!K141="intervention",IMPORT!K141="intervention-late",IMPORT!K141="unavailable"),IF(J141&lt;&gt;"",MID(VLOOKUP(B141,IMPORT!$F:$AF,21,0),1,10),MID(VLOOKUP(B141,IMPORT!$F:$AF,19,0),1,10)),"")),"")</f>
        <v/>
      </c>
      <c r="N141" s="20" t="str">
        <f>IFERROR(INT(IF(OR(IMPORT!K141="intervention",IMPORT!K141="intervention-late",IMPORT!K141="unavailable"),IF(J141&lt;&gt;"",MID(VLOOKUP(B141,IMPORT!$F:$AF,22,0),1,10),MID(VLOOKUP(B141,IMPORT!$F:$AF,20,0),1,10)),"")),"")</f>
        <v/>
      </c>
      <c r="O141" s="18" t="str">
        <f t="shared" ca="1" si="5"/>
        <v/>
      </c>
      <c r="P141" s="14" t="str">
        <f>IFERROR(INT(IF(MID(VLOOKUP(B141,IMPORT!$F:$AF,23,FALSE),1,10)&lt;&gt;"null",MID(VLOOKUP(B141,IMPORT!$F:$AF,23,FALSE),1,10),"")),"")</f>
        <v/>
      </c>
      <c r="Q141" s="16" t="str">
        <f>IFERROR(INT(IF(MID(VLOOKUP(B141,IMPORT!$F:$AF,26,FALSE),1,10)&lt;&gt;"null",MID(VLOOKUP(B141,IMPORT!$F:$AF,26,FALSE),1,10),"")),"")</f>
        <v/>
      </c>
      <c r="R141" s="16" t="str">
        <f>IFERROR(IF(VLOOKUP(B141,IMPORT!$F:$AF,11,FALSE)="true","X",""),"")</f>
        <v/>
      </c>
      <c r="S141" s="16" t="str">
        <f>IFERROR(IF(VLOOKUP(B141,IMPORT!$F:$AF,12,FALSE)="true","X",""),"")</f>
        <v/>
      </c>
      <c r="T141" s="16" t="str">
        <f>IFERROR(IF(VLOOKUP(B141,IMPORT!$F:$AF,9,FALSE)="true","X",""),"")</f>
        <v/>
      </c>
      <c r="U141" s="16" t="str">
        <f>IFERROR(IF(VLOOKUP(B141,IMPORT!$F:$AF,10,FALSE)="true","X",""),"")</f>
        <v/>
      </c>
      <c r="V141" s="16" t="str">
        <f>IFERROR(IF(VLOOKUP(B141,IMPORT!$F:$AF,13,FALSE)="true","X",""),"")</f>
        <v/>
      </c>
      <c r="W141" s="16" t="str">
        <f>IFERROR(IF(VLOOKUP(B141,IMPORT!$F:$AF,14,FALSE)="true","X",""),"")</f>
        <v/>
      </c>
      <c r="X141" s="12" t="str">
        <f>IFERROR(INT(IF(MID(VLOOKUP(B141,IMPORT!$F:$AF,27,FALSE),1,10)&lt;&gt;"null",MID(VLOOKUP(B141,IMPORT!$F:$AF,27,FALSE),1,10),"-")),"")</f>
        <v/>
      </c>
      <c r="Y141" s="21">
        <f>IFERROR(IF(VLOOKUP(B141,IMPORT!$F:$AF,24,FALSE)&lt;&gt;"null",VLOOKUP(B141,IMPORT!$F:$AF,24,FALSE),""),"")</f>
        <v>7.0100118723601805E+17</v>
      </c>
      <c r="Z141" s="18" t="str">
        <f>IFERROR(IF(VLOOKUP(B141,IMPORT!$F:$AF,25,FALSE)&lt;&gt;"null",VLOOKUP(B141,IMPORT!$F:$AF,25,FALSE),""),"")</f>
        <v/>
      </c>
    </row>
    <row r="142" spans="1:26">
      <c r="A142" s="1" t="str">
        <f>IFERROR(IF(IMPORT!C142&lt;&gt;"",IMPORT!C142,""),"")</f>
        <v>Paris 09 - Chauchat Drouot</v>
      </c>
      <c r="B142" s="1" t="str">
        <f>IFERROR(VLOOKUP(D142,IMPORT!$1:$1048576,6,FALSE),"")</f>
        <v>ER-276-MY</v>
      </c>
      <c r="C142" s="1" t="str">
        <f>IFERROR(VLOOKUP(B142,IMPORT!$F:$G,2,FALSE),"")</f>
        <v>TWINGO</v>
      </c>
      <c r="D142" s="8" t="str">
        <f>IFERROR(IF(IMPORT!A142&lt;&gt;"",IMPORT!A142,""),"")</f>
        <v>Paris 09 - Chauchat Drouot3</v>
      </c>
      <c r="E142" s="1" t="str">
        <f>IFERROR(VLOOKUP(D142,IMPORT!$1:$1048576,21,FALSE),"")</f>
        <v>Simon Coulange</v>
      </c>
      <c r="F142" s="22" t="str">
        <f>IFERROR(IF(VLOOKUP(B142,IMPORT!$F:$J,4,0)="true","","S"),"")</f>
        <v/>
      </c>
      <c r="G142" s="10" t="str">
        <f>IFERROR(IF(VLOOKUP(B142,IMPORT!$F:$J,5,0)="normal","","B"),"")</f>
        <v/>
      </c>
      <c r="H142" s="23" t="str">
        <f>IFERROR(IF(VLOOKUP(B142,IMPORT!$F:$L,7,0)="true","","P"),"")</f>
        <v/>
      </c>
      <c r="I142" s="18" t="str">
        <f>IF(AND(OR(IMPORT!K142="available",IMPORT!K142="reservation",IMPORT!K142="reservation-late"),OR(A142&lt;&gt;"Z - Garage - Livraison",A142&lt;&gt;"Z - Garage - Livraison")),B142,"")</f>
        <v>ER-276-MY</v>
      </c>
      <c r="J142" s="18" t="str">
        <f>IFERROR(IF(VLOOKUP(B142,IMPORT!$F:$AF,21,FALSE)&lt;&gt;"null",IF(OR(A142="Z - Garage - Livraison",A142="Z - Garage - Restitution"),"",B142),""),"")</f>
        <v/>
      </c>
      <c r="K142" s="18" t="str">
        <f>IF(AND(J142="",OR(IMPORT!K142="intervention",IMPORT!K142="intervention-late")),IF(OR(A142="Z - Garage - Livraison",A142="Z - Garage - Restitution"),"",B142),"")</f>
        <v/>
      </c>
      <c r="L142" s="18" t="str">
        <f t="shared" si="4"/>
        <v/>
      </c>
      <c r="M142" s="20" t="str">
        <f>IFERROR(INT(IF(OR(IMPORT!K142="intervention",IMPORT!K142="intervention-late",IMPORT!K142="unavailable"),IF(J142&lt;&gt;"",MID(VLOOKUP(B142,IMPORT!$F:$AF,21,0),1,10),MID(VLOOKUP(B142,IMPORT!$F:$AF,19,0),1,10)),"")),"")</f>
        <v/>
      </c>
      <c r="N142" s="20" t="str">
        <f>IFERROR(INT(IF(OR(IMPORT!K142="intervention",IMPORT!K142="intervention-late",IMPORT!K142="unavailable"),IF(J142&lt;&gt;"",MID(VLOOKUP(B142,IMPORT!$F:$AF,22,0),1,10),MID(VLOOKUP(B142,IMPORT!$F:$AF,20,0),1,10)),"")),"")</f>
        <v/>
      </c>
      <c r="O142" s="18" t="str">
        <f t="shared" ca="1" si="5"/>
        <v/>
      </c>
      <c r="P142" s="14" t="str">
        <f>IFERROR(INT(IF(MID(VLOOKUP(B142,IMPORT!$F:$AF,23,FALSE),1,10)&lt;&gt;"null",MID(VLOOKUP(B142,IMPORT!$F:$AF,23,FALSE),1,10),"")),"")</f>
        <v/>
      </c>
      <c r="Q142" s="16">
        <f>IFERROR(INT(IF(MID(VLOOKUP(B142,IMPORT!$F:$AF,26,FALSE),1,10)&lt;&gt;"null",MID(VLOOKUP(B142,IMPORT!$F:$AF,26,FALSE),1,10),"")),"")</f>
        <v>43494</v>
      </c>
      <c r="R142" s="16" t="str">
        <f>IFERROR(IF(VLOOKUP(B142,IMPORT!$F:$AF,11,FALSE)="true","X",""),"")</f>
        <v/>
      </c>
      <c r="S142" s="16" t="str">
        <f>IFERROR(IF(VLOOKUP(B142,IMPORT!$F:$AF,12,FALSE)="true","X",""),"")</f>
        <v/>
      </c>
      <c r="T142" s="16" t="str">
        <f>IFERROR(IF(VLOOKUP(B142,IMPORT!$F:$AF,9,FALSE)="true","X",""),"")</f>
        <v/>
      </c>
      <c r="U142" s="16" t="str">
        <f>IFERROR(IF(VLOOKUP(B142,IMPORT!$F:$AF,10,FALSE)="true","X",""),"")</f>
        <v/>
      </c>
      <c r="V142" s="16" t="str">
        <f>IFERROR(IF(VLOOKUP(B142,IMPORT!$F:$AF,13,FALSE)="true","X",""),"")</f>
        <v/>
      </c>
      <c r="W142" s="16" t="str">
        <f>IFERROR(IF(VLOOKUP(B142,IMPORT!$F:$AF,14,FALSE)="true","X",""),"")</f>
        <v/>
      </c>
      <c r="X142" s="12">
        <f>IFERROR(INT(IF(MID(VLOOKUP(B142,IMPORT!$F:$AF,27,FALSE),1,10)&lt;&gt;"null",MID(VLOOKUP(B142,IMPORT!$F:$AF,27,FALSE),1,10),"-")),"")</f>
        <v>43385</v>
      </c>
      <c r="Y142" s="21" t="str">
        <f>IFERROR(IF(VLOOKUP(B142,IMPORT!$F:$AF,24,FALSE)&lt;&gt;"null",VLOOKUP(B142,IMPORT!$F:$AF,24,FALSE),""),"")</f>
        <v>701001187236026701 KO</v>
      </c>
      <c r="Z142" s="18" t="str">
        <f>IFERROR(IF(VLOOKUP(B142,IMPORT!$F:$AF,25,FALSE)&lt;&gt;"null",VLOOKUP(B142,IMPORT!$F:$AF,25,FALSE),""),"")</f>
        <v/>
      </c>
    </row>
    <row r="143" spans="1:26">
      <c r="A143" s="1" t="str">
        <f>IFERROR(IF(IMPORT!C143&lt;&gt;"",IMPORT!C143,""),"")</f>
        <v>Paris 09 - Chauchat Drouot</v>
      </c>
      <c r="B143" s="1" t="str">
        <f>IFERROR(VLOOKUP(D143,IMPORT!$1:$1048576,6,FALSE),"")</f>
        <v>FC-522-DK</v>
      </c>
      <c r="C143" s="1">
        <f>IFERROR(VLOOKUP(B143,IMPORT!$F:$G,2,FALSE),"")</f>
        <v>500</v>
      </c>
      <c r="D143" s="8" t="str">
        <f>IFERROR(IF(IMPORT!A143&lt;&gt;"",IMPORT!A143,""),"")</f>
        <v>Paris 09 - Chauchat Drouot4</v>
      </c>
      <c r="E143" s="1" t="str">
        <f>IFERROR(VLOOKUP(D143,IMPORT!$1:$1048576,21,FALSE),"")</f>
        <v>Simon Coulange</v>
      </c>
      <c r="F143" s="22" t="str">
        <f>IFERROR(IF(VLOOKUP(B143,IMPORT!$F:$J,4,0)="true","","S"),"")</f>
        <v/>
      </c>
      <c r="G143" s="10" t="str">
        <f>IFERROR(IF(VLOOKUP(B143,IMPORT!$F:$J,5,0)="normal","","B"),"")</f>
        <v/>
      </c>
      <c r="H143" s="23" t="str">
        <f>IFERROR(IF(VLOOKUP(B143,IMPORT!$F:$L,7,0)="true","","P"),"")</f>
        <v>P</v>
      </c>
      <c r="I143" s="18" t="str">
        <f>IF(AND(OR(IMPORT!K143="available",IMPORT!K143="reservation",IMPORT!K143="reservation-late"),OR(A143&lt;&gt;"Z - Garage - Livraison",A143&lt;&gt;"Z - Garage - Livraison")),B143,"")</f>
        <v>FC-522-DK</v>
      </c>
      <c r="J143" s="18" t="str">
        <f>IFERROR(IF(VLOOKUP(B143,IMPORT!$F:$AF,21,FALSE)&lt;&gt;"null",IF(OR(A143="Z - Garage - Livraison",A143="Z - Garage - Restitution"),"",B143),""),"")</f>
        <v/>
      </c>
      <c r="K143" s="18" t="str">
        <f>IF(AND(J143="",OR(IMPORT!K143="intervention",IMPORT!K143="intervention-late")),IF(OR(A143="Z - Garage - Livraison",A143="Z - Garage - Restitution"),"",B143),"")</f>
        <v/>
      </c>
      <c r="L143" s="18" t="str">
        <f t="shared" si="4"/>
        <v/>
      </c>
      <c r="M143" s="20" t="str">
        <f>IFERROR(INT(IF(OR(IMPORT!K143="intervention",IMPORT!K143="intervention-late",IMPORT!K143="unavailable"),IF(J143&lt;&gt;"",MID(VLOOKUP(B143,IMPORT!$F:$AF,21,0),1,10),MID(VLOOKUP(B143,IMPORT!$F:$AF,19,0),1,10)),"")),"")</f>
        <v/>
      </c>
      <c r="N143" s="20" t="str">
        <f>IFERROR(INT(IF(OR(IMPORT!K143="intervention",IMPORT!K143="intervention-late",IMPORT!K143="unavailable"),IF(J143&lt;&gt;"",MID(VLOOKUP(B143,IMPORT!$F:$AF,22,0),1,10),MID(VLOOKUP(B143,IMPORT!$F:$AF,20,0),1,10)),"")),"")</f>
        <v/>
      </c>
      <c r="O143" s="18" t="str">
        <f t="shared" ca="1" si="5"/>
        <v/>
      </c>
      <c r="P143" s="14" t="str">
        <f>IFERROR(INT(IF(MID(VLOOKUP(B143,IMPORT!$F:$AF,23,FALSE),1,10)&lt;&gt;"null",MID(VLOOKUP(B143,IMPORT!$F:$AF,23,FALSE),1,10),"")),"")</f>
        <v/>
      </c>
      <c r="Q143" s="16" t="str">
        <f>IFERROR(INT(IF(MID(VLOOKUP(B143,IMPORT!$F:$AF,26,FALSE),1,10)&lt;&gt;"null",MID(VLOOKUP(B143,IMPORT!$F:$AF,26,FALSE),1,10),"")),"")</f>
        <v/>
      </c>
      <c r="R143" s="16" t="str">
        <f>IFERROR(IF(VLOOKUP(B143,IMPORT!$F:$AF,11,FALSE)="true","X",""),"")</f>
        <v/>
      </c>
      <c r="S143" s="16" t="str">
        <f>IFERROR(IF(VLOOKUP(B143,IMPORT!$F:$AF,12,FALSE)="true","X",""),"")</f>
        <v/>
      </c>
      <c r="T143" s="16" t="str">
        <f>IFERROR(IF(VLOOKUP(B143,IMPORT!$F:$AF,9,FALSE)="true","X",""),"")</f>
        <v/>
      </c>
      <c r="U143" s="16" t="str">
        <f>IFERROR(IF(VLOOKUP(B143,IMPORT!$F:$AF,10,FALSE)="true","X",""),"")</f>
        <v/>
      </c>
      <c r="V143" s="16" t="str">
        <f>IFERROR(IF(VLOOKUP(B143,IMPORT!$F:$AF,13,FALSE)="true","X",""),"")</f>
        <v/>
      </c>
      <c r="W143" s="16" t="str">
        <f>IFERROR(IF(VLOOKUP(B143,IMPORT!$F:$AF,14,FALSE)="true","X",""),"")</f>
        <v/>
      </c>
      <c r="X143" s="12">
        <f>IFERROR(INT(IF(MID(VLOOKUP(B143,IMPORT!$F:$AF,27,FALSE),1,10)&lt;&gt;"null",MID(VLOOKUP(B143,IMPORT!$F:$AF,27,FALSE),1,10),"-")),"")</f>
        <v>43446</v>
      </c>
      <c r="Y143" s="21">
        <f>IFERROR(IF(VLOOKUP(B143,IMPORT!$F:$AF,24,FALSE)&lt;&gt;"null",VLOOKUP(B143,IMPORT!$F:$AF,24,FALSE),""),"")</f>
        <v>7.0100118723605798E+17</v>
      </c>
      <c r="Z143" s="18">
        <f>IFERROR(IF(VLOOKUP(B143,IMPORT!$F:$AF,25,FALSE)&lt;&gt;"null",VLOOKUP(B143,IMPORT!$F:$AF,25,FALSE),""),"")</f>
        <v>74310133951</v>
      </c>
    </row>
    <row r="144" spans="1:26">
      <c r="A144" s="1" t="str">
        <f>IFERROR(IF(IMPORT!C144&lt;&gt;"",IMPORT!C144,""),"")</f>
        <v>Paris 09 - Chauchat Drouot</v>
      </c>
      <c r="B144" s="1" t="str">
        <f>IFERROR(VLOOKUP(D144,IMPORT!$1:$1048576,6,FALSE),"")</f>
        <v>EY-949-BN</v>
      </c>
      <c r="C144" s="1" t="str">
        <f>IFERROR(VLOOKUP(B144,IMPORT!$F:$G,2,FALSE),"")</f>
        <v>GRAND SCENIC</v>
      </c>
      <c r="D144" s="8" t="str">
        <f>IFERROR(IF(IMPORT!A144&lt;&gt;"",IMPORT!A144,""),"")</f>
        <v>Paris 09 - Chauchat Drouot5</v>
      </c>
      <c r="E144" s="1" t="str">
        <f>IFERROR(VLOOKUP(D144,IMPORT!$1:$1048576,21,FALSE),"")</f>
        <v>Simon Coulange</v>
      </c>
      <c r="F144" s="22" t="str">
        <f>IFERROR(IF(VLOOKUP(B144,IMPORT!$F:$J,4,0)="true","","S"),"")</f>
        <v/>
      </c>
      <c r="G144" s="10" t="str">
        <f>IFERROR(IF(VLOOKUP(B144,IMPORT!$F:$J,5,0)="normal","","B"),"")</f>
        <v/>
      </c>
      <c r="H144" s="23" t="str">
        <f>IFERROR(IF(VLOOKUP(B144,IMPORT!$F:$L,7,0)="true","","P"),"")</f>
        <v/>
      </c>
      <c r="I144" s="18" t="str">
        <f>IF(AND(OR(IMPORT!K144="available",IMPORT!K144="reservation",IMPORT!K144="reservation-late"),OR(A144&lt;&gt;"Z - Garage - Livraison",A144&lt;&gt;"Z - Garage - Livraison")),B144,"")</f>
        <v>EY-949-BN</v>
      </c>
      <c r="J144" s="18" t="str">
        <f>IFERROR(IF(VLOOKUP(B144,IMPORT!$F:$AF,21,FALSE)&lt;&gt;"null",IF(OR(A144="Z - Garage - Livraison",A144="Z - Garage - Restitution"),"",B144),""),"")</f>
        <v/>
      </c>
      <c r="K144" s="18" t="str">
        <f>IF(AND(J144="",OR(IMPORT!K144="intervention",IMPORT!K144="intervention-late")),IF(OR(A144="Z - Garage - Livraison",A144="Z - Garage - Restitution"),"",B144),"")</f>
        <v/>
      </c>
      <c r="L144" s="18" t="str">
        <f t="shared" si="4"/>
        <v/>
      </c>
      <c r="M144" s="20" t="str">
        <f>IFERROR(INT(IF(OR(IMPORT!K144="intervention",IMPORT!K144="intervention-late",IMPORT!K144="unavailable"),IF(J144&lt;&gt;"",MID(VLOOKUP(B144,IMPORT!$F:$AF,21,0),1,10),MID(VLOOKUP(B144,IMPORT!$F:$AF,19,0),1,10)),"")),"")</f>
        <v/>
      </c>
      <c r="N144" s="20" t="str">
        <f>IFERROR(INT(IF(OR(IMPORT!K144="intervention",IMPORT!K144="intervention-late",IMPORT!K144="unavailable"),IF(J144&lt;&gt;"",MID(VLOOKUP(B144,IMPORT!$F:$AF,22,0),1,10),MID(VLOOKUP(B144,IMPORT!$F:$AF,20,0),1,10)),"")),"")</f>
        <v/>
      </c>
      <c r="O144" s="18" t="str">
        <f t="shared" ca="1" si="5"/>
        <v/>
      </c>
      <c r="P144" s="14" t="str">
        <f>IFERROR(INT(IF(MID(VLOOKUP(B144,IMPORT!$F:$AF,23,FALSE),1,10)&lt;&gt;"null",MID(VLOOKUP(B144,IMPORT!$F:$AF,23,FALSE),1,10),"")),"")</f>
        <v/>
      </c>
      <c r="Q144" s="16" t="str">
        <f>IFERROR(INT(IF(MID(VLOOKUP(B144,IMPORT!$F:$AF,26,FALSE),1,10)&lt;&gt;"null",MID(VLOOKUP(B144,IMPORT!$F:$AF,26,FALSE),1,10),"")),"")</f>
        <v/>
      </c>
      <c r="R144" s="16" t="str">
        <f>IFERROR(IF(VLOOKUP(B144,IMPORT!$F:$AF,11,FALSE)="true","X",""),"")</f>
        <v/>
      </c>
      <c r="S144" s="16" t="str">
        <f>IFERROR(IF(VLOOKUP(B144,IMPORT!$F:$AF,12,FALSE)="true","X",""),"")</f>
        <v/>
      </c>
      <c r="T144" s="16" t="str">
        <f>IFERROR(IF(VLOOKUP(B144,IMPORT!$F:$AF,9,FALSE)="true","X",""),"")</f>
        <v/>
      </c>
      <c r="U144" s="16" t="str">
        <f>IFERROR(IF(VLOOKUP(B144,IMPORT!$F:$AF,10,FALSE)="true","X",""),"")</f>
        <v/>
      </c>
      <c r="V144" s="16" t="str">
        <f>IFERROR(IF(VLOOKUP(B144,IMPORT!$F:$AF,13,FALSE)="true","X",""),"")</f>
        <v/>
      </c>
      <c r="W144" s="16" t="str">
        <f>IFERROR(IF(VLOOKUP(B144,IMPORT!$F:$AF,14,FALSE)="true","X",""),"")</f>
        <v/>
      </c>
      <c r="X144" s="12">
        <f>IFERROR(INT(IF(MID(VLOOKUP(B144,IMPORT!$F:$AF,27,FALSE),1,10)&lt;&gt;"null",MID(VLOOKUP(B144,IMPORT!$F:$AF,27,FALSE),1,10),"-")),"")</f>
        <v>43391</v>
      </c>
      <c r="Y144" s="21">
        <f>IFERROR(IF(VLOOKUP(B144,IMPORT!$F:$AF,24,FALSE)&lt;&gt;"null",VLOOKUP(B144,IMPORT!$F:$AF,24,FALSE),""),"")</f>
        <v>7.0100118723603597E+17</v>
      </c>
      <c r="Z144" s="18" t="str">
        <f>IFERROR(IF(VLOOKUP(B144,IMPORT!$F:$AF,25,FALSE)&lt;&gt;"null",VLOOKUP(B144,IMPORT!$F:$AF,25,FALSE),""),"")</f>
        <v/>
      </c>
    </row>
    <row r="145" spans="1:26">
      <c r="A145" s="1" t="str">
        <f>IFERROR(IF(IMPORT!C145&lt;&gt;"",IMPORT!C145,""),"")</f>
        <v>Paris 09 - Chauchat Drouot</v>
      </c>
      <c r="B145" s="1" t="str">
        <f>IFERROR(VLOOKUP(D145,IMPORT!$1:$1048576,6,FALSE),"")</f>
        <v>FA-678-WE</v>
      </c>
      <c r="C145" s="1">
        <f>IFERROR(VLOOKUP(B145,IMPORT!$F:$G,2,FALSE),"")</f>
        <v>500</v>
      </c>
      <c r="D145" s="8" t="str">
        <f>IFERROR(IF(IMPORT!A145&lt;&gt;"",IMPORT!A145,""),"")</f>
        <v>Paris 09 - Chauchat Drouot6</v>
      </c>
      <c r="E145" s="1" t="str">
        <f>IFERROR(VLOOKUP(D145,IMPORT!$1:$1048576,21,FALSE),"")</f>
        <v>Simon Coulange</v>
      </c>
      <c r="F145" s="22" t="str">
        <f>IFERROR(IF(VLOOKUP(B145,IMPORT!$F:$J,4,0)="true","","S"),"")</f>
        <v/>
      </c>
      <c r="G145" s="10" t="str">
        <f>IFERROR(IF(VLOOKUP(B145,IMPORT!$F:$J,5,0)="normal","","B"),"")</f>
        <v/>
      </c>
      <c r="H145" s="23" t="str">
        <f>IFERROR(IF(VLOOKUP(B145,IMPORT!$F:$L,7,0)="true","","P"),"")</f>
        <v/>
      </c>
      <c r="I145" s="18" t="str">
        <f>IF(AND(OR(IMPORT!K145="available",IMPORT!K145="reservation",IMPORT!K145="reservation-late"),OR(A145&lt;&gt;"Z - Garage - Livraison",A145&lt;&gt;"Z - Garage - Livraison")),B145,"")</f>
        <v>FA-678-WE</v>
      </c>
      <c r="J145" s="18" t="str">
        <f>IFERROR(IF(VLOOKUP(B145,IMPORT!$F:$AF,21,FALSE)&lt;&gt;"null",IF(OR(A145="Z - Garage - Livraison",A145="Z - Garage - Restitution"),"",B145),""),"")</f>
        <v/>
      </c>
      <c r="K145" s="18" t="str">
        <f>IF(AND(J145="",OR(IMPORT!K145="intervention",IMPORT!K145="intervention-late")),IF(OR(A145="Z - Garage - Livraison",A145="Z - Garage - Restitution"),"",B145),"")</f>
        <v/>
      </c>
      <c r="L145" s="18" t="str">
        <f t="shared" si="4"/>
        <v/>
      </c>
      <c r="M145" s="20" t="str">
        <f>IFERROR(INT(IF(OR(IMPORT!K145="intervention",IMPORT!K145="intervention-late",IMPORT!K145="unavailable"),IF(J145&lt;&gt;"",MID(VLOOKUP(B145,IMPORT!$F:$AF,21,0),1,10),MID(VLOOKUP(B145,IMPORT!$F:$AF,19,0),1,10)),"")),"")</f>
        <v/>
      </c>
      <c r="N145" s="20" t="str">
        <f>IFERROR(INT(IF(OR(IMPORT!K145="intervention",IMPORT!K145="intervention-late",IMPORT!K145="unavailable"),IF(J145&lt;&gt;"",MID(VLOOKUP(B145,IMPORT!$F:$AF,22,0),1,10),MID(VLOOKUP(B145,IMPORT!$F:$AF,20,0),1,10)),"")),"")</f>
        <v/>
      </c>
      <c r="O145" s="18" t="str">
        <f t="shared" ca="1" si="5"/>
        <v/>
      </c>
      <c r="P145" s="14" t="str">
        <f>IFERROR(INT(IF(MID(VLOOKUP(B145,IMPORT!$F:$AF,23,FALSE),1,10)&lt;&gt;"null",MID(VLOOKUP(B145,IMPORT!$F:$AF,23,FALSE),1,10),"")),"")</f>
        <v/>
      </c>
      <c r="Q145" s="16" t="str">
        <f>IFERROR(INT(IF(MID(VLOOKUP(B145,IMPORT!$F:$AF,26,FALSE),1,10)&lt;&gt;"null",MID(VLOOKUP(B145,IMPORT!$F:$AF,26,FALSE),1,10),"")),"")</f>
        <v/>
      </c>
      <c r="R145" s="16" t="str">
        <f>IFERROR(IF(VLOOKUP(B145,IMPORT!$F:$AF,11,FALSE)="true","X",""),"")</f>
        <v/>
      </c>
      <c r="S145" s="16" t="str">
        <f>IFERROR(IF(VLOOKUP(B145,IMPORT!$F:$AF,12,FALSE)="true","X",""),"")</f>
        <v/>
      </c>
      <c r="T145" s="16" t="str">
        <f>IFERROR(IF(VLOOKUP(B145,IMPORT!$F:$AF,9,FALSE)="true","X",""),"")</f>
        <v/>
      </c>
      <c r="U145" s="16" t="str">
        <f>IFERROR(IF(VLOOKUP(B145,IMPORT!$F:$AF,10,FALSE)="true","X",""),"")</f>
        <v/>
      </c>
      <c r="V145" s="16" t="str">
        <f>IFERROR(IF(VLOOKUP(B145,IMPORT!$F:$AF,13,FALSE)="true","X",""),"")</f>
        <v/>
      </c>
      <c r="W145" s="16" t="str">
        <f>IFERROR(IF(VLOOKUP(B145,IMPORT!$F:$AF,14,FALSE)="true","X",""),"")</f>
        <v/>
      </c>
      <c r="X145" s="12" t="str">
        <f>IFERROR(INT(IF(MID(VLOOKUP(B145,IMPORT!$F:$AF,27,FALSE),1,10)&lt;&gt;"null",MID(VLOOKUP(B145,IMPORT!$F:$AF,27,FALSE),1,10),"-")),"")</f>
        <v/>
      </c>
      <c r="Y145" s="21">
        <f>IFERROR(IF(VLOOKUP(B145,IMPORT!$F:$AF,24,FALSE)&lt;&gt;"null",VLOOKUP(B145,IMPORT!$F:$AF,24,FALSE),""),"")</f>
        <v>7.0100118723602202E+17</v>
      </c>
      <c r="Z145" s="18" t="str">
        <f>IFERROR(IF(VLOOKUP(B145,IMPORT!$F:$AF,25,FALSE)&lt;&gt;"null",VLOOKUP(B145,IMPORT!$F:$AF,25,FALSE),""),"")</f>
        <v/>
      </c>
    </row>
    <row r="146" spans="1:26">
      <c r="A146" s="1" t="str">
        <f>IFERROR(IF(IMPORT!C146&lt;&gt;"",IMPORT!C146,""),"")</f>
        <v>Paris 09 - Chauchat Drouot</v>
      </c>
      <c r="B146" s="1" t="str">
        <f>IFERROR(VLOOKUP(D146,IMPORT!$1:$1048576,6,FALSE),"")</f>
        <v>EZ-181-GF</v>
      </c>
      <c r="C146" s="1" t="str">
        <f>IFERROR(VLOOKUP(B146,IMPORT!$F:$G,2,FALSE),"")</f>
        <v>Yaris</v>
      </c>
      <c r="D146" s="8" t="str">
        <f>IFERROR(IF(IMPORT!A146&lt;&gt;"",IMPORT!A146,""),"")</f>
        <v>Paris 09 - Chauchat Drouot7</v>
      </c>
      <c r="E146" s="1" t="str">
        <f>IFERROR(VLOOKUP(D146,IMPORT!$1:$1048576,21,FALSE),"")</f>
        <v>Simon Coulange</v>
      </c>
      <c r="F146" s="22" t="str">
        <f>IFERROR(IF(VLOOKUP(B146,IMPORT!$F:$J,4,0)="true","","S"),"")</f>
        <v/>
      </c>
      <c r="G146" s="10" t="str">
        <f>IFERROR(IF(VLOOKUP(B146,IMPORT!$F:$J,5,0)="normal","","B"),"")</f>
        <v/>
      </c>
      <c r="H146" s="23" t="str">
        <f>IFERROR(IF(VLOOKUP(B146,IMPORT!$F:$L,7,0)="true","","P"),"")</f>
        <v/>
      </c>
      <c r="I146" s="18" t="str">
        <f>IF(AND(OR(IMPORT!K146="available",IMPORT!K146="reservation",IMPORT!K146="reservation-late"),OR(A146&lt;&gt;"Z - Garage - Livraison",A146&lt;&gt;"Z - Garage - Livraison")),B146,"")</f>
        <v>EZ-181-GF</v>
      </c>
      <c r="J146" s="18" t="str">
        <f>IFERROR(IF(VLOOKUP(B146,IMPORT!$F:$AF,21,FALSE)&lt;&gt;"null",IF(OR(A146="Z - Garage - Livraison",A146="Z - Garage - Restitution"),"",B146),""),"")</f>
        <v/>
      </c>
      <c r="K146" s="18" t="str">
        <f>IF(AND(J146="",OR(IMPORT!K146="intervention",IMPORT!K146="intervention-late")),IF(OR(A146="Z - Garage - Livraison",A146="Z - Garage - Restitution"),"",B146),"")</f>
        <v/>
      </c>
      <c r="L146" s="18" t="str">
        <f t="shared" si="4"/>
        <v/>
      </c>
      <c r="M146" s="20" t="str">
        <f>IFERROR(INT(IF(OR(IMPORT!K146="intervention",IMPORT!K146="intervention-late",IMPORT!K146="unavailable"),IF(J146&lt;&gt;"",MID(VLOOKUP(B146,IMPORT!$F:$AF,21,0),1,10),MID(VLOOKUP(B146,IMPORT!$F:$AF,19,0),1,10)),"")),"")</f>
        <v/>
      </c>
      <c r="N146" s="20" t="str">
        <f>IFERROR(INT(IF(OR(IMPORT!K146="intervention",IMPORT!K146="intervention-late",IMPORT!K146="unavailable"),IF(J146&lt;&gt;"",MID(VLOOKUP(B146,IMPORT!$F:$AF,22,0),1,10),MID(VLOOKUP(B146,IMPORT!$F:$AF,20,0),1,10)),"")),"")</f>
        <v/>
      </c>
      <c r="O146" s="18" t="str">
        <f t="shared" ca="1" si="5"/>
        <v/>
      </c>
      <c r="P146" s="14" t="str">
        <f>IFERROR(INT(IF(MID(VLOOKUP(B146,IMPORT!$F:$AF,23,FALSE),1,10)&lt;&gt;"null",MID(VLOOKUP(B146,IMPORT!$F:$AF,23,FALSE),1,10),"")),"")</f>
        <v/>
      </c>
      <c r="Q146" s="16" t="str">
        <f>IFERROR(INT(IF(MID(VLOOKUP(B146,IMPORT!$F:$AF,26,FALSE),1,10)&lt;&gt;"null",MID(VLOOKUP(B146,IMPORT!$F:$AF,26,FALSE),1,10),"")),"")</f>
        <v/>
      </c>
      <c r="R146" s="16" t="str">
        <f>IFERROR(IF(VLOOKUP(B146,IMPORT!$F:$AF,11,FALSE)="true","X",""),"")</f>
        <v/>
      </c>
      <c r="S146" s="16" t="str">
        <f>IFERROR(IF(VLOOKUP(B146,IMPORT!$F:$AF,12,FALSE)="true","X",""),"")</f>
        <v/>
      </c>
      <c r="T146" s="16" t="str">
        <f>IFERROR(IF(VLOOKUP(B146,IMPORT!$F:$AF,9,FALSE)="true","X",""),"")</f>
        <v/>
      </c>
      <c r="U146" s="16" t="str">
        <f>IFERROR(IF(VLOOKUP(B146,IMPORT!$F:$AF,10,FALSE)="true","X",""),"")</f>
        <v/>
      </c>
      <c r="V146" s="16" t="str">
        <f>IFERROR(IF(VLOOKUP(B146,IMPORT!$F:$AF,13,FALSE)="true","X",""),"")</f>
        <v/>
      </c>
      <c r="W146" s="16" t="str">
        <f>IFERROR(IF(VLOOKUP(B146,IMPORT!$F:$AF,14,FALSE)="true","X",""),"")</f>
        <v/>
      </c>
      <c r="X146" s="12" t="str">
        <f>IFERROR(INT(IF(MID(VLOOKUP(B146,IMPORT!$F:$AF,27,FALSE),1,10)&lt;&gt;"null",MID(VLOOKUP(B146,IMPORT!$F:$AF,27,FALSE),1,10),"-")),"")</f>
        <v/>
      </c>
      <c r="Y146" s="21">
        <f>IFERROR(IF(VLOOKUP(B146,IMPORT!$F:$AF,24,FALSE)&lt;&gt;"null",VLOOKUP(B146,IMPORT!$F:$AF,24,FALSE),""),"")</f>
        <v>7.0100118723604595E+17</v>
      </c>
      <c r="Z146" s="18" t="str">
        <f>IFERROR(IF(VLOOKUP(B146,IMPORT!$F:$AF,25,FALSE)&lt;&gt;"null",VLOOKUP(B146,IMPORT!$F:$AF,25,FALSE),""),"")</f>
        <v/>
      </c>
    </row>
    <row r="147" spans="1:26">
      <c r="A147" s="1" t="str">
        <f>IFERROR(IF(IMPORT!C147&lt;&gt;"",IMPORT!C147,""),"")</f>
        <v>Paris 09 - Chauchat Drouot</v>
      </c>
      <c r="B147" s="1" t="str">
        <f>IFERROR(VLOOKUP(D147,IMPORT!$1:$1048576,6,FALSE),"")</f>
        <v>EL-248-FM</v>
      </c>
      <c r="C147" s="1" t="str">
        <f>IFERROR(VLOOKUP(B147,IMPORT!$F:$G,2,FALSE),"")</f>
        <v>Golf 7</v>
      </c>
      <c r="D147" s="8" t="str">
        <f>IFERROR(IF(IMPORT!A147&lt;&gt;"",IMPORT!A147,""),"")</f>
        <v>Paris 09 - Chauchat Drouot8</v>
      </c>
      <c r="E147" s="1" t="str">
        <f>IFERROR(VLOOKUP(D147,IMPORT!$1:$1048576,21,FALSE),"")</f>
        <v>Simon Coulange</v>
      </c>
      <c r="F147" s="22" t="str">
        <f>IFERROR(IF(VLOOKUP(B147,IMPORT!$F:$J,4,0)="true","","S"),"")</f>
        <v/>
      </c>
      <c r="G147" s="10" t="str">
        <f>IFERROR(IF(VLOOKUP(B147,IMPORT!$F:$J,5,0)="normal","","B"),"")</f>
        <v>B</v>
      </c>
      <c r="H147" s="23" t="str">
        <f>IFERROR(IF(VLOOKUP(B147,IMPORT!$F:$L,7,0)="true","","P"),"")</f>
        <v/>
      </c>
      <c r="I147" s="18" t="str">
        <f>IF(AND(OR(IMPORT!K147="available",IMPORT!K147="reservation",IMPORT!K147="reservation-late"),OR(A147&lt;&gt;"Z - Garage - Livraison",A147&lt;&gt;"Z - Garage - Livraison")),B147,"")</f>
        <v>EL-248-FM</v>
      </c>
      <c r="J147" s="18" t="str">
        <f>IFERROR(IF(VLOOKUP(B147,IMPORT!$F:$AF,21,FALSE)&lt;&gt;"null",IF(OR(A147="Z - Garage - Livraison",A147="Z - Garage - Restitution"),"",B147),""),"")</f>
        <v/>
      </c>
      <c r="K147" s="18" t="str">
        <f>IF(AND(J147="",OR(IMPORT!K147="intervention",IMPORT!K147="intervention-late")),IF(OR(A147="Z - Garage - Livraison",A147="Z - Garage - Restitution"),"",B147),"")</f>
        <v/>
      </c>
      <c r="L147" s="18" t="str">
        <f t="shared" si="4"/>
        <v/>
      </c>
      <c r="M147" s="20" t="str">
        <f>IFERROR(INT(IF(OR(IMPORT!K147="intervention",IMPORT!K147="intervention-late",IMPORT!K147="unavailable"),IF(J147&lt;&gt;"",MID(VLOOKUP(B147,IMPORT!$F:$AF,21,0),1,10),MID(VLOOKUP(B147,IMPORT!$F:$AF,19,0),1,10)),"")),"")</f>
        <v/>
      </c>
      <c r="N147" s="20" t="str">
        <f>IFERROR(INT(IF(OR(IMPORT!K147="intervention",IMPORT!K147="intervention-late",IMPORT!K147="unavailable"),IF(J147&lt;&gt;"",MID(VLOOKUP(B147,IMPORT!$F:$AF,22,0),1,10),MID(VLOOKUP(B147,IMPORT!$F:$AF,20,0),1,10)),"")),"")</f>
        <v/>
      </c>
      <c r="O147" s="18" t="str">
        <f t="shared" ca="1" si="5"/>
        <v/>
      </c>
      <c r="P147" s="14">
        <f>IFERROR(INT(IF(MID(VLOOKUP(B147,IMPORT!$F:$AF,23,FALSE),1,10)&lt;&gt;"null",MID(VLOOKUP(B147,IMPORT!$F:$AF,23,FALSE),1,10),"")),"")</f>
        <v>43500</v>
      </c>
      <c r="Q147" s="16" t="str">
        <f>IFERROR(INT(IF(MID(VLOOKUP(B147,IMPORT!$F:$AF,26,FALSE),1,10)&lt;&gt;"null",MID(VLOOKUP(B147,IMPORT!$F:$AF,26,FALSE),1,10),"")),"")</f>
        <v/>
      </c>
      <c r="R147" s="16" t="str">
        <f>IFERROR(IF(VLOOKUP(B147,IMPORT!$F:$AF,11,FALSE)="true","X",""),"")</f>
        <v/>
      </c>
      <c r="S147" s="16" t="str">
        <f>IFERROR(IF(VLOOKUP(B147,IMPORT!$F:$AF,12,FALSE)="true","X",""),"")</f>
        <v/>
      </c>
      <c r="T147" s="16" t="str">
        <f>IFERROR(IF(VLOOKUP(B147,IMPORT!$F:$AF,9,FALSE)="true","X",""),"")</f>
        <v/>
      </c>
      <c r="U147" s="16" t="str">
        <f>IFERROR(IF(VLOOKUP(B147,IMPORT!$F:$AF,10,FALSE)="true","X",""),"")</f>
        <v/>
      </c>
      <c r="V147" s="16" t="str">
        <f>IFERROR(IF(VLOOKUP(B147,IMPORT!$F:$AF,13,FALSE)="true","X",""),"")</f>
        <v/>
      </c>
      <c r="W147" s="16" t="str">
        <f>IFERROR(IF(VLOOKUP(B147,IMPORT!$F:$AF,14,FALSE)="true","X",""),"")</f>
        <v/>
      </c>
      <c r="X147" s="12">
        <f>IFERROR(INT(IF(MID(VLOOKUP(B147,IMPORT!$F:$AF,27,FALSE),1,10)&lt;&gt;"null",MID(VLOOKUP(B147,IMPORT!$F:$AF,27,FALSE),1,10),"-")),"")</f>
        <v>43293</v>
      </c>
      <c r="Y147" s="21">
        <f>IFERROR(IF(VLOOKUP(B147,IMPORT!$F:$AF,24,FALSE)&lt;&gt;"null",VLOOKUP(B147,IMPORT!$F:$AF,24,FALSE),""),"")</f>
        <v>7.0100118723608397E+17</v>
      </c>
      <c r="Z147" s="18" t="str">
        <f>IFERROR(IF(VLOOKUP(B147,IMPORT!$F:$AF,25,FALSE)&lt;&gt;"null",VLOOKUP(B147,IMPORT!$F:$AF,25,FALSE),""),"")</f>
        <v/>
      </c>
    </row>
    <row r="148" spans="1:26">
      <c r="A148" s="1" t="str">
        <f>IFERROR(IF(IMPORT!C148&lt;&gt;"",IMPORT!C148,""),"")</f>
        <v>Paris 09 - Gare Saint-Lazare</v>
      </c>
      <c r="B148" s="1" t="str">
        <f>IFERROR(VLOOKUP(D148,IMPORT!$1:$1048576,6,FALSE),"")</f>
        <v>EV-441-SN</v>
      </c>
      <c r="C148" s="1" t="str">
        <f>IFERROR(VLOOKUP(B148,IMPORT!$F:$G,2,FALSE),"")</f>
        <v>MEGANE</v>
      </c>
      <c r="D148" s="8" t="str">
        <f>IFERROR(IF(IMPORT!A148&lt;&gt;"",IMPORT!A148,""),"")</f>
        <v>Paris 09 - Gare Saint-Lazare1</v>
      </c>
      <c r="E148" s="1" t="str">
        <f>IFERROR(VLOOKUP(D148,IMPORT!$1:$1048576,21,FALSE),"")</f>
        <v>Simon Coulange</v>
      </c>
      <c r="F148" s="22" t="str">
        <f>IFERROR(IF(VLOOKUP(B148,IMPORT!$F:$J,4,0)="true","","S"),"")</f>
        <v/>
      </c>
      <c r="G148" s="10" t="str">
        <f>IFERROR(IF(VLOOKUP(B148,IMPORT!$F:$J,5,0)="normal","","B"),"")</f>
        <v/>
      </c>
      <c r="H148" s="23" t="str">
        <f>IFERROR(IF(VLOOKUP(B148,IMPORT!$F:$L,7,0)="true","","P"),"")</f>
        <v/>
      </c>
      <c r="I148" s="18" t="str">
        <f>IF(AND(OR(IMPORT!K148="available",IMPORT!K148="reservation",IMPORT!K148="reservation-late"),OR(A148&lt;&gt;"Z - Garage - Livraison",A148&lt;&gt;"Z - Garage - Livraison")),B148,"")</f>
        <v>EV-441-SN</v>
      </c>
      <c r="J148" s="18" t="str">
        <f>IFERROR(IF(VLOOKUP(B148,IMPORT!$F:$AF,21,FALSE)&lt;&gt;"null",IF(OR(A148="Z - Garage - Livraison",A148="Z - Garage - Restitution"),"",B148),""),"")</f>
        <v/>
      </c>
      <c r="K148" s="18" t="str">
        <f>IF(AND(J148="",OR(IMPORT!K148="intervention",IMPORT!K148="intervention-late")),IF(OR(A148="Z - Garage - Livraison",A148="Z - Garage - Restitution"),"",B148),"")</f>
        <v/>
      </c>
      <c r="L148" s="18" t="str">
        <f t="shared" si="4"/>
        <v/>
      </c>
      <c r="M148" s="20" t="str">
        <f>IFERROR(INT(IF(OR(IMPORT!K148="intervention",IMPORT!K148="intervention-late",IMPORT!K148="unavailable"),IF(J148&lt;&gt;"",MID(VLOOKUP(B148,IMPORT!$F:$AF,21,0),1,10),MID(VLOOKUP(B148,IMPORT!$F:$AF,19,0),1,10)),"")),"")</f>
        <v/>
      </c>
      <c r="N148" s="20" t="str">
        <f>IFERROR(INT(IF(OR(IMPORT!K148="intervention",IMPORT!K148="intervention-late",IMPORT!K148="unavailable"),IF(J148&lt;&gt;"",MID(VLOOKUP(B148,IMPORT!$F:$AF,22,0),1,10),MID(VLOOKUP(B148,IMPORT!$F:$AF,20,0),1,10)),"")),"")</f>
        <v/>
      </c>
      <c r="O148" s="18" t="str">
        <f t="shared" ca="1" si="5"/>
        <v/>
      </c>
      <c r="P148" s="14" t="str">
        <f>IFERROR(INT(IF(MID(VLOOKUP(B148,IMPORT!$F:$AF,23,FALSE),1,10)&lt;&gt;"null",MID(VLOOKUP(B148,IMPORT!$F:$AF,23,FALSE),1,10),"")),"")</f>
        <v/>
      </c>
      <c r="Q148" s="16">
        <f>IFERROR(INT(IF(MID(VLOOKUP(B148,IMPORT!$F:$AF,26,FALSE),1,10)&lt;&gt;"null",MID(VLOOKUP(B148,IMPORT!$F:$AF,26,FALSE),1,10),"")),"")</f>
        <v>43386</v>
      </c>
      <c r="R148" s="16" t="str">
        <f>IFERROR(IF(VLOOKUP(B148,IMPORT!$F:$AF,11,FALSE)="true","X",""),"")</f>
        <v/>
      </c>
      <c r="S148" s="16" t="str">
        <f>IFERROR(IF(VLOOKUP(B148,IMPORT!$F:$AF,12,FALSE)="true","X",""),"")</f>
        <v/>
      </c>
      <c r="T148" s="16" t="str">
        <f>IFERROR(IF(VLOOKUP(B148,IMPORT!$F:$AF,9,FALSE)="true","X",""),"")</f>
        <v/>
      </c>
      <c r="U148" s="16" t="str">
        <f>IFERROR(IF(VLOOKUP(B148,IMPORT!$F:$AF,10,FALSE)="true","X",""),"")</f>
        <v/>
      </c>
      <c r="V148" s="16" t="str">
        <f>IFERROR(IF(VLOOKUP(B148,IMPORT!$F:$AF,13,FALSE)="true","X",""),"")</f>
        <v/>
      </c>
      <c r="W148" s="16" t="str">
        <f>IFERROR(IF(VLOOKUP(B148,IMPORT!$F:$AF,14,FALSE)="true","X",""),"")</f>
        <v/>
      </c>
      <c r="X148" s="12">
        <f>IFERROR(INT(IF(MID(VLOOKUP(B148,IMPORT!$F:$AF,27,FALSE),1,10)&lt;&gt;"null",MID(VLOOKUP(B148,IMPORT!$F:$AF,27,FALSE),1,10),"-")),"")</f>
        <v>43382</v>
      </c>
      <c r="Y148" s="21">
        <f>IFERROR(IF(VLOOKUP(B148,IMPORT!$F:$AF,24,FALSE)&lt;&gt;"null",VLOOKUP(B148,IMPORT!$F:$AF,24,FALSE),""),"")</f>
        <v>7.0100118723603802E+17</v>
      </c>
      <c r="Z148" s="18" t="str">
        <f>IFERROR(IF(VLOOKUP(B148,IMPORT!$F:$AF,25,FALSE)&lt;&gt;"null",VLOOKUP(B148,IMPORT!$F:$AF,25,FALSE),""),"")</f>
        <v/>
      </c>
    </row>
    <row r="149" spans="1:26">
      <c r="A149" s="1" t="str">
        <f>IFERROR(IF(IMPORT!C149&lt;&gt;"",IMPORT!C149,""),"")</f>
        <v>Paris 09 - Gare Saint-Lazare</v>
      </c>
      <c r="B149" s="1" t="str">
        <f>IFERROR(VLOOKUP(D149,IMPORT!$1:$1048576,6,FALSE),"")</f>
        <v>ES-159-VS</v>
      </c>
      <c r="C149" s="1" t="str">
        <f>IFERROR(VLOOKUP(B149,IMPORT!$F:$G,2,FALSE),"")</f>
        <v>TWINGO</v>
      </c>
      <c r="D149" s="8" t="str">
        <f>IFERROR(IF(IMPORT!A149&lt;&gt;"",IMPORT!A149,""),"")</f>
        <v>Paris 09 - Gare Saint-Lazare2</v>
      </c>
      <c r="E149" s="1" t="str">
        <f>IFERROR(VLOOKUP(D149,IMPORT!$1:$1048576,21,FALSE),"")</f>
        <v>Simon Coulange</v>
      </c>
      <c r="F149" s="22" t="str">
        <f>IFERROR(IF(VLOOKUP(B149,IMPORT!$F:$J,4,0)="true","","S"),"")</f>
        <v/>
      </c>
      <c r="G149" s="10" t="str">
        <f>IFERROR(IF(VLOOKUP(B149,IMPORT!$F:$J,5,0)="normal","","B"),"")</f>
        <v/>
      </c>
      <c r="H149" s="23" t="str">
        <f>IFERROR(IF(VLOOKUP(B149,IMPORT!$F:$L,7,0)="true","","P"),"")</f>
        <v>P</v>
      </c>
      <c r="I149" s="18" t="str">
        <f>IF(AND(OR(IMPORT!K149="available",IMPORT!K149="reservation",IMPORT!K149="reservation-late"),OR(A149&lt;&gt;"Z - Garage - Livraison",A149&lt;&gt;"Z - Garage - Livraison")),B149,"")</f>
        <v>ES-159-VS</v>
      </c>
      <c r="J149" s="18" t="str">
        <f>IFERROR(IF(VLOOKUP(B149,IMPORT!$F:$AF,21,FALSE)&lt;&gt;"null",IF(OR(A149="Z - Garage - Livraison",A149="Z - Garage - Restitution"),"",B149),""),"")</f>
        <v/>
      </c>
      <c r="K149" s="18" t="str">
        <f>IF(AND(J149="",OR(IMPORT!K149="intervention",IMPORT!K149="intervention-late")),IF(OR(A149="Z - Garage - Livraison",A149="Z - Garage - Restitution"),"",B149),"")</f>
        <v/>
      </c>
      <c r="L149" s="18" t="str">
        <f t="shared" si="4"/>
        <v/>
      </c>
      <c r="M149" s="20" t="str">
        <f>IFERROR(INT(IF(OR(IMPORT!K149="intervention",IMPORT!K149="intervention-late",IMPORT!K149="unavailable"),IF(J149&lt;&gt;"",MID(VLOOKUP(B149,IMPORT!$F:$AF,21,0),1,10),MID(VLOOKUP(B149,IMPORT!$F:$AF,19,0),1,10)),"")),"")</f>
        <v/>
      </c>
      <c r="N149" s="20" t="str">
        <f>IFERROR(INT(IF(OR(IMPORT!K149="intervention",IMPORT!K149="intervention-late",IMPORT!K149="unavailable"),IF(J149&lt;&gt;"",MID(VLOOKUP(B149,IMPORT!$F:$AF,22,0),1,10),MID(VLOOKUP(B149,IMPORT!$F:$AF,20,0),1,10)),"")),"")</f>
        <v/>
      </c>
      <c r="O149" s="18" t="str">
        <f t="shared" ca="1" si="5"/>
        <v/>
      </c>
      <c r="P149" s="14" t="str">
        <f>IFERROR(INT(IF(MID(VLOOKUP(B149,IMPORT!$F:$AF,23,FALSE),1,10)&lt;&gt;"null",MID(VLOOKUP(B149,IMPORT!$F:$AF,23,FALSE),1,10),"")),"")</f>
        <v/>
      </c>
      <c r="Q149" s="16" t="str">
        <f>IFERROR(INT(IF(MID(VLOOKUP(B149,IMPORT!$F:$AF,26,FALSE),1,10)&lt;&gt;"null",MID(VLOOKUP(B149,IMPORT!$F:$AF,26,FALSE),1,10),"")),"")</f>
        <v/>
      </c>
      <c r="R149" s="16" t="str">
        <f>IFERROR(IF(VLOOKUP(B149,IMPORT!$F:$AF,11,FALSE)="true","X",""),"")</f>
        <v/>
      </c>
      <c r="S149" s="16" t="str">
        <f>IFERROR(IF(VLOOKUP(B149,IMPORT!$F:$AF,12,FALSE)="true","X",""),"")</f>
        <v/>
      </c>
      <c r="T149" s="16" t="str">
        <f>IFERROR(IF(VLOOKUP(B149,IMPORT!$F:$AF,9,FALSE)="true","X",""),"")</f>
        <v/>
      </c>
      <c r="U149" s="16" t="str">
        <f>IFERROR(IF(VLOOKUP(B149,IMPORT!$F:$AF,10,FALSE)="true","X",""),"")</f>
        <v/>
      </c>
      <c r="V149" s="16" t="str">
        <f>IFERROR(IF(VLOOKUP(B149,IMPORT!$F:$AF,13,FALSE)="true","X",""),"")</f>
        <v/>
      </c>
      <c r="W149" s="16" t="str">
        <f>IFERROR(IF(VLOOKUP(B149,IMPORT!$F:$AF,14,FALSE)="true","X",""),"")</f>
        <v/>
      </c>
      <c r="X149" s="12">
        <f>IFERROR(INT(IF(MID(VLOOKUP(B149,IMPORT!$F:$AF,27,FALSE),1,10)&lt;&gt;"null",MID(VLOOKUP(B149,IMPORT!$F:$AF,27,FALSE),1,10),"-")),"")</f>
        <v>43385</v>
      </c>
      <c r="Y149" s="21">
        <f>IFERROR(IF(VLOOKUP(B149,IMPORT!$F:$AF,24,FALSE)&lt;&gt;"null",VLOOKUP(B149,IMPORT!$F:$AF,24,FALSE),""),"")</f>
        <v>7.0100118723602906E+17</v>
      </c>
      <c r="Z149" s="18" t="str">
        <f>IFERROR(IF(VLOOKUP(B149,IMPORT!$F:$AF,25,FALSE)&lt;&gt;"null",VLOOKUP(B149,IMPORT!$F:$AF,25,FALSE),""),"")</f>
        <v/>
      </c>
    </row>
    <row r="150" spans="1:26">
      <c r="A150" s="1" t="str">
        <f>IFERROR(IF(IMPORT!C150&lt;&gt;"",IMPORT!C150,""),"")</f>
        <v>Paris 09 - Gare Saint-Lazare</v>
      </c>
      <c r="B150" s="1" t="str">
        <f>IFERROR(VLOOKUP(D150,IMPORT!$1:$1048576,6,FALSE),"")</f>
        <v>FC-543-WD</v>
      </c>
      <c r="C150" s="1" t="str">
        <f>IFERROR(VLOOKUP(B150,IMPORT!$F:$G,2,FALSE),"")</f>
        <v>MEGANE</v>
      </c>
      <c r="D150" s="8" t="str">
        <f>IFERROR(IF(IMPORT!A150&lt;&gt;"",IMPORT!A150,""),"")</f>
        <v>Paris 09 - Gare Saint-Lazare3</v>
      </c>
      <c r="E150" s="1" t="str">
        <f>IFERROR(VLOOKUP(D150,IMPORT!$1:$1048576,21,FALSE),"")</f>
        <v>Simon Coulange</v>
      </c>
      <c r="F150" s="22" t="str">
        <f>IFERROR(IF(VLOOKUP(B150,IMPORT!$F:$J,4,0)="true","","S"),"")</f>
        <v/>
      </c>
      <c r="G150" s="10" t="str">
        <f>IFERROR(IF(VLOOKUP(B150,IMPORT!$F:$J,5,0)="normal","","B"),"")</f>
        <v/>
      </c>
      <c r="H150" s="23" t="str">
        <f>IFERROR(IF(VLOOKUP(B150,IMPORT!$F:$L,7,0)="true","","P"),"")</f>
        <v/>
      </c>
      <c r="I150" s="18" t="str">
        <f>IF(AND(OR(IMPORT!K150="available",IMPORT!K150="reservation",IMPORT!K150="reservation-late"),OR(A150&lt;&gt;"Z - Garage - Livraison",A150&lt;&gt;"Z - Garage - Livraison")),B150,"")</f>
        <v>FC-543-WD</v>
      </c>
      <c r="J150" s="18" t="str">
        <f>IFERROR(IF(VLOOKUP(B150,IMPORT!$F:$AF,21,FALSE)&lt;&gt;"null",IF(OR(A150="Z - Garage - Livraison",A150="Z - Garage - Restitution"),"",B150),""),"")</f>
        <v/>
      </c>
      <c r="K150" s="18" t="str">
        <f>IF(AND(J150="",OR(IMPORT!K150="intervention",IMPORT!K150="intervention-late")),IF(OR(A150="Z - Garage - Livraison",A150="Z - Garage - Restitution"),"",B150),"")</f>
        <v/>
      </c>
      <c r="L150" s="18" t="str">
        <f t="shared" si="4"/>
        <v/>
      </c>
      <c r="M150" s="20" t="str">
        <f>IFERROR(INT(IF(OR(IMPORT!K150="intervention",IMPORT!K150="intervention-late",IMPORT!K150="unavailable"),IF(J150&lt;&gt;"",MID(VLOOKUP(B150,IMPORT!$F:$AF,21,0),1,10),MID(VLOOKUP(B150,IMPORT!$F:$AF,19,0),1,10)),"")),"")</f>
        <v/>
      </c>
      <c r="N150" s="20" t="str">
        <f>IFERROR(INT(IF(OR(IMPORT!K150="intervention",IMPORT!K150="intervention-late",IMPORT!K150="unavailable"),IF(J150&lt;&gt;"",MID(VLOOKUP(B150,IMPORT!$F:$AF,22,0),1,10),MID(VLOOKUP(B150,IMPORT!$F:$AF,20,0),1,10)),"")),"")</f>
        <v/>
      </c>
      <c r="O150" s="18" t="str">
        <f t="shared" ca="1" si="5"/>
        <v/>
      </c>
      <c r="P150" s="14" t="str">
        <f>IFERROR(INT(IF(MID(VLOOKUP(B150,IMPORT!$F:$AF,23,FALSE),1,10)&lt;&gt;"null",MID(VLOOKUP(B150,IMPORT!$F:$AF,23,FALSE),1,10),"")),"")</f>
        <v/>
      </c>
      <c r="Q150" s="16" t="str">
        <f>IFERROR(INT(IF(MID(VLOOKUP(B150,IMPORT!$F:$AF,26,FALSE),1,10)&lt;&gt;"null",MID(VLOOKUP(B150,IMPORT!$F:$AF,26,FALSE),1,10),"")),"")</f>
        <v/>
      </c>
      <c r="R150" s="16" t="str">
        <f>IFERROR(IF(VLOOKUP(B150,IMPORT!$F:$AF,11,FALSE)="true","X",""),"")</f>
        <v/>
      </c>
      <c r="S150" s="16" t="str">
        <f>IFERROR(IF(VLOOKUP(B150,IMPORT!$F:$AF,12,FALSE)="true","X",""),"")</f>
        <v/>
      </c>
      <c r="T150" s="16" t="str">
        <f>IFERROR(IF(VLOOKUP(B150,IMPORT!$F:$AF,9,FALSE)="true","X",""),"")</f>
        <v/>
      </c>
      <c r="U150" s="16" t="str">
        <f>IFERROR(IF(VLOOKUP(B150,IMPORT!$F:$AF,10,FALSE)="true","X",""),"")</f>
        <v/>
      </c>
      <c r="V150" s="16" t="str">
        <f>IFERROR(IF(VLOOKUP(B150,IMPORT!$F:$AF,13,FALSE)="true","X",""),"")</f>
        <v/>
      </c>
      <c r="W150" s="16" t="str">
        <f>IFERROR(IF(VLOOKUP(B150,IMPORT!$F:$AF,14,FALSE)="true","X",""),"")</f>
        <v/>
      </c>
      <c r="X150" s="12">
        <f>IFERROR(INT(IF(MID(VLOOKUP(B150,IMPORT!$F:$AF,27,FALSE),1,10)&lt;&gt;"null",MID(VLOOKUP(B150,IMPORT!$F:$AF,27,FALSE),1,10),"-")),"")</f>
        <v>43502</v>
      </c>
      <c r="Y150" s="21">
        <f>IFERROR(IF(VLOOKUP(B150,IMPORT!$F:$AF,24,FALSE)&lt;&gt;"null",VLOOKUP(B150,IMPORT!$F:$AF,24,FALSE),""),"")</f>
        <v>7.0100118723608602E+17</v>
      </c>
      <c r="Z150" s="18">
        <f>IFERROR(IF(VLOOKUP(B150,IMPORT!$F:$AF,25,FALSE)&lt;&gt;"null",VLOOKUP(B150,IMPORT!$F:$AF,25,FALSE),""),"")</f>
        <v>1339</v>
      </c>
    </row>
    <row r="151" spans="1:26">
      <c r="A151" s="1" t="str">
        <f>IFERROR(IF(IMPORT!C151&lt;&gt;"",IMPORT!C151,""),"")</f>
        <v>Paris 09 - Gare Saint-Lazare</v>
      </c>
      <c r="B151" s="1" t="str">
        <f>IFERROR(VLOOKUP(D151,IMPORT!$1:$1048576,6,FALSE),"")</f>
        <v>EV-270-EZ</v>
      </c>
      <c r="C151" s="1" t="str">
        <f>IFERROR(VLOOKUP(B151,IMPORT!$F:$G,2,FALSE),"")</f>
        <v>MEGANE</v>
      </c>
      <c r="D151" s="8" t="str">
        <f>IFERROR(IF(IMPORT!A151&lt;&gt;"",IMPORT!A151,""),"")</f>
        <v>Paris 09 - Gare Saint-Lazare4</v>
      </c>
      <c r="E151" s="1" t="str">
        <f>IFERROR(VLOOKUP(D151,IMPORT!$1:$1048576,21,FALSE),"")</f>
        <v>Simon Coulange</v>
      </c>
      <c r="F151" s="22" t="str">
        <f>IFERROR(IF(VLOOKUP(B151,IMPORT!$F:$J,4,0)="true","","S"),"")</f>
        <v/>
      </c>
      <c r="G151" s="10" t="str">
        <f>IFERROR(IF(VLOOKUP(B151,IMPORT!$F:$J,5,0)="normal","","B"),"")</f>
        <v/>
      </c>
      <c r="H151" s="23" t="str">
        <f>IFERROR(IF(VLOOKUP(B151,IMPORT!$F:$L,7,0)="true","","P"),"")</f>
        <v/>
      </c>
      <c r="I151" s="18" t="str">
        <f>IF(AND(OR(IMPORT!K151="available",IMPORT!K151="reservation",IMPORT!K151="reservation-late"),OR(A151&lt;&gt;"Z - Garage - Livraison",A151&lt;&gt;"Z - Garage - Livraison")),B151,"")</f>
        <v>EV-270-EZ</v>
      </c>
      <c r="J151" s="18" t="str">
        <f>IFERROR(IF(VLOOKUP(B151,IMPORT!$F:$AF,21,FALSE)&lt;&gt;"null",IF(OR(A151="Z - Garage - Livraison",A151="Z - Garage - Restitution"),"",B151),""),"")</f>
        <v/>
      </c>
      <c r="K151" s="18" t="str">
        <f>IF(AND(J151="",OR(IMPORT!K151="intervention",IMPORT!K151="intervention-late")),IF(OR(A151="Z - Garage - Livraison",A151="Z - Garage - Restitution"),"",B151),"")</f>
        <v/>
      </c>
      <c r="L151" s="18" t="str">
        <f t="shared" si="4"/>
        <v/>
      </c>
      <c r="M151" s="20" t="str">
        <f>IFERROR(INT(IF(OR(IMPORT!K151="intervention",IMPORT!K151="intervention-late",IMPORT!K151="unavailable"),IF(J151&lt;&gt;"",MID(VLOOKUP(B151,IMPORT!$F:$AF,21,0),1,10),MID(VLOOKUP(B151,IMPORT!$F:$AF,19,0),1,10)),"")),"")</f>
        <v/>
      </c>
      <c r="N151" s="20" t="str">
        <f>IFERROR(INT(IF(OR(IMPORT!K151="intervention",IMPORT!K151="intervention-late",IMPORT!K151="unavailable"),IF(J151&lt;&gt;"",MID(VLOOKUP(B151,IMPORT!$F:$AF,22,0),1,10),MID(VLOOKUP(B151,IMPORT!$F:$AF,20,0),1,10)),"")),"")</f>
        <v/>
      </c>
      <c r="O151" s="18" t="str">
        <f t="shared" ca="1" si="5"/>
        <v/>
      </c>
      <c r="P151" s="14" t="str">
        <f>IFERROR(INT(IF(MID(VLOOKUP(B151,IMPORT!$F:$AF,23,FALSE),1,10)&lt;&gt;"null",MID(VLOOKUP(B151,IMPORT!$F:$AF,23,FALSE),1,10),"")),"")</f>
        <v/>
      </c>
      <c r="Q151" s="16" t="str">
        <f>IFERROR(INT(IF(MID(VLOOKUP(B151,IMPORT!$F:$AF,26,FALSE),1,10)&lt;&gt;"null",MID(VLOOKUP(B151,IMPORT!$F:$AF,26,FALSE),1,10),"")),"")</f>
        <v/>
      </c>
      <c r="R151" s="16" t="str">
        <f>IFERROR(IF(VLOOKUP(B151,IMPORT!$F:$AF,11,FALSE)="true","X",""),"")</f>
        <v/>
      </c>
      <c r="S151" s="16" t="str">
        <f>IFERROR(IF(VLOOKUP(B151,IMPORT!$F:$AF,12,FALSE)="true","X",""),"")</f>
        <v/>
      </c>
      <c r="T151" s="16" t="str">
        <f>IFERROR(IF(VLOOKUP(B151,IMPORT!$F:$AF,9,FALSE)="true","X",""),"")</f>
        <v/>
      </c>
      <c r="U151" s="16" t="str">
        <f>IFERROR(IF(VLOOKUP(B151,IMPORT!$F:$AF,10,FALSE)="true","X",""),"")</f>
        <v/>
      </c>
      <c r="V151" s="16" t="str">
        <f>IFERROR(IF(VLOOKUP(B151,IMPORT!$F:$AF,13,FALSE)="true","X",""),"")</f>
        <v/>
      </c>
      <c r="W151" s="16" t="str">
        <f>IFERROR(IF(VLOOKUP(B151,IMPORT!$F:$AF,14,FALSE)="true","X",""),"")</f>
        <v/>
      </c>
      <c r="X151" s="12">
        <f>IFERROR(INT(IF(MID(VLOOKUP(B151,IMPORT!$F:$AF,27,FALSE),1,10)&lt;&gt;"null",MID(VLOOKUP(B151,IMPORT!$F:$AF,27,FALSE),1,10),"-")),"")</f>
        <v>43376</v>
      </c>
      <c r="Y151" s="21">
        <f>IFERROR(IF(VLOOKUP(B151,IMPORT!$F:$AF,24,FALSE)&lt;&gt;"null",VLOOKUP(B151,IMPORT!$F:$AF,24,FALSE),""),"")</f>
        <v>7.01001187236064E+17</v>
      </c>
      <c r="Z151" s="18" t="str">
        <f>IFERROR(IF(VLOOKUP(B151,IMPORT!$F:$AF,25,FALSE)&lt;&gt;"null",VLOOKUP(B151,IMPORT!$F:$AF,25,FALSE),""),"")</f>
        <v/>
      </c>
    </row>
    <row r="152" spans="1:26">
      <c r="A152" s="1" t="str">
        <f>IFERROR(IF(IMPORT!C152&lt;&gt;"",IMPORT!C152,""),"")</f>
        <v>Paris 09 - Gare Saint-Lazare</v>
      </c>
      <c r="B152" s="1" t="str">
        <f>IFERROR(VLOOKUP(D152,IMPORT!$1:$1048576,6,FALSE),"")</f>
        <v>EW-236-KM</v>
      </c>
      <c r="C152" s="1">
        <f>IFERROR(VLOOKUP(B152,IMPORT!$F:$G,2,FALSE),"")</f>
        <v>500</v>
      </c>
      <c r="D152" s="8" t="str">
        <f>IFERROR(IF(IMPORT!A152&lt;&gt;"",IMPORT!A152,""),"")</f>
        <v>Paris 09 - Gare Saint-Lazare5</v>
      </c>
      <c r="E152" s="1" t="str">
        <f>IFERROR(VLOOKUP(D152,IMPORT!$1:$1048576,21,FALSE),"")</f>
        <v>Simon Coulange</v>
      </c>
      <c r="F152" s="22" t="str">
        <f>IFERROR(IF(VLOOKUP(B152,IMPORT!$F:$J,4,0)="true","","S"),"")</f>
        <v/>
      </c>
      <c r="G152" s="10" t="str">
        <f>IFERROR(IF(VLOOKUP(B152,IMPORT!$F:$J,5,0)="normal","","B"),"")</f>
        <v/>
      </c>
      <c r="H152" s="23" t="str">
        <f>IFERROR(IF(VLOOKUP(B152,IMPORT!$F:$L,7,0)="true","","P"),"")</f>
        <v/>
      </c>
      <c r="I152" s="18" t="str">
        <f>IF(AND(OR(IMPORT!K152="available",IMPORT!K152="reservation",IMPORT!K152="reservation-late"),OR(A152&lt;&gt;"Z - Garage - Livraison",A152&lt;&gt;"Z - Garage - Livraison")),B152,"")</f>
        <v>EW-236-KM</v>
      </c>
      <c r="J152" s="18" t="str">
        <f>IFERROR(IF(VLOOKUP(B152,IMPORT!$F:$AF,21,FALSE)&lt;&gt;"null",IF(OR(A152="Z - Garage - Livraison",A152="Z - Garage - Restitution"),"",B152),""),"")</f>
        <v/>
      </c>
      <c r="K152" s="18" t="str">
        <f>IF(AND(J152="",OR(IMPORT!K152="intervention",IMPORT!K152="intervention-late")),IF(OR(A152="Z - Garage - Livraison",A152="Z - Garage - Restitution"),"",B152),"")</f>
        <v/>
      </c>
      <c r="L152" s="18" t="str">
        <f t="shared" si="4"/>
        <v/>
      </c>
      <c r="M152" s="20" t="str">
        <f>IFERROR(INT(IF(OR(IMPORT!K152="intervention",IMPORT!K152="intervention-late",IMPORT!K152="unavailable"),IF(J152&lt;&gt;"",MID(VLOOKUP(B152,IMPORT!$F:$AF,21,0),1,10),MID(VLOOKUP(B152,IMPORT!$F:$AF,19,0),1,10)),"")),"")</f>
        <v/>
      </c>
      <c r="N152" s="20" t="str">
        <f>IFERROR(INT(IF(OR(IMPORT!K152="intervention",IMPORT!K152="intervention-late",IMPORT!K152="unavailable"),IF(J152&lt;&gt;"",MID(VLOOKUP(B152,IMPORT!$F:$AF,22,0),1,10),MID(VLOOKUP(B152,IMPORT!$F:$AF,20,0),1,10)),"")),"")</f>
        <v/>
      </c>
      <c r="O152" s="18" t="str">
        <f t="shared" ca="1" si="5"/>
        <v/>
      </c>
      <c r="P152" s="14" t="str">
        <f>IFERROR(INT(IF(MID(VLOOKUP(B152,IMPORT!$F:$AF,23,FALSE),1,10)&lt;&gt;"null",MID(VLOOKUP(B152,IMPORT!$F:$AF,23,FALSE),1,10),"")),"")</f>
        <v/>
      </c>
      <c r="Q152" s="16">
        <f>IFERROR(INT(IF(MID(VLOOKUP(B152,IMPORT!$F:$AF,26,FALSE),1,10)&lt;&gt;"null",MID(VLOOKUP(B152,IMPORT!$F:$AF,26,FALSE),1,10),"")),"")</f>
        <v>43377</v>
      </c>
      <c r="R152" s="16" t="str">
        <f>IFERROR(IF(VLOOKUP(B152,IMPORT!$F:$AF,11,FALSE)="true","X",""),"")</f>
        <v/>
      </c>
      <c r="S152" s="16" t="str">
        <f>IFERROR(IF(VLOOKUP(B152,IMPORT!$F:$AF,12,FALSE)="true","X",""),"")</f>
        <v/>
      </c>
      <c r="T152" s="16" t="str">
        <f>IFERROR(IF(VLOOKUP(B152,IMPORT!$F:$AF,9,FALSE)="true","X",""),"")</f>
        <v/>
      </c>
      <c r="U152" s="16" t="str">
        <f>IFERROR(IF(VLOOKUP(B152,IMPORT!$F:$AF,10,FALSE)="true","X",""),"")</f>
        <v/>
      </c>
      <c r="V152" s="16" t="str">
        <f>IFERROR(IF(VLOOKUP(B152,IMPORT!$F:$AF,13,FALSE)="true","X",""),"")</f>
        <v/>
      </c>
      <c r="W152" s="16" t="str">
        <f>IFERROR(IF(VLOOKUP(B152,IMPORT!$F:$AF,14,FALSE)="true","X",""),"")</f>
        <v/>
      </c>
      <c r="X152" s="12">
        <f>IFERROR(INT(IF(MID(VLOOKUP(B152,IMPORT!$F:$AF,27,FALSE),1,10)&lt;&gt;"null",MID(VLOOKUP(B152,IMPORT!$F:$AF,27,FALSE),1,10),"-")),"")</f>
        <v>43371</v>
      </c>
      <c r="Y152" s="21">
        <f>IFERROR(IF(VLOOKUP(B152,IMPORT!$F:$AF,24,FALSE)&lt;&gt;"null",VLOOKUP(B152,IMPORT!$F:$AF,24,FALSE),""),"")</f>
        <v>7.0100118723603302E+17</v>
      </c>
      <c r="Z152" s="18" t="str">
        <f>IFERROR(IF(VLOOKUP(B152,IMPORT!$F:$AF,25,FALSE)&lt;&gt;"null",VLOOKUP(B152,IMPORT!$F:$AF,25,FALSE),""),"")</f>
        <v/>
      </c>
    </row>
    <row r="153" spans="1:26">
      <c r="A153" s="1" t="str">
        <f>IFERROR(IF(IMPORT!C153&lt;&gt;"",IMPORT!C153,""),"")</f>
        <v>Paris 09 - Gare Saint-Lazare</v>
      </c>
      <c r="B153" s="1" t="str">
        <f>IFERROR(VLOOKUP(D153,IMPORT!$1:$1048576,6,FALSE),"")</f>
        <v>EL-334-ZB</v>
      </c>
      <c r="C153" s="1" t="str">
        <f>IFERROR(VLOOKUP(B153,IMPORT!$F:$G,2,FALSE),"")</f>
        <v>Golf 7</v>
      </c>
      <c r="D153" s="8" t="str">
        <f>IFERROR(IF(IMPORT!A153&lt;&gt;"",IMPORT!A153,""),"")</f>
        <v>Paris 09 - Gare Saint-Lazare6</v>
      </c>
      <c r="E153" s="1" t="str">
        <f>IFERROR(VLOOKUP(D153,IMPORT!$1:$1048576,21,FALSE),"")</f>
        <v>Simon Coulange</v>
      </c>
      <c r="F153" s="22" t="str">
        <f>IFERROR(IF(VLOOKUP(B153,IMPORT!$F:$J,4,0)="true","","S"),"")</f>
        <v>S</v>
      </c>
      <c r="G153" s="10" t="str">
        <f>IFERROR(IF(VLOOKUP(B153,IMPORT!$F:$J,5,0)="normal","","B"),"")</f>
        <v>B</v>
      </c>
      <c r="H153" s="23" t="str">
        <f>IFERROR(IF(VLOOKUP(B153,IMPORT!$F:$L,7,0)="true","","P"),"")</f>
        <v/>
      </c>
      <c r="I153" s="18" t="str">
        <f>IF(AND(OR(IMPORT!K153="available",IMPORT!K153="reservation",IMPORT!K153="reservation-late"),OR(A153&lt;&gt;"Z - Garage - Livraison",A153&lt;&gt;"Z - Garage - Livraison")),B153,"")</f>
        <v>EL-334-ZB</v>
      </c>
      <c r="J153" s="18" t="str">
        <f>IFERROR(IF(VLOOKUP(B153,IMPORT!$F:$AF,21,FALSE)&lt;&gt;"null",IF(OR(A153="Z - Garage - Livraison",A153="Z - Garage - Restitution"),"",B153),""),"")</f>
        <v/>
      </c>
      <c r="K153" s="18" t="str">
        <f>IF(AND(J153="",OR(IMPORT!K153="intervention",IMPORT!K153="intervention-late")),IF(OR(A153="Z - Garage - Livraison",A153="Z - Garage - Restitution"),"",B153),"")</f>
        <v/>
      </c>
      <c r="L153" s="18" t="str">
        <f t="shared" si="4"/>
        <v/>
      </c>
      <c r="M153" s="20" t="str">
        <f>IFERROR(INT(IF(OR(IMPORT!K153="intervention",IMPORT!K153="intervention-late",IMPORT!K153="unavailable"),IF(J153&lt;&gt;"",MID(VLOOKUP(B153,IMPORT!$F:$AF,21,0),1,10),MID(VLOOKUP(B153,IMPORT!$F:$AF,19,0),1,10)),"")),"")</f>
        <v/>
      </c>
      <c r="N153" s="20" t="str">
        <f>IFERROR(INT(IF(OR(IMPORT!K153="intervention",IMPORT!K153="intervention-late",IMPORT!K153="unavailable"),IF(J153&lt;&gt;"",MID(VLOOKUP(B153,IMPORT!$F:$AF,22,0),1,10),MID(VLOOKUP(B153,IMPORT!$F:$AF,20,0),1,10)),"")),"")</f>
        <v/>
      </c>
      <c r="O153" s="18" t="str">
        <f t="shared" ca="1" si="5"/>
        <v/>
      </c>
      <c r="P153" s="14" t="str">
        <f>IFERROR(INT(IF(MID(VLOOKUP(B153,IMPORT!$F:$AF,23,FALSE),1,10)&lt;&gt;"null",MID(VLOOKUP(B153,IMPORT!$F:$AF,23,FALSE),1,10),"")),"")</f>
        <v/>
      </c>
      <c r="Q153" s="16" t="str">
        <f>IFERROR(INT(IF(MID(VLOOKUP(B153,IMPORT!$F:$AF,26,FALSE),1,10)&lt;&gt;"null",MID(VLOOKUP(B153,IMPORT!$F:$AF,26,FALSE),1,10),"")),"")</f>
        <v/>
      </c>
      <c r="R153" s="16" t="str">
        <f>IFERROR(IF(VLOOKUP(B153,IMPORT!$F:$AF,11,FALSE)="true","X",""),"")</f>
        <v/>
      </c>
      <c r="S153" s="16" t="str">
        <f>IFERROR(IF(VLOOKUP(B153,IMPORT!$F:$AF,12,FALSE)="true","X",""),"")</f>
        <v/>
      </c>
      <c r="T153" s="16" t="str">
        <f>IFERROR(IF(VLOOKUP(B153,IMPORT!$F:$AF,9,FALSE)="true","X",""),"")</f>
        <v/>
      </c>
      <c r="U153" s="16" t="str">
        <f>IFERROR(IF(VLOOKUP(B153,IMPORT!$F:$AF,10,FALSE)="true","X",""),"")</f>
        <v/>
      </c>
      <c r="V153" s="16" t="str">
        <f>IFERROR(IF(VLOOKUP(B153,IMPORT!$F:$AF,13,FALSE)="true","X",""),"")</f>
        <v/>
      </c>
      <c r="W153" s="16" t="str">
        <f>IFERROR(IF(VLOOKUP(B153,IMPORT!$F:$AF,14,FALSE)="true","X",""),"")</f>
        <v/>
      </c>
      <c r="X153" s="12">
        <f>IFERROR(INT(IF(MID(VLOOKUP(B153,IMPORT!$F:$AF,27,FALSE),1,10)&lt;&gt;"null",MID(VLOOKUP(B153,IMPORT!$F:$AF,27,FALSE),1,10),"-")),"")</f>
        <v>43385</v>
      </c>
      <c r="Y153" s="21">
        <f>IFERROR(IF(VLOOKUP(B153,IMPORT!$F:$AF,24,FALSE)&lt;&gt;"null",VLOOKUP(B153,IMPORT!$F:$AF,24,FALSE),""),"")</f>
        <v>7.0100118723602099E+17</v>
      </c>
      <c r="Z153" s="18" t="str">
        <f>IFERROR(IF(VLOOKUP(B153,IMPORT!$F:$AF,25,FALSE)&lt;&gt;"null",VLOOKUP(B153,IMPORT!$F:$AF,25,FALSE),""),"")</f>
        <v/>
      </c>
    </row>
    <row r="154" spans="1:26">
      <c r="A154" s="1" t="str">
        <f>IFERROR(IF(IMPORT!C154&lt;&gt;"",IMPORT!C154,""),"")</f>
        <v>Paris 09 - Gare Saint-Lazare</v>
      </c>
      <c r="B154" s="1" t="str">
        <f>IFERROR(VLOOKUP(D154,IMPORT!$1:$1048576,6,FALSE),"")</f>
        <v>FC-421-ME</v>
      </c>
      <c r="C154" s="1" t="str">
        <f>IFERROR(VLOOKUP(B154,IMPORT!$F:$G,2,FALSE),"")</f>
        <v>Golf 7</v>
      </c>
      <c r="D154" s="8" t="str">
        <f>IFERROR(IF(IMPORT!A154&lt;&gt;"",IMPORT!A154,""),"")</f>
        <v>Paris 09 - Gare Saint-Lazare7</v>
      </c>
      <c r="E154" s="1" t="str">
        <f>IFERROR(VLOOKUP(D154,IMPORT!$1:$1048576,21,FALSE),"")</f>
        <v>Simon Coulange</v>
      </c>
      <c r="F154" s="22" t="str">
        <f>IFERROR(IF(VLOOKUP(B154,IMPORT!$F:$J,4,0)="true","","S"),"")</f>
        <v/>
      </c>
      <c r="G154" s="10" t="str">
        <f>IFERROR(IF(VLOOKUP(B154,IMPORT!$F:$J,5,0)="normal","","B"),"")</f>
        <v/>
      </c>
      <c r="H154" s="23" t="str">
        <f>IFERROR(IF(VLOOKUP(B154,IMPORT!$F:$L,7,0)="true","","P"),"")</f>
        <v>P</v>
      </c>
      <c r="I154" s="18" t="str">
        <f>IF(AND(OR(IMPORT!K154="available",IMPORT!K154="reservation",IMPORT!K154="reservation-late"),OR(A154&lt;&gt;"Z - Garage - Livraison",A154&lt;&gt;"Z - Garage - Livraison")),B154,"")</f>
        <v/>
      </c>
      <c r="J154" s="18" t="str">
        <f>IFERROR(IF(VLOOKUP(B154,IMPORT!$F:$AF,21,FALSE)&lt;&gt;"null",IF(OR(A154="Z - Garage - Livraison",A154="Z - Garage - Restitution"),"",B154),""),"")</f>
        <v/>
      </c>
      <c r="K154" s="18" t="str">
        <f>IF(AND(J154="",OR(IMPORT!K154="intervention",IMPORT!K154="intervention-late")),IF(OR(A154="Z - Garage - Livraison",A154="Z - Garage - Restitution"),"",B154),"")</f>
        <v>FC-421-ME</v>
      </c>
      <c r="L154" s="18" t="str">
        <f t="shared" si="4"/>
        <v/>
      </c>
      <c r="M154" s="20" t="str">
        <f>IFERROR(INT(IF(OR(IMPORT!K154="intervention",IMPORT!K154="intervention-late",IMPORT!K154="unavailable"),IF(J154&lt;&gt;"",MID(VLOOKUP(B154,IMPORT!$F:$AF,21,0),1,10),MID(VLOOKUP(B154,IMPORT!$F:$AF,19,0),1,10)),"")),"")</f>
        <v/>
      </c>
      <c r="N154" s="20" t="str">
        <f>IFERROR(INT(IF(OR(IMPORT!K154="intervention",IMPORT!K154="intervention-late",IMPORT!K154="unavailable"),IF(J154&lt;&gt;"",MID(VLOOKUP(B154,IMPORT!$F:$AF,22,0),1,10),MID(VLOOKUP(B154,IMPORT!$F:$AF,20,0),1,10)),"")),"")</f>
        <v/>
      </c>
      <c r="O154" s="18" t="str">
        <f t="shared" ca="1" si="5"/>
        <v/>
      </c>
      <c r="P154" s="14" t="str">
        <f>IFERROR(INT(IF(MID(VLOOKUP(B154,IMPORT!$F:$AF,23,FALSE),1,10)&lt;&gt;"null",MID(VLOOKUP(B154,IMPORT!$F:$AF,23,FALSE),1,10),"")),"")</f>
        <v/>
      </c>
      <c r="Q154" s="16" t="str">
        <f>IFERROR(INT(IF(MID(VLOOKUP(B154,IMPORT!$F:$AF,26,FALSE),1,10)&lt;&gt;"null",MID(VLOOKUP(B154,IMPORT!$F:$AF,26,FALSE),1,10),"")),"")</f>
        <v/>
      </c>
      <c r="R154" s="16" t="str">
        <f>IFERROR(IF(VLOOKUP(B154,IMPORT!$F:$AF,11,FALSE)="true","X",""),"")</f>
        <v/>
      </c>
      <c r="S154" s="16" t="str">
        <f>IFERROR(IF(VLOOKUP(B154,IMPORT!$F:$AF,12,FALSE)="true","X",""),"")</f>
        <v/>
      </c>
      <c r="T154" s="16" t="str">
        <f>IFERROR(IF(VLOOKUP(B154,IMPORT!$F:$AF,9,FALSE)="true","X",""),"")</f>
        <v/>
      </c>
      <c r="U154" s="16" t="str">
        <f>IFERROR(IF(VLOOKUP(B154,IMPORT!$F:$AF,10,FALSE)="true","X",""),"")</f>
        <v/>
      </c>
      <c r="V154" s="16" t="str">
        <f>IFERROR(IF(VLOOKUP(B154,IMPORT!$F:$AF,13,FALSE)="true","X",""),"")</f>
        <v/>
      </c>
      <c r="W154" s="16" t="str">
        <f>IFERROR(IF(VLOOKUP(B154,IMPORT!$F:$AF,14,FALSE)="true","X",""),"")</f>
        <v/>
      </c>
      <c r="X154" s="12" t="str">
        <f>IFERROR(INT(IF(MID(VLOOKUP(B154,IMPORT!$F:$AF,27,FALSE),1,10)&lt;&gt;"null",MID(VLOOKUP(B154,IMPORT!$F:$AF,27,FALSE),1,10),"-")),"")</f>
        <v/>
      </c>
      <c r="Y154" s="21">
        <f>IFERROR(IF(VLOOKUP(B154,IMPORT!$F:$AF,24,FALSE)&lt;&gt;"null",VLOOKUP(B154,IMPORT!$F:$AF,24,FALSE),""),"")</f>
        <v>7.0100118723605005E+17</v>
      </c>
      <c r="Z154" s="18">
        <f>IFERROR(IF(VLOOKUP(B154,IMPORT!$F:$AF,25,FALSE)&lt;&gt;"null",VLOOKUP(B154,IMPORT!$F:$AF,25,FALSE),""),"")</f>
        <v>1337</v>
      </c>
    </row>
    <row r="155" spans="1:26">
      <c r="A155" s="1" t="str">
        <f>IFERROR(IF(IMPORT!C155&lt;&gt;"",IMPORT!C155,""),"")</f>
        <v>Paris 09 - Gare Saint-Lazare</v>
      </c>
      <c r="B155" s="1" t="str">
        <f>IFERROR(VLOOKUP(D155,IMPORT!$1:$1048576,6,FALSE),"")</f>
        <v>FC-049-NF</v>
      </c>
      <c r="C155" s="1" t="str">
        <f>IFERROR(VLOOKUP(B155,IMPORT!$F:$G,2,FALSE),"")</f>
        <v>Golf 7</v>
      </c>
      <c r="D155" s="8" t="str">
        <f>IFERROR(IF(IMPORT!A155&lt;&gt;"",IMPORT!A155,""),"")</f>
        <v>Paris 09 - Gare Saint-Lazare8</v>
      </c>
      <c r="E155" s="1" t="str">
        <f>IFERROR(VLOOKUP(D155,IMPORT!$1:$1048576,21,FALSE),"")</f>
        <v>Simon Coulange</v>
      </c>
      <c r="F155" s="22" t="str">
        <f>IFERROR(IF(VLOOKUP(B155,IMPORT!$F:$J,4,0)="true","","S"),"")</f>
        <v/>
      </c>
      <c r="G155" s="10" t="str">
        <f>IFERROR(IF(VLOOKUP(B155,IMPORT!$F:$J,5,0)="normal","","B"),"")</f>
        <v/>
      </c>
      <c r="H155" s="23" t="str">
        <f>IFERROR(IF(VLOOKUP(B155,IMPORT!$F:$L,7,0)="true","","P"),"")</f>
        <v/>
      </c>
      <c r="I155" s="18" t="str">
        <f>IF(AND(OR(IMPORT!K155="available",IMPORT!K155="reservation",IMPORT!K155="reservation-late"),OR(A155&lt;&gt;"Z - Garage - Livraison",A155&lt;&gt;"Z - Garage - Livraison")),B155,"")</f>
        <v>FC-049-NF</v>
      </c>
      <c r="J155" s="18" t="str">
        <f>IFERROR(IF(VLOOKUP(B155,IMPORT!$F:$AF,21,FALSE)&lt;&gt;"null",IF(OR(A155="Z - Garage - Livraison",A155="Z - Garage - Restitution"),"",B155),""),"")</f>
        <v/>
      </c>
      <c r="K155" s="18" t="str">
        <f>IF(AND(J155="",OR(IMPORT!K155="intervention",IMPORT!K155="intervention-late")),IF(OR(A155="Z - Garage - Livraison",A155="Z - Garage - Restitution"),"",B155),"")</f>
        <v/>
      </c>
      <c r="L155" s="18" t="str">
        <f t="shared" si="4"/>
        <v/>
      </c>
      <c r="M155" s="20" t="str">
        <f>IFERROR(INT(IF(OR(IMPORT!K155="intervention",IMPORT!K155="intervention-late",IMPORT!K155="unavailable"),IF(J155&lt;&gt;"",MID(VLOOKUP(B155,IMPORT!$F:$AF,21,0),1,10),MID(VLOOKUP(B155,IMPORT!$F:$AF,19,0),1,10)),"")),"")</f>
        <v/>
      </c>
      <c r="N155" s="20" t="str">
        <f>IFERROR(INT(IF(OR(IMPORT!K155="intervention",IMPORT!K155="intervention-late",IMPORT!K155="unavailable"),IF(J155&lt;&gt;"",MID(VLOOKUP(B155,IMPORT!$F:$AF,22,0),1,10),MID(VLOOKUP(B155,IMPORT!$F:$AF,20,0),1,10)),"")),"")</f>
        <v/>
      </c>
      <c r="O155" s="18" t="str">
        <f t="shared" ca="1" si="5"/>
        <v/>
      </c>
      <c r="P155" s="14" t="str">
        <f>IFERROR(INT(IF(MID(VLOOKUP(B155,IMPORT!$F:$AF,23,FALSE),1,10)&lt;&gt;"null",MID(VLOOKUP(B155,IMPORT!$F:$AF,23,FALSE),1,10),"")),"")</f>
        <v/>
      </c>
      <c r="Q155" s="16" t="str">
        <f>IFERROR(INT(IF(MID(VLOOKUP(B155,IMPORT!$F:$AF,26,FALSE),1,10)&lt;&gt;"null",MID(VLOOKUP(B155,IMPORT!$F:$AF,26,FALSE),1,10),"")),"")</f>
        <v/>
      </c>
      <c r="R155" s="16" t="str">
        <f>IFERROR(IF(VLOOKUP(B155,IMPORT!$F:$AF,11,FALSE)="true","X",""),"")</f>
        <v/>
      </c>
      <c r="S155" s="16" t="str">
        <f>IFERROR(IF(VLOOKUP(B155,IMPORT!$F:$AF,12,FALSE)="true","X",""),"")</f>
        <v/>
      </c>
      <c r="T155" s="16" t="str">
        <f>IFERROR(IF(VLOOKUP(B155,IMPORT!$F:$AF,9,FALSE)="true","X",""),"")</f>
        <v/>
      </c>
      <c r="U155" s="16" t="str">
        <f>IFERROR(IF(VLOOKUP(B155,IMPORT!$F:$AF,10,FALSE)="true","X",""),"")</f>
        <v/>
      </c>
      <c r="V155" s="16" t="str">
        <f>IFERROR(IF(VLOOKUP(B155,IMPORT!$F:$AF,13,FALSE)="true","X",""),"")</f>
        <v/>
      </c>
      <c r="W155" s="16" t="str">
        <f>IFERROR(IF(VLOOKUP(B155,IMPORT!$F:$AF,14,FALSE)="true","X",""),"")</f>
        <v/>
      </c>
      <c r="X155" s="12">
        <f>IFERROR(INT(IF(MID(VLOOKUP(B155,IMPORT!$F:$AF,27,FALSE),1,10)&lt;&gt;"null",MID(VLOOKUP(B155,IMPORT!$F:$AF,27,FALSE),1,10),"-")),"")</f>
        <v>43482</v>
      </c>
      <c r="Y155" s="21">
        <f>IFERROR(IF(VLOOKUP(B155,IMPORT!$F:$AF,24,FALSE)&lt;&gt;"null",VLOOKUP(B155,IMPORT!$F:$AF,24,FALSE),""),"")</f>
        <v>7.0100118723605094E+17</v>
      </c>
      <c r="Z155" s="18">
        <f>IFERROR(IF(VLOOKUP(B155,IMPORT!$F:$AF,25,FALSE)&lt;&gt;"null",VLOOKUP(B155,IMPORT!$F:$AF,25,FALSE),""),"")</f>
        <v>1338</v>
      </c>
    </row>
    <row r="156" spans="1:26">
      <c r="A156" s="1" t="str">
        <f>IFERROR(IF(IMPORT!C156&lt;&gt;"",IMPORT!C156,""),"")</f>
        <v>Paris 09 - Gare Saint-Lazare</v>
      </c>
      <c r="B156" s="1" t="str">
        <f>IFERROR(VLOOKUP(D156,IMPORT!$1:$1048576,6,FALSE),"")</f>
        <v>FC-814-MR</v>
      </c>
      <c r="C156" s="1" t="str">
        <f>IFERROR(VLOOKUP(B156,IMPORT!$F:$G,2,FALSE),"")</f>
        <v>Golf 7</v>
      </c>
      <c r="D156" s="8" t="str">
        <f>IFERROR(IF(IMPORT!A156&lt;&gt;"",IMPORT!A156,""),"")</f>
        <v>Paris 09 - Gare Saint-Lazare9</v>
      </c>
      <c r="E156" s="1" t="str">
        <f>IFERROR(VLOOKUP(D156,IMPORT!$1:$1048576,21,FALSE),"")</f>
        <v>Simon Coulange</v>
      </c>
      <c r="F156" s="22" t="str">
        <f>IFERROR(IF(VLOOKUP(B156,IMPORT!$F:$J,4,0)="true","","S"),"")</f>
        <v/>
      </c>
      <c r="G156" s="10" t="str">
        <f>IFERROR(IF(VLOOKUP(B156,IMPORT!$F:$J,5,0)="normal","","B"),"")</f>
        <v/>
      </c>
      <c r="H156" s="23" t="str">
        <f>IFERROR(IF(VLOOKUP(B156,IMPORT!$F:$L,7,0)="true","","P"),"")</f>
        <v>P</v>
      </c>
      <c r="I156" s="18" t="str">
        <f>IF(AND(OR(IMPORT!K156="available",IMPORT!K156="reservation",IMPORT!K156="reservation-late"),OR(A156&lt;&gt;"Z - Garage - Livraison",A156&lt;&gt;"Z - Garage - Livraison")),B156,"")</f>
        <v>FC-814-MR</v>
      </c>
      <c r="J156" s="18" t="str">
        <f>IFERROR(IF(VLOOKUP(B156,IMPORT!$F:$AF,21,FALSE)&lt;&gt;"null",IF(OR(A156="Z - Garage - Livraison",A156="Z - Garage - Restitution"),"",B156),""),"")</f>
        <v/>
      </c>
      <c r="K156" s="18" t="str">
        <f>IF(AND(J156="",OR(IMPORT!K156="intervention",IMPORT!K156="intervention-late")),IF(OR(A156="Z - Garage - Livraison",A156="Z - Garage - Restitution"),"",B156),"")</f>
        <v/>
      </c>
      <c r="L156" s="18" t="str">
        <f t="shared" si="4"/>
        <v/>
      </c>
      <c r="M156" s="20" t="str">
        <f>IFERROR(INT(IF(OR(IMPORT!K156="intervention",IMPORT!K156="intervention-late",IMPORT!K156="unavailable"),IF(J156&lt;&gt;"",MID(VLOOKUP(B156,IMPORT!$F:$AF,21,0),1,10),MID(VLOOKUP(B156,IMPORT!$F:$AF,19,0),1,10)),"")),"")</f>
        <v/>
      </c>
      <c r="N156" s="20" t="str">
        <f>IFERROR(INT(IF(OR(IMPORT!K156="intervention",IMPORT!K156="intervention-late",IMPORT!K156="unavailable"),IF(J156&lt;&gt;"",MID(VLOOKUP(B156,IMPORT!$F:$AF,22,0),1,10),MID(VLOOKUP(B156,IMPORT!$F:$AF,20,0),1,10)),"")),"")</f>
        <v/>
      </c>
      <c r="O156" s="18" t="str">
        <f t="shared" ca="1" si="5"/>
        <v/>
      </c>
      <c r="P156" s="14" t="str">
        <f>IFERROR(INT(IF(MID(VLOOKUP(B156,IMPORT!$F:$AF,23,FALSE),1,10)&lt;&gt;"null",MID(VLOOKUP(B156,IMPORT!$F:$AF,23,FALSE),1,10),"")),"")</f>
        <v/>
      </c>
      <c r="Q156" s="16" t="str">
        <f>IFERROR(INT(IF(MID(VLOOKUP(B156,IMPORT!$F:$AF,26,FALSE),1,10)&lt;&gt;"null",MID(VLOOKUP(B156,IMPORT!$F:$AF,26,FALSE),1,10),"")),"")</f>
        <v/>
      </c>
      <c r="R156" s="16" t="str">
        <f>IFERROR(IF(VLOOKUP(B156,IMPORT!$F:$AF,11,FALSE)="true","X",""),"")</f>
        <v/>
      </c>
      <c r="S156" s="16" t="str">
        <f>IFERROR(IF(VLOOKUP(B156,IMPORT!$F:$AF,12,FALSE)="true","X",""),"")</f>
        <v/>
      </c>
      <c r="T156" s="16" t="str">
        <f>IFERROR(IF(VLOOKUP(B156,IMPORT!$F:$AF,9,FALSE)="true","X",""),"")</f>
        <v/>
      </c>
      <c r="U156" s="16" t="str">
        <f>IFERROR(IF(VLOOKUP(B156,IMPORT!$F:$AF,10,FALSE)="true","X",""),"")</f>
        <v/>
      </c>
      <c r="V156" s="16" t="str">
        <f>IFERROR(IF(VLOOKUP(B156,IMPORT!$F:$AF,13,FALSE)="true","X",""),"")</f>
        <v/>
      </c>
      <c r="W156" s="16" t="str">
        <f>IFERROR(IF(VLOOKUP(B156,IMPORT!$F:$AF,14,FALSE)="true","X",""),"")</f>
        <v/>
      </c>
      <c r="X156" s="12">
        <f>IFERROR(INT(IF(MID(VLOOKUP(B156,IMPORT!$F:$AF,27,FALSE),1,10)&lt;&gt;"null",MID(VLOOKUP(B156,IMPORT!$F:$AF,27,FALSE),1,10),"-")),"")</f>
        <v>43482</v>
      </c>
      <c r="Y156" s="21">
        <f>IFERROR(IF(VLOOKUP(B156,IMPORT!$F:$AF,24,FALSE)&lt;&gt;"null",VLOOKUP(B156,IMPORT!$F:$AF,24,FALSE),""),"")</f>
        <v>7.0100118723605094E+17</v>
      </c>
      <c r="Z156" s="18">
        <f>IFERROR(IF(VLOOKUP(B156,IMPORT!$F:$AF,25,FALSE)&lt;&gt;"null",VLOOKUP(B156,IMPORT!$F:$AF,25,FALSE),""),"")</f>
        <v>1336</v>
      </c>
    </row>
    <row r="157" spans="1:26">
      <c r="A157" s="1" t="str">
        <f>IFERROR(IF(IMPORT!C157&lt;&gt;"",IMPORT!C157,""),"")</f>
        <v xml:space="preserve">Paris 09 - Haussmann Galeries Lafayette </v>
      </c>
      <c r="B157" s="1" t="str">
        <f>IFERROR(VLOOKUP(D157,IMPORT!$1:$1048576,6,FALSE),"")</f>
        <v>ES-332-VS</v>
      </c>
      <c r="C157" s="1" t="str">
        <f>IFERROR(VLOOKUP(B157,IMPORT!$F:$G,2,FALSE),"")</f>
        <v>TWINGO</v>
      </c>
      <c r="D157" s="8" t="str">
        <f>IFERROR(IF(IMPORT!A157&lt;&gt;"",IMPORT!A157,""),"")</f>
        <v>Paris 09 - Haussmann Galeries Lafayette 1</v>
      </c>
      <c r="E157" s="1" t="str">
        <f>IFERROR(VLOOKUP(D157,IMPORT!$1:$1048576,21,FALSE),"")</f>
        <v>Simon Coulange</v>
      </c>
      <c r="F157" s="22" t="str">
        <f>IFERROR(IF(VLOOKUP(B157,IMPORT!$F:$J,4,0)="true","","S"),"")</f>
        <v/>
      </c>
      <c r="G157" s="10" t="str">
        <f>IFERROR(IF(VLOOKUP(B157,IMPORT!$F:$J,5,0)="normal","","B"),"")</f>
        <v/>
      </c>
      <c r="H157" s="23" t="str">
        <f>IFERROR(IF(VLOOKUP(B157,IMPORT!$F:$L,7,0)="true","","P"),"")</f>
        <v/>
      </c>
      <c r="I157" s="18" t="str">
        <f>IF(AND(OR(IMPORT!K157="available",IMPORT!K157="reservation",IMPORT!K157="reservation-late"),OR(A157&lt;&gt;"Z - Garage - Livraison",A157&lt;&gt;"Z - Garage - Livraison")),B157,"")</f>
        <v>ES-332-VS</v>
      </c>
      <c r="J157" s="18" t="str">
        <f>IFERROR(IF(VLOOKUP(B157,IMPORT!$F:$AF,21,FALSE)&lt;&gt;"null",IF(OR(A157="Z - Garage - Livraison",A157="Z - Garage - Restitution"),"",B157),""),"")</f>
        <v/>
      </c>
      <c r="K157" s="18" t="str">
        <f>IF(AND(J157="",OR(IMPORT!K157="intervention",IMPORT!K157="intervention-late")),IF(OR(A157="Z - Garage - Livraison",A157="Z - Garage - Restitution"),"",B157),"")</f>
        <v/>
      </c>
      <c r="L157" s="18" t="str">
        <f t="shared" si="4"/>
        <v/>
      </c>
      <c r="M157" s="20" t="str">
        <f>IFERROR(INT(IF(OR(IMPORT!K157="intervention",IMPORT!K157="intervention-late",IMPORT!K157="unavailable"),IF(J157&lt;&gt;"",MID(VLOOKUP(B157,IMPORT!$F:$AF,21,0),1,10),MID(VLOOKUP(B157,IMPORT!$F:$AF,19,0),1,10)),"")),"")</f>
        <v/>
      </c>
      <c r="N157" s="20" t="str">
        <f>IFERROR(INT(IF(OR(IMPORT!K157="intervention",IMPORT!K157="intervention-late",IMPORT!K157="unavailable"),IF(J157&lt;&gt;"",MID(VLOOKUP(B157,IMPORT!$F:$AF,22,0),1,10),MID(VLOOKUP(B157,IMPORT!$F:$AF,20,0),1,10)),"")),"")</f>
        <v/>
      </c>
      <c r="O157" s="18" t="str">
        <f t="shared" ca="1" si="5"/>
        <v/>
      </c>
      <c r="P157" s="14">
        <f>IFERROR(INT(IF(MID(VLOOKUP(B157,IMPORT!$F:$AF,23,FALSE),1,10)&lt;&gt;"null",MID(VLOOKUP(B157,IMPORT!$F:$AF,23,FALSE),1,10),"")),"")</f>
        <v>43194</v>
      </c>
      <c r="Q157" s="16" t="str">
        <f>IFERROR(INT(IF(MID(VLOOKUP(B157,IMPORT!$F:$AF,26,FALSE),1,10)&lt;&gt;"null",MID(VLOOKUP(B157,IMPORT!$F:$AF,26,FALSE),1,10),"")),"")</f>
        <v/>
      </c>
      <c r="R157" s="16" t="str">
        <f>IFERROR(IF(VLOOKUP(B157,IMPORT!$F:$AF,11,FALSE)="true","X",""),"")</f>
        <v/>
      </c>
      <c r="S157" s="16" t="str">
        <f>IFERROR(IF(VLOOKUP(B157,IMPORT!$F:$AF,12,FALSE)="true","X",""),"")</f>
        <v/>
      </c>
      <c r="T157" s="16" t="str">
        <f>IFERROR(IF(VLOOKUP(B157,IMPORT!$F:$AF,9,FALSE)="true","X",""),"")</f>
        <v/>
      </c>
      <c r="U157" s="16" t="str">
        <f>IFERROR(IF(VLOOKUP(B157,IMPORT!$F:$AF,10,FALSE)="true","X",""),"")</f>
        <v/>
      </c>
      <c r="V157" s="16" t="str">
        <f>IFERROR(IF(VLOOKUP(B157,IMPORT!$F:$AF,13,FALSE)="true","X",""),"")</f>
        <v/>
      </c>
      <c r="W157" s="16" t="str">
        <f>IFERROR(IF(VLOOKUP(B157,IMPORT!$F:$AF,14,FALSE)="true","X",""),"")</f>
        <v/>
      </c>
      <c r="X157" s="12" t="str">
        <f>IFERROR(INT(IF(MID(VLOOKUP(B157,IMPORT!$F:$AF,27,FALSE),1,10)&lt;&gt;"null",MID(VLOOKUP(B157,IMPORT!$F:$AF,27,FALSE),1,10),"-")),"")</f>
        <v/>
      </c>
      <c r="Y157" s="21">
        <f>IFERROR(IF(VLOOKUP(B157,IMPORT!$F:$AF,24,FALSE)&lt;&gt;"null",VLOOKUP(B157,IMPORT!$F:$AF,24,FALSE),""),"")</f>
        <v>7.1130825067400102E+17</v>
      </c>
      <c r="Z157" s="18" t="str">
        <f>IFERROR(IF(VLOOKUP(B157,IMPORT!$F:$AF,25,FALSE)&lt;&gt;"null",VLOOKUP(B157,IMPORT!$F:$AF,25,FALSE),""),"")</f>
        <v/>
      </c>
    </row>
    <row r="158" spans="1:26">
      <c r="A158" s="1" t="str">
        <f>IFERROR(IF(IMPORT!C158&lt;&gt;"",IMPORT!C158,""),"")</f>
        <v xml:space="preserve">Paris 09 - Haussmann Galeries Lafayette </v>
      </c>
      <c r="B158" s="1" t="str">
        <f>IFERROR(VLOOKUP(D158,IMPORT!$1:$1048576,6,FALSE),"")</f>
        <v>EX-460-YT</v>
      </c>
      <c r="C158" s="1">
        <f>IFERROR(VLOOKUP(B158,IMPORT!$F:$G,2,FALSE),"")</f>
        <v>500</v>
      </c>
      <c r="D158" s="8" t="str">
        <f>IFERROR(IF(IMPORT!A158&lt;&gt;"",IMPORT!A158,""),"")</f>
        <v>Paris 09 - Haussmann Galeries Lafayette 2</v>
      </c>
      <c r="E158" s="1" t="str">
        <f>IFERROR(VLOOKUP(D158,IMPORT!$1:$1048576,21,FALSE),"")</f>
        <v>Simon Coulange</v>
      </c>
      <c r="F158" s="22" t="str">
        <f>IFERROR(IF(VLOOKUP(B158,IMPORT!$F:$J,4,0)="true","","S"),"")</f>
        <v/>
      </c>
      <c r="G158" s="10" t="str">
        <f>IFERROR(IF(VLOOKUP(B158,IMPORT!$F:$J,5,0)="normal","","B"),"")</f>
        <v/>
      </c>
      <c r="H158" s="23" t="str">
        <f>IFERROR(IF(VLOOKUP(B158,IMPORT!$F:$L,7,0)="true","","P"),"")</f>
        <v/>
      </c>
      <c r="I158" s="18" t="str">
        <f>IF(AND(OR(IMPORT!K158="available",IMPORT!K158="reservation",IMPORT!K158="reservation-late"),OR(A158&lt;&gt;"Z - Garage - Livraison",A158&lt;&gt;"Z - Garage - Livraison")),B158,"")</f>
        <v>EX-460-YT</v>
      </c>
      <c r="J158" s="18" t="str">
        <f>IFERROR(IF(VLOOKUP(B158,IMPORT!$F:$AF,21,FALSE)&lt;&gt;"null",IF(OR(A158="Z - Garage - Livraison",A158="Z - Garage - Restitution"),"",B158),""),"")</f>
        <v/>
      </c>
      <c r="K158" s="18" t="str">
        <f>IF(AND(J158="",OR(IMPORT!K158="intervention",IMPORT!K158="intervention-late")),IF(OR(A158="Z - Garage - Livraison",A158="Z - Garage - Restitution"),"",B158),"")</f>
        <v/>
      </c>
      <c r="L158" s="18" t="str">
        <f t="shared" si="4"/>
        <v/>
      </c>
      <c r="M158" s="20" t="str">
        <f>IFERROR(INT(IF(OR(IMPORT!K158="intervention",IMPORT!K158="intervention-late",IMPORT!K158="unavailable"),IF(J158&lt;&gt;"",MID(VLOOKUP(B158,IMPORT!$F:$AF,21,0),1,10),MID(VLOOKUP(B158,IMPORT!$F:$AF,19,0),1,10)),"")),"")</f>
        <v/>
      </c>
      <c r="N158" s="20" t="str">
        <f>IFERROR(INT(IF(OR(IMPORT!K158="intervention",IMPORT!K158="intervention-late",IMPORT!K158="unavailable"),IF(J158&lt;&gt;"",MID(VLOOKUP(B158,IMPORT!$F:$AF,22,0),1,10),MID(VLOOKUP(B158,IMPORT!$F:$AF,20,0),1,10)),"")),"")</f>
        <v/>
      </c>
      <c r="O158" s="18" t="str">
        <f t="shared" ca="1" si="5"/>
        <v/>
      </c>
      <c r="P158" s="14">
        <f>IFERROR(INT(IF(MID(VLOOKUP(B158,IMPORT!$F:$AF,23,FALSE),1,10)&lt;&gt;"null",MID(VLOOKUP(B158,IMPORT!$F:$AF,23,FALSE),1,10),"")),"")</f>
        <v>43507</v>
      </c>
      <c r="Q158" s="16">
        <f>IFERROR(INT(IF(MID(VLOOKUP(B158,IMPORT!$F:$AF,26,FALSE),1,10)&lt;&gt;"null",MID(VLOOKUP(B158,IMPORT!$F:$AF,26,FALSE),1,10),"")),"")</f>
        <v>43443</v>
      </c>
      <c r="R158" s="16" t="str">
        <f>IFERROR(IF(VLOOKUP(B158,IMPORT!$F:$AF,11,FALSE)="true","X",""),"")</f>
        <v/>
      </c>
      <c r="S158" s="16" t="str">
        <f>IFERROR(IF(VLOOKUP(B158,IMPORT!$F:$AF,12,FALSE)="true","X",""),"")</f>
        <v/>
      </c>
      <c r="T158" s="16" t="str">
        <f>IFERROR(IF(VLOOKUP(B158,IMPORT!$F:$AF,9,FALSE)="true","X",""),"")</f>
        <v/>
      </c>
      <c r="U158" s="16" t="str">
        <f>IFERROR(IF(VLOOKUP(B158,IMPORT!$F:$AF,10,FALSE)="true","X",""),"")</f>
        <v/>
      </c>
      <c r="V158" s="16" t="str">
        <f>IFERROR(IF(VLOOKUP(B158,IMPORT!$F:$AF,13,FALSE)="true","X",""),"")</f>
        <v/>
      </c>
      <c r="W158" s="16" t="str">
        <f>IFERROR(IF(VLOOKUP(B158,IMPORT!$F:$AF,14,FALSE)="true","X",""),"")</f>
        <v/>
      </c>
      <c r="X158" s="12">
        <f>IFERROR(INT(IF(MID(VLOOKUP(B158,IMPORT!$F:$AF,27,FALSE),1,10)&lt;&gt;"null",MID(VLOOKUP(B158,IMPORT!$F:$AF,27,FALSE),1,10),"-")),"")</f>
        <v>43439</v>
      </c>
      <c r="Y158" s="21" t="str">
        <f>IFERROR(IF(VLOOKUP(B158,IMPORT!$F:$AF,24,FALSE)&lt;&gt;"null",VLOOKUP(B158,IMPORT!$F:$AF,24,FALSE),""),"")</f>
        <v xml:space="preserve">701001187236039902 KO </v>
      </c>
      <c r="Z158" s="18" t="str">
        <f>IFERROR(IF(VLOOKUP(B158,IMPORT!$F:$AF,25,FALSE)&lt;&gt;"null",VLOOKUP(B158,IMPORT!$F:$AF,25,FALSE),""),"")</f>
        <v/>
      </c>
    </row>
    <row r="159" spans="1:26">
      <c r="A159" s="1" t="str">
        <f>IFERROR(IF(IMPORT!C159&lt;&gt;"",IMPORT!C159,""),"")</f>
        <v xml:space="preserve">Paris 09 - Haussmann Galeries Lafayette </v>
      </c>
      <c r="B159" s="1" t="str">
        <f>IFERROR(VLOOKUP(D159,IMPORT!$1:$1048576,6,FALSE),"")</f>
        <v>FA-582-JA</v>
      </c>
      <c r="C159" s="1" t="str">
        <f>IFERROR(VLOOKUP(B159,IMPORT!$F:$G,2,FALSE),"")</f>
        <v>MEGANE</v>
      </c>
      <c r="D159" s="8" t="str">
        <f>IFERROR(IF(IMPORT!A159&lt;&gt;"",IMPORT!A159,""),"")</f>
        <v>Paris 09 - Haussmann Galeries Lafayette 3</v>
      </c>
      <c r="E159" s="1" t="str">
        <f>IFERROR(VLOOKUP(D159,IMPORT!$1:$1048576,21,FALSE),"")</f>
        <v>Simon Coulange</v>
      </c>
      <c r="F159" s="22" t="str">
        <f>IFERROR(IF(VLOOKUP(B159,IMPORT!$F:$J,4,0)="true","","S"),"")</f>
        <v>S</v>
      </c>
      <c r="G159" s="10" t="str">
        <f>IFERROR(IF(VLOOKUP(B159,IMPORT!$F:$J,5,0)="normal","","B"),"")</f>
        <v>B</v>
      </c>
      <c r="H159" s="23" t="str">
        <f>IFERROR(IF(VLOOKUP(B159,IMPORT!$F:$L,7,0)="true","","P"),"")</f>
        <v/>
      </c>
      <c r="I159" s="18" t="str">
        <f>IF(AND(OR(IMPORT!K159="available",IMPORT!K159="reservation",IMPORT!K159="reservation-late"),OR(A159&lt;&gt;"Z - Garage - Livraison",A159&lt;&gt;"Z - Garage - Livraison")),B159,"")</f>
        <v>FA-582-JA</v>
      </c>
      <c r="J159" s="18" t="str">
        <f>IFERROR(IF(VLOOKUP(B159,IMPORT!$F:$AF,21,FALSE)&lt;&gt;"null",IF(OR(A159="Z - Garage - Livraison",A159="Z - Garage - Restitution"),"",B159),""),"")</f>
        <v/>
      </c>
      <c r="K159" s="18" t="str">
        <f>IF(AND(J159="",OR(IMPORT!K159="intervention",IMPORT!K159="intervention-late")),IF(OR(A159="Z - Garage - Livraison",A159="Z - Garage - Restitution"),"",B159),"")</f>
        <v/>
      </c>
      <c r="L159" s="18" t="str">
        <f t="shared" si="4"/>
        <v/>
      </c>
      <c r="M159" s="20" t="str">
        <f>IFERROR(INT(IF(OR(IMPORT!K159="intervention",IMPORT!K159="intervention-late",IMPORT!K159="unavailable"),IF(J159&lt;&gt;"",MID(VLOOKUP(B159,IMPORT!$F:$AF,21,0),1,10),MID(VLOOKUP(B159,IMPORT!$F:$AF,19,0),1,10)),"")),"")</f>
        <v/>
      </c>
      <c r="N159" s="20" t="str">
        <f>IFERROR(INT(IF(OR(IMPORT!K159="intervention",IMPORT!K159="intervention-late",IMPORT!K159="unavailable"),IF(J159&lt;&gt;"",MID(VLOOKUP(B159,IMPORT!$F:$AF,22,0),1,10),MID(VLOOKUP(B159,IMPORT!$F:$AF,20,0),1,10)),"")),"")</f>
        <v/>
      </c>
      <c r="O159" s="18" t="str">
        <f t="shared" ca="1" si="5"/>
        <v/>
      </c>
      <c r="P159" s="14" t="str">
        <f>IFERROR(INT(IF(MID(VLOOKUP(B159,IMPORT!$F:$AF,23,FALSE),1,10)&lt;&gt;"null",MID(VLOOKUP(B159,IMPORT!$F:$AF,23,FALSE),1,10),"")),"")</f>
        <v/>
      </c>
      <c r="Q159" s="16">
        <f>IFERROR(INT(IF(MID(VLOOKUP(B159,IMPORT!$F:$AF,26,FALSE),1,10)&lt;&gt;"null",MID(VLOOKUP(B159,IMPORT!$F:$AF,26,FALSE),1,10),"")),"")</f>
        <v>43391</v>
      </c>
      <c r="R159" s="16" t="str">
        <f>IFERROR(IF(VLOOKUP(B159,IMPORT!$F:$AF,11,FALSE)="true","X",""),"")</f>
        <v/>
      </c>
      <c r="S159" s="16" t="str">
        <f>IFERROR(IF(VLOOKUP(B159,IMPORT!$F:$AF,12,FALSE)="true","X",""),"")</f>
        <v/>
      </c>
      <c r="T159" s="16" t="str">
        <f>IFERROR(IF(VLOOKUP(B159,IMPORT!$F:$AF,9,FALSE)="true","X",""),"")</f>
        <v/>
      </c>
      <c r="U159" s="16" t="str">
        <f>IFERROR(IF(VLOOKUP(B159,IMPORT!$F:$AF,10,FALSE)="true","X",""),"")</f>
        <v/>
      </c>
      <c r="V159" s="16" t="str">
        <f>IFERROR(IF(VLOOKUP(B159,IMPORT!$F:$AF,13,FALSE)="true","X",""),"")</f>
        <v/>
      </c>
      <c r="W159" s="16" t="str">
        <f>IFERROR(IF(VLOOKUP(B159,IMPORT!$F:$AF,14,FALSE)="true","X",""),"")</f>
        <v/>
      </c>
      <c r="X159" s="12" t="str">
        <f>IFERROR(INT(IF(MID(VLOOKUP(B159,IMPORT!$F:$AF,27,FALSE),1,10)&lt;&gt;"null",MID(VLOOKUP(B159,IMPORT!$F:$AF,27,FALSE),1,10),"-")),"")</f>
        <v/>
      </c>
      <c r="Y159" s="21">
        <f>IFERROR(IF(VLOOKUP(B159,IMPORT!$F:$AF,24,FALSE)&lt;&gt;"null",VLOOKUP(B159,IMPORT!$F:$AF,24,FALSE),""),"")</f>
        <v>7.0100118723601894E+17</v>
      </c>
      <c r="Z159" s="18" t="str">
        <f>IFERROR(IF(VLOOKUP(B159,IMPORT!$F:$AF,25,FALSE)&lt;&gt;"null",VLOOKUP(B159,IMPORT!$F:$AF,25,FALSE),""),"")</f>
        <v/>
      </c>
    </row>
    <row r="160" spans="1:26">
      <c r="A160" s="1" t="str">
        <f>IFERROR(IF(IMPORT!C160&lt;&gt;"",IMPORT!C160,""),"")</f>
        <v xml:space="preserve">Paris 09 - Haussmann Galeries Lafayette </v>
      </c>
      <c r="B160" s="1" t="str">
        <f>IFERROR(VLOOKUP(D160,IMPORT!$1:$1048576,6,FALSE),"")</f>
        <v>EY-016-BL</v>
      </c>
      <c r="C160" s="1" t="str">
        <f>IFERROR(VLOOKUP(B160,IMPORT!$F:$G,2,FALSE),"")</f>
        <v>GRAND SCENIC</v>
      </c>
      <c r="D160" s="8" t="str">
        <f>IFERROR(IF(IMPORT!A160&lt;&gt;"",IMPORT!A160,""),"")</f>
        <v>Paris 09 - Haussmann Galeries Lafayette 4</v>
      </c>
      <c r="E160" s="1" t="str">
        <f>IFERROR(VLOOKUP(D160,IMPORT!$1:$1048576,21,FALSE),"")</f>
        <v>Simon Coulange</v>
      </c>
      <c r="F160" s="22" t="str">
        <f>IFERROR(IF(VLOOKUP(B160,IMPORT!$F:$J,4,0)="true","","S"),"")</f>
        <v/>
      </c>
      <c r="G160" s="10" t="str">
        <f>IFERROR(IF(VLOOKUP(B160,IMPORT!$F:$J,5,0)="normal","","B"),"")</f>
        <v/>
      </c>
      <c r="H160" s="23" t="str">
        <f>IFERROR(IF(VLOOKUP(B160,IMPORT!$F:$L,7,0)="true","","P"),"")</f>
        <v/>
      </c>
      <c r="I160" s="18" t="str">
        <f>IF(AND(OR(IMPORT!K160="available",IMPORT!K160="reservation",IMPORT!K160="reservation-late"),OR(A160&lt;&gt;"Z - Garage - Livraison",A160&lt;&gt;"Z - Garage - Livraison")),B160,"")</f>
        <v/>
      </c>
      <c r="J160" s="18" t="str">
        <f>IFERROR(IF(VLOOKUP(B160,IMPORT!$F:$AF,21,FALSE)&lt;&gt;"null",IF(OR(A160="Z - Garage - Livraison",A160="Z - Garage - Restitution"),"",B160),""),"")</f>
        <v/>
      </c>
      <c r="K160" s="18" t="str">
        <f>IF(AND(J160="",OR(IMPORT!K160="intervention",IMPORT!K160="intervention-late")),IF(OR(A160="Z - Garage - Livraison",A160="Z - Garage - Restitution"),"",B160),"")</f>
        <v>EY-016-BL</v>
      </c>
      <c r="L160" s="18" t="str">
        <f t="shared" si="4"/>
        <v/>
      </c>
      <c r="M160" s="20">
        <f>IFERROR(INT(IF(OR(IMPORT!K160="intervention",IMPORT!K160="intervention-late",IMPORT!K160="unavailable"),IF(J160&lt;&gt;"",MID(VLOOKUP(B160,IMPORT!$F:$AF,21,0),1,10),MID(VLOOKUP(B160,IMPORT!$F:$AF,19,0),1,10)),"")),"")</f>
        <v>43511</v>
      </c>
      <c r="N160" s="20">
        <f>IFERROR(INT(IF(OR(IMPORT!K160="intervention",IMPORT!K160="intervention-late",IMPORT!K160="unavailable"),IF(J160&lt;&gt;"",MID(VLOOKUP(B160,IMPORT!$F:$AF,22,0),1,10),MID(VLOOKUP(B160,IMPORT!$F:$AF,20,0),1,10)),"")),"")</f>
        <v>43511</v>
      </c>
      <c r="O160" s="18" t="str">
        <f t="shared" ca="1" si="5"/>
        <v/>
      </c>
      <c r="P160" s="14" t="str">
        <f>IFERROR(INT(IF(MID(VLOOKUP(B160,IMPORT!$F:$AF,23,FALSE),1,10)&lt;&gt;"null",MID(VLOOKUP(B160,IMPORT!$F:$AF,23,FALSE),1,10),"")),"")</f>
        <v/>
      </c>
      <c r="Q160" s="16" t="str">
        <f>IFERROR(INT(IF(MID(VLOOKUP(B160,IMPORT!$F:$AF,26,FALSE),1,10)&lt;&gt;"null",MID(VLOOKUP(B160,IMPORT!$F:$AF,26,FALSE),1,10),"")),"")</f>
        <v/>
      </c>
      <c r="R160" s="16" t="str">
        <f>IFERROR(IF(VLOOKUP(B160,IMPORT!$F:$AF,11,FALSE)="true","X",""),"")</f>
        <v/>
      </c>
      <c r="S160" s="16" t="str">
        <f>IFERROR(IF(VLOOKUP(B160,IMPORT!$F:$AF,12,FALSE)="true","X",""),"")</f>
        <v/>
      </c>
      <c r="T160" s="16" t="str">
        <f>IFERROR(IF(VLOOKUP(B160,IMPORT!$F:$AF,9,FALSE)="true","X",""),"")</f>
        <v/>
      </c>
      <c r="U160" s="16" t="str">
        <f>IFERROR(IF(VLOOKUP(B160,IMPORT!$F:$AF,10,FALSE)="true","X",""),"")</f>
        <v/>
      </c>
      <c r="V160" s="16" t="str">
        <f>IFERROR(IF(VLOOKUP(B160,IMPORT!$F:$AF,13,FALSE)="true","X",""),"")</f>
        <v/>
      </c>
      <c r="W160" s="16" t="str">
        <f>IFERROR(IF(VLOOKUP(B160,IMPORT!$F:$AF,14,FALSE)="true","X",""),"")</f>
        <v/>
      </c>
      <c r="X160" s="12" t="str">
        <f>IFERROR(INT(IF(MID(VLOOKUP(B160,IMPORT!$F:$AF,27,FALSE),1,10)&lt;&gt;"null",MID(VLOOKUP(B160,IMPORT!$F:$AF,27,FALSE),1,10),"-")),"")</f>
        <v/>
      </c>
      <c r="Y160" s="21">
        <f>IFERROR(IF(VLOOKUP(B160,IMPORT!$F:$AF,24,FALSE)&lt;&gt;"null",VLOOKUP(B160,IMPORT!$F:$AF,24,FALSE),""),"")</f>
        <v>7.0100118723601894E+17</v>
      </c>
      <c r="Z160" s="18" t="str">
        <f>IFERROR(IF(VLOOKUP(B160,IMPORT!$F:$AF,25,FALSE)&lt;&gt;"null",VLOOKUP(B160,IMPORT!$F:$AF,25,FALSE),""),"")</f>
        <v/>
      </c>
    </row>
    <row r="161" spans="1:26">
      <c r="A161" s="1" t="str">
        <f>IFERROR(IF(IMPORT!C161&lt;&gt;"",IMPORT!C161,""),"")</f>
        <v xml:space="preserve">Paris 09 - Haussmann Galeries Lafayette </v>
      </c>
      <c r="B161" s="1" t="str">
        <f>IFERROR(VLOOKUP(D161,IMPORT!$1:$1048576,6,FALSE),"")</f>
        <v>ES-028-VT</v>
      </c>
      <c r="C161" s="1" t="str">
        <f>IFERROR(VLOOKUP(B161,IMPORT!$F:$G,2,FALSE),"")</f>
        <v>TWINGO</v>
      </c>
      <c r="D161" s="8" t="str">
        <f>IFERROR(IF(IMPORT!A161&lt;&gt;"",IMPORT!A161,""),"")</f>
        <v>Paris 09 - Haussmann Galeries Lafayette 5</v>
      </c>
      <c r="E161" s="1" t="str">
        <f>IFERROR(VLOOKUP(D161,IMPORT!$1:$1048576,21,FALSE),"")</f>
        <v>Simon Coulange</v>
      </c>
      <c r="F161" s="22" t="str">
        <f>IFERROR(IF(VLOOKUP(B161,IMPORT!$F:$J,4,0)="true","","S"),"")</f>
        <v/>
      </c>
      <c r="G161" s="10" t="str">
        <f>IFERROR(IF(VLOOKUP(B161,IMPORT!$F:$J,5,0)="normal","","B"),"")</f>
        <v/>
      </c>
      <c r="H161" s="23" t="str">
        <f>IFERROR(IF(VLOOKUP(B161,IMPORT!$F:$L,7,0)="true","","P"),"")</f>
        <v/>
      </c>
      <c r="I161" s="18" t="str">
        <f>IF(AND(OR(IMPORT!K161="available",IMPORT!K161="reservation",IMPORT!K161="reservation-late"),OR(A161&lt;&gt;"Z - Garage - Livraison",A161&lt;&gt;"Z - Garage - Livraison")),B161,"")</f>
        <v>ES-028-VT</v>
      </c>
      <c r="J161" s="18" t="str">
        <f>IFERROR(IF(VLOOKUP(B161,IMPORT!$F:$AF,21,FALSE)&lt;&gt;"null",IF(OR(A161="Z - Garage - Livraison",A161="Z - Garage - Restitution"),"",B161),""),"")</f>
        <v/>
      </c>
      <c r="K161" s="18" t="str">
        <f>IF(AND(J161="",OR(IMPORT!K161="intervention",IMPORT!K161="intervention-late")),IF(OR(A161="Z - Garage - Livraison",A161="Z - Garage - Restitution"),"",B161),"")</f>
        <v/>
      </c>
      <c r="L161" s="18" t="str">
        <f t="shared" si="4"/>
        <v/>
      </c>
      <c r="M161" s="20" t="str">
        <f>IFERROR(INT(IF(OR(IMPORT!K161="intervention",IMPORT!K161="intervention-late",IMPORT!K161="unavailable"),IF(J161&lt;&gt;"",MID(VLOOKUP(B161,IMPORT!$F:$AF,21,0),1,10),MID(VLOOKUP(B161,IMPORT!$F:$AF,19,0),1,10)),"")),"")</f>
        <v/>
      </c>
      <c r="N161" s="20" t="str">
        <f>IFERROR(INT(IF(OR(IMPORT!K161="intervention",IMPORT!K161="intervention-late",IMPORT!K161="unavailable"),IF(J161&lt;&gt;"",MID(VLOOKUP(B161,IMPORT!$F:$AF,22,0),1,10),MID(VLOOKUP(B161,IMPORT!$F:$AF,20,0),1,10)),"")),"")</f>
        <v/>
      </c>
      <c r="O161" s="18" t="str">
        <f t="shared" ca="1" si="5"/>
        <v/>
      </c>
      <c r="P161" s="14">
        <f>IFERROR(INT(IF(MID(VLOOKUP(B161,IMPORT!$F:$AF,23,FALSE),1,10)&lt;&gt;"null",MID(VLOOKUP(B161,IMPORT!$F:$AF,23,FALSE),1,10),"")),"")</f>
        <v>43498</v>
      </c>
      <c r="Q161" s="16" t="str">
        <f>IFERROR(INT(IF(MID(VLOOKUP(B161,IMPORT!$F:$AF,26,FALSE),1,10)&lt;&gt;"null",MID(VLOOKUP(B161,IMPORT!$F:$AF,26,FALSE),1,10),"")),"")</f>
        <v/>
      </c>
      <c r="R161" s="16" t="str">
        <f>IFERROR(IF(VLOOKUP(B161,IMPORT!$F:$AF,11,FALSE)="true","X",""),"")</f>
        <v/>
      </c>
      <c r="S161" s="16" t="str">
        <f>IFERROR(IF(VLOOKUP(B161,IMPORT!$F:$AF,12,FALSE)="true","X",""),"")</f>
        <v/>
      </c>
      <c r="T161" s="16" t="str">
        <f>IFERROR(IF(VLOOKUP(B161,IMPORT!$F:$AF,9,FALSE)="true","X",""),"")</f>
        <v/>
      </c>
      <c r="U161" s="16" t="str">
        <f>IFERROR(IF(VLOOKUP(B161,IMPORT!$F:$AF,10,FALSE)="true","X",""),"")</f>
        <v/>
      </c>
      <c r="V161" s="16" t="str">
        <f>IFERROR(IF(VLOOKUP(B161,IMPORT!$F:$AF,13,FALSE)="true","X",""),"")</f>
        <v/>
      </c>
      <c r="W161" s="16" t="str">
        <f>IFERROR(IF(VLOOKUP(B161,IMPORT!$F:$AF,14,FALSE)="true","X",""),"")</f>
        <v/>
      </c>
      <c r="X161" s="12" t="str">
        <f>IFERROR(INT(IF(MID(VLOOKUP(B161,IMPORT!$F:$AF,27,FALSE),1,10)&lt;&gt;"null",MID(VLOOKUP(B161,IMPORT!$F:$AF,27,FALSE),1,10),"-")),"")</f>
        <v/>
      </c>
      <c r="Y161" s="21">
        <f>IFERROR(IF(VLOOKUP(B161,IMPORT!$F:$AF,24,FALSE)&lt;&gt;"null",VLOOKUP(B161,IMPORT!$F:$AF,24,FALSE),""),"")</f>
        <v>7.0100118723601894E+17</v>
      </c>
      <c r="Z161" s="18" t="str">
        <f>IFERROR(IF(VLOOKUP(B161,IMPORT!$F:$AF,25,FALSE)&lt;&gt;"null",VLOOKUP(B161,IMPORT!$F:$AF,25,FALSE),""),"")</f>
        <v/>
      </c>
    </row>
    <row r="162" spans="1:26">
      <c r="A162" s="1" t="str">
        <f>IFERROR(IF(IMPORT!C162&lt;&gt;"",IMPORT!C162,""),"")</f>
        <v>Paris 09 - Trinite-d'Estienne d'Orves</v>
      </c>
      <c r="B162" s="1" t="str">
        <f>IFERROR(VLOOKUP(D162,IMPORT!$1:$1048576,6,FALSE),"")</f>
        <v>FA-561-RV</v>
      </c>
      <c r="C162" s="1" t="str">
        <f>IFERROR(VLOOKUP(B162,IMPORT!$F:$G,2,FALSE),"")</f>
        <v>MEGANE</v>
      </c>
      <c r="D162" s="8" t="str">
        <f>IFERROR(IF(IMPORT!A162&lt;&gt;"",IMPORT!A162,""),"")</f>
        <v>Paris 09 - Trinite-d'Estienne d'Orves1</v>
      </c>
      <c r="E162" s="1" t="str">
        <f>IFERROR(VLOOKUP(D162,IMPORT!$1:$1048576,21,FALSE),"")</f>
        <v>Simon Coulange</v>
      </c>
      <c r="F162" s="22" t="str">
        <f>IFERROR(IF(VLOOKUP(B162,IMPORT!$F:$J,4,0)="true","","S"),"")</f>
        <v/>
      </c>
      <c r="G162" s="10" t="str">
        <f>IFERROR(IF(VLOOKUP(B162,IMPORT!$F:$J,5,0)="normal","","B"),"")</f>
        <v/>
      </c>
      <c r="H162" s="23" t="str">
        <f>IFERROR(IF(VLOOKUP(B162,IMPORT!$F:$L,7,0)="true","","P"),"")</f>
        <v/>
      </c>
      <c r="I162" s="18" t="str">
        <f>IF(AND(OR(IMPORT!K162="available",IMPORT!K162="reservation",IMPORT!K162="reservation-late"),OR(A162&lt;&gt;"Z - Garage - Livraison",A162&lt;&gt;"Z - Garage - Livraison")),B162,"")</f>
        <v>FA-561-RV</v>
      </c>
      <c r="J162" s="18" t="str">
        <f>IFERROR(IF(VLOOKUP(B162,IMPORT!$F:$AF,21,FALSE)&lt;&gt;"null",IF(OR(A162="Z - Garage - Livraison",A162="Z - Garage - Restitution"),"",B162),""),"")</f>
        <v/>
      </c>
      <c r="K162" s="18" t="str">
        <f>IF(AND(J162="",OR(IMPORT!K162="intervention",IMPORT!K162="intervention-late")),IF(OR(A162="Z - Garage - Livraison",A162="Z - Garage - Restitution"),"",B162),"")</f>
        <v/>
      </c>
      <c r="L162" s="18" t="str">
        <f t="shared" si="4"/>
        <v/>
      </c>
      <c r="M162" s="20" t="str">
        <f>IFERROR(INT(IF(OR(IMPORT!K162="intervention",IMPORT!K162="intervention-late",IMPORT!K162="unavailable"),IF(J162&lt;&gt;"",MID(VLOOKUP(B162,IMPORT!$F:$AF,21,0),1,10),MID(VLOOKUP(B162,IMPORT!$F:$AF,19,0),1,10)),"")),"")</f>
        <v/>
      </c>
      <c r="N162" s="20" t="str">
        <f>IFERROR(INT(IF(OR(IMPORT!K162="intervention",IMPORT!K162="intervention-late",IMPORT!K162="unavailable"),IF(J162&lt;&gt;"",MID(VLOOKUP(B162,IMPORT!$F:$AF,22,0),1,10),MID(VLOOKUP(B162,IMPORT!$F:$AF,20,0),1,10)),"")),"")</f>
        <v/>
      </c>
      <c r="O162" s="18" t="str">
        <f t="shared" ca="1" si="5"/>
        <v/>
      </c>
      <c r="P162" s="14" t="str">
        <f>IFERROR(INT(IF(MID(VLOOKUP(B162,IMPORT!$F:$AF,23,FALSE),1,10)&lt;&gt;"null",MID(VLOOKUP(B162,IMPORT!$F:$AF,23,FALSE),1,10),"")),"")</f>
        <v/>
      </c>
      <c r="Q162" s="16" t="str">
        <f>IFERROR(INT(IF(MID(VLOOKUP(B162,IMPORT!$F:$AF,26,FALSE),1,10)&lt;&gt;"null",MID(VLOOKUP(B162,IMPORT!$F:$AF,26,FALSE),1,10),"")),"")</f>
        <v/>
      </c>
      <c r="R162" s="16" t="str">
        <f>IFERROR(IF(VLOOKUP(B162,IMPORT!$F:$AF,11,FALSE)="true","X",""),"")</f>
        <v/>
      </c>
      <c r="S162" s="16" t="str">
        <f>IFERROR(IF(VLOOKUP(B162,IMPORT!$F:$AF,12,FALSE)="true","X",""),"")</f>
        <v/>
      </c>
      <c r="T162" s="16" t="str">
        <f>IFERROR(IF(VLOOKUP(B162,IMPORT!$F:$AF,9,FALSE)="true","X",""),"")</f>
        <v/>
      </c>
      <c r="U162" s="16" t="str">
        <f>IFERROR(IF(VLOOKUP(B162,IMPORT!$F:$AF,10,FALSE)="true","X",""),"")</f>
        <v/>
      </c>
      <c r="V162" s="16" t="str">
        <f>IFERROR(IF(VLOOKUP(B162,IMPORT!$F:$AF,13,FALSE)="true","X",""),"")</f>
        <v/>
      </c>
      <c r="W162" s="16" t="str">
        <f>IFERROR(IF(VLOOKUP(B162,IMPORT!$F:$AF,14,FALSE)="true","X",""),"")</f>
        <v/>
      </c>
      <c r="X162" s="12" t="str">
        <f>IFERROR(INT(IF(MID(VLOOKUP(B162,IMPORT!$F:$AF,27,FALSE),1,10)&lt;&gt;"null",MID(VLOOKUP(B162,IMPORT!$F:$AF,27,FALSE),1,10),"-")),"")</f>
        <v/>
      </c>
      <c r="Y162" s="21">
        <f>IFERROR(IF(VLOOKUP(B162,IMPORT!$F:$AF,24,FALSE)&lt;&gt;"null",VLOOKUP(B162,IMPORT!$F:$AF,24,FALSE),""),"")</f>
        <v>7.0100118723601997E+17</v>
      </c>
      <c r="Z162" s="18">
        <f>IFERROR(IF(VLOOKUP(B162,IMPORT!$F:$AF,25,FALSE)&lt;&gt;"null",VLOOKUP(B162,IMPORT!$F:$AF,25,FALSE),""),"")</f>
        <v>849700956</v>
      </c>
    </row>
    <row r="163" spans="1:26">
      <c r="A163" s="1" t="str">
        <f>IFERROR(IF(IMPORT!C163&lt;&gt;"",IMPORT!C163,""),"")</f>
        <v>Paris 09 - Trinite-d'Estienne d'Orves</v>
      </c>
      <c r="B163" s="1" t="str">
        <f>IFERROR(VLOOKUP(D163,IMPORT!$1:$1048576,6,FALSE),"")</f>
        <v>EX-639-EW</v>
      </c>
      <c r="C163" s="1">
        <f>IFERROR(VLOOKUP(B163,IMPORT!$F:$G,2,FALSE),"")</f>
        <v>500</v>
      </c>
      <c r="D163" s="8" t="str">
        <f>IFERROR(IF(IMPORT!A163&lt;&gt;"",IMPORT!A163,""),"")</f>
        <v>Paris 09 - Trinite-d'Estienne d'Orves2</v>
      </c>
      <c r="E163" s="1" t="str">
        <f>IFERROR(VLOOKUP(D163,IMPORT!$1:$1048576,21,FALSE),"")</f>
        <v>Simon Coulange</v>
      </c>
      <c r="F163" s="22" t="str">
        <f>IFERROR(IF(VLOOKUP(B163,IMPORT!$F:$J,4,0)="true","","S"),"")</f>
        <v>S</v>
      </c>
      <c r="G163" s="10" t="str">
        <f>IFERROR(IF(VLOOKUP(B163,IMPORT!$F:$J,5,0)="normal","","B"),"")</f>
        <v>B</v>
      </c>
      <c r="H163" s="23" t="str">
        <f>IFERROR(IF(VLOOKUP(B163,IMPORT!$F:$L,7,0)="true","","P"),"")</f>
        <v/>
      </c>
      <c r="I163" s="18" t="str">
        <f>IF(AND(OR(IMPORT!K163="available",IMPORT!K163="reservation",IMPORT!K163="reservation-late"),OR(A163&lt;&gt;"Z - Garage - Livraison",A163&lt;&gt;"Z - Garage - Livraison")),B163,"")</f>
        <v/>
      </c>
      <c r="J163" s="18" t="str">
        <f>IFERROR(IF(VLOOKUP(B163,IMPORT!$F:$AF,21,FALSE)&lt;&gt;"null",IF(OR(A163="Z - Garage - Livraison",A163="Z - Garage - Restitution"),"",B163),""),"")</f>
        <v>EX-639-EW</v>
      </c>
      <c r="K163" s="18" t="str">
        <f>IF(AND(J163="",OR(IMPORT!K163="intervention",IMPORT!K163="intervention-late")),IF(OR(A163="Z - Garage - Livraison",A163="Z - Garage - Restitution"),"",B163),"")</f>
        <v/>
      </c>
      <c r="L163" s="18" t="str">
        <f t="shared" si="4"/>
        <v/>
      </c>
      <c r="M163" s="20">
        <f>IFERROR(INT(IF(OR(IMPORT!K163="intervention",IMPORT!K163="intervention-late",IMPORT!K163="unavailable"),IF(J163&lt;&gt;"",MID(VLOOKUP(B163,IMPORT!$F:$AF,21,0),1,10),MID(VLOOKUP(B163,IMPORT!$F:$AF,19,0),1,10)),"")),"")</f>
        <v>43490</v>
      </c>
      <c r="N163" s="20">
        <f>IFERROR(INT(IF(OR(IMPORT!K163="intervention",IMPORT!K163="intervention-late",IMPORT!K163="unavailable"),IF(J163&lt;&gt;"",MID(VLOOKUP(B163,IMPORT!$F:$AF,22,0),1,10),MID(VLOOKUP(B163,IMPORT!$F:$AF,20,0),1,10)),"")),"")</f>
        <v>43545</v>
      </c>
      <c r="O163" s="18">
        <f t="shared" ca="1" si="5"/>
        <v>30</v>
      </c>
      <c r="P163" s="14" t="str">
        <f>IFERROR(INT(IF(MID(VLOOKUP(B163,IMPORT!$F:$AF,23,FALSE),1,10)&lt;&gt;"null",MID(VLOOKUP(B163,IMPORT!$F:$AF,23,FALSE),1,10),"")),"")</f>
        <v/>
      </c>
      <c r="Q163" s="16" t="str">
        <f>IFERROR(INT(IF(MID(VLOOKUP(B163,IMPORT!$F:$AF,26,FALSE),1,10)&lt;&gt;"null",MID(VLOOKUP(B163,IMPORT!$F:$AF,26,FALSE),1,10),"")),"")</f>
        <v/>
      </c>
      <c r="R163" s="16" t="str">
        <f>IFERROR(IF(VLOOKUP(B163,IMPORT!$F:$AF,11,FALSE)="true","X",""),"")</f>
        <v/>
      </c>
      <c r="S163" s="16" t="str">
        <f>IFERROR(IF(VLOOKUP(B163,IMPORT!$F:$AF,12,FALSE)="true","X",""),"")</f>
        <v/>
      </c>
      <c r="T163" s="16" t="str">
        <f>IFERROR(IF(VLOOKUP(B163,IMPORT!$F:$AF,9,FALSE)="true","X",""),"")</f>
        <v/>
      </c>
      <c r="U163" s="16" t="str">
        <f>IFERROR(IF(VLOOKUP(B163,IMPORT!$F:$AF,10,FALSE)="true","X",""),"")</f>
        <v/>
      </c>
      <c r="V163" s="16" t="str">
        <f>IFERROR(IF(VLOOKUP(B163,IMPORT!$F:$AF,13,FALSE)="true","X",""),"")</f>
        <v/>
      </c>
      <c r="W163" s="16" t="str">
        <f>IFERROR(IF(VLOOKUP(B163,IMPORT!$F:$AF,14,FALSE)="true","X",""),"")</f>
        <v/>
      </c>
      <c r="X163" s="12" t="str">
        <f>IFERROR(INT(IF(MID(VLOOKUP(B163,IMPORT!$F:$AF,27,FALSE),1,10)&lt;&gt;"null",MID(VLOOKUP(B163,IMPORT!$F:$AF,27,FALSE),1,10),"-")),"")</f>
        <v/>
      </c>
      <c r="Y163" s="21">
        <f>IFERROR(IF(VLOOKUP(B163,IMPORT!$F:$AF,24,FALSE)&lt;&gt;"null",VLOOKUP(B163,IMPORT!$F:$AF,24,FALSE),""),"")</f>
        <v>7.0100118723603802E+17</v>
      </c>
      <c r="Z163" s="18" t="str">
        <f>IFERROR(IF(VLOOKUP(B163,IMPORT!$F:$AF,25,FALSE)&lt;&gt;"null",VLOOKUP(B163,IMPORT!$F:$AF,25,FALSE),""),"")</f>
        <v/>
      </c>
    </row>
    <row r="164" spans="1:26">
      <c r="A164" s="1" t="str">
        <f>IFERROR(IF(IMPORT!C164&lt;&gt;"",IMPORT!C164,""),"")</f>
        <v>Paris 09 - Trinite-d'Estienne d'Orves</v>
      </c>
      <c r="B164" s="1" t="str">
        <f>IFERROR(VLOOKUP(D164,IMPORT!$1:$1048576,6,FALSE),"")</f>
        <v>FA-497-RS</v>
      </c>
      <c r="C164" s="1" t="str">
        <f>IFERROR(VLOOKUP(B164,IMPORT!$F:$G,2,FALSE),"")</f>
        <v>MEGANE</v>
      </c>
      <c r="D164" s="8" t="str">
        <f>IFERROR(IF(IMPORT!A164&lt;&gt;"",IMPORT!A164,""),"")</f>
        <v>Paris 09 - Trinite-d'Estienne d'Orves3</v>
      </c>
      <c r="E164" s="1" t="str">
        <f>IFERROR(VLOOKUP(D164,IMPORT!$1:$1048576,21,FALSE),"")</f>
        <v>Simon Coulange</v>
      </c>
      <c r="F164" s="22" t="str">
        <f>IFERROR(IF(VLOOKUP(B164,IMPORT!$F:$J,4,0)="true","","S"),"")</f>
        <v/>
      </c>
      <c r="G164" s="10" t="str">
        <f>IFERROR(IF(VLOOKUP(B164,IMPORT!$F:$J,5,0)="normal","","B"),"")</f>
        <v/>
      </c>
      <c r="H164" s="23" t="str">
        <f>IFERROR(IF(VLOOKUP(B164,IMPORT!$F:$L,7,0)="true","","P"),"")</f>
        <v/>
      </c>
      <c r="I164" s="18" t="str">
        <f>IF(AND(OR(IMPORT!K164="available",IMPORT!K164="reservation",IMPORT!K164="reservation-late"),OR(A164&lt;&gt;"Z - Garage - Livraison",A164&lt;&gt;"Z - Garage - Livraison")),B164,"")</f>
        <v>FA-497-RS</v>
      </c>
      <c r="J164" s="18" t="str">
        <f>IFERROR(IF(VLOOKUP(B164,IMPORT!$F:$AF,21,FALSE)&lt;&gt;"null",IF(OR(A164="Z - Garage - Livraison",A164="Z - Garage - Restitution"),"",B164),""),"")</f>
        <v/>
      </c>
      <c r="K164" s="18" t="str">
        <f>IF(AND(J164="",OR(IMPORT!K164="intervention",IMPORT!K164="intervention-late")),IF(OR(A164="Z - Garage - Livraison",A164="Z - Garage - Restitution"),"",B164),"")</f>
        <v/>
      </c>
      <c r="L164" s="18" t="str">
        <f t="shared" si="4"/>
        <v/>
      </c>
      <c r="M164" s="20" t="str">
        <f>IFERROR(INT(IF(OR(IMPORT!K164="intervention",IMPORT!K164="intervention-late",IMPORT!K164="unavailable"),IF(J164&lt;&gt;"",MID(VLOOKUP(B164,IMPORT!$F:$AF,21,0),1,10),MID(VLOOKUP(B164,IMPORT!$F:$AF,19,0),1,10)),"")),"")</f>
        <v/>
      </c>
      <c r="N164" s="20" t="str">
        <f>IFERROR(INT(IF(OR(IMPORT!K164="intervention",IMPORT!K164="intervention-late",IMPORT!K164="unavailable"),IF(J164&lt;&gt;"",MID(VLOOKUP(B164,IMPORT!$F:$AF,22,0),1,10),MID(VLOOKUP(B164,IMPORT!$F:$AF,20,0),1,10)),"")),"")</f>
        <v/>
      </c>
      <c r="O164" s="18" t="str">
        <f t="shared" ca="1" si="5"/>
        <v/>
      </c>
      <c r="P164" s="14" t="str">
        <f>IFERROR(INT(IF(MID(VLOOKUP(B164,IMPORT!$F:$AF,23,FALSE),1,10)&lt;&gt;"null",MID(VLOOKUP(B164,IMPORT!$F:$AF,23,FALSE),1,10),"")),"")</f>
        <v/>
      </c>
      <c r="Q164" s="16" t="str">
        <f>IFERROR(INT(IF(MID(VLOOKUP(B164,IMPORT!$F:$AF,26,FALSE),1,10)&lt;&gt;"null",MID(VLOOKUP(B164,IMPORT!$F:$AF,26,FALSE),1,10),"")),"")</f>
        <v/>
      </c>
      <c r="R164" s="16" t="str">
        <f>IFERROR(IF(VLOOKUP(B164,IMPORT!$F:$AF,11,FALSE)="true","X",""),"")</f>
        <v/>
      </c>
      <c r="S164" s="16" t="str">
        <f>IFERROR(IF(VLOOKUP(B164,IMPORT!$F:$AF,12,FALSE)="true","X",""),"")</f>
        <v/>
      </c>
      <c r="T164" s="16" t="str">
        <f>IFERROR(IF(VLOOKUP(B164,IMPORT!$F:$AF,9,FALSE)="true","X",""),"")</f>
        <v/>
      </c>
      <c r="U164" s="16" t="str">
        <f>IFERROR(IF(VLOOKUP(B164,IMPORT!$F:$AF,10,FALSE)="true","X",""),"")</f>
        <v/>
      </c>
      <c r="V164" s="16" t="str">
        <f>IFERROR(IF(VLOOKUP(B164,IMPORT!$F:$AF,13,FALSE)="true","X",""),"")</f>
        <v/>
      </c>
      <c r="W164" s="16" t="str">
        <f>IFERROR(IF(VLOOKUP(B164,IMPORT!$F:$AF,14,FALSE)="true","X",""),"")</f>
        <v/>
      </c>
      <c r="X164" s="12" t="str">
        <f>IFERROR(INT(IF(MID(VLOOKUP(B164,IMPORT!$F:$AF,27,FALSE),1,10)&lt;&gt;"null",MID(VLOOKUP(B164,IMPORT!$F:$AF,27,FALSE),1,10),"-")),"")</f>
        <v/>
      </c>
      <c r="Y164" s="21">
        <f>IFERROR(IF(VLOOKUP(B164,IMPORT!$F:$AF,24,FALSE)&lt;&gt;"null",VLOOKUP(B164,IMPORT!$F:$AF,24,FALSE),""),"")</f>
        <v>7.0100118723601997E+17</v>
      </c>
      <c r="Z164" s="18">
        <f>IFERROR(IF(VLOOKUP(B164,IMPORT!$F:$AF,25,FALSE)&lt;&gt;"null",VLOOKUP(B164,IMPORT!$F:$AF,25,FALSE),""),"")</f>
        <v>849700955</v>
      </c>
    </row>
    <row r="165" spans="1:26">
      <c r="A165" s="1" t="str">
        <f>IFERROR(IF(IMPORT!C165&lt;&gt;"",IMPORT!C165,""),"")</f>
        <v>Paris 09 - Trinite-d'Estienne d'Orves</v>
      </c>
      <c r="B165" s="1" t="str">
        <f>IFERROR(VLOOKUP(D165,IMPORT!$1:$1048576,6,FALSE),"")</f>
        <v>EL-121-SA</v>
      </c>
      <c r="C165" s="1" t="str">
        <f>IFERROR(VLOOKUP(B165,IMPORT!$F:$G,2,FALSE),"")</f>
        <v>TWINGO</v>
      </c>
      <c r="D165" s="8" t="str">
        <f>IFERROR(IF(IMPORT!A165&lt;&gt;"",IMPORT!A165,""),"")</f>
        <v>Paris 09 - Trinite-d'Estienne d'Orves4</v>
      </c>
      <c r="E165" s="1" t="str">
        <f>IFERROR(VLOOKUP(D165,IMPORT!$1:$1048576,21,FALSE),"")</f>
        <v>Simon Coulange</v>
      </c>
      <c r="F165" s="22" t="str">
        <f>IFERROR(IF(VLOOKUP(B165,IMPORT!$F:$J,4,0)="true","","S"),"")</f>
        <v/>
      </c>
      <c r="G165" s="10" t="str">
        <f>IFERROR(IF(VLOOKUP(B165,IMPORT!$F:$J,5,0)="normal","","B"),"")</f>
        <v/>
      </c>
      <c r="H165" s="23" t="str">
        <f>IFERROR(IF(VLOOKUP(B165,IMPORT!$F:$L,7,0)="true","","P"),"")</f>
        <v/>
      </c>
      <c r="I165" s="18" t="str">
        <f>IF(AND(OR(IMPORT!K165="available",IMPORT!K165="reservation",IMPORT!K165="reservation-late"),OR(A165&lt;&gt;"Z - Garage - Livraison",A165&lt;&gt;"Z - Garage - Livraison")),B165,"")</f>
        <v>EL-121-SA</v>
      </c>
      <c r="J165" s="18" t="str">
        <f>IFERROR(IF(VLOOKUP(B165,IMPORT!$F:$AF,21,FALSE)&lt;&gt;"null",IF(OR(A165="Z - Garage - Livraison",A165="Z - Garage - Restitution"),"",B165),""),"")</f>
        <v/>
      </c>
      <c r="K165" s="18" t="str">
        <f>IF(AND(J165="",OR(IMPORT!K165="intervention",IMPORT!K165="intervention-late")),IF(OR(A165="Z - Garage - Livraison",A165="Z - Garage - Restitution"),"",B165),"")</f>
        <v/>
      </c>
      <c r="L165" s="18" t="str">
        <f t="shared" si="4"/>
        <v/>
      </c>
      <c r="M165" s="20" t="str">
        <f>IFERROR(INT(IF(OR(IMPORT!K165="intervention",IMPORT!K165="intervention-late",IMPORT!K165="unavailable"),IF(J165&lt;&gt;"",MID(VLOOKUP(B165,IMPORT!$F:$AF,21,0),1,10),MID(VLOOKUP(B165,IMPORT!$F:$AF,19,0),1,10)),"")),"")</f>
        <v/>
      </c>
      <c r="N165" s="20" t="str">
        <f>IFERROR(INT(IF(OR(IMPORT!K165="intervention",IMPORT!K165="intervention-late",IMPORT!K165="unavailable"),IF(J165&lt;&gt;"",MID(VLOOKUP(B165,IMPORT!$F:$AF,22,0),1,10),MID(VLOOKUP(B165,IMPORT!$F:$AF,20,0),1,10)),"")),"")</f>
        <v/>
      </c>
      <c r="O165" s="18" t="str">
        <f t="shared" ca="1" si="5"/>
        <v/>
      </c>
      <c r="P165" s="14" t="str">
        <f>IFERROR(INT(IF(MID(VLOOKUP(B165,IMPORT!$F:$AF,23,FALSE),1,10)&lt;&gt;"null",MID(VLOOKUP(B165,IMPORT!$F:$AF,23,FALSE),1,10),"")),"")</f>
        <v/>
      </c>
      <c r="Q165" s="16" t="str">
        <f>IFERROR(INT(IF(MID(VLOOKUP(B165,IMPORT!$F:$AF,26,FALSE),1,10)&lt;&gt;"null",MID(VLOOKUP(B165,IMPORT!$F:$AF,26,FALSE),1,10),"")),"")</f>
        <v/>
      </c>
      <c r="R165" s="16" t="str">
        <f>IFERROR(IF(VLOOKUP(B165,IMPORT!$F:$AF,11,FALSE)="true","X",""),"")</f>
        <v/>
      </c>
      <c r="S165" s="16" t="str">
        <f>IFERROR(IF(VLOOKUP(B165,IMPORT!$F:$AF,12,FALSE)="true","X",""),"")</f>
        <v/>
      </c>
      <c r="T165" s="16" t="str">
        <f>IFERROR(IF(VLOOKUP(B165,IMPORT!$F:$AF,9,FALSE)="true","X",""),"")</f>
        <v/>
      </c>
      <c r="U165" s="16" t="str">
        <f>IFERROR(IF(VLOOKUP(B165,IMPORT!$F:$AF,10,FALSE)="true","X",""),"")</f>
        <v/>
      </c>
      <c r="V165" s="16" t="str">
        <f>IFERROR(IF(VLOOKUP(B165,IMPORT!$F:$AF,13,FALSE)="true","X",""),"")</f>
        <v/>
      </c>
      <c r="W165" s="16" t="str">
        <f>IFERROR(IF(VLOOKUP(B165,IMPORT!$F:$AF,14,FALSE)="true","X",""),"")</f>
        <v/>
      </c>
      <c r="X165" s="12">
        <f>IFERROR(INT(IF(MID(VLOOKUP(B165,IMPORT!$F:$AF,27,FALSE),1,10)&lt;&gt;"null",MID(VLOOKUP(B165,IMPORT!$F:$AF,27,FALSE),1,10),"-")),"")</f>
        <v>43385</v>
      </c>
      <c r="Y165" s="21">
        <f>IFERROR(IF(VLOOKUP(B165,IMPORT!$F:$AF,24,FALSE)&lt;&gt;"null",VLOOKUP(B165,IMPORT!$F:$AF,24,FALSE),""),"")</f>
        <v>7.0100118723605197E+17</v>
      </c>
      <c r="Z165" s="18" t="str">
        <f>IFERROR(IF(VLOOKUP(B165,IMPORT!$F:$AF,25,FALSE)&lt;&gt;"null",VLOOKUP(B165,IMPORT!$F:$AF,25,FALSE),""),"")</f>
        <v/>
      </c>
    </row>
    <row r="166" spans="1:26">
      <c r="A166" s="1" t="str">
        <f>IFERROR(IF(IMPORT!C166&lt;&gt;"",IMPORT!C166,""),"")</f>
        <v>Paris 09 - Trinite-d'Estienne d'Orves</v>
      </c>
      <c r="B166" s="1" t="str">
        <f>IFERROR(VLOOKUP(D166,IMPORT!$1:$1048576,6,FALSE),"")</f>
        <v>EN-148-GB</v>
      </c>
      <c r="C166" s="1" t="str">
        <f>IFERROR(VLOOKUP(B166,IMPORT!$F:$G,2,FALSE),"")</f>
        <v>Golf 7</v>
      </c>
      <c r="D166" s="8" t="str">
        <f>IFERROR(IF(IMPORT!A166&lt;&gt;"",IMPORT!A166,""),"")</f>
        <v>Paris 09 - Trinite-d'Estienne d'Orves5</v>
      </c>
      <c r="E166" s="1" t="str">
        <f>IFERROR(VLOOKUP(D166,IMPORT!$1:$1048576,21,FALSE),"")</f>
        <v>Simon Coulange</v>
      </c>
      <c r="F166" s="22" t="str">
        <f>IFERROR(IF(VLOOKUP(B166,IMPORT!$F:$J,4,0)="true","","S"),"")</f>
        <v/>
      </c>
      <c r="G166" s="10" t="str">
        <f>IFERROR(IF(VLOOKUP(B166,IMPORT!$F:$J,5,0)="normal","","B"),"")</f>
        <v/>
      </c>
      <c r="H166" s="23" t="str">
        <f>IFERROR(IF(VLOOKUP(B166,IMPORT!$F:$L,7,0)="true","","P"),"")</f>
        <v/>
      </c>
      <c r="I166" s="18" t="str">
        <f>IF(AND(OR(IMPORT!K166="available",IMPORT!K166="reservation",IMPORT!K166="reservation-late"),OR(A166&lt;&gt;"Z - Garage - Livraison",A166&lt;&gt;"Z - Garage - Livraison")),B166,"")</f>
        <v/>
      </c>
      <c r="J166" s="18" t="str">
        <f>IFERROR(IF(VLOOKUP(B166,IMPORT!$F:$AF,21,FALSE)&lt;&gt;"null",IF(OR(A166="Z - Garage - Livraison",A166="Z - Garage - Restitution"),"",B166),""),"")</f>
        <v/>
      </c>
      <c r="K166" s="18" t="str">
        <f>IF(AND(J166="",OR(IMPORT!K166="intervention",IMPORT!K166="intervention-late")),IF(OR(A166="Z - Garage - Livraison",A166="Z - Garage - Restitution"),"",B166),"")</f>
        <v>EN-148-GB</v>
      </c>
      <c r="L166" s="18" t="str">
        <f t="shared" si="4"/>
        <v/>
      </c>
      <c r="M166" s="20">
        <f>IFERROR(INT(IF(OR(IMPORT!K166="intervention",IMPORT!K166="intervention-late",IMPORT!K166="unavailable"),IF(J166&lt;&gt;"",MID(VLOOKUP(B166,IMPORT!$F:$AF,21,0),1,10),MID(VLOOKUP(B166,IMPORT!$F:$AF,19,0),1,10)),"")),"")</f>
        <v>43511</v>
      </c>
      <c r="N166" s="20">
        <f>IFERROR(INT(IF(OR(IMPORT!K166="intervention",IMPORT!K166="intervention-late",IMPORT!K166="unavailable"),IF(J166&lt;&gt;"",MID(VLOOKUP(B166,IMPORT!$F:$AF,22,0),1,10),MID(VLOOKUP(B166,IMPORT!$F:$AF,20,0),1,10)),"")),"")</f>
        <v>43511</v>
      </c>
      <c r="O166" s="18" t="str">
        <f t="shared" ca="1" si="5"/>
        <v/>
      </c>
      <c r="P166" s="14" t="str">
        <f>IFERROR(INT(IF(MID(VLOOKUP(B166,IMPORT!$F:$AF,23,FALSE),1,10)&lt;&gt;"null",MID(VLOOKUP(B166,IMPORT!$F:$AF,23,FALSE),1,10),"")),"")</f>
        <v/>
      </c>
      <c r="Q166" s="16" t="str">
        <f>IFERROR(INT(IF(MID(VLOOKUP(B166,IMPORT!$F:$AF,26,FALSE),1,10)&lt;&gt;"null",MID(VLOOKUP(B166,IMPORT!$F:$AF,26,FALSE),1,10),"")),"")</f>
        <v/>
      </c>
      <c r="R166" s="16" t="str">
        <f>IFERROR(IF(VLOOKUP(B166,IMPORT!$F:$AF,11,FALSE)="true","X",""),"")</f>
        <v/>
      </c>
      <c r="S166" s="16" t="str">
        <f>IFERROR(IF(VLOOKUP(B166,IMPORT!$F:$AF,12,FALSE)="true","X",""),"")</f>
        <v/>
      </c>
      <c r="T166" s="16" t="str">
        <f>IFERROR(IF(VLOOKUP(B166,IMPORT!$F:$AF,9,FALSE)="true","X",""),"")</f>
        <v/>
      </c>
      <c r="U166" s="16" t="str">
        <f>IFERROR(IF(VLOOKUP(B166,IMPORT!$F:$AF,10,FALSE)="true","X",""),"")</f>
        <v/>
      </c>
      <c r="V166" s="16" t="str">
        <f>IFERROR(IF(VLOOKUP(B166,IMPORT!$F:$AF,13,FALSE)="true","X",""),"")</f>
        <v/>
      </c>
      <c r="W166" s="16" t="str">
        <f>IFERROR(IF(VLOOKUP(B166,IMPORT!$F:$AF,14,FALSE)="true","X",""),"")</f>
        <v/>
      </c>
      <c r="X166" s="12">
        <f>IFERROR(INT(IF(MID(VLOOKUP(B166,IMPORT!$F:$AF,27,FALSE),1,10)&lt;&gt;"null",MID(VLOOKUP(B166,IMPORT!$F:$AF,27,FALSE),1,10),"-")),"")</f>
        <v>43210</v>
      </c>
      <c r="Y166" s="21">
        <f>IFERROR(IF(VLOOKUP(B166,IMPORT!$F:$AF,24,FALSE)&lt;&gt;"null",VLOOKUP(B166,IMPORT!$F:$AF,24,FALSE),""),"")</f>
        <v>7.0100118723601101E+17</v>
      </c>
      <c r="Z166" s="18">
        <f>IFERROR(IF(VLOOKUP(B166,IMPORT!$F:$AF,25,FALSE)&lt;&gt;"null",VLOOKUP(B166,IMPORT!$F:$AF,25,FALSE),""),"")</f>
        <v>849700928</v>
      </c>
    </row>
    <row r="167" spans="1:26">
      <c r="A167" s="1" t="str">
        <f>IFERROR(IF(IMPORT!C167&lt;&gt;"",IMPORT!C167,""),"")</f>
        <v>Paris 09 - Trinite-d'Estienne d'Orves</v>
      </c>
      <c r="B167" s="1" t="str">
        <f>IFERROR(VLOOKUP(D167,IMPORT!$1:$1048576,6,FALSE),"")</f>
        <v>EY-236-BM</v>
      </c>
      <c r="C167" s="1" t="str">
        <f>IFERROR(VLOOKUP(B167,IMPORT!$F:$G,2,FALSE),"")</f>
        <v>GRAND SCENIC</v>
      </c>
      <c r="D167" s="8" t="str">
        <f>IFERROR(IF(IMPORT!A167&lt;&gt;"",IMPORT!A167,""),"")</f>
        <v>Paris 09 - Trinite-d'Estienne d'Orves6</v>
      </c>
      <c r="E167" s="1" t="str">
        <f>IFERROR(VLOOKUP(D167,IMPORT!$1:$1048576,21,FALSE),"")</f>
        <v>Simon Coulange</v>
      </c>
      <c r="F167" s="22" t="str">
        <f>IFERROR(IF(VLOOKUP(B167,IMPORT!$F:$J,4,0)="true","","S"),"")</f>
        <v/>
      </c>
      <c r="G167" s="10" t="str">
        <f>IFERROR(IF(VLOOKUP(B167,IMPORT!$F:$J,5,0)="normal","","B"),"")</f>
        <v/>
      </c>
      <c r="H167" s="23" t="str">
        <f>IFERROR(IF(VLOOKUP(B167,IMPORT!$F:$L,7,0)="true","","P"),"")</f>
        <v/>
      </c>
      <c r="I167" s="18" t="str">
        <f>IF(AND(OR(IMPORT!K167="available",IMPORT!K167="reservation",IMPORT!K167="reservation-late"),OR(A167&lt;&gt;"Z - Garage - Livraison",A167&lt;&gt;"Z - Garage - Livraison")),B167,"")</f>
        <v>EY-236-BM</v>
      </c>
      <c r="J167" s="18" t="str">
        <f>IFERROR(IF(VLOOKUP(B167,IMPORT!$F:$AF,21,FALSE)&lt;&gt;"null",IF(OR(A167="Z - Garage - Livraison",A167="Z - Garage - Restitution"),"",B167),""),"")</f>
        <v/>
      </c>
      <c r="K167" s="18" t="str">
        <f>IF(AND(J167="",OR(IMPORT!K167="intervention",IMPORT!K167="intervention-late")),IF(OR(A167="Z - Garage - Livraison",A167="Z - Garage - Restitution"),"",B167),"")</f>
        <v/>
      </c>
      <c r="L167" s="18" t="str">
        <f t="shared" si="4"/>
        <v/>
      </c>
      <c r="M167" s="20" t="str">
        <f>IFERROR(INT(IF(OR(IMPORT!K167="intervention",IMPORT!K167="intervention-late",IMPORT!K167="unavailable"),IF(J167&lt;&gt;"",MID(VLOOKUP(B167,IMPORT!$F:$AF,21,0),1,10),MID(VLOOKUP(B167,IMPORT!$F:$AF,19,0),1,10)),"")),"")</f>
        <v/>
      </c>
      <c r="N167" s="20" t="str">
        <f>IFERROR(INT(IF(OR(IMPORT!K167="intervention",IMPORT!K167="intervention-late",IMPORT!K167="unavailable"),IF(J167&lt;&gt;"",MID(VLOOKUP(B167,IMPORT!$F:$AF,22,0),1,10),MID(VLOOKUP(B167,IMPORT!$F:$AF,20,0),1,10)),"")),"")</f>
        <v/>
      </c>
      <c r="O167" s="18" t="str">
        <f t="shared" ca="1" si="5"/>
        <v/>
      </c>
      <c r="P167" s="14" t="str">
        <f>IFERROR(INT(IF(MID(VLOOKUP(B167,IMPORT!$F:$AF,23,FALSE),1,10)&lt;&gt;"null",MID(VLOOKUP(B167,IMPORT!$F:$AF,23,FALSE),1,10),"")),"")</f>
        <v/>
      </c>
      <c r="Q167" s="16" t="str">
        <f>IFERROR(INT(IF(MID(VLOOKUP(B167,IMPORT!$F:$AF,26,FALSE),1,10)&lt;&gt;"null",MID(VLOOKUP(B167,IMPORT!$F:$AF,26,FALSE),1,10),"")),"")</f>
        <v/>
      </c>
      <c r="R167" s="16" t="str">
        <f>IFERROR(IF(VLOOKUP(B167,IMPORT!$F:$AF,11,FALSE)="true","X",""),"")</f>
        <v/>
      </c>
      <c r="S167" s="16" t="str">
        <f>IFERROR(IF(VLOOKUP(B167,IMPORT!$F:$AF,12,FALSE)="true","X",""),"")</f>
        <v/>
      </c>
      <c r="T167" s="16" t="str">
        <f>IFERROR(IF(VLOOKUP(B167,IMPORT!$F:$AF,9,FALSE)="true","X",""),"")</f>
        <v/>
      </c>
      <c r="U167" s="16" t="str">
        <f>IFERROR(IF(VLOOKUP(B167,IMPORT!$F:$AF,10,FALSE)="true","X",""),"")</f>
        <v/>
      </c>
      <c r="V167" s="16" t="str">
        <f>IFERROR(IF(VLOOKUP(B167,IMPORT!$F:$AF,13,FALSE)="true","X",""),"")</f>
        <v/>
      </c>
      <c r="W167" s="16" t="str">
        <f>IFERROR(IF(VLOOKUP(B167,IMPORT!$F:$AF,14,FALSE)="true","X",""),"")</f>
        <v/>
      </c>
      <c r="X167" s="12" t="str">
        <f>IFERROR(INT(IF(MID(VLOOKUP(B167,IMPORT!$F:$AF,27,FALSE),1,10)&lt;&gt;"null",MID(VLOOKUP(B167,IMPORT!$F:$AF,27,FALSE),1,10),"-")),"")</f>
        <v/>
      </c>
      <c r="Y167" s="21">
        <f>IFERROR(IF(VLOOKUP(B167,IMPORT!$F:$AF,24,FALSE)&lt;&gt;"null",VLOOKUP(B167,IMPORT!$F:$AF,24,FALSE),""),"")</f>
        <v>7.0100118723603494E+17</v>
      </c>
      <c r="Z167" s="18" t="str">
        <f>IFERROR(IF(VLOOKUP(B167,IMPORT!$F:$AF,25,FALSE)&lt;&gt;"null",VLOOKUP(B167,IMPORT!$F:$AF,25,FALSE),""),"")</f>
        <v/>
      </c>
    </row>
    <row r="168" spans="1:26">
      <c r="A168" s="1" t="str">
        <f>IFERROR(IF(IMPORT!C168&lt;&gt;"",IMPORT!C168,""),"")</f>
        <v>Paris 10 - Faubourg St Martin</v>
      </c>
      <c r="B168" s="1" t="str">
        <f>IFERROR(VLOOKUP(D168,IMPORT!$1:$1048576,6,FALSE),"")</f>
        <v>EZ-478-XE</v>
      </c>
      <c r="C168" s="1" t="str">
        <f>IFERROR(VLOOKUP(B168,IMPORT!$F:$G,2,FALSE),"")</f>
        <v>C-HR</v>
      </c>
      <c r="D168" s="8" t="str">
        <f>IFERROR(IF(IMPORT!A168&lt;&gt;"",IMPORT!A168,""),"")</f>
        <v>Paris 10 - Faubourg St Martin1</v>
      </c>
      <c r="E168" s="1" t="str">
        <f>IFERROR(VLOOKUP(D168,IMPORT!$1:$1048576,21,FALSE),"")</f>
        <v>Simon Coulange</v>
      </c>
      <c r="F168" s="22" t="str">
        <f>IFERROR(IF(VLOOKUP(B168,IMPORT!$F:$J,4,0)="true","","S"),"")</f>
        <v/>
      </c>
      <c r="G168" s="10" t="str">
        <f>IFERROR(IF(VLOOKUP(B168,IMPORT!$F:$J,5,0)="normal","","B"),"")</f>
        <v/>
      </c>
      <c r="H168" s="23" t="str">
        <f>IFERROR(IF(VLOOKUP(B168,IMPORT!$F:$L,7,0)="true","","P"),"")</f>
        <v/>
      </c>
      <c r="I168" s="18" t="str">
        <f>IF(AND(OR(IMPORT!K168="available",IMPORT!K168="reservation",IMPORT!K168="reservation-late"),OR(A168&lt;&gt;"Z - Garage - Livraison",A168&lt;&gt;"Z - Garage - Livraison")),B168,"")</f>
        <v>EZ-478-XE</v>
      </c>
      <c r="J168" s="18" t="str">
        <f>IFERROR(IF(VLOOKUP(B168,IMPORT!$F:$AF,21,FALSE)&lt;&gt;"null",IF(OR(A168="Z - Garage - Livraison",A168="Z - Garage - Restitution"),"",B168),""),"")</f>
        <v/>
      </c>
      <c r="K168" s="18" t="str">
        <f>IF(AND(J168="",OR(IMPORT!K168="intervention",IMPORT!K168="intervention-late")),IF(OR(A168="Z - Garage - Livraison",A168="Z - Garage - Restitution"),"",B168),"")</f>
        <v/>
      </c>
      <c r="L168" s="18" t="str">
        <f t="shared" si="4"/>
        <v/>
      </c>
      <c r="M168" s="20" t="str">
        <f>IFERROR(INT(IF(OR(IMPORT!K168="intervention",IMPORT!K168="intervention-late",IMPORT!K168="unavailable"),IF(J168&lt;&gt;"",MID(VLOOKUP(B168,IMPORT!$F:$AF,21,0),1,10),MID(VLOOKUP(B168,IMPORT!$F:$AF,19,0),1,10)),"")),"")</f>
        <v/>
      </c>
      <c r="N168" s="20" t="str">
        <f>IFERROR(INT(IF(OR(IMPORT!K168="intervention",IMPORT!K168="intervention-late",IMPORT!K168="unavailable"),IF(J168&lt;&gt;"",MID(VLOOKUP(B168,IMPORT!$F:$AF,22,0),1,10),MID(VLOOKUP(B168,IMPORT!$F:$AF,20,0),1,10)),"")),"")</f>
        <v/>
      </c>
      <c r="O168" s="18" t="str">
        <f t="shared" ca="1" si="5"/>
        <v/>
      </c>
      <c r="P168" s="14" t="str">
        <f>IFERROR(INT(IF(MID(VLOOKUP(B168,IMPORT!$F:$AF,23,FALSE),1,10)&lt;&gt;"null",MID(VLOOKUP(B168,IMPORT!$F:$AF,23,FALSE),1,10),"")),"")</f>
        <v/>
      </c>
      <c r="Q168" s="16" t="str">
        <f>IFERROR(INT(IF(MID(VLOOKUP(B168,IMPORT!$F:$AF,26,FALSE),1,10)&lt;&gt;"null",MID(VLOOKUP(B168,IMPORT!$F:$AF,26,FALSE),1,10),"")),"")</f>
        <v/>
      </c>
      <c r="R168" s="16" t="str">
        <f>IFERROR(IF(VLOOKUP(B168,IMPORT!$F:$AF,11,FALSE)="true","X",""),"")</f>
        <v/>
      </c>
      <c r="S168" s="16" t="str">
        <f>IFERROR(IF(VLOOKUP(B168,IMPORT!$F:$AF,12,FALSE)="true","X",""),"")</f>
        <v/>
      </c>
      <c r="T168" s="16" t="str">
        <f>IFERROR(IF(VLOOKUP(B168,IMPORT!$F:$AF,9,FALSE)="true","X",""),"")</f>
        <v/>
      </c>
      <c r="U168" s="16" t="str">
        <f>IFERROR(IF(VLOOKUP(B168,IMPORT!$F:$AF,10,FALSE)="true","X",""),"")</f>
        <v/>
      </c>
      <c r="V168" s="16" t="str">
        <f>IFERROR(IF(VLOOKUP(B168,IMPORT!$F:$AF,13,FALSE)="true","X",""),"")</f>
        <v/>
      </c>
      <c r="W168" s="16" t="str">
        <f>IFERROR(IF(VLOOKUP(B168,IMPORT!$F:$AF,14,FALSE)="true","X",""),"")</f>
        <v/>
      </c>
      <c r="X168" s="12" t="str">
        <f>IFERROR(INT(IF(MID(VLOOKUP(B168,IMPORT!$F:$AF,27,FALSE),1,10)&lt;&gt;"null",MID(VLOOKUP(B168,IMPORT!$F:$AF,27,FALSE),1,10),"-")),"")</f>
        <v/>
      </c>
      <c r="Y168" s="21">
        <f>IFERROR(IF(VLOOKUP(B168,IMPORT!$F:$AF,24,FALSE)&lt;&gt;"null",VLOOKUP(B168,IMPORT!$F:$AF,24,FALSE),""),"")</f>
        <v>7.0100118723604698E+17</v>
      </c>
      <c r="Z168" s="18" t="str">
        <f>IFERROR(IF(VLOOKUP(B168,IMPORT!$F:$AF,25,FALSE)&lt;&gt;"null",VLOOKUP(B168,IMPORT!$F:$AF,25,FALSE),""),"")</f>
        <v/>
      </c>
    </row>
    <row r="169" spans="1:26">
      <c r="A169" s="1" t="str">
        <f>IFERROR(IF(IMPORT!C169&lt;&gt;"",IMPORT!C169,""),"")</f>
        <v>Paris 10 - Faubourg St Martin</v>
      </c>
      <c r="B169" s="1" t="str">
        <f>IFERROR(VLOOKUP(D169,IMPORT!$1:$1048576,6,FALSE),"")</f>
        <v>EY-115-NM</v>
      </c>
      <c r="C169" s="1" t="str">
        <f>IFERROR(VLOOKUP(B169,IMPORT!$F:$G,2,FALSE),"")</f>
        <v>Golf 7</v>
      </c>
      <c r="D169" s="8" t="str">
        <f>IFERROR(IF(IMPORT!A169&lt;&gt;"",IMPORT!A169,""),"")</f>
        <v>Paris 10 - Faubourg St Martin2</v>
      </c>
      <c r="E169" s="1" t="str">
        <f>IFERROR(VLOOKUP(D169,IMPORT!$1:$1048576,21,FALSE),"")</f>
        <v>Simon Coulange</v>
      </c>
      <c r="F169" s="22" t="str">
        <f>IFERROR(IF(VLOOKUP(B169,IMPORT!$F:$J,4,0)="true","","S"),"")</f>
        <v/>
      </c>
      <c r="G169" s="10" t="str">
        <f>IFERROR(IF(VLOOKUP(B169,IMPORT!$F:$J,5,0)="normal","","B"),"")</f>
        <v/>
      </c>
      <c r="H169" s="23" t="str">
        <f>IFERROR(IF(VLOOKUP(B169,IMPORT!$F:$L,7,0)="true","","P"),"")</f>
        <v/>
      </c>
      <c r="I169" s="18" t="str">
        <f>IF(AND(OR(IMPORT!K169="available",IMPORT!K169="reservation",IMPORT!K169="reservation-late"),OR(A169&lt;&gt;"Z - Garage - Livraison",A169&lt;&gt;"Z - Garage - Livraison")),B169,"")</f>
        <v/>
      </c>
      <c r="J169" s="18" t="str">
        <f>IFERROR(IF(VLOOKUP(B169,IMPORT!$F:$AF,21,FALSE)&lt;&gt;"null",IF(OR(A169="Z - Garage - Livraison",A169="Z - Garage - Restitution"),"",B169),""),"")</f>
        <v/>
      </c>
      <c r="K169" s="18" t="str">
        <f>IF(AND(J169="",OR(IMPORT!K169="intervention",IMPORT!K169="intervention-late")),IF(OR(A169="Z - Garage - Livraison",A169="Z - Garage - Restitution"),"",B169),"")</f>
        <v>EY-115-NM</v>
      </c>
      <c r="L169" s="18" t="str">
        <f t="shared" si="4"/>
        <v/>
      </c>
      <c r="M169" s="20">
        <f>IFERROR(INT(IF(OR(IMPORT!K169="intervention",IMPORT!K169="intervention-late",IMPORT!K169="unavailable"),IF(J169&lt;&gt;"",MID(VLOOKUP(B169,IMPORT!$F:$AF,21,0),1,10),MID(VLOOKUP(B169,IMPORT!$F:$AF,19,0),1,10)),"")),"")</f>
        <v>43511</v>
      </c>
      <c r="N169" s="20">
        <f>IFERROR(INT(IF(OR(IMPORT!K169="intervention",IMPORT!K169="intervention-late",IMPORT!K169="unavailable"),IF(J169&lt;&gt;"",MID(VLOOKUP(B169,IMPORT!$F:$AF,22,0),1,10),MID(VLOOKUP(B169,IMPORT!$F:$AF,20,0),1,10)),"")),"")</f>
        <v>43511</v>
      </c>
      <c r="O169" s="18" t="str">
        <f t="shared" ca="1" si="5"/>
        <v/>
      </c>
      <c r="P169" s="14" t="str">
        <f>IFERROR(INT(IF(MID(VLOOKUP(B169,IMPORT!$F:$AF,23,FALSE),1,10)&lt;&gt;"null",MID(VLOOKUP(B169,IMPORT!$F:$AF,23,FALSE),1,10),"")),"")</f>
        <v/>
      </c>
      <c r="Q169" s="16" t="str">
        <f>IFERROR(INT(IF(MID(VLOOKUP(B169,IMPORT!$F:$AF,26,FALSE),1,10)&lt;&gt;"null",MID(VLOOKUP(B169,IMPORT!$F:$AF,26,FALSE),1,10),"")),"")</f>
        <v/>
      </c>
      <c r="R169" s="16" t="str">
        <f>IFERROR(IF(VLOOKUP(B169,IMPORT!$F:$AF,11,FALSE)="true","X",""),"")</f>
        <v/>
      </c>
      <c r="S169" s="16" t="str">
        <f>IFERROR(IF(VLOOKUP(B169,IMPORT!$F:$AF,12,FALSE)="true","X",""),"")</f>
        <v/>
      </c>
      <c r="T169" s="16" t="str">
        <f>IFERROR(IF(VLOOKUP(B169,IMPORT!$F:$AF,9,FALSE)="true","X",""),"")</f>
        <v/>
      </c>
      <c r="U169" s="16" t="str">
        <f>IFERROR(IF(VLOOKUP(B169,IMPORT!$F:$AF,10,FALSE)="true","X",""),"")</f>
        <v/>
      </c>
      <c r="V169" s="16" t="str">
        <f>IFERROR(IF(VLOOKUP(B169,IMPORT!$F:$AF,13,FALSE)="true","X",""),"")</f>
        <v/>
      </c>
      <c r="W169" s="16" t="str">
        <f>IFERROR(IF(VLOOKUP(B169,IMPORT!$F:$AF,14,FALSE)="true","X",""),"")</f>
        <v/>
      </c>
      <c r="X169" s="12">
        <f>IFERROR(INT(IF(MID(VLOOKUP(B169,IMPORT!$F:$AF,27,FALSE),1,10)&lt;&gt;"null",MID(VLOOKUP(B169,IMPORT!$F:$AF,27,FALSE),1,10),"-")),"")</f>
        <v>43432</v>
      </c>
      <c r="Y169" s="21">
        <f>IFERROR(IF(VLOOKUP(B169,IMPORT!$F:$AF,24,FALSE)&lt;&gt;"null",VLOOKUP(B169,IMPORT!$F:$AF,24,FALSE),""),"")</f>
        <v>7.01001187236064E+17</v>
      </c>
      <c r="Z169" s="18" t="str">
        <f>IFERROR(IF(VLOOKUP(B169,IMPORT!$F:$AF,25,FALSE)&lt;&gt;"null",VLOOKUP(B169,IMPORT!$F:$AF,25,FALSE),""),"")</f>
        <v/>
      </c>
    </row>
    <row r="170" spans="1:26">
      <c r="A170" s="1" t="str">
        <f>IFERROR(IF(IMPORT!C170&lt;&gt;"",IMPORT!C170,""),"")</f>
        <v>Paris 10 - Indigo Gare du Nord Lariboisiere</v>
      </c>
      <c r="B170" s="1" t="str">
        <f>IFERROR(VLOOKUP(D170,IMPORT!$1:$1048576,6,FALSE),"")</f>
        <v>FB-403-TM</v>
      </c>
      <c r="C170" s="1">
        <f>IFERROR(VLOOKUP(B170,IMPORT!$F:$G,2,FALSE),"")</f>
        <v>500</v>
      </c>
      <c r="D170" s="8" t="str">
        <f>IFERROR(IF(IMPORT!A170&lt;&gt;"",IMPORT!A170,""),"")</f>
        <v>Paris 10 - Indigo Gare du Nord Lariboisiere1</v>
      </c>
      <c r="E170" s="1" t="str">
        <f>IFERROR(VLOOKUP(D170,IMPORT!$1:$1048576,21,FALSE),"")</f>
        <v>Simon Coulange</v>
      </c>
      <c r="F170" s="22" t="str">
        <f>IFERROR(IF(VLOOKUP(B170,IMPORT!$F:$J,4,0)="true","","S"),"")</f>
        <v/>
      </c>
      <c r="G170" s="10" t="str">
        <f>IFERROR(IF(VLOOKUP(B170,IMPORT!$F:$J,5,0)="normal","","B"),"")</f>
        <v/>
      </c>
      <c r="H170" s="23" t="str">
        <f>IFERROR(IF(VLOOKUP(B170,IMPORT!$F:$L,7,0)="true","","P"),"")</f>
        <v/>
      </c>
      <c r="I170" s="18" t="str">
        <f>IF(AND(OR(IMPORT!K170="available",IMPORT!K170="reservation",IMPORT!K170="reservation-late"),OR(A170&lt;&gt;"Z - Garage - Livraison",A170&lt;&gt;"Z - Garage - Livraison")),B170,"")</f>
        <v>FB-403-TM</v>
      </c>
      <c r="J170" s="18" t="str">
        <f>IFERROR(IF(VLOOKUP(B170,IMPORT!$F:$AF,21,FALSE)&lt;&gt;"null",IF(OR(A170="Z - Garage - Livraison",A170="Z - Garage - Restitution"),"",B170),""),"")</f>
        <v/>
      </c>
      <c r="K170" s="18" t="str">
        <f>IF(AND(J170="",OR(IMPORT!K170="intervention",IMPORT!K170="intervention-late")),IF(OR(A170="Z - Garage - Livraison",A170="Z - Garage - Restitution"),"",B170),"")</f>
        <v/>
      </c>
      <c r="L170" s="18" t="str">
        <f t="shared" si="4"/>
        <v/>
      </c>
      <c r="M170" s="20" t="str">
        <f>IFERROR(INT(IF(OR(IMPORT!K170="intervention",IMPORT!K170="intervention-late",IMPORT!K170="unavailable"),IF(J170&lt;&gt;"",MID(VLOOKUP(B170,IMPORT!$F:$AF,21,0),1,10),MID(VLOOKUP(B170,IMPORT!$F:$AF,19,0),1,10)),"")),"")</f>
        <v/>
      </c>
      <c r="N170" s="20" t="str">
        <f>IFERROR(INT(IF(OR(IMPORT!K170="intervention",IMPORT!K170="intervention-late",IMPORT!K170="unavailable"),IF(J170&lt;&gt;"",MID(VLOOKUP(B170,IMPORT!$F:$AF,22,0),1,10),MID(VLOOKUP(B170,IMPORT!$F:$AF,20,0),1,10)),"")),"")</f>
        <v/>
      </c>
      <c r="O170" s="18" t="str">
        <f t="shared" ca="1" si="5"/>
        <v/>
      </c>
      <c r="P170" s="14" t="str">
        <f>IFERROR(INT(IF(MID(VLOOKUP(B170,IMPORT!$F:$AF,23,FALSE),1,10)&lt;&gt;"null",MID(VLOOKUP(B170,IMPORT!$F:$AF,23,FALSE),1,10),"")),"")</f>
        <v/>
      </c>
      <c r="Q170" s="16">
        <f>IFERROR(INT(IF(MID(VLOOKUP(B170,IMPORT!$F:$AF,26,FALSE),1,10)&lt;&gt;"null",MID(VLOOKUP(B170,IMPORT!$F:$AF,26,FALSE),1,10),"")),"")</f>
        <v>43490</v>
      </c>
      <c r="R170" s="16" t="str">
        <f>IFERROR(IF(VLOOKUP(B170,IMPORT!$F:$AF,11,FALSE)="true","X",""),"")</f>
        <v/>
      </c>
      <c r="S170" s="16" t="str">
        <f>IFERROR(IF(VLOOKUP(B170,IMPORT!$F:$AF,12,FALSE)="true","X",""),"")</f>
        <v/>
      </c>
      <c r="T170" s="16" t="str">
        <f>IFERROR(IF(VLOOKUP(B170,IMPORT!$F:$AF,9,FALSE)="true","X",""),"")</f>
        <v/>
      </c>
      <c r="U170" s="16" t="str">
        <f>IFERROR(IF(VLOOKUP(B170,IMPORT!$F:$AF,10,FALSE)="true","X",""),"")</f>
        <v/>
      </c>
      <c r="V170" s="16" t="str">
        <f>IFERROR(IF(VLOOKUP(B170,IMPORT!$F:$AF,13,FALSE)="true","X",""),"")</f>
        <v/>
      </c>
      <c r="W170" s="16" t="str">
        <f>IFERROR(IF(VLOOKUP(B170,IMPORT!$F:$AF,14,FALSE)="true","X",""),"")</f>
        <v/>
      </c>
      <c r="X170" s="12" t="str">
        <f>IFERROR(INT(IF(MID(VLOOKUP(B170,IMPORT!$F:$AF,27,FALSE),1,10)&lt;&gt;"null",MID(VLOOKUP(B170,IMPORT!$F:$AF,27,FALSE),1,10),"-")),"")</f>
        <v/>
      </c>
      <c r="Y170" s="21">
        <f>IFERROR(IF(VLOOKUP(B170,IMPORT!$F:$AF,24,FALSE)&lt;&gt;"null",VLOOKUP(B170,IMPORT!$F:$AF,24,FALSE),""),"")</f>
        <v>7.0100118723606899E+17</v>
      </c>
      <c r="Z170" s="18">
        <f>IFERROR(IF(VLOOKUP(B170,IMPORT!$F:$AF,25,FALSE)&lt;&gt;"null",VLOOKUP(B170,IMPORT!$F:$AF,25,FALSE),""),"")</f>
        <v>1617</v>
      </c>
    </row>
    <row r="171" spans="1:26">
      <c r="A171" s="1" t="str">
        <f>IFERROR(IF(IMPORT!C171&lt;&gt;"",IMPORT!C171,""),"")</f>
        <v>Paris 10 - Indigo Gare du Nord Lariboisiere</v>
      </c>
      <c r="B171" s="1" t="str">
        <f>IFERROR(VLOOKUP(D171,IMPORT!$1:$1048576,6,FALSE),"")</f>
        <v>EQ-377-CE</v>
      </c>
      <c r="C171" s="1" t="str">
        <f>IFERROR(VLOOKUP(B171,IMPORT!$F:$G,2,FALSE),"")</f>
        <v>TWINGO</v>
      </c>
      <c r="D171" s="8" t="str">
        <f>IFERROR(IF(IMPORT!A171&lt;&gt;"",IMPORT!A171,""),"")</f>
        <v>Paris 10 - Indigo Gare du Nord Lariboisiere2</v>
      </c>
      <c r="E171" s="1" t="str">
        <f>IFERROR(VLOOKUP(D171,IMPORT!$1:$1048576,21,FALSE),"")</f>
        <v>Simon Coulange</v>
      </c>
      <c r="F171" s="22" t="str">
        <f>IFERROR(IF(VLOOKUP(B171,IMPORT!$F:$J,4,0)="true","","S"),"")</f>
        <v/>
      </c>
      <c r="G171" s="10" t="str">
        <f>IFERROR(IF(VLOOKUP(B171,IMPORT!$F:$J,5,0)="normal","","B"),"")</f>
        <v/>
      </c>
      <c r="H171" s="23" t="str">
        <f>IFERROR(IF(VLOOKUP(B171,IMPORT!$F:$L,7,0)="true","","P"),"")</f>
        <v/>
      </c>
      <c r="I171" s="18" t="str">
        <f>IF(AND(OR(IMPORT!K171="available",IMPORT!K171="reservation",IMPORT!K171="reservation-late"),OR(A171&lt;&gt;"Z - Garage - Livraison",A171&lt;&gt;"Z - Garage - Livraison")),B171,"")</f>
        <v>EQ-377-CE</v>
      </c>
      <c r="J171" s="18" t="str">
        <f>IFERROR(IF(VLOOKUP(B171,IMPORT!$F:$AF,21,FALSE)&lt;&gt;"null",IF(OR(A171="Z - Garage - Livraison",A171="Z - Garage - Restitution"),"",B171),""),"")</f>
        <v/>
      </c>
      <c r="K171" s="18" t="str">
        <f>IF(AND(J171="",OR(IMPORT!K171="intervention",IMPORT!K171="intervention-late")),IF(OR(A171="Z - Garage - Livraison",A171="Z - Garage - Restitution"),"",B171),"")</f>
        <v/>
      </c>
      <c r="L171" s="18" t="str">
        <f t="shared" si="4"/>
        <v/>
      </c>
      <c r="M171" s="20" t="str">
        <f>IFERROR(INT(IF(OR(IMPORT!K171="intervention",IMPORT!K171="intervention-late",IMPORT!K171="unavailable"),IF(J171&lt;&gt;"",MID(VLOOKUP(B171,IMPORT!$F:$AF,21,0),1,10),MID(VLOOKUP(B171,IMPORT!$F:$AF,19,0),1,10)),"")),"")</f>
        <v/>
      </c>
      <c r="N171" s="20" t="str">
        <f>IFERROR(INT(IF(OR(IMPORT!K171="intervention",IMPORT!K171="intervention-late",IMPORT!K171="unavailable"),IF(J171&lt;&gt;"",MID(VLOOKUP(B171,IMPORT!$F:$AF,22,0),1,10),MID(VLOOKUP(B171,IMPORT!$F:$AF,20,0),1,10)),"")),"")</f>
        <v/>
      </c>
      <c r="O171" s="18" t="str">
        <f t="shared" ca="1" si="5"/>
        <v/>
      </c>
      <c r="P171" s="14">
        <f>IFERROR(INT(IF(MID(VLOOKUP(B171,IMPORT!$F:$AF,23,FALSE),1,10)&lt;&gt;"null",MID(VLOOKUP(B171,IMPORT!$F:$AF,23,FALSE),1,10),"")),"")</f>
        <v>43508</v>
      </c>
      <c r="Q171" s="16" t="str">
        <f>IFERROR(INT(IF(MID(VLOOKUP(B171,IMPORT!$F:$AF,26,FALSE),1,10)&lt;&gt;"null",MID(VLOOKUP(B171,IMPORT!$F:$AF,26,FALSE),1,10),"")),"")</f>
        <v/>
      </c>
      <c r="R171" s="16" t="str">
        <f>IFERROR(IF(VLOOKUP(B171,IMPORT!$F:$AF,11,FALSE)="true","X",""),"")</f>
        <v/>
      </c>
      <c r="S171" s="16" t="str">
        <f>IFERROR(IF(VLOOKUP(B171,IMPORT!$F:$AF,12,FALSE)="true","X",""),"")</f>
        <v/>
      </c>
      <c r="T171" s="16" t="str">
        <f>IFERROR(IF(VLOOKUP(B171,IMPORT!$F:$AF,9,FALSE)="true","X",""),"")</f>
        <v/>
      </c>
      <c r="U171" s="16" t="str">
        <f>IFERROR(IF(VLOOKUP(B171,IMPORT!$F:$AF,10,FALSE)="true","X",""),"")</f>
        <v/>
      </c>
      <c r="V171" s="16" t="str">
        <f>IFERROR(IF(VLOOKUP(B171,IMPORT!$F:$AF,13,FALSE)="true","X",""),"")</f>
        <v/>
      </c>
      <c r="W171" s="16" t="str">
        <f>IFERROR(IF(VLOOKUP(B171,IMPORT!$F:$AF,14,FALSE)="true","X",""),"")</f>
        <v/>
      </c>
      <c r="X171" s="12">
        <f>IFERROR(INT(IF(MID(VLOOKUP(B171,IMPORT!$F:$AF,27,FALSE),1,10)&lt;&gt;"null",MID(VLOOKUP(B171,IMPORT!$F:$AF,27,FALSE),1,10),"-")),"")</f>
        <v>43385</v>
      </c>
      <c r="Y171" s="21">
        <f>IFERROR(IF(VLOOKUP(B171,IMPORT!$F:$AF,24,FALSE)&lt;&gt;"null",VLOOKUP(B171,IMPORT!$F:$AF,24,FALSE),""),"")</f>
        <v>7.0100118723601498E+17</v>
      </c>
      <c r="Z171" s="18" t="str">
        <f>IFERROR(IF(VLOOKUP(B171,IMPORT!$F:$AF,25,FALSE)&lt;&gt;"null",VLOOKUP(B171,IMPORT!$F:$AF,25,FALSE),""),"")</f>
        <v/>
      </c>
    </row>
    <row r="172" spans="1:26">
      <c r="A172" s="1" t="str">
        <f>IFERROR(IF(IMPORT!C172&lt;&gt;"",IMPORT!C172,""),"")</f>
        <v>Paris 10 - Indigo Gare du Nord Lariboisiere</v>
      </c>
      <c r="B172" s="1" t="str">
        <f>IFERROR(VLOOKUP(D172,IMPORT!$1:$1048576,6,FALSE),"")</f>
        <v>EY-758-BN</v>
      </c>
      <c r="C172" s="1" t="str">
        <f>IFERROR(VLOOKUP(B172,IMPORT!$F:$G,2,FALSE),"")</f>
        <v>GRAND SCENIC</v>
      </c>
      <c r="D172" s="8" t="str">
        <f>IFERROR(IF(IMPORT!A172&lt;&gt;"",IMPORT!A172,""),"")</f>
        <v>Paris 10 - Indigo Gare du Nord Lariboisiere3</v>
      </c>
      <c r="E172" s="1" t="str">
        <f>IFERROR(VLOOKUP(D172,IMPORT!$1:$1048576,21,FALSE),"")</f>
        <v>Simon Coulange</v>
      </c>
      <c r="F172" s="22" t="str">
        <f>IFERROR(IF(VLOOKUP(B172,IMPORT!$F:$J,4,0)="true","","S"),"")</f>
        <v/>
      </c>
      <c r="G172" s="10" t="str">
        <f>IFERROR(IF(VLOOKUP(B172,IMPORT!$F:$J,5,0)="normal","","B"),"")</f>
        <v/>
      </c>
      <c r="H172" s="23" t="str">
        <f>IFERROR(IF(VLOOKUP(B172,IMPORT!$F:$L,7,0)="true","","P"),"")</f>
        <v/>
      </c>
      <c r="I172" s="18" t="str">
        <f>IF(AND(OR(IMPORT!K172="available",IMPORT!K172="reservation",IMPORT!K172="reservation-late"),OR(A172&lt;&gt;"Z - Garage - Livraison",A172&lt;&gt;"Z - Garage - Livraison")),B172,"")</f>
        <v>EY-758-BN</v>
      </c>
      <c r="J172" s="18" t="str">
        <f>IFERROR(IF(VLOOKUP(B172,IMPORT!$F:$AF,21,FALSE)&lt;&gt;"null",IF(OR(A172="Z - Garage - Livraison",A172="Z - Garage - Restitution"),"",B172),""),"")</f>
        <v/>
      </c>
      <c r="K172" s="18" t="str">
        <f>IF(AND(J172="",OR(IMPORT!K172="intervention",IMPORT!K172="intervention-late")),IF(OR(A172="Z - Garage - Livraison",A172="Z - Garage - Restitution"),"",B172),"")</f>
        <v/>
      </c>
      <c r="L172" s="18" t="str">
        <f t="shared" si="4"/>
        <v/>
      </c>
      <c r="M172" s="20" t="str">
        <f>IFERROR(INT(IF(OR(IMPORT!K172="intervention",IMPORT!K172="intervention-late",IMPORT!K172="unavailable"),IF(J172&lt;&gt;"",MID(VLOOKUP(B172,IMPORT!$F:$AF,21,0),1,10),MID(VLOOKUP(B172,IMPORT!$F:$AF,19,0),1,10)),"")),"")</f>
        <v/>
      </c>
      <c r="N172" s="20" t="str">
        <f>IFERROR(INT(IF(OR(IMPORT!K172="intervention",IMPORT!K172="intervention-late",IMPORT!K172="unavailable"),IF(J172&lt;&gt;"",MID(VLOOKUP(B172,IMPORT!$F:$AF,22,0),1,10),MID(VLOOKUP(B172,IMPORT!$F:$AF,20,0),1,10)),"")),"")</f>
        <v/>
      </c>
      <c r="O172" s="18" t="str">
        <f t="shared" ca="1" si="5"/>
        <v/>
      </c>
      <c r="P172" s="14">
        <f>IFERROR(INT(IF(MID(VLOOKUP(B172,IMPORT!$F:$AF,23,FALSE),1,10)&lt;&gt;"null",MID(VLOOKUP(B172,IMPORT!$F:$AF,23,FALSE),1,10),"")),"")</f>
        <v>43467</v>
      </c>
      <c r="Q172" s="16" t="str">
        <f>IFERROR(INT(IF(MID(VLOOKUP(B172,IMPORT!$F:$AF,26,FALSE),1,10)&lt;&gt;"null",MID(VLOOKUP(B172,IMPORT!$F:$AF,26,FALSE),1,10),"")),"")</f>
        <v/>
      </c>
      <c r="R172" s="16" t="str">
        <f>IFERROR(IF(VLOOKUP(B172,IMPORT!$F:$AF,11,FALSE)="true","X",""),"")</f>
        <v/>
      </c>
      <c r="S172" s="16" t="str">
        <f>IFERROR(IF(VLOOKUP(B172,IMPORT!$F:$AF,12,FALSE)="true","X",""),"")</f>
        <v/>
      </c>
      <c r="T172" s="16" t="str">
        <f>IFERROR(IF(VLOOKUP(B172,IMPORT!$F:$AF,9,FALSE)="true","X",""),"")</f>
        <v/>
      </c>
      <c r="U172" s="16" t="str">
        <f>IFERROR(IF(VLOOKUP(B172,IMPORT!$F:$AF,10,FALSE)="true","X",""),"")</f>
        <v/>
      </c>
      <c r="V172" s="16" t="str">
        <f>IFERROR(IF(VLOOKUP(B172,IMPORT!$F:$AF,13,FALSE)="true","X",""),"")</f>
        <v/>
      </c>
      <c r="W172" s="16" t="str">
        <f>IFERROR(IF(VLOOKUP(B172,IMPORT!$F:$AF,14,FALSE)="true","X",""),"")</f>
        <v/>
      </c>
      <c r="X172" s="12" t="str">
        <f>IFERROR(INT(IF(MID(VLOOKUP(B172,IMPORT!$F:$AF,27,FALSE),1,10)&lt;&gt;"null",MID(VLOOKUP(B172,IMPORT!$F:$AF,27,FALSE),1,10),"-")),"")</f>
        <v/>
      </c>
      <c r="Y172" s="21">
        <f>IFERROR(IF(VLOOKUP(B172,IMPORT!$F:$AF,24,FALSE)&lt;&gt;"null",VLOOKUP(B172,IMPORT!$F:$AF,24,FALSE),""),"")</f>
        <v>7.0100118723603597E+17</v>
      </c>
      <c r="Z172" s="18" t="str">
        <f>IFERROR(IF(VLOOKUP(B172,IMPORT!$F:$AF,25,FALSE)&lt;&gt;"null",VLOOKUP(B172,IMPORT!$F:$AF,25,FALSE),""),"")</f>
        <v/>
      </c>
    </row>
    <row r="173" spans="1:26">
      <c r="A173" s="1" t="str">
        <f>IFERROR(IF(IMPORT!C173&lt;&gt;"",IMPORT!C173,""),"")</f>
        <v>Paris 10 - Indigo Gare du Nord Lariboisiere</v>
      </c>
      <c r="B173" s="1" t="str">
        <f>IFERROR(VLOOKUP(D173,IMPORT!$1:$1048576,6,FALSE),"")</f>
        <v>FB-851-TL</v>
      </c>
      <c r="C173" s="1">
        <f>IFERROR(VLOOKUP(B173,IMPORT!$F:$G,2,FALSE),"")</f>
        <v>500</v>
      </c>
      <c r="D173" s="8" t="str">
        <f>IFERROR(IF(IMPORT!A173&lt;&gt;"",IMPORT!A173,""),"")</f>
        <v>Paris 10 - Indigo Gare du Nord Lariboisiere4</v>
      </c>
      <c r="E173" s="1" t="str">
        <f>IFERROR(VLOOKUP(D173,IMPORT!$1:$1048576,21,FALSE),"")</f>
        <v>Simon Coulange</v>
      </c>
      <c r="F173" s="22" t="str">
        <f>IFERROR(IF(VLOOKUP(B173,IMPORT!$F:$J,4,0)="true","","S"),"")</f>
        <v/>
      </c>
      <c r="G173" s="10" t="str">
        <f>IFERROR(IF(VLOOKUP(B173,IMPORT!$F:$J,5,0)="normal","","B"),"")</f>
        <v/>
      </c>
      <c r="H173" s="23" t="str">
        <f>IFERROR(IF(VLOOKUP(B173,IMPORT!$F:$L,7,0)="true","","P"),"")</f>
        <v/>
      </c>
      <c r="I173" s="18" t="str">
        <f>IF(AND(OR(IMPORT!K173="available",IMPORT!K173="reservation",IMPORT!K173="reservation-late"),OR(A173&lt;&gt;"Z - Garage - Livraison",A173&lt;&gt;"Z - Garage - Livraison")),B173,"")</f>
        <v>FB-851-TL</v>
      </c>
      <c r="J173" s="18" t="str">
        <f>IFERROR(IF(VLOOKUP(B173,IMPORT!$F:$AF,21,FALSE)&lt;&gt;"null",IF(OR(A173="Z - Garage - Livraison",A173="Z - Garage - Restitution"),"",B173),""),"")</f>
        <v/>
      </c>
      <c r="K173" s="18" t="str">
        <f>IF(AND(J173="",OR(IMPORT!K173="intervention",IMPORT!K173="intervention-late")),IF(OR(A173="Z - Garage - Livraison",A173="Z - Garage - Restitution"),"",B173),"")</f>
        <v/>
      </c>
      <c r="L173" s="18" t="str">
        <f t="shared" si="4"/>
        <v/>
      </c>
      <c r="M173" s="20" t="str">
        <f>IFERROR(INT(IF(OR(IMPORT!K173="intervention",IMPORT!K173="intervention-late",IMPORT!K173="unavailable"),IF(J173&lt;&gt;"",MID(VLOOKUP(B173,IMPORT!$F:$AF,21,0),1,10),MID(VLOOKUP(B173,IMPORT!$F:$AF,19,0),1,10)),"")),"")</f>
        <v/>
      </c>
      <c r="N173" s="20" t="str">
        <f>IFERROR(INT(IF(OR(IMPORT!K173="intervention",IMPORT!K173="intervention-late",IMPORT!K173="unavailable"),IF(J173&lt;&gt;"",MID(VLOOKUP(B173,IMPORT!$F:$AF,22,0),1,10),MID(VLOOKUP(B173,IMPORT!$F:$AF,20,0),1,10)),"")),"")</f>
        <v/>
      </c>
      <c r="O173" s="18" t="str">
        <f t="shared" ca="1" si="5"/>
        <v/>
      </c>
      <c r="P173" s="14" t="str">
        <f>IFERROR(INT(IF(MID(VLOOKUP(B173,IMPORT!$F:$AF,23,FALSE),1,10)&lt;&gt;"null",MID(VLOOKUP(B173,IMPORT!$F:$AF,23,FALSE),1,10),"")),"")</f>
        <v/>
      </c>
      <c r="Q173" s="16">
        <f>IFERROR(INT(IF(MID(VLOOKUP(B173,IMPORT!$F:$AF,26,FALSE),1,10)&lt;&gt;"null",MID(VLOOKUP(B173,IMPORT!$F:$AF,26,FALSE),1,10),"")),"")</f>
        <v>43496</v>
      </c>
      <c r="R173" s="16" t="str">
        <f>IFERROR(IF(VLOOKUP(B173,IMPORT!$F:$AF,11,FALSE)="true","X",""),"")</f>
        <v/>
      </c>
      <c r="S173" s="16" t="str">
        <f>IFERROR(IF(VLOOKUP(B173,IMPORT!$F:$AF,12,FALSE)="true","X",""),"")</f>
        <v/>
      </c>
      <c r="T173" s="16" t="str">
        <f>IFERROR(IF(VLOOKUP(B173,IMPORT!$F:$AF,9,FALSE)="true","X",""),"")</f>
        <v/>
      </c>
      <c r="U173" s="16" t="str">
        <f>IFERROR(IF(VLOOKUP(B173,IMPORT!$F:$AF,10,FALSE)="true","X",""),"")</f>
        <v/>
      </c>
      <c r="V173" s="16" t="str">
        <f>IFERROR(IF(VLOOKUP(B173,IMPORT!$F:$AF,13,FALSE)="true","X",""),"")</f>
        <v/>
      </c>
      <c r="W173" s="16" t="str">
        <f>IFERROR(IF(VLOOKUP(B173,IMPORT!$F:$AF,14,FALSE)="true","X",""),"")</f>
        <v/>
      </c>
      <c r="X173" s="12" t="str">
        <f>IFERROR(INT(IF(MID(VLOOKUP(B173,IMPORT!$F:$AF,27,FALSE),1,10)&lt;&gt;"null",MID(VLOOKUP(B173,IMPORT!$F:$AF,27,FALSE),1,10),"-")),"")</f>
        <v/>
      </c>
      <c r="Y173" s="21">
        <f>IFERROR(IF(VLOOKUP(B173,IMPORT!$F:$AF,24,FALSE)&lt;&gt;"null",VLOOKUP(B173,IMPORT!$F:$AF,24,FALSE),""),"")</f>
        <v>7.0100118723605005E+17</v>
      </c>
      <c r="Z173" s="18">
        <f>IFERROR(IF(VLOOKUP(B173,IMPORT!$F:$AF,25,FALSE)&lt;&gt;"null",VLOOKUP(B173,IMPORT!$F:$AF,25,FALSE),""),"")</f>
        <v>1619</v>
      </c>
    </row>
    <row r="174" spans="1:26">
      <c r="A174" s="1" t="str">
        <f>IFERROR(IF(IMPORT!C174&lt;&gt;"",IMPORT!C174,""),"")</f>
        <v>Paris 10 - Indigo Gare du Nord Lariboisiere</v>
      </c>
      <c r="B174" s="1" t="str">
        <f>IFERROR(VLOOKUP(D174,IMPORT!$1:$1048576,6,FALSE),"")</f>
        <v>FB-866-TL</v>
      </c>
      <c r="C174" s="1">
        <f>IFERROR(VLOOKUP(B174,IMPORT!$F:$G,2,FALSE),"")</f>
        <v>500</v>
      </c>
      <c r="D174" s="8" t="str">
        <f>IFERROR(IF(IMPORT!A174&lt;&gt;"",IMPORT!A174,""),"")</f>
        <v>Paris 10 - Indigo Gare du Nord Lariboisiere5</v>
      </c>
      <c r="E174" s="1" t="str">
        <f>IFERROR(VLOOKUP(D174,IMPORT!$1:$1048576,21,FALSE),"")</f>
        <v>Simon Coulange</v>
      </c>
      <c r="F174" s="22" t="str">
        <f>IFERROR(IF(VLOOKUP(B174,IMPORT!$F:$J,4,0)="true","","S"),"")</f>
        <v/>
      </c>
      <c r="G174" s="10" t="str">
        <f>IFERROR(IF(VLOOKUP(B174,IMPORT!$F:$J,5,0)="normal","","B"),"")</f>
        <v/>
      </c>
      <c r="H174" s="23" t="str">
        <f>IFERROR(IF(VLOOKUP(B174,IMPORT!$F:$L,7,0)="true","","P"),"")</f>
        <v/>
      </c>
      <c r="I174" s="18" t="str">
        <f>IF(AND(OR(IMPORT!K174="available",IMPORT!K174="reservation",IMPORT!K174="reservation-late"),OR(A174&lt;&gt;"Z - Garage - Livraison",A174&lt;&gt;"Z - Garage - Livraison")),B174,"")</f>
        <v>FB-866-TL</v>
      </c>
      <c r="J174" s="18" t="str">
        <f>IFERROR(IF(VLOOKUP(B174,IMPORT!$F:$AF,21,FALSE)&lt;&gt;"null",IF(OR(A174="Z - Garage - Livraison",A174="Z - Garage - Restitution"),"",B174),""),"")</f>
        <v/>
      </c>
      <c r="K174" s="18" t="str">
        <f>IF(AND(J174="",OR(IMPORT!K174="intervention",IMPORT!K174="intervention-late")),IF(OR(A174="Z - Garage - Livraison",A174="Z - Garage - Restitution"),"",B174),"")</f>
        <v/>
      </c>
      <c r="L174" s="18" t="str">
        <f t="shared" si="4"/>
        <v/>
      </c>
      <c r="M174" s="20" t="str">
        <f>IFERROR(INT(IF(OR(IMPORT!K174="intervention",IMPORT!K174="intervention-late",IMPORT!K174="unavailable"),IF(J174&lt;&gt;"",MID(VLOOKUP(B174,IMPORT!$F:$AF,21,0),1,10),MID(VLOOKUP(B174,IMPORT!$F:$AF,19,0),1,10)),"")),"")</f>
        <v/>
      </c>
      <c r="N174" s="20" t="str">
        <f>IFERROR(INT(IF(OR(IMPORT!K174="intervention",IMPORT!K174="intervention-late",IMPORT!K174="unavailable"),IF(J174&lt;&gt;"",MID(VLOOKUP(B174,IMPORT!$F:$AF,22,0),1,10),MID(VLOOKUP(B174,IMPORT!$F:$AF,20,0),1,10)),"")),"")</f>
        <v/>
      </c>
      <c r="O174" s="18" t="str">
        <f t="shared" ca="1" si="5"/>
        <v/>
      </c>
      <c r="P174" s="14" t="str">
        <f>IFERROR(INT(IF(MID(VLOOKUP(B174,IMPORT!$F:$AF,23,FALSE),1,10)&lt;&gt;"null",MID(VLOOKUP(B174,IMPORT!$F:$AF,23,FALSE),1,10),"")),"")</f>
        <v/>
      </c>
      <c r="Q174" s="16">
        <f>IFERROR(INT(IF(MID(VLOOKUP(B174,IMPORT!$F:$AF,26,FALSE),1,10)&lt;&gt;"null",MID(VLOOKUP(B174,IMPORT!$F:$AF,26,FALSE),1,10),"")),"")</f>
        <v>43466</v>
      </c>
      <c r="R174" s="16" t="str">
        <f>IFERROR(IF(VLOOKUP(B174,IMPORT!$F:$AF,11,FALSE)="true","X",""),"")</f>
        <v/>
      </c>
      <c r="S174" s="16" t="str">
        <f>IFERROR(IF(VLOOKUP(B174,IMPORT!$F:$AF,12,FALSE)="true","X",""),"")</f>
        <v/>
      </c>
      <c r="T174" s="16" t="str">
        <f>IFERROR(IF(VLOOKUP(B174,IMPORT!$F:$AF,9,FALSE)="true","X",""),"")</f>
        <v/>
      </c>
      <c r="U174" s="16" t="str">
        <f>IFERROR(IF(VLOOKUP(B174,IMPORT!$F:$AF,10,FALSE)="true","X",""),"")</f>
        <v/>
      </c>
      <c r="V174" s="16" t="str">
        <f>IFERROR(IF(VLOOKUP(B174,IMPORT!$F:$AF,13,FALSE)="true","X",""),"")</f>
        <v/>
      </c>
      <c r="W174" s="16" t="str">
        <f>IFERROR(IF(VLOOKUP(B174,IMPORT!$F:$AF,14,FALSE)="true","X",""),"")</f>
        <v/>
      </c>
      <c r="X174" s="12" t="str">
        <f>IFERROR(INT(IF(MID(VLOOKUP(B174,IMPORT!$F:$AF,27,FALSE),1,10)&lt;&gt;"null",MID(VLOOKUP(B174,IMPORT!$F:$AF,27,FALSE),1,10),"-")),"")</f>
        <v/>
      </c>
      <c r="Y174" s="21">
        <f>IFERROR(IF(VLOOKUP(B174,IMPORT!$F:$AF,24,FALSE)&lt;&gt;"null",VLOOKUP(B174,IMPORT!$F:$AF,24,FALSE),""),"")</f>
        <v>7.0100118723606899E+17</v>
      </c>
      <c r="Z174" s="18">
        <f>IFERROR(IF(VLOOKUP(B174,IMPORT!$F:$AF,25,FALSE)&lt;&gt;"null",VLOOKUP(B174,IMPORT!$F:$AF,25,FALSE),""),"")</f>
        <v>1618</v>
      </c>
    </row>
    <row r="175" spans="1:26">
      <c r="A175" s="1" t="str">
        <f>IFERROR(IF(IMPORT!C175&lt;&gt;"",IMPORT!C175,""),"")</f>
        <v>Paris 10 - Indigo Gare du Nord Lariboisiere</v>
      </c>
      <c r="B175" s="1" t="str">
        <f>IFERROR(VLOOKUP(D175,IMPORT!$1:$1048576,6,FALSE),"")</f>
        <v>EW-326-KN</v>
      </c>
      <c r="C175" s="1">
        <f>IFERROR(VLOOKUP(B175,IMPORT!$F:$G,2,FALSE),"")</f>
        <v>500</v>
      </c>
      <c r="D175" s="8" t="str">
        <f>IFERROR(IF(IMPORT!A175&lt;&gt;"",IMPORT!A175,""),"")</f>
        <v>Paris 10 - Indigo Gare du Nord Lariboisiere6</v>
      </c>
      <c r="E175" s="1" t="str">
        <f>IFERROR(VLOOKUP(D175,IMPORT!$1:$1048576,21,FALSE),"")</f>
        <v>Simon Coulange</v>
      </c>
      <c r="F175" s="22" t="str">
        <f>IFERROR(IF(VLOOKUP(B175,IMPORT!$F:$J,4,0)="true","","S"),"")</f>
        <v/>
      </c>
      <c r="G175" s="10" t="str">
        <f>IFERROR(IF(VLOOKUP(B175,IMPORT!$F:$J,5,0)="normal","","B"),"")</f>
        <v>B</v>
      </c>
      <c r="H175" s="23" t="str">
        <f>IFERROR(IF(VLOOKUP(B175,IMPORT!$F:$L,7,0)="true","","P"),"")</f>
        <v/>
      </c>
      <c r="I175" s="18" t="str">
        <f>IF(AND(OR(IMPORT!K175="available",IMPORT!K175="reservation",IMPORT!K175="reservation-late"),OR(A175&lt;&gt;"Z - Garage - Livraison",A175&lt;&gt;"Z - Garage - Livraison")),B175,"")</f>
        <v/>
      </c>
      <c r="J175" s="18" t="str">
        <f>IFERROR(IF(VLOOKUP(B175,IMPORT!$F:$AF,21,FALSE)&lt;&gt;"null",IF(OR(A175="Z - Garage - Livraison",A175="Z - Garage - Restitution"),"",B175),""),"")</f>
        <v/>
      </c>
      <c r="K175" s="18" t="str">
        <f>IF(AND(J175="",OR(IMPORT!K175="intervention",IMPORT!K175="intervention-late")),IF(OR(A175="Z - Garage - Livraison",A175="Z - Garage - Restitution"),"",B175),"")</f>
        <v>EW-326-KN</v>
      </c>
      <c r="L175" s="18" t="str">
        <f t="shared" si="4"/>
        <v/>
      </c>
      <c r="M175" s="20">
        <f>IFERROR(INT(IF(OR(IMPORT!K175="intervention",IMPORT!K175="intervention-late",IMPORT!K175="unavailable"),IF(J175&lt;&gt;"",MID(VLOOKUP(B175,IMPORT!$F:$AF,21,0),1,10),MID(VLOOKUP(B175,IMPORT!$F:$AF,19,0),1,10)),"")),"")</f>
        <v>43511</v>
      </c>
      <c r="N175" s="20">
        <f>IFERROR(INT(IF(OR(IMPORT!K175="intervention",IMPORT!K175="intervention-late",IMPORT!K175="unavailable"),IF(J175&lt;&gt;"",MID(VLOOKUP(B175,IMPORT!$F:$AF,22,0),1,10),MID(VLOOKUP(B175,IMPORT!$F:$AF,20,0),1,10)),"")),"")</f>
        <v>43511</v>
      </c>
      <c r="O175" s="18" t="str">
        <f t="shared" ca="1" si="5"/>
        <v/>
      </c>
      <c r="P175" s="14">
        <f>IFERROR(INT(IF(MID(VLOOKUP(B175,IMPORT!$F:$AF,23,FALSE),1,10)&lt;&gt;"null",MID(VLOOKUP(B175,IMPORT!$F:$AF,23,FALSE),1,10),"")),"")</f>
        <v>43499</v>
      </c>
      <c r="Q175" s="16" t="str">
        <f>IFERROR(INT(IF(MID(VLOOKUP(B175,IMPORT!$F:$AF,26,FALSE),1,10)&lt;&gt;"null",MID(VLOOKUP(B175,IMPORT!$F:$AF,26,FALSE),1,10),"")),"")</f>
        <v/>
      </c>
      <c r="R175" s="16" t="str">
        <f>IFERROR(IF(VLOOKUP(B175,IMPORT!$F:$AF,11,FALSE)="true","X",""),"")</f>
        <v/>
      </c>
      <c r="S175" s="16" t="str">
        <f>IFERROR(IF(VLOOKUP(B175,IMPORT!$F:$AF,12,FALSE)="true","X",""),"")</f>
        <v/>
      </c>
      <c r="T175" s="16" t="str">
        <f>IFERROR(IF(VLOOKUP(B175,IMPORT!$F:$AF,9,FALSE)="true","X",""),"")</f>
        <v/>
      </c>
      <c r="U175" s="16" t="str">
        <f>IFERROR(IF(VLOOKUP(B175,IMPORT!$F:$AF,10,FALSE)="true","X",""),"")</f>
        <v/>
      </c>
      <c r="V175" s="16" t="str">
        <f>IFERROR(IF(VLOOKUP(B175,IMPORT!$F:$AF,13,FALSE)="true","X",""),"")</f>
        <v/>
      </c>
      <c r="W175" s="16" t="str">
        <f>IFERROR(IF(VLOOKUP(B175,IMPORT!$F:$AF,14,FALSE)="true","X",""),"")</f>
        <v/>
      </c>
      <c r="X175" s="12">
        <f>IFERROR(INT(IF(MID(VLOOKUP(B175,IMPORT!$F:$AF,27,FALSE),1,10)&lt;&gt;"null",MID(VLOOKUP(B175,IMPORT!$F:$AF,27,FALSE),1,10),"-")),"")</f>
        <v>43385</v>
      </c>
      <c r="Y175" s="21">
        <f>IFERROR(IF(VLOOKUP(B175,IMPORT!$F:$AF,24,FALSE)&lt;&gt;"null",VLOOKUP(B175,IMPORT!$F:$AF,24,FALSE),""),"")</f>
        <v>7.0100118723603405E+17</v>
      </c>
      <c r="Z175" s="18" t="str">
        <f>IFERROR(IF(VLOOKUP(B175,IMPORT!$F:$AF,25,FALSE)&lt;&gt;"null",VLOOKUP(B175,IMPORT!$F:$AF,25,FALSE),""),"")</f>
        <v/>
      </c>
    </row>
    <row r="176" spans="1:26">
      <c r="A176" s="1" t="str">
        <f>IFERROR(IF(IMPORT!C176&lt;&gt;"",IMPORT!C176,""),"")</f>
        <v>Paris 10 - Indigo Gare du Nord Lariboisiere</v>
      </c>
      <c r="B176" s="1" t="str">
        <f>IFERROR(VLOOKUP(D176,IMPORT!$1:$1048576,6,FALSE),"")</f>
        <v>EQ-981-HR</v>
      </c>
      <c r="C176" s="1" t="str">
        <f>IFERROR(VLOOKUP(B176,IMPORT!$F:$G,2,FALSE),"")</f>
        <v>MEGANE</v>
      </c>
      <c r="D176" s="8" t="str">
        <f>IFERROR(IF(IMPORT!A176&lt;&gt;"",IMPORT!A176,""),"")</f>
        <v>Paris 10 - Indigo Gare du Nord Lariboisiere7</v>
      </c>
      <c r="E176" s="1" t="str">
        <f>IFERROR(VLOOKUP(D176,IMPORT!$1:$1048576,21,FALSE),"")</f>
        <v>Simon Coulange</v>
      </c>
      <c r="F176" s="22" t="str">
        <f>IFERROR(IF(VLOOKUP(B176,IMPORT!$F:$J,4,0)="true","","S"),"")</f>
        <v/>
      </c>
      <c r="G176" s="10" t="str">
        <f>IFERROR(IF(VLOOKUP(B176,IMPORT!$F:$J,5,0)="normal","","B"),"")</f>
        <v/>
      </c>
      <c r="H176" s="23" t="str">
        <f>IFERROR(IF(VLOOKUP(B176,IMPORT!$F:$L,7,0)="true","","P"),"")</f>
        <v/>
      </c>
      <c r="I176" s="18" t="str">
        <f>IF(AND(OR(IMPORT!K176="available",IMPORT!K176="reservation",IMPORT!K176="reservation-late"),OR(A176&lt;&gt;"Z - Garage - Livraison",A176&lt;&gt;"Z - Garage - Livraison")),B176,"")</f>
        <v>EQ-981-HR</v>
      </c>
      <c r="J176" s="18" t="str">
        <f>IFERROR(IF(VLOOKUP(B176,IMPORT!$F:$AF,21,FALSE)&lt;&gt;"null",IF(OR(A176="Z - Garage - Livraison",A176="Z - Garage - Restitution"),"",B176),""),"")</f>
        <v/>
      </c>
      <c r="K176" s="18" t="str">
        <f>IF(AND(J176="",OR(IMPORT!K176="intervention",IMPORT!K176="intervention-late")),IF(OR(A176="Z - Garage - Livraison",A176="Z - Garage - Restitution"),"",B176),"")</f>
        <v/>
      </c>
      <c r="L176" s="18" t="str">
        <f t="shared" si="4"/>
        <v/>
      </c>
      <c r="M176" s="20" t="str">
        <f>IFERROR(INT(IF(OR(IMPORT!K176="intervention",IMPORT!K176="intervention-late",IMPORT!K176="unavailable"),IF(J176&lt;&gt;"",MID(VLOOKUP(B176,IMPORT!$F:$AF,21,0),1,10),MID(VLOOKUP(B176,IMPORT!$F:$AF,19,0),1,10)),"")),"")</f>
        <v/>
      </c>
      <c r="N176" s="20" t="str">
        <f>IFERROR(INT(IF(OR(IMPORT!K176="intervention",IMPORT!K176="intervention-late",IMPORT!K176="unavailable"),IF(J176&lt;&gt;"",MID(VLOOKUP(B176,IMPORT!$F:$AF,22,0),1,10),MID(VLOOKUP(B176,IMPORT!$F:$AF,20,0),1,10)),"")),"")</f>
        <v/>
      </c>
      <c r="O176" s="18" t="str">
        <f t="shared" ca="1" si="5"/>
        <v/>
      </c>
      <c r="P176" s="14">
        <f>IFERROR(INT(IF(MID(VLOOKUP(B176,IMPORT!$F:$AF,23,FALSE),1,10)&lt;&gt;"null",MID(VLOOKUP(B176,IMPORT!$F:$AF,23,FALSE),1,10),"")),"")</f>
        <v>43501</v>
      </c>
      <c r="Q176" s="16">
        <f>IFERROR(INT(IF(MID(VLOOKUP(B176,IMPORT!$F:$AF,26,FALSE),1,10)&lt;&gt;"null",MID(VLOOKUP(B176,IMPORT!$F:$AF,26,FALSE),1,10),"")),"")</f>
        <v>43510</v>
      </c>
      <c r="R176" s="16" t="str">
        <f>IFERROR(IF(VLOOKUP(B176,IMPORT!$F:$AF,11,FALSE)="true","X",""),"")</f>
        <v/>
      </c>
      <c r="S176" s="16" t="str">
        <f>IFERROR(IF(VLOOKUP(B176,IMPORT!$F:$AF,12,FALSE)="true","X",""),"")</f>
        <v/>
      </c>
      <c r="T176" s="16" t="str">
        <f>IFERROR(IF(VLOOKUP(B176,IMPORT!$F:$AF,9,FALSE)="true","X",""),"")</f>
        <v/>
      </c>
      <c r="U176" s="16" t="str">
        <f>IFERROR(IF(VLOOKUP(B176,IMPORT!$F:$AF,10,FALSE)="true","X",""),"")</f>
        <v/>
      </c>
      <c r="V176" s="16" t="str">
        <f>IFERROR(IF(VLOOKUP(B176,IMPORT!$F:$AF,13,FALSE)="true","X",""),"")</f>
        <v/>
      </c>
      <c r="W176" s="16" t="str">
        <f>IFERROR(IF(VLOOKUP(B176,IMPORT!$F:$AF,14,FALSE)="true","X",""),"")</f>
        <v/>
      </c>
      <c r="X176" s="12">
        <f>IFERROR(INT(IF(MID(VLOOKUP(B176,IMPORT!$F:$AF,27,FALSE),1,10)&lt;&gt;"null",MID(VLOOKUP(B176,IMPORT!$F:$AF,27,FALSE),1,10),"-")),"")</f>
        <v>43263</v>
      </c>
      <c r="Y176" s="21">
        <f>IFERROR(IF(VLOOKUP(B176,IMPORT!$F:$AF,24,FALSE)&lt;&gt;"null",VLOOKUP(B176,IMPORT!$F:$AF,24,FALSE),""),"")</f>
        <v>7.0100118723606502E+17</v>
      </c>
      <c r="Z176" s="18" t="str">
        <f>IFERROR(IF(VLOOKUP(B176,IMPORT!$F:$AF,25,FALSE)&lt;&gt;"null",VLOOKUP(B176,IMPORT!$F:$AF,25,FALSE),""),"")</f>
        <v/>
      </c>
    </row>
    <row r="177" spans="1:26">
      <c r="A177" s="1" t="str">
        <f>IFERROR(IF(IMPORT!C177&lt;&gt;"",IMPORT!C177,""),"")</f>
        <v>Paris 10 - Indigo Gare du Nord Lariboisiere</v>
      </c>
      <c r="B177" s="1" t="str">
        <f>IFERROR(VLOOKUP(D177,IMPORT!$1:$1048576,6,FALSE),"")</f>
        <v>FB-489-TM</v>
      </c>
      <c r="C177" s="1">
        <f>IFERROR(VLOOKUP(B177,IMPORT!$F:$G,2,FALSE),"")</f>
        <v>500</v>
      </c>
      <c r="D177" s="8" t="str">
        <f>IFERROR(IF(IMPORT!A177&lt;&gt;"",IMPORT!A177,""),"")</f>
        <v>Paris 10 - Indigo Gare du Nord Lariboisiere8</v>
      </c>
      <c r="E177" s="1" t="str">
        <f>IFERROR(VLOOKUP(D177,IMPORT!$1:$1048576,21,FALSE),"")</f>
        <v>Simon Coulange</v>
      </c>
      <c r="F177" s="22" t="str">
        <f>IFERROR(IF(VLOOKUP(B177,IMPORT!$F:$J,4,0)="true","","S"),"")</f>
        <v/>
      </c>
      <c r="G177" s="10" t="str">
        <f>IFERROR(IF(VLOOKUP(B177,IMPORT!$F:$J,5,0)="normal","","B"),"")</f>
        <v/>
      </c>
      <c r="H177" s="23" t="str">
        <f>IFERROR(IF(VLOOKUP(B177,IMPORT!$F:$L,7,0)="true","","P"),"")</f>
        <v/>
      </c>
      <c r="I177" s="18" t="str">
        <f>IF(AND(OR(IMPORT!K177="available",IMPORT!K177="reservation",IMPORT!K177="reservation-late"),OR(A177&lt;&gt;"Z - Garage - Livraison",A177&lt;&gt;"Z - Garage - Livraison")),B177,"")</f>
        <v>FB-489-TM</v>
      </c>
      <c r="J177" s="18" t="str">
        <f>IFERROR(IF(VLOOKUP(B177,IMPORT!$F:$AF,21,FALSE)&lt;&gt;"null",IF(OR(A177="Z - Garage - Livraison",A177="Z - Garage - Restitution"),"",B177),""),"")</f>
        <v/>
      </c>
      <c r="K177" s="18" t="str">
        <f>IF(AND(J177="",OR(IMPORT!K177="intervention",IMPORT!K177="intervention-late")),IF(OR(A177="Z - Garage - Livraison",A177="Z - Garage - Restitution"),"",B177),"")</f>
        <v/>
      </c>
      <c r="L177" s="18" t="str">
        <f t="shared" si="4"/>
        <v/>
      </c>
      <c r="M177" s="20" t="str">
        <f>IFERROR(INT(IF(OR(IMPORT!K177="intervention",IMPORT!K177="intervention-late",IMPORT!K177="unavailable"),IF(J177&lt;&gt;"",MID(VLOOKUP(B177,IMPORT!$F:$AF,21,0),1,10),MID(VLOOKUP(B177,IMPORT!$F:$AF,19,0),1,10)),"")),"")</f>
        <v/>
      </c>
      <c r="N177" s="20" t="str">
        <f>IFERROR(INT(IF(OR(IMPORT!K177="intervention",IMPORT!K177="intervention-late",IMPORT!K177="unavailable"),IF(J177&lt;&gt;"",MID(VLOOKUP(B177,IMPORT!$F:$AF,22,0),1,10),MID(VLOOKUP(B177,IMPORT!$F:$AF,20,0),1,10)),"")),"")</f>
        <v/>
      </c>
      <c r="O177" s="18" t="str">
        <f t="shared" ca="1" si="5"/>
        <v/>
      </c>
      <c r="P177" s="14" t="str">
        <f>IFERROR(INT(IF(MID(VLOOKUP(B177,IMPORT!$F:$AF,23,FALSE),1,10)&lt;&gt;"null",MID(VLOOKUP(B177,IMPORT!$F:$AF,23,FALSE),1,10),"")),"")</f>
        <v/>
      </c>
      <c r="Q177" s="16" t="str">
        <f>IFERROR(INT(IF(MID(VLOOKUP(B177,IMPORT!$F:$AF,26,FALSE),1,10)&lt;&gt;"null",MID(VLOOKUP(B177,IMPORT!$F:$AF,26,FALSE),1,10),"")),"")</f>
        <v/>
      </c>
      <c r="R177" s="16" t="str">
        <f>IFERROR(IF(VLOOKUP(B177,IMPORT!$F:$AF,11,FALSE)="true","X",""),"")</f>
        <v/>
      </c>
      <c r="S177" s="16" t="str">
        <f>IFERROR(IF(VLOOKUP(B177,IMPORT!$F:$AF,12,FALSE)="true","X",""),"")</f>
        <v/>
      </c>
      <c r="T177" s="16" t="str">
        <f>IFERROR(IF(VLOOKUP(B177,IMPORT!$F:$AF,9,FALSE)="true","X",""),"")</f>
        <v/>
      </c>
      <c r="U177" s="16" t="str">
        <f>IFERROR(IF(VLOOKUP(B177,IMPORT!$F:$AF,10,FALSE)="true","X",""),"")</f>
        <v/>
      </c>
      <c r="V177" s="16" t="str">
        <f>IFERROR(IF(VLOOKUP(B177,IMPORT!$F:$AF,13,FALSE)="true","X",""),"")</f>
        <v/>
      </c>
      <c r="W177" s="16" t="str">
        <f>IFERROR(IF(VLOOKUP(B177,IMPORT!$F:$AF,14,FALSE)="true","X",""),"")</f>
        <v/>
      </c>
      <c r="X177" s="12">
        <f>IFERROR(INT(IF(MID(VLOOKUP(B177,IMPORT!$F:$AF,27,FALSE),1,10)&lt;&gt;"null",MID(VLOOKUP(B177,IMPORT!$F:$AF,27,FALSE),1,10),"-")),"")</f>
        <v>43446</v>
      </c>
      <c r="Y177" s="21">
        <f>IFERROR(IF(VLOOKUP(B177,IMPORT!$F:$AF,24,FALSE)&lt;&gt;"null",VLOOKUP(B177,IMPORT!$F:$AF,24,FALSE),""),"")</f>
        <v>7.0100118723606899E+17</v>
      </c>
      <c r="Z177" s="18">
        <f>IFERROR(IF(VLOOKUP(B177,IMPORT!$F:$AF,25,FALSE)&lt;&gt;"null",VLOOKUP(B177,IMPORT!$F:$AF,25,FALSE),""),"")</f>
        <v>1620</v>
      </c>
    </row>
    <row r="178" spans="1:26">
      <c r="A178" s="1" t="str">
        <f>IFERROR(IF(IMPORT!C178&lt;&gt;"",IMPORT!C178,""),"")</f>
        <v>Paris 10 - Indigo Gare du Nord Lariboisiere</v>
      </c>
      <c r="B178" s="1" t="str">
        <f>IFERROR(VLOOKUP(D178,IMPORT!$1:$1048576,6,FALSE),"")</f>
        <v>FB-377-TM</v>
      </c>
      <c r="C178" s="1">
        <f>IFERROR(VLOOKUP(B178,IMPORT!$F:$G,2,FALSE),"")</f>
        <v>500</v>
      </c>
      <c r="D178" s="8" t="str">
        <f>IFERROR(IF(IMPORT!A178&lt;&gt;"",IMPORT!A178,""),"")</f>
        <v>Paris 10 - Indigo Gare du Nord Lariboisiere9</v>
      </c>
      <c r="E178" s="1" t="str">
        <f>IFERROR(VLOOKUP(D178,IMPORT!$1:$1048576,21,FALSE),"")</f>
        <v>Simon Coulange</v>
      </c>
      <c r="F178" s="22" t="str">
        <f>IFERROR(IF(VLOOKUP(B178,IMPORT!$F:$J,4,0)="true","","S"),"")</f>
        <v/>
      </c>
      <c r="G178" s="10" t="str">
        <f>IFERROR(IF(VLOOKUP(B178,IMPORT!$F:$J,5,0)="normal","","B"),"")</f>
        <v/>
      </c>
      <c r="H178" s="23" t="str">
        <f>IFERROR(IF(VLOOKUP(B178,IMPORT!$F:$L,7,0)="true","","P"),"")</f>
        <v/>
      </c>
      <c r="I178" s="18" t="str">
        <f>IF(AND(OR(IMPORT!K178="available",IMPORT!K178="reservation",IMPORT!K178="reservation-late"),OR(A178&lt;&gt;"Z - Garage - Livraison",A178&lt;&gt;"Z - Garage - Livraison")),B178,"")</f>
        <v>FB-377-TM</v>
      </c>
      <c r="J178" s="18" t="str">
        <f>IFERROR(IF(VLOOKUP(B178,IMPORT!$F:$AF,21,FALSE)&lt;&gt;"null",IF(OR(A178="Z - Garage - Livraison",A178="Z - Garage - Restitution"),"",B178),""),"")</f>
        <v/>
      </c>
      <c r="K178" s="18" t="str">
        <f>IF(AND(J178="",OR(IMPORT!K178="intervention",IMPORT!K178="intervention-late")),IF(OR(A178="Z - Garage - Livraison",A178="Z - Garage - Restitution"),"",B178),"")</f>
        <v/>
      </c>
      <c r="L178" s="18" t="str">
        <f t="shared" si="4"/>
        <v/>
      </c>
      <c r="M178" s="20" t="str">
        <f>IFERROR(INT(IF(OR(IMPORT!K178="intervention",IMPORT!K178="intervention-late",IMPORT!K178="unavailable"),IF(J178&lt;&gt;"",MID(VLOOKUP(B178,IMPORT!$F:$AF,21,0),1,10),MID(VLOOKUP(B178,IMPORT!$F:$AF,19,0),1,10)),"")),"")</f>
        <v/>
      </c>
      <c r="N178" s="20" t="str">
        <f>IFERROR(INT(IF(OR(IMPORT!K178="intervention",IMPORT!K178="intervention-late",IMPORT!K178="unavailable"),IF(J178&lt;&gt;"",MID(VLOOKUP(B178,IMPORT!$F:$AF,22,0),1,10),MID(VLOOKUP(B178,IMPORT!$F:$AF,20,0),1,10)),"")),"")</f>
        <v/>
      </c>
      <c r="O178" s="18" t="str">
        <f t="shared" ca="1" si="5"/>
        <v/>
      </c>
      <c r="P178" s="14" t="str">
        <f>IFERROR(INT(IF(MID(VLOOKUP(B178,IMPORT!$F:$AF,23,FALSE),1,10)&lt;&gt;"null",MID(VLOOKUP(B178,IMPORT!$F:$AF,23,FALSE),1,10),"")),"")</f>
        <v/>
      </c>
      <c r="Q178" s="16" t="str">
        <f>IFERROR(INT(IF(MID(VLOOKUP(B178,IMPORT!$F:$AF,26,FALSE),1,10)&lt;&gt;"null",MID(VLOOKUP(B178,IMPORT!$F:$AF,26,FALSE),1,10),"")),"")</f>
        <v/>
      </c>
      <c r="R178" s="16" t="str">
        <f>IFERROR(IF(VLOOKUP(B178,IMPORT!$F:$AF,11,FALSE)="true","X",""),"")</f>
        <v/>
      </c>
      <c r="S178" s="16" t="str">
        <f>IFERROR(IF(VLOOKUP(B178,IMPORT!$F:$AF,12,FALSE)="true","X",""),"")</f>
        <v/>
      </c>
      <c r="T178" s="16" t="str">
        <f>IFERROR(IF(VLOOKUP(B178,IMPORT!$F:$AF,9,FALSE)="true","X",""),"")</f>
        <v/>
      </c>
      <c r="U178" s="16" t="str">
        <f>IFERROR(IF(VLOOKUP(B178,IMPORT!$F:$AF,10,FALSE)="true","X",""),"")</f>
        <v/>
      </c>
      <c r="V178" s="16" t="str">
        <f>IFERROR(IF(VLOOKUP(B178,IMPORT!$F:$AF,13,FALSE)="true","X",""),"")</f>
        <v/>
      </c>
      <c r="W178" s="16" t="str">
        <f>IFERROR(IF(VLOOKUP(B178,IMPORT!$F:$AF,14,FALSE)="true","X",""),"")</f>
        <v/>
      </c>
      <c r="X178" s="12" t="str">
        <f>IFERROR(INT(IF(MID(VLOOKUP(B178,IMPORT!$F:$AF,27,FALSE),1,10)&lt;&gt;"null",MID(VLOOKUP(B178,IMPORT!$F:$AF,27,FALSE),1,10),"-")),"")</f>
        <v/>
      </c>
      <c r="Y178" s="21">
        <f>IFERROR(IF(VLOOKUP(B178,IMPORT!$F:$AF,24,FALSE)&lt;&gt;"null",VLOOKUP(B178,IMPORT!$F:$AF,24,FALSE),""),"")</f>
        <v>7.0100118723606899E+17</v>
      </c>
      <c r="Z178" s="18">
        <f>IFERROR(IF(VLOOKUP(B178,IMPORT!$F:$AF,25,FALSE)&lt;&gt;"null",VLOOKUP(B178,IMPORT!$F:$AF,25,FALSE),""),"")</f>
        <v>1616</v>
      </c>
    </row>
    <row r="179" spans="1:26">
      <c r="A179" s="1" t="str">
        <f>IFERROR(IF(IMPORT!C179&lt;&gt;"",IMPORT!C179,""),"")</f>
        <v>Paris 10 - Indigo Gare du Nord Lariboisiere</v>
      </c>
      <c r="B179" s="1" t="str">
        <f>IFERROR(VLOOKUP(D179,IMPORT!$1:$1048576,6,FALSE),"")</f>
        <v>EN-675-GB</v>
      </c>
      <c r="C179" s="1" t="str">
        <f>IFERROR(VLOOKUP(B179,IMPORT!$F:$G,2,FALSE),"")</f>
        <v>Golf 7</v>
      </c>
      <c r="D179" s="8" t="str">
        <f>IFERROR(IF(IMPORT!A179&lt;&gt;"",IMPORT!A179,""),"")</f>
        <v>Paris 10 - Indigo Gare du Nord Lariboisiere10</v>
      </c>
      <c r="E179" s="1" t="str">
        <f>IFERROR(VLOOKUP(D179,IMPORT!$1:$1048576,21,FALSE),"")</f>
        <v>Simon Coulange</v>
      </c>
      <c r="F179" s="22" t="str">
        <f>IFERROR(IF(VLOOKUP(B179,IMPORT!$F:$J,4,0)="true","","S"),"")</f>
        <v>S</v>
      </c>
      <c r="G179" s="10" t="str">
        <f>IFERROR(IF(VLOOKUP(B179,IMPORT!$F:$J,5,0)="normal","","B"),"")</f>
        <v/>
      </c>
      <c r="H179" s="23" t="str">
        <f>IFERROR(IF(VLOOKUP(B179,IMPORT!$F:$L,7,0)="true","","P"),"")</f>
        <v>P</v>
      </c>
      <c r="I179" s="18" t="str">
        <f>IF(AND(OR(IMPORT!K179="available",IMPORT!K179="reservation",IMPORT!K179="reservation-late"),OR(A179&lt;&gt;"Z - Garage - Livraison",A179&lt;&gt;"Z - Garage - Livraison")),B179,"")</f>
        <v/>
      </c>
      <c r="J179" s="18" t="str">
        <f>IFERROR(IF(VLOOKUP(B179,IMPORT!$F:$AF,21,FALSE)&lt;&gt;"null",IF(OR(A179="Z - Garage - Livraison",A179="Z - Garage - Restitution"),"",B179),""),"")</f>
        <v/>
      </c>
      <c r="K179" s="18" t="str">
        <f>IF(AND(J179="",OR(IMPORT!K179="intervention",IMPORT!K179="intervention-late")),IF(OR(A179="Z - Garage - Livraison",A179="Z - Garage - Restitution"),"",B179),"")</f>
        <v>EN-675-GB</v>
      </c>
      <c r="L179" s="18" t="str">
        <f t="shared" si="4"/>
        <v/>
      </c>
      <c r="M179" s="20">
        <f>IFERROR(INT(IF(OR(IMPORT!K179="intervention",IMPORT!K179="intervention-late",IMPORT!K179="unavailable"),IF(J179&lt;&gt;"",MID(VLOOKUP(B179,IMPORT!$F:$AF,21,0),1,10),MID(VLOOKUP(B179,IMPORT!$F:$AF,19,0),1,10)),"")),"")</f>
        <v>43510</v>
      </c>
      <c r="N179" s="20">
        <f>IFERROR(INT(IF(OR(IMPORT!K179="intervention",IMPORT!K179="intervention-late",IMPORT!K179="unavailable"),IF(J179&lt;&gt;"",MID(VLOOKUP(B179,IMPORT!$F:$AF,22,0),1,10),MID(VLOOKUP(B179,IMPORT!$F:$AF,20,0),1,10)),"")),"")</f>
        <v>43515</v>
      </c>
      <c r="O179" s="18" t="str">
        <f t="shared" ca="1" si="5"/>
        <v/>
      </c>
      <c r="P179" s="14" t="str">
        <f>IFERROR(INT(IF(MID(VLOOKUP(B179,IMPORT!$F:$AF,23,FALSE),1,10)&lt;&gt;"null",MID(VLOOKUP(B179,IMPORT!$F:$AF,23,FALSE),1,10),"")),"")</f>
        <v/>
      </c>
      <c r="Q179" s="16" t="str">
        <f>IFERROR(INT(IF(MID(VLOOKUP(B179,IMPORT!$F:$AF,26,FALSE),1,10)&lt;&gt;"null",MID(VLOOKUP(B179,IMPORT!$F:$AF,26,FALSE),1,10),"")),"")</f>
        <v/>
      </c>
      <c r="R179" s="16" t="str">
        <f>IFERROR(IF(VLOOKUP(B179,IMPORT!$F:$AF,11,FALSE)="true","X",""),"")</f>
        <v/>
      </c>
      <c r="S179" s="16" t="str">
        <f>IFERROR(IF(VLOOKUP(B179,IMPORT!$F:$AF,12,FALSE)="true","X",""),"")</f>
        <v/>
      </c>
      <c r="T179" s="16" t="str">
        <f>IFERROR(IF(VLOOKUP(B179,IMPORT!$F:$AF,9,FALSE)="true","X",""),"")</f>
        <v/>
      </c>
      <c r="U179" s="16" t="str">
        <f>IFERROR(IF(VLOOKUP(B179,IMPORT!$F:$AF,10,FALSE)="true","X",""),"")</f>
        <v/>
      </c>
      <c r="V179" s="16" t="str">
        <f>IFERROR(IF(VLOOKUP(B179,IMPORT!$F:$AF,13,FALSE)="true","X",""),"")</f>
        <v/>
      </c>
      <c r="W179" s="16" t="str">
        <f>IFERROR(IF(VLOOKUP(B179,IMPORT!$F:$AF,14,FALSE)="true","X",""),"")</f>
        <v/>
      </c>
      <c r="X179" s="12">
        <f>IFERROR(INT(IF(MID(VLOOKUP(B179,IMPORT!$F:$AF,27,FALSE),1,10)&lt;&gt;"null",MID(VLOOKUP(B179,IMPORT!$F:$AF,27,FALSE),1,10),"-")),"")</f>
        <v>43388</v>
      </c>
      <c r="Y179" s="21">
        <f>IFERROR(IF(VLOOKUP(B179,IMPORT!$F:$AF,24,FALSE)&lt;&gt;"null",VLOOKUP(B179,IMPORT!$F:$AF,24,FALSE),""),"")</f>
        <v>7.0100118723606502E+17</v>
      </c>
      <c r="Z179" s="18" t="str">
        <f>IFERROR(IF(VLOOKUP(B179,IMPORT!$F:$AF,25,FALSE)&lt;&gt;"null",VLOOKUP(B179,IMPORT!$F:$AF,25,FALSE),""),"")</f>
        <v/>
      </c>
    </row>
    <row r="180" spans="1:26">
      <c r="A180" s="1" t="str">
        <f>IFERROR(IF(IMPORT!C180&lt;&gt;"",IMPORT!C180,""),"")</f>
        <v>Paris 10 - Rex Atrium</v>
      </c>
      <c r="B180" s="1" t="str">
        <f>IFERROR(VLOOKUP(D180,IMPORT!$1:$1048576,6,FALSE),"")</f>
        <v>FC-476-DK</v>
      </c>
      <c r="C180" s="1">
        <f>IFERROR(VLOOKUP(B180,IMPORT!$F:$G,2,FALSE),"")</f>
        <v>500</v>
      </c>
      <c r="D180" s="8" t="str">
        <f>IFERROR(IF(IMPORT!A180&lt;&gt;"",IMPORT!A180,""),"")</f>
        <v>Paris 10 - Rex Atrium1</v>
      </c>
      <c r="E180" s="1" t="str">
        <f>IFERROR(VLOOKUP(D180,IMPORT!$1:$1048576,21,FALSE),"")</f>
        <v>Simon Coulange</v>
      </c>
      <c r="F180" s="22" t="str">
        <f>IFERROR(IF(VLOOKUP(B180,IMPORT!$F:$J,4,0)="true","","S"),"")</f>
        <v/>
      </c>
      <c r="G180" s="10" t="str">
        <f>IFERROR(IF(VLOOKUP(B180,IMPORT!$F:$J,5,0)="normal","","B"),"")</f>
        <v/>
      </c>
      <c r="H180" s="23" t="str">
        <f>IFERROR(IF(VLOOKUP(B180,IMPORT!$F:$L,7,0)="true","","P"),"")</f>
        <v/>
      </c>
      <c r="I180" s="18" t="str">
        <f>IF(AND(OR(IMPORT!K180="available",IMPORT!K180="reservation",IMPORT!K180="reservation-late"),OR(A180&lt;&gt;"Z - Garage - Livraison",A180&lt;&gt;"Z - Garage - Livraison")),B180,"")</f>
        <v>FC-476-DK</v>
      </c>
      <c r="J180" s="18" t="str">
        <f>IFERROR(IF(VLOOKUP(B180,IMPORT!$F:$AF,21,FALSE)&lt;&gt;"null",IF(OR(A180="Z - Garage - Livraison",A180="Z - Garage - Restitution"),"",B180),""),"")</f>
        <v/>
      </c>
      <c r="K180" s="18" t="str">
        <f>IF(AND(J180="",OR(IMPORT!K180="intervention",IMPORT!K180="intervention-late")),IF(OR(A180="Z - Garage - Livraison",A180="Z - Garage - Restitution"),"",B180),"")</f>
        <v/>
      </c>
      <c r="L180" s="18" t="str">
        <f t="shared" si="4"/>
        <v/>
      </c>
      <c r="M180" s="20" t="str">
        <f>IFERROR(INT(IF(OR(IMPORT!K180="intervention",IMPORT!K180="intervention-late",IMPORT!K180="unavailable"),IF(J180&lt;&gt;"",MID(VLOOKUP(B180,IMPORT!$F:$AF,21,0),1,10),MID(VLOOKUP(B180,IMPORT!$F:$AF,19,0),1,10)),"")),"")</f>
        <v/>
      </c>
      <c r="N180" s="20" t="str">
        <f>IFERROR(INT(IF(OR(IMPORT!K180="intervention",IMPORT!K180="intervention-late",IMPORT!K180="unavailable"),IF(J180&lt;&gt;"",MID(VLOOKUP(B180,IMPORT!$F:$AF,22,0),1,10),MID(VLOOKUP(B180,IMPORT!$F:$AF,20,0),1,10)),"")),"")</f>
        <v/>
      </c>
      <c r="O180" s="18" t="str">
        <f t="shared" ca="1" si="5"/>
        <v/>
      </c>
      <c r="P180" s="14" t="str">
        <f>IFERROR(INT(IF(MID(VLOOKUP(B180,IMPORT!$F:$AF,23,FALSE),1,10)&lt;&gt;"null",MID(VLOOKUP(B180,IMPORT!$F:$AF,23,FALSE),1,10),"")),"")</f>
        <v/>
      </c>
      <c r="Q180" s="16" t="str">
        <f>IFERROR(INT(IF(MID(VLOOKUP(B180,IMPORT!$F:$AF,26,FALSE),1,10)&lt;&gt;"null",MID(VLOOKUP(B180,IMPORT!$F:$AF,26,FALSE),1,10),"")),"")</f>
        <v/>
      </c>
      <c r="R180" s="16" t="str">
        <f>IFERROR(IF(VLOOKUP(B180,IMPORT!$F:$AF,11,FALSE)="true","X",""),"")</f>
        <v/>
      </c>
      <c r="S180" s="16" t="str">
        <f>IFERROR(IF(VLOOKUP(B180,IMPORT!$F:$AF,12,FALSE)="true","X",""),"")</f>
        <v/>
      </c>
      <c r="T180" s="16" t="str">
        <f>IFERROR(IF(VLOOKUP(B180,IMPORT!$F:$AF,9,FALSE)="true","X",""),"")</f>
        <v/>
      </c>
      <c r="U180" s="16" t="str">
        <f>IFERROR(IF(VLOOKUP(B180,IMPORT!$F:$AF,10,FALSE)="true","X",""),"")</f>
        <v/>
      </c>
      <c r="V180" s="16" t="str">
        <f>IFERROR(IF(VLOOKUP(B180,IMPORT!$F:$AF,13,FALSE)="true","X",""),"")</f>
        <v/>
      </c>
      <c r="W180" s="16" t="str">
        <f>IFERROR(IF(VLOOKUP(B180,IMPORT!$F:$AF,14,FALSE)="true","X",""),"")</f>
        <v/>
      </c>
      <c r="X180" s="12">
        <f>IFERROR(INT(IF(MID(VLOOKUP(B180,IMPORT!$F:$AF,27,FALSE),1,10)&lt;&gt;"null",MID(VLOOKUP(B180,IMPORT!$F:$AF,27,FALSE),1,10),"-")),"")</f>
        <v>43446</v>
      </c>
      <c r="Y180" s="21">
        <f>IFERROR(IF(VLOOKUP(B180,IMPORT!$F:$AF,24,FALSE)&lt;&gt;"null",VLOOKUP(B180,IMPORT!$F:$AF,24,FALSE),""),"")</f>
        <v>7.0100118723605798E+17</v>
      </c>
      <c r="Z180" s="18">
        <f>IFERROR(IF(VLOOKUP(B180,IMPORT!$F:$AF,25,FALSE)&lt;&gt;"null",VLOOKUP(B180,IMPORT!$F:$AF,25,FALSE),""),"")</f>
        <v>134839</v>
      </c>
    </row>
    <row r="181" spans="1:26">
      <c r="A181" s="1" t="str">
        <f>IFERROR(IF(IMPORT!C181&lt;&gt;"",IMPORT!C181,""),"")</f>
        <v>Paris 10 - Rex Atrium</v>
      </c>
      <c r="B181" s="1" t="str">
        <f>IFERROR(VLOOKUP(D181,IMPORT!$1:$1048576,6,FALSE),"")</f>
        <v>ES-247-GP</v>
      </c>
      <c r="C181" s="1" t="str">
        <f>IFERROR(VLOOKUP(B181,IMPORT!$F:$G,2,FALSE),"")</f>
        <v>TWINGO</v>
      </c>
      <c r="D181" s="8" t="str">
        <f>IFERROR(IF(IMPORT!A181&lt;&gt;"",IMPORT!A181,""),"")</f>
        <v>Paris 10 - Rex Atrium2</v>
      </c>
      <c r="E181" s="1" t="str">
        <f>IFERROR(VLOOKUP(D181,IMPORT!$1:$1048576,21,FALSE),"")</f>
        <v>Simon Coulange</v>
      </c>
      <c r="F181" s="22" t="str">
        <f>IFERROR(IF(VLOOKUP(B181,IMPORT!$F:$J,4,0)="true","","S"),"")</f>
        <v/>
      </c>
      <c r="G181" s="10" t="str">
        <f>IFERROR(IF(VLOOKUP(B181,IMPORT!$F:$J,5,0)="normal","","B"),"")</f>
        <v/>
      </c>
      <c r="H181" s="23" t="str">
        <f>IFERROR(IF(VLOOKUP(B181,IMPORT!$F:$L,7,0)="true","","P"),"")</f>
        <v/>
      </c>
      <c r="I181" s="18" t="str">
        <f>IF(AND(OR(IMPORT!K181="available",IMPORT!K181="reservation",IMPORT!K181="reservation-late"),OR(A181&lt;&gt;"Z - Garage - Livraison",A181&lt;&gt;"Z - Garage - Livraison")),B181,"")</f>
        <v>ES-247-GP</v>
      </c>
      <c r="J181" s="18" t="str">
        <f>IFERROR(IF(VLOOKUP(B181,IMPORT!$F:$AF,21,FALSE)&lt;&gt;"null",IF(OR(A181="Z - Garage - Livraison",A181="Z - Garage - Restitution"),"",B181),""),"")</f>
        <v/>
      </c>
      <c r="K181" s="18" t="str">
        <f>IF(AND(J181="",OR(IMPORT!K181="intervention",IMPORT!K181="intervention-late")),IF(OR(A181="Z - Garage - Livraison",A181="Z - Garage - Restitution"),"",B181),"")</f>
        <v/>
      </c>
      <c r="L181" s="18" t="str">
        <f t="shared" si="4"/>
        <v/>
      </c>
      <c r="M181" s="20" t="str">
        <f>IFERROR(INT(IF(OR(IMPORT!K181="intervention",IMPORT!K181="intervention-late",IMPORT!K181="unavailable"),IF(J181&lt;&gt;"",MID(VLOOKUP(B181,IMPORT!$F:$AF,21,0),1,10),MID(VLOOKUP(B181,IMPORT!$F:$AF,19,0),1,10)),"")),"")</f>
        <v/>
      </c>
      <c r="N181" s="20" t="str">
        <f>IFERROR(INT(IF(OR(IMPORT!K181="intervention",IMPORT!K181="intervention-late",IMPORT!K181="unavailable"),IF(J181&lt;&gt;"",MID(VLOOKUP(B181,IMPORT!$F:$AF,22,0),1,10),MID(VLOOKUP(B181,IMPORT!$F:$AF,20,0),1,10)),"")),"")</f>
        <v/>
      </c>
      <c r="O181" s="18" t="str">
        <f t="shared" ca="1" si="5"/>
        <v/>
      </c>
      <c r="P181" s="14" t="str">
        <f>IFERROR(INT(IF(MID(VLOOKUP(B181,IMPORT!$F:$AF,23,FALSE),1,10)&lt;&gt;"null",MID(VLOOKUP(B181,IMPORT!$F:$AF,23,FALSE),1,10),"")),"")</f>
        <v/>
      </c>
      <c r="Q181" s="16" t="str">
        <f>IFERROR(INT(IF(MID(VLOOKUP(B181,IMPORT!$F:$AF,26,FALSE),1,10)&lt;&gt;"null",MID(VLOOKUP(B181,IMPORT!$F:$AF,26,FALSE),1,10),"")),"")</f>
        <v/>
      </c>
      <c r="R181" s="16" t="str">
        <f>IFERROR(IF(VLOOKUP(B181,IMPORT!$F:$AF,11,FALSE)="true","X",""),"")</f>
        <v/>
      </c>
      <c r="S181" s="16" t="str">
        <f>IFERROR(IF(VLOOKUP(B181,IMPORT!$F:$AF,12,FALSE)="true","X",""),"")</f>
        <v/>
      </c>
      <c r="T181" s="16" t="str">
        <f>IFERROR(IF(VLOOKUP(B181,IMPORT!$F:$AF,9,FALSE)="true","X",""),"")</f>
        <v/>
      </c>
      <c r="U181" s="16" t="str">
        <f>IFERROR(IF(VLOOKUP(B181,IMPORT!$F:$AF,10,FALSE)="true","X",""),"")</f>
        <v/>
      </c>
      <c r="V181" s="16" t="str">
        <f>IFERROR(IF(VLOOKUP(B181,IMPORT!$F:$AF,13,FALSE)="true","X",""),"")</f>
        <v/>
      </c>
      <c r="W181" s="16" t="str">
        <f>IFERROR(IF(VLOOKUP(B181,IMPORT!$F:$AF,14,FALSE)="true","X",""),"")</f>
        <v/>
      </c>
      <c r="X181" s="12">
        <f>IFERROR(INT(IF(MID(VLOOKUP(B181,IMPORT!$F:$AF,27,FALSE),1,10)&lt;&gt;"null",MID(VLOOKUP(B181,IMPORT!$F:$AF,27,FALSE),1,10),"-")),"")</f>
        <v>43389</v>
      </c>
      <c r="Y181" s="21">
        <f>IFERROR(IF(VLOOKUP(B181,IMPORT!$F:$AF,24,FALSE)&lt;&gt;"null",VLOOKUP(B181,IMPORT!$F:$AF,24,FALSE),""),"")</f>
        <v>7.0100118723606003E+17</v>
      </c>
      <c r="Z181" s="18" t="str">
        <f>IFERROR(IF(VLOOKUP(B181,IMPORT!$F:$AF,25,FALSE)&lt;&gt;"null",VLOOKUP(B181,IMPORT!$F:$AF,25,FALSE),""),"")</f>
        <v/>
      </c>
    </row>
    <row r="182" spans="1:26">
      <c r="A182" s="1" t="str">
        <f>IFERROR(IF(IMPORT!C182&lt;&gt;"",IMPORT!C182,""),"")</f>
        <v>Paris 10 - Rex Atrium</v>
      </c>
      <c r="B182" s="1" t="str">
        <f>IFERROR(VLOOKUP(D182,IMPORT!$1:$1048576,6,FALSE),"")</f>
        <v>FC-552-DK</v>
      </c>
      <c r="C182" s="1">
        <f>IFERROR(VLOOKUP(B182,IMPORT!$F:$G,2,FALSE),"")</f>
        <v>500</v>
      </c>
      <c r="D182" s="8" t="str">
        <f>IFERROR(IF(IMPORT!A182&lt;&gt;"",IMPORT!A182,""),"")</f>
        <v>Paris 10 - Rex Atrium3</v>
      </c>
      <c r="E182" s="1" t="str">
        <f>IFERROR(VLOOKUP(D182,IMPORT!$1:$1048576,21,FALSE),"")</f>
        <v>Simon Coulange</v>
      </c>
      <c r="F182" s="22" t="str">
        <f>IFERROR(IF(VLOOKUP(B182,IMPORT!$F:$J,4,0)="true","","S"),"")</f>
        <v/>
      </c>
      <c r="G182" s="10" t="str">
        <f>IFERROR(IF(VLOOKUP(B182,IMPORT!$F:$J,5,0)="normal","","B"),"")</f>
        <v/>
      </c>
      <c r="H182" s="23" t="str">
        <f>IFERROR(IF(VLOOKUP(B182,IMPORT!$F:$L,7,0)="true","","P"),"")</f>
        <v>P</v>
      </c>
      <c r="I182" s="18" t="str">
        <f>IF(AND(OR(IMPORT!K182="available",IMPORT!K182="reservation",IMPORT!K182="reservation-late"),OR(A182&lt;&gt;"Z - Garage - Livraison",A182&lt;&gt;"Z - Garage - Livraison")),B182,"")</f>
        <v>FC-552-DK</v>
      </c>
      <c r="J182" s="18" t="str">
        <f>IFERROR(IF(VLOOKUP(B182,IMPORT!$F:$AF,21,FALSE)&lt;&gt;"null",IF(OR(A182="Z - Garage - Livraison",A182="Z - Garage - Restitution"),"",B182),""),"")</f>
        <v/>
      </c>
      <c r="K182" s="18" t="str">
        <f>IF(AND(J182="",OR(IMPORT!K182="intervention",IMPORT!K182="intervention-late")),IF(OR(A182="Z - Garage - Livraison",A182="Z - Garage - Restitution"),"",B182),"")</f>
        <v/>
      </c>
      <c r="L182" s="18" t="str">
        <f t="shared" si="4"/>
        <v/>
      </c>
      <c r="M182" s="20" t="str">
        <f>IFERROR(INT(IF(OR(IMPORT!K182="intervention",IMPORT!K182="intervention-late",IMPORT!K182="unavailable"),IF(J182&lt;&gt;"",MID(VLOOKUP(B182,IMPORT!$F:$AF,21,0),1,10),MID(VLOOKUP(B182,IMPORT!$F:$AF,19,0),1,10)),"")),"")</f>
        <v/>
      </c>
      <c r="N182" s="20" t="str">
        <f>IFERROR(INT(IF(OR(IMPORT!K182="intervention",IMPORT!K182="intervention-late",IMPORT!K182="unavailable"),IF(J182&lt;&gt;"",MID(VLOOKUP(B182,IMPORT!$F:$AF,22,0),1,10),MID(VLOOKUP(B182,IMPORT!$F:$AF,20,0),1,10)),"")),"")</f>
        <v/>
      </c>
      <c r="O182" s="18" t="str">
        <f t="shared" ca="1" si="5"/>
        <v/>
      </c>
      <c r="P182" s="14" t="str">
        <f>IFERROR(INT(IF(MID(VLOOKUP(B182,IMPORT!$F:$AF,23,FALSE),1,10)&lt;&gt;"null",MID(VLOOKUP(B182,IMPORT!$F:$AF,23,FALSE),1,10),"")),"")</f>
        <v/>
      </c>
      <c r="Q182" s="16" t="str">
        <f>IFERROR(INT(IF(MID(VLOOKUP(B182,IMPORT!$F:$AF,26,FALSE),1,10)&lt;&gt;"null",MID(VLOOKUP(B182,IMPORT!$F:$AF,26,FALSE),1,10),"")),"")</f>
        <v/>
      </c>
      <c r="R182" s="16" t="str">
        <f>IFERROR(IF(VLOOKUP(B182,IMPORT!$F:$AF,11,FALSE)="true","X",""),"")</f>
        <v/>
      </c>
      <c r="S182" s="16" t="str">
        <f>IFERROR(IF(VLOOKUP(B182,IMPORT!$F:$AF,12,FALSE)="true","X",""),"")</f>
        <v/>
      </c>
      <c r="T182" s="16" t="str">
        <f>IFERROR(IF(VLOOKUP(B182,IMPORT!$F:$AF,9,FALSE)="true","X",""),"")</f>
        <v/>
      </c>
      <c r="U182" s="16" t="str">
        <f>IFERROR(IF(VLOOKUP(B182,IMPORT!$F:$AF,10,FALSE)="true","X",""),"")</f>
        <v/>
      </c>
      <c r="V182" s="16" t="str">
        <f>IFERROR(IF(VLOOKUP(B182,IMPORT!$F:$AF,13,FALSE)="true","X",""),"")</f>
        <v/>
      </c>
      <c r="W182" s="16" t="str">
        <f>IFERROR(IF(VLOOKUP(B182,IMPORT!$F:$AF,14,FALSE)="true","X",""),"")</f>
        <v/>
      </c>
      <c r="X182" s="12">
        <f>IFERROR(INT(IF(MID(VLOOKUP(B182,IMPORT!$F:$AF,27,FALSE),1,10)&lt;&gt;"null",MID(VLOOKUP(B182,IMPORT!$F:$AF,27,FALSE),1,10),"-")),"")</f>
        <v>43446</v>
      </c>
      <c r="Y182" s="21">
        <f>IFERROR(IF(VLOOKUP(B182,IMPORT!$F:$AF,24,FALSE)&lt;&gt;"null",VLOOKUP(B182,IMPORT!$F:$AF,24,FALSE),""),"")</f>
        <v>7.0100118723605901E+17</v>
      </c>
      <c r="Z182" s="18">
        <f>IFERROR(IF(VLOOKUP(B182,IMPORT!$F:$AF,25,FALSE)&lt;&gt;"null",VLOOKUP(B182,IMPORT!$F:$AF,25,FALSE),""),"")</f>
        <v>134835</v>
      </c>
    </row>
    <row r="183" spans="1:26">
      <c r="A183" s="1" t="str">
        <f>IFERROR(IF(IMPORT!C183&lt;&gt;"",IMPORT!C183,""),"")</f>
        <v>Paris 10 - Rex Atrium</v>
      </c>
      <c r="B183" s="1" t="str">
        <f>IFERROR(VLOOKUP(D183,IMPORT!$1:$1048576,6,FALSE),"")</f>
        <v>EL-577-BS</v>
      </c>
      <c r="C183" s="1" t="str">
        <f>IFERROR(VLOOKUP(B183,IMPORT!$F:$G,2,FALSE),"")</f>
        <v>TWINGO</v>
      </c>
      <c r="D183" s="8" t="str">
        <f>IFERROR(IF(IMPORT!A183&lt;&gt;"",IMPORT!A183,""),"")</f>
        <v>Paris 10 - Rex Atrium4</v>
      </c>
      <c r="E183" s="1" t="str">
        <f>IFERROR(VLOOKUP(D183,IMPORT!$1:$1048576,21,FALSE),"")</f>
        <v>Simon Coulange</v>
      </c>
      <c r="F183" s="22" t="str">
        <f>IFERROR(IF(VLOOKUP(B183,IMPORT!$F:$J,4,0)="true","","S"),"")</f>
        <v/>
      </c>
      <c r="G183" s="10" t="str">
        <f>IFERROR(IF(VLOOKUP(B183,IMPORT!$F:$J,5,0)="normal","","B"),"")</f>
        <v/>
      </c>
      <c r="H183" s="23" t="str">
        <f>IFERROR(IF(VLOOKUP(B183,IMPORT!$F:$L,7,0)="true","","P"),"")</f>
        <v>P</v>
      </c>
      <c r="I183" s="18" t="str">
        <f>IF(AND(OR(IMPORT!K183="available",IMPORT!K183="reservation",IMPORT!K183="reservation-late"),OR(A183&lt;&gt;"Z - Garage - Livraison",A183&lt;&gt;"Z - Garage - Livraison")),B183,"")</f>
        <v>EL-577-BS</v>
      </c>
      <c r="J183" s="18" t="str">
        <f>IFERROR(IF(VLOOKUP(B183,IMPORT!$F:$AF,21,FALSE)&lt;&gt;"null",IF(OR(A183="Z - Garage - Livraison",A183="Z - Garage - Restitution"),"",B183),""),"")</f>
        <v/>
      </c>
      <c r="K183" s="18" t="str">
        <f>IF(AND(J183="",OR(IMPORT!K183="intervention",IMPORT!K183="intervention-late")),IF(OR(A183="Z - Garage - Livraison",A183="Z - Garage - Restitution"),"",B183),"")</f>
        <v/>
      </c>
      <c r="L183" s="18" t="str">
        <f t="shared" si="4"/>
        <v/>
      </c>
      <c r="M183" s="20" t="str">
        <f>IFERROR(INT(IF(OR(IMPORT!K183="intervention",IMPORT!K183="intervention-late",IMPORT!K183="unavailable"),IF(J183&lt;&gt;"",MID(VLOOKUP(B183,IMPORT!$F:$AF,21,0),1,10),MID(VLOOKUP(B183,IMPORT!$F:$AF,19,0),1,10)),"")),"")</f>
        <v/>
      </c>
      <c r="N183" s="20" t="str">
        <f>IFERROR(INT(IF(OR(IMPORT!K183="intervention",IMPORT!K183="intervention-late",IMPORT!K183="unavailable"),IF(J183&lt;&gt;"",MID(VLOOKUP(B183,IMPORT!$F:$AF,22,0),1,10),MID(VLOOKUP(B183,IMPORT!$F:$AF,20,0),1,10)),"")),"")</f>
        <v/>
      </c>
      <c r="O183" s="18" t="str">
        <f t="shared" ca="1" si="5"/>
        <v/>
      </c>
      <c r="P183" s="14" t="str">
        <f>IFERROR(INT(IF(MID(VLOOKUP(B183,IMPORT!$F:$AF,23,FALSE),1,10)&lt;&gt;"null",MID(VLOOKUP(B183,IMPORT!$F:$AF,23,FALSE),1,10),"")),"")</f>
        <v/>
      </c>
      <c r="Q183" s="16" t="str">
        <f>IFERROR(INT(IF(MID(VLOOKUP(B183,IMPORT!$F:$AF,26,FALSE),1,10)&lt;&gt;"null",MID(VLOOKUP(B183,IMPORT!$F:$AF,26,FALSE),1,10),"")),"")</f>
        <v/>
      </c>
      <c r="R183" s="16" t="str">
        <f>IFERROR(IF(VLOOKUP(B183,IMPORT!$F:$AF,11,FALSE)="true","X",""),"")</f>
        <v/>
      </c>
      <c r="S183" s="16" t="str">
        <f>IFERROR(IF(VLOOKUP(B183,IMPORT!$F:$AF,12,FALSE)="true","X",""),"")</f>
        <v/>
      </c>
      <c r="T183" s="16" t="str">
        <f>IFERROR(IF(VLOOKUP(B183,IMPORT!$F:$AF,9,FALSE)="true","X",""),"")</f>
        <v/>
      </c>
      <c r="U183" s="16" t="str">
        <f>IFERROR(IF(VLOOKUP(B183,IMPORT!$F:$AF,10,FALSE)="true","X",""),"")</f>
        <v/>
      </c>
      <c r="V183" s="16" t="str">
        <f>IFERROR(IF(VLOOKUP(B183,IMPORT!$F:$AF,13,FALSE)="true","X",""),"")</f>
        <v/>
      </c>
      <c r="W183" s="16" t="str">
        <f>IFERROR(IF(VLOOKUP(B183,IMPORT!$F:$AF,14,FALSE)="true","X",""),"")</f>
        <v/>
      </c>
      <c r="X183" s="12">
        <f>IFERROR(INT(IF(MID(VLOOKUP(B183,IMPORT!$F:$AF,27,FALSE),1,10)&lt;&gt;"null",MID(VLOOKUP(B183,IMPORT!$F:$AF,27,FALSE),1,10),"-")),"")</f>
        <v>43389</v>
      </c>
      <c r="Y183" s="21">
        <f>IFERROR(IF(VLOOKUP(B183,IMPORT!$F:$AF,24,FALSE)&lt;&gt;"null",VLOOKUP(B183,IMPORT!$F:$AF,24,FALSE),""),"")</f>
        <v>7.0100120039401306E+17</v>
      </c>
      <c r="Z183" s="18" t="str">
        <f>IFERROR(IF(VLOOKUP(B183,IMPORT!$F:$AF,25,FALSE)&lt;&gt;"null",VLOOKUP(B183,IMPORT!$F:$AF,25,FALSE),""),"")</f>
        <v/>
      </c>
    </row>
    <row r="184" spans="1:26">
      <c r="A184" s="1" t="str">
        <f>IFERROR(IF(IMPORT!C184&lt;&gt;"",IMPORT!C184,""),"")</f>
        <v>Paris 10 - Rex Atrium</v>
      </c>
      <c r="B184" s="1" t="str">
        <f>IFERROR(VLOOKUP(D184,IMPORT!$1:$1048576,6,FALSE),"")</f>
        <v>FC-471-DK</v>
      </c>
      <c r="C184" s="1">
        <f>IFERROR(VLOOKUP(B184,IMPORT!$F:$G,2,FALSE),"")</f>
        <v>500</v>
      </c>
      <c r="D184" s="8" t="str">
        <f>IFERROR(IF(IMPORT!A184&lt;&gt;"",IMPORT!A184,""),"")</f>
        <v>Paris 10 - Rex Atrium5</v>
      </c>
      <c r="E184" s="1" t="str">
        <f>IFERROR(VLOOKUP(D184,IMPORT!$1:$1048576,21,FALSE),"")</f>
        <v>Simon Coulange</v>
      </c>
      <c r="F184" s="22" t="str">
        <f>IFERROR(IF(VLOOKUP(B184,IMPORT!$F:$J,4,0)="true","","S"),"")</f>
        <v/>
      </c>
      <c r="G184" s="10" t="str">
        <f>IFERROR(IF(VLOOKUP(B184,IMPORT!$F:$J,5,0)="normal","","B"),"")</f>
        <v/>
      </c>
      <c r="H184" s="23" t="str">
        <f>IFERROR(IF(VLOOKUP(B184,IMPORT!$F:$L,7,0)="true","","P"),"")</f>
        <v/>
      </c>
      <c r="I184" s="18" t="str">
        <f>IF(AND(OR(IMPORT!K184="available",IMPORT!K184="reservation",IMPORT!K184="reservation-late"),OR(A184&lt;&gt;"Z - Garage - Livraison",A184&lt;&gt;"Z - Garage - Livraison")),B184,"")</f>
        <v>FC-471-DK</v>
      </c>
      <c r="J184" s="18" t="str">
        <f>IFERROR(IF(VLOOKUP(B184,IMPORT!$F:$AF,21,FALSE)&lt;&gt;"null",IF(OR(A184="Z - Garage - Livraison",A184="Z - Garage - Restitution"),"",B184),""),"")</f>
        <v/>
      </c>
      <c r="K184" s="18" t="str">
        <f>IF(AND(J184="",OR(IMPORT!K184="intervention",IMPORT!K184="intervention-late")),IF(OR(A184="Z - Garage - Livraison",A184="Z - Garage - Restitution"),"",B184),"")</f>
        <v/>
      </c>
      <c r="L184" s="18" t="str">
        <f t="shared" si="4"/>
        <v/>
      </c>
      <c r="M184" s="20" t="str">
        <f>IFERROR(INT(IF(OR(IMPORT!K184="intervention",IMPORT!K184="intervention-late",IMPORT!K184="unavailable"),IF(J184&lt;&gt;"",MID(VLOOKUP(B184,IMPORT!$F:$AF,21,0),1,10),MID(VLOOKUP(B184,IMPORT!$F:$AF,19,0),1,10)),"")),"")</f>
        <v/>
      </c>
      <c r="N184" s="20" t="str">
        <f>IFERROR(INT(IF(OR(IMPORT!K184="intervention",IMPORT!K184="intervention-late",IMPORT!K184="unavailable"),IF(J184&lt;&gt;"",MID(VLOOKUP(B184,IMPORT!$F:$AF,22,0),1,10),MID(VLOOKUP(B184,IMPORT!$F:$AF,20,0),1,10)),"")),"")</f>
        <v/>
      </c>
      <c r="O184" s="18" t="str">
        <f t="shared" ca="1" si="5"/>
        <v/>
      </c>
      <c r="P184" s="14" t="str">
        <f>IFERROR(INT(IF(MID(VLOOKUP(B184,IMPORT!$F:$AF,23,FALSE),1,10)&lt;&gt;"null",MID(VLOOKUP(B184,IMPORT!$F:$AF,23,FALSE),1,10),"")),"")</f>
        <v/>
      </c>
      <c r="Q184" s="16" t="str">
        <f>IFERROR(INT(IF(MID(VLOOKUP(B184,IMPORT!$F:$AF,26,FALSE),1,10)&lt;&gt;"null",MID(VLOOKUP(B184,IMPORT!$F:$AF,26,FALSE),1,10),"")),"")</f>
        <v/>
      </c>
      <c r="R184" s="16" t="str">
        <f>IFERROR(IF(VLOOKUP(B184,IMPORT!$F:$AF,11,FALSE)="true","X",""),"")</f>
        <v/>
      </c>
      <c r="S184" s="16" t="str">
        <f>IFERROR(IF(VLOOKUP(B184,IMPORT!$F:$AF,12,FALSE)="true","X",""),"")</f>
        <v/>
      </c>
      <c r="T184" s="16" t="str">
        <f>IFERROR(IF(VLOOKUP(B184,IMPORT!$F:$AF,9,FALSE)="true","X",""),"")</f>
        <v/>
      </c>
      <c r="U184" s="16" t="str">
        <f>IFERROR(IF(VLOOKUP(B184,IMPORT!$F:$AF,10,FALSE)="true","X",""),"")</f>
        <v/>
      </c>
      <c r="V184" s="16" t="str">
        <f>IFERROR(IF(VLOOKUP(B184,IMPORT!$F:$AF,13,FALSE)="true","X",""),"")</f>
        <v/>
      </c>
      <c r="W184" s="16" t="str">
        <f>IFERROR(IF(VLOOKUP(B184,IMPORT!$F:$AF,14,FALSE)="true","X",""),"")</f>
        <v/>
      </c>
      <c r="X184" s="12">
        <f>IFERROR(INT(IF(MID(VLOOKUP(B184,IMPORT!$F:$AF,27,FALSE),1,10)&lt;&gt;"null",MID(VLOOKUP(B184,IMPORT!$F:$AF,27,FALSE),1,10),"-")),"")</f>
        <v>43446</v>
      </c>
      <c r="Y184" s="21">
        <f>IFERROR(IF(VLOOKUP(B184,IMPORT!$F:$AF,24,FALSE)&lt;&gt;"null",VLOOKUP(B184,IMPORT!$F:$AF,24,FALSE),""),"")</f>
        <v>7.0100118723605798E+17</v>
      </c>
      <c r="Z184" s="18">
        <f>IFERROR(IF(VLOOKUP(B184,IMPORT!$F:$AF,25,FALSE)&lt;&gt;"null",VLOOKUP(B184,IMPORT!$F:$AF,25,FALSE),""),"")</f>
        <v>134837</v>
      </c>
    </row>
    <row r="185" spans="1:26">
      <c r="A185" s="1" t="str">
        <f>IFERROR(IF(IMPORT!C185&lt;&gt;"",IMPORT!C185,""),"")</f>
        <v>Paris 10 - Rex Atrium</v>
      </c>
      <c r="B185" s="1" t="str">
        <f>IFERROR(VLOOKUP(D185,IMPORT!$1:$1048576,6,FALSE),"")</f>
        <v>FC-549-DK</v>
      </c>
      <c r="C185" s="1">
        <f>IFERROR(VLOOKUP(B185,IMPORT!$F:$G,2,FALSE),"")</f>
        <v>500</v>
      </c>
      <c r="D185" s="8" t="str">
        <f>IFERROR(IF(IMPORT!A185&lt;&gt;"",IMPORT!A185,""),"")</f>
        <v>Paris 10 - Rex Atrium6</v>
      </c>
      <c r="E185" s="1" t="str">
        <f>IFERROR(VLOOKUP(D185,IMPORT!$1:$1048576,21,FALSE),"")</f>
        <v>Simon Coulange</v>
      </c>
      <c r="F185" s="22" t="str">
        <f>IFERROR(IF(VLOOKUP(B185,IMPORT!$F:$J,4,0)="true","","S"),"")</f>
        <v/>
      </c>
      <c r="G185" s="10" t="str">
        <f>IFERROR(IF(VLOOKUP(B185,IMPORT!$F:$J,5,0)="normal","","B"),"")</f>
        <v/>
      </c>
      <c r="H185" s="23" t="str">
        <f>IFERROR(IF(VLOOKUP(B185,IMPORT!$F:$L,7,0)="true","","P"),"")</f>
        <v/>
      </c>
      <c r="I185" s="18" t="str">
        <f>IF(AND(OR(IMPORT!K185="available",IMPORT!K185="reservation",IMPORT!K185="reservation-late"),OR(A185&lt;&gt;"Z - Garage - Livraison",A185&lt;&gt;"Z - Garage - Livraison")),B185,"")</f>
        <v>FC-549-DK</v>
      </c>
      <c r="J185" s="18" t="str">
        <f>IFERROR(IF(VLOOKUP(B185,IMPORT!$F:$AF,21,FALSE)&lt;&gt;"null",IF(OR(A185="Z - Garage - Livraison",A185="Z - Garage - Restitution"),"",B185),""),"")</f>
        <v/>
      </c>
      <c r="K185" s="18" t="str">
        <f>IF(AND(J185="",OR(IMPORT!K185="intervention",IMPORT!K185="intervention-late")),IF(OR(A185="Z - Garage - Livraison",A185="Z - Garage - Restitution"),"",B185),"")</f>
        <v/>
      </c>
      <c r="L185" s="18" t="str">
        <f t="shared" si="4"/>
        <v/>
      </c>
      <c r="M185" s="20" t="str">
        <f>IFERROR(INT(IF(OR(IMPORT!K185="intervention",IMPORT!K185="intervention-late",IMPORT!K185="unavailable"),IF(J185&lt;&gt;"",MID(VLOOKUP(B185,IMPORT!$F:$AF,21,0),1,10),MID(VLOOKUP(B185,IMPORT!$F:$AF,19,0),1,10)),"")),"")</f>
        <v/>
      </c>
      <c r="N185" s="20" t="str">
        <f>IFERROR(INT(IF(OR(IMPORT!K185="intervention",IMPORT!K185="intervention-late",IMPORT!K185="unavailable"),IF(J185&lt;&gt;"",MID(VLOOKUP(B185,IMPORT!$F:$AF,22,0),1,10),MID(VLOOKUP(B185,IMPORT!$F:$AF,20,0),1,10)),"")),"")</f>
        <v/>
      </c>
      <c r="O185" s="18" t="str">
        <f t="shared" ca="1" si="5"/>
        <v/>
      </c>
      <c r="P185" s="14" t="str">
        <f>IFERROR(INT(IF(MID(VLOOKUP(B185,IMPORT!$F:$AF,23,FALSE),1,10)&lt;&gt;"null",MID(VLOOKUP(B185,IMPORT!$F:$AF,23,FALSE),1,10),"")),"")</f>
        <v/>
      </c>
      <c r="Q185" s="16" t="str">
        <f>IFERROR(INT(IF(MID(VLOOKUP(B185,IMPORT!$F:$AF,26,FALSE),1,10)&lt;&gt;"null",MID(VLOOKUP(B185,IMPORT!$F:$AF,26,FALSE),1,10),"")),"")</f>
        <v/>
      </c>
      <c r="R185" s="16" t="str">
        <f>IFERROR(IF(VLOOKUP(B185,IMPORT!$F:$AF,11,FALSE)="true","X",""),"")</f>
        <v/>
      </c>
      <c r="S185" s="16" t="str">
        <f>IFERROR(IF(VLOOKUP(B185,IMPORT!$F:$AF,12,FALSE)="true","X",""),"")</f>
        <v/>
      </c>
      <c r="T185" s="16" t="str">
        <f>IFERROR(IF(VLOOKUP(B185,IMPORT!$F:$AF,9,FALSE)="true","X",""),"")</f>
        <v/>
      </c>
      <c r="U185" s="16" t="str">
        <f>IFERROR(IF(VLOOKUP(B185,IMPORT!$F:$AF,10,FALSE)="true","X",""),"")</f>
        <v/>
      </c>
      <c r="V185" s="16" t="str">
        <f>IFERROR(IF(VLOOKUP(B185,IMPORT!$F:$AF,13,FALSE)="true","X",""),"")</f>
        <v/>
      </c>
      <c r="W185" s="16" t="str">
        <f>IFERROR(IF(VLOOKUP(B185,IMPORT!$F:$AF,14,FALSE)="true","X",""),"")</f>
        <v/>
      </c>
      <c r="X185" s="12">
        <f>IFERROR(INT(IF(MID(VLOOKUP(B185,IMPORT!$F:$AF,27,FALSE),1,10)&lt;&gt;"null",MID(VLOOKUP(B185,IMPORT!$F:$AF,27,FALSE),1,10),"-")),"")</f>
        <v>43446</v>
      </c>
      <c r="Y185" s="21">
        <f>IFERROR(IF(VLOOKUP(B185,IMPORT!$F:$AF,24,FALSE)&lt;&gt;"null",VLOOKUP(B185,IMPORT!$F:$AF,24,FALSE),""),"")</f>
        <v>7.0100118723605901E+17</v>
      </c>
      <c r="Z185" s="18">
        <f>IFERROR(IF(VLOOKUP(B185,IMPORT!$F:$AF,25,FALSE)&lt;&gt;"null",VLOOKUP(B185,IMPORT!$F:$AF,25,FALSE),""),"")</f>
        <v>134834</v>
      </c>
    </row>
    <row r="186" spans="1:26">
      <c r="A186" s="1" t="str">
        <f>IFERROR(IF(IMPORT!C186&lt;&gt;"",IMPORT!C186,""),"")</f>
        <v>Paris 10 - Rex Atrium</v>
      </c>
      <c r="B186" s="1" t="str">
        <f>IFERROR(VLOOKUP(D186,IMPORT!$1:$1048576,6,FALSE),"")</f>
        <v>ES-079-NM</v>
      </c>
      <c r="C186" s="1" t="str">
        <f>IFERROR(VLOOKUP(B186,IMPORT!$F:$G,2,FALSE),"")</f>
        <v>MEGANE</v>
      </c>
      <c r="D186" s="8" t="str">
        <f>IFERROR(IF(IMPORT!A186&lt;&gt;"",IMPORT!A186,""),"")</f>
        <v>Paris 10 - Rex Atrium7</v>
      </c>
      <c r="E186" s="1" t="str">
        <f>IFERROR(VLOOKUP(D186,IMPORT!$1:$1048576,21,FALSE),"")</f>
        <v>Simon Coulange</v>
      </c>
      <c r="F186" s="22" t="str">
        <f>IFERROR(IF(VLOOKUP(B186,IMPORT!$F:$J,4,0)="true","","S"),"")</f>
        <v/>
      </c>
      <c r="G186" s="10" t="str">
        <f>IFERROR(IF(VLOOKUP(B186,IMPORT!$F:$J,5,0)="normal","","B"),"")</f>
        <v/>
      </c>
      <c r="H186" s="23" t="str">
        <f>IFERROR(IF(VLOOKUP(B186,IMPORT!$F:$L,7,0)="true","","P"),"")</f>
        <v/>
      </c>
      <c r="I186" s="18" t="str">
        <f>IF(AND(OR(IMPORT!K186="available",IMPORT!K186="reservation",IMPORT!K186="reservation-late"),OR(A186&lt;&gt;"Z - Garage - Livraison",A186&lt;&gt;"Z - Garage - Livraison")),B186,"")</f>
        <v>ES-079-NM</v>
      </c>
      <c r="J186" s="18" t="str">
        <f>IFERROR(IF(VLOOKUP(B186,IMPORT!$F:$AF,21,FALSE)&lt;&gt;"null",IF(OR(A186="Z - Garage - Livraison",A186="Z - Garage - Restitution"),"",B186),""),"")</f>
        <v/>
      </c>
      <c r="K186" s="18" t="str">
        <f>IF(AND(J186="",OR(IMPORT!K186="intervention",IMPORT!K186="intervention-late")),IF(OR(A186="Z - Garage - Livraison",A186="Z - Garage - Restitution"),"",B186),"")</f>
        <v/>
      </c>
      <c r="L186" s="18" t="str">
        <f t="shared" si="4"/>
        <v/>
      </c>
      <c r="M186" s="20" t="str">
        <f>IFERROR(INT(IF(OR(IMPORT!K186="intervention",IMPORT!K186="intervention-late",IMPORT!K186="unavailable"),IF(J186&lt;&gt;"",MID(VLOOKUP(B186,IMPORT!$F:$AF,21,0),1,10),MID(VLOOKUP(B186,IMPORT!$F:$AF,19,0),1,10)),"")),"")</f>
        <v/>
      </c>
      <c r="N186" s="20" t="str">
        <f>IFERROR(INT(IF(OR(IMPORT!K186="intervention",IMPORT!K186="intervention-late",IMPORT!K186="unavailable"),IF(J186&lt;&gt;"",MID(VLOOKUP(B186,IMPORT!$F:$AF,22,0),1,10),MID(VLOOKUP(B186,IMPORT!$F:$AF,20,0),1,10)),"")),"")</f>
        <v/>
      </c>
      <c r="O186" s="18" t="str">
        <f t="shared" ca="1" si="5"/>
        <v/>
      </c>
      <c r="P186" s="14">
        <f>IFERROR(INT(IF(MID(VLOOKUP(B186,IMPORT!$F:$AF,23,FALSE),1,10)&lt;&gt;"null",MID(VLOOKUP(B186,IMPORT!$F:$AF,23,FALSE),1,10),"")),"")</f>
        <v>43490</v>
      </c>
      <c r="Q186" s="16" t="str">
        <f>IFERROR(INT(IF(MID(VLOOKUP(B186,IMPORT!$F:$AF,26,FALSE),1,10)&lt;&gt;"null",MID(VLOOKUP(B186,IMPORT!$F:$AF,26,FALSE),1,10),"")),"")</f>
        <v/>
      </c>
      <c r="R186" s="16" t="str">
        <f>IFERROR(IF(VLOOKUP(B186,IMPORT!$F:$AF,11,FALSE)="true","X",""),"")</f>
        <v/>
      </c>
      <c r="S186" s="16" t="str">
        <f>IFERROR(IF(VLOOKUP(B186,IMPORT!$F:$AF,12,FALSE)="true","X",""),"")</f>
        <v/>
      </c>
      <c r="T186" s="16" t="str">
        <f>IFERROR(IF(VLOOKUP(B186,IMPORT!$F:$AF,9,FALSE)="true","X",""),"")</f>
        <v/>
      </c>
      <c r="U186" s="16" t="str">
        <f>IFERROR(IF(VLOOKUP(B186,IMPORT!$F:$AF,10,FALSE)="true","X",""),"")</f>
        <v/>
      </c>
      <c r="V186" s="16" t="str">
        <f>IFERROR(IF(VLOOKUP(B186,IMPORT!$F:$AF,13,FALSE)="true","X",""),"")</f>
        <v/>
      </c>
      <c r="W186" s="16" t="str">
        <f>IFERROR(IF(VLOOKUP(B186,IMPORT!$F:$AF,14,FALSE)="true","X",""),"")</f>
        <v/>
      </c>
      <c r="X186" s="12">
        <f>IFERROR(INT(IF(MID(VLOOKUP(B186,IMPORT!$F:$AF,27,FALSE),1,10)&lt;&gt;"null",MID(VLOOKUP(B186,IMPORT!$F:$AF,27,FALSE),1,10),"-")),"")</f>
        <v>43417</v>
      </c>
      <c r="Y186" s="21">
        <f>IFERROR(IF(VLOOKUP(B186,IMPORT!$F:$AF,24,FALSE)&lt;&gt;"null",VLOOKUP(B186,IMPORT!$F:$AF,24,FALSE),""),"")</f>
        <v>7.0100118723602406E+17</v>
      </c>
      <c r="Z186" s="18" t="str">
        <f>IFERROR(IF(VLOOKUP(B186,IMPORT!$F:$AF,25,FALSE)&lt;&gt;"null",VLOOKUP(B186,IMPORT!$F:$AF,25,FALSE),""),"")</f>
        <v/>
      </c>
    </row>
    <row r="187" spans="1:26">
      <c r="A187" s="1" t="str">
        <f>IFERROR(IF(IMPORT!C187&lt;&gt;"",IMPORT!C187,""),"")</f>
        <v>Paris 10 - Rex Atrium</v>
      </c>
      <c r="B187" s="1" t="str">
        <f>IFERROR(VLOOKUP(D187,IMPORT!$1:$1048576,6,FALSE),"")</f>
        <v>FC-462-DK</v>
      </c>
      <c r="C187" s="1">
        <f>IFERROR(VLOOKUP(B187,IMPORT!$F:$G,2,FALSE),"")</f>
        <v>500</v>
      </c>
      <c r="D187" s="8" t="str">
        <f>IFERROR(IF(IMPORT!A187&lt;&gt;"",IMPORT!A187,""),"")</f>
        <v>Paris 10 - Rex Atrium8</v>
      </c>
      <c r="E187" s="1" t="str">
        <f>IFERROR(VLOOKUP(D187,IMPORT!$1:$1048576,21,FALSE),"")</f>
        <v>Simon Coulange</v>
      </c>
      <c r="F187" s="22" t="str">
        <f>IFERROR(IF(VLOOKUP(B187,IMPORT!$F:$J,4,0)="true","","S"),"")</f>
        <v/>
      </c>
      <c r="G187" s="10" t="str">
        <f>IFERROR(IF(VLOOKUP(B187,IMPORT!$F:$J,5,0)="normal","","B"),"")</f>
        <v/>
      </c>
      <c r="H187" s="23" t="str">
        <f>IFERROR(IF(VLOOKUP(B187,IMPORT!$F:$L,7,0)="true","","P"),"")</f>
        <v>P</v>
      </c>
      <c r="I187" s="18" t="str">
        <f>IF(AND(OR(IMPORT!K187="available",IMPORT!K187="reservation",IMPORT!K187="reservation-late"),OR(A187&lt;&gt;"Z - Garage - Livraison",A187&lt;&gt;"Z - Garage - Livraison")),B187,"")</f>
        <v>FC-462-DK</v>
      </c>
      <c r="J187" s="18" t="str">
        <f>IFERROR(IF(VLOOKUP(B187,IMPORT!$F:$AF,21,FALSE)&lt;&gt;"null",IF(OR(A187="Z - Garage - Livraison",A187="Z - Garage - Restitution"),"",B187),""),"")</f>
        <v/>
      </c>
      <c r="K187" s="18" t="str">
        <f>IF(AND(J187="",OR(IMPORT!K187="intervention",IMPORT!K187="intervention-late")),IF(OR(A187="Z - Garage - Livraison",A187="Z - Garage - Restitution"),"",B187),"")</f>
        <v/>
      </c>
      <c r="L187" s="18" t="str">
        <f t="shared" si="4"/>
        <v/>
      </c>
      <c r="M187" s="20" t="str">
        <f>IFERROR(INT(IF(OR(IMPORT!K187="intervention",IMPORT!K187="intervention-late",IMPORT!K187="unavailable"),IF(J187&lt;&gt;"",MID(VLOOKUP(B187,IMPORT!$F:$AF,21,0),1,10),MID(VLOOKUP(B187,IMPORT!$F:$AF,19,0),1,10)),"")),"")</f>
        <v/>
      </c>
      <c r="N187" s="20" t="str">
        <f>IFERROR(INT(IF(OR(IMPORT!K187="intervention",IMPORT!K187="intervention-late",IMPORT!K187="unavailable"),IF(J187&lt;&gt;"",MID(VLOOKUP(B187,IMPORT!$F:$AF,22,0),1,10),MID(VLOOKUP(B187,IMPORT!$F:$AF,20,0),1,10)),"")),"")</f>
        <v/>
      </c>
      <c r="O187" s="18" t="str">
        <f t="shared" ca="1" si="5"/>
        <v/>
      </c>
      <c r="P187" s="14" t="str">
        <f>IFERROR(INT(IF(MID(VLOOKUP(B187,IMPORT!$F:$AF,23,FALSE),1,10)&lt;&gt;"null",MID(VLOOKUP(B187,IMPORT!$F:$AF,23,FALSE),1,10),"")),"")</f>
        <v/>
      </c>
      <c r="Q187" s="16" t="str">
        <f>IFERROR(INT(IF(MID(VLOOKUP(B187,IMPORT!$F:$AF,26,FALSE),1,10)&lt;&gt;"null",MID(VLOOKUP(B187,IMPORT!$F:$AF,26,FALSE),1,10),"")),"")</f>
        <v/>
      </c>
      <c r="R187" s="16" t="str">
        <f>IFERROR(IF(VLOOKUP(B187,IMPORT!$F:$AF,11,FALSE)="true","X",""),"")</f>
        <v/>
      </c>
      <c r="S187" s="16" t="str">
        <f>IFERROR(IF(VLOOKUP(B187,IMPORT!$F:$AF,12,FALSE)="true","X",""),"")</f>
        <v/>
      </c>
      <c r="T187" s="16" t="str">
        <f>IFERROR(IF(VLOOKUP(B187,IMPORT!$F:$AF,9,FALSE)="true","X",""),"")</f>
        <v/>
      </c>
      <c r="U187" s="16" t="str">
        <f>IFERROR(IF(VLOOKUP(B187,IMPORT!$F:$AF,10,FALSE)="true","X",""),"")</f>
        <v/>
      </c>
      <c r="V187" s="16" t="str">
        <f>IFERROR(IF(VLOOKUP(B187,IMPORT!$F:$AF,13,FALSE)="true","X",""),"")</f>
        <v/>
      </c>
      <c r="W187" s="16" t="str">
        <f>IFERROR(IF(VLOOKUP(B187,IMPORT!$F:$AF,14,FALSE)="true","X",""),"")</f>
        <v/>
      </c>
      <c r="X187" s="12">
        <f>IFERROR(INT(IF(MID(VLOOKUP(B187,IMPORT!$F:$AF,27,FALSE),1,10)&lt;&gt;"null",MID(VLOOKUP(B187,IMPORT!$F:$AF,27,FALSE),1,10),"-")),"")</f>
        <v>43446</v>
      </c>
      <c r="Y187" s="21">
        <f>IFERROR(IF(VLOOKUP(B187,IMPORT!$F:$AF,24,FALSE)&lt;&gt;"null",VLOOKUP(B187,IMPORT!$F:$AF,24,FALSE),""),"")</f>
        <v>7.0100118723605696E+17</v>
      </c>
      <c r="Z187" s="18">
        <f>IFERROR(IF(VLOOKUP(B187,IMPORT!$F:$AF,25,FALSE)&lt;&gt;"null",VLOOKUP(B187,IMPORT!$F:$AF,25,FALSE),""),"")</f>
        <v>134836</v>
      </c>
    </row>
    <row r="188" spans="1:26">
      <c r="A188" s="1" t="str">
        <f>IFERROR(IF(IMPORT!C188&lt;&gt;"",IMPORT!C188,""),"")</f>
        <v>Paris 10 - Rex Atrium</v>
      </c>
      <c r="B188" s="1" t="str">
        <f>IFERROR(VLOOKUP(D188,IMPORT!$1:$1048576,6,FALSE),"")</f>
        <v>FA-037-WF</v>
      </c>
      <c r="C188" s="1">
        <f>IFERROR(VLOOKUP(B188,IMPORT!$F:$G,2,FALSE),"")</f>
        <v>500</v>
      </c>
      <c r="D188" s="8" t="str">
        <f>IFERROR(IF(IMPORT!A188&lt;&gt;"",IMPORT!A188,""),"")</f>
        <v>Paris 10 - Rex Atrium9</v>
      </c>
      <c r="E188" s="1" t="str">
        <f>IFERROR(VLOOKUP(D188,IMPORT!$1:$1048576,21,FALSE),"")</f>
        <v>Simon Coulange</v>
      </c>
      <c r="F188" s="22" t="str">
        <f>IFERROR(IF(VLOOKUP(B188,IMPORT!$F:$J,4,0)="true","","S"),"")</f>
        <v/>
      </c>
      <c r="G188" s="10" t="str">
        <f>IFERROR(IF(VLOOKUP(B188,IMPORT!$F:$J,5,0)="normal","","B"),"")</f>
        <v/>
      </c>
      <c r="H188" s="23" t="str">
        <f>IFERROR(IF(VLOOKUP(B188,IMPORT!$F:$L,7,0)="true","","P"),"")</f>
        <v/>
      </c>
      <c r="I188" s="18" t="str">
        <f>IF(AND(OR(IMPORT!K188="available",IMPORT!K188="reservation",IMPORT!K188="reservation-late"),OR(A188&lt;&gt;"Z - Garage - Livraison",A188&lt;&gt;"Z - Garage - Livraison")),B188,"")</f>
        <v>FA-037-WF</v>
      </c>
      <c r="J188" s="18" t="str">
        <f>IFERROR(IF(VLOOKUP(B188,IMPORT!$F:$AF,21,FALSE)&lt;&gt;"null",IF(OR(A188="Z - Garage - Livraison",A188="Z - Garage - Restitution"),"",B188),""),"")</f>
        <v/>
      </c>
      <c r="K188" s="18" t="str">
        <f>IF(AND(J188="",OR(IMPORT!K188="intervention",IMPORT!K188="intervention-late")),IF(OR(A188="Z - Garage - Livraison",A188="Z - Garage - Restitution"),"",B188),"")</f>
        <v/>
      </c>
      <c r="L188" s="18" t="str">
        <f t="shared" si="4"/>
        <v/>
      </c>
      <c r="M188" s="20" t="str">
        <f>IFERROR(INT(IF(OR(IMPORT!K188="intervention",IMPORT!K188="intervention-late",IMPORT!K188="unavailable"),IF(J188&lt;&gt;"",MID(VLOOKUP(B188,IMPORT!$F:$AF,21,0),1,10),MID(VLOOKUP(B188,IMPORT!$F:$AF,19,0),1,10)),"")),"")</f>
        <v/>
      </c>
      <c r="N188" s="20" t="str">
        <f>IFERROR(INT(IF(OR(IMPORT!K188="intervention",IMPORT!K188="intervention-late",IMPORT!K188="unavailable"),IF(J188&lt;&gt;"",MID(VLOOKUP(B188,IMPORT!$F:$AF,22,0),1,10),MID(VLOOKUP(B188,IMPORT!$F:$AF,20,0),1,10)),"")),"")</f>
        <v/>
      </c>
      <c r="O188" s="18" t="str">
        <f t="shared" ca="1" si="5"/>
        <v/>
      </c>
      <c r="P188" s="14" t="str">
        <f>IFERROR(INT(IF(MID(VLOOKUP(B188,IMPORT!$F:$AF,23,FALSE),1,10)&lt;&gt;"null",MID(VLOOKUP(B188,IMPORT!$F:$AF,23,FALSE),1,10),"")),"")</f>
        <v/>
      </c>
      <c r="Q188" s="16" t="str">
        <f>IFERROR(INT(IF(MID(VLOOKUP(B188,IMPORT!$F:$AF,26,FALSE),1,10)&lt;&gt;"null",MID(VLOOKUP(B188,IMPORT!$F:$AF,26,FALSE),1,10),"")),"")</f>
        <v/>
      </c>
      <c r="R188" s="16" t="str">
        <f>IFERROR(IF(VLOOKUP(B188,IMPORT!$F:$AF,11,FALSE)="true","X",""),"")</f>
        <v/>
      </c>
      <c r="S188" s="16" t="str">
        <f>IFERROR(IF(VLOOKUP(B188,IMPORT!$F:$AF,12,FALSE)="true","X",""),"")</f>
        <v/>
      </c>
      <c r="T188" s="16" t="str">
        <f>IFERROR(IF(VLOOKUP(B188,IMPORT!$F:$AF,9,FALSE)="true","X",""),"")</f>
        <v/>
      </c>
      <c r="U188" s="16" t="str">
        <f>IFERROR(IF(VLOOKUP(B188,IMPORT!$F:$AF,10,FALSE)="true","X",""),"")</f>
        <v/>
      </c>
      <c r="V188" s="16" t="str">
        <f>IFERROR(IF(VLOOKUP(B188,IMPORT!$F:$AF,13,FALSE)="true","X",""),"")</f>
        <v/>
      </c>
      <c r="W188" s="16" t="str">
        <f>IFERROR(IF(VLOOKUP(B188,IMPORT!$F:$AF,14,FALSE)="true","X",""),"")</f>
        <v/>
      </c>
      <c r="X188" s="12">
        <f>IFERROR(INT(IF(MID(VLOOKUP(B188,IMPORT!$F:$AF,27,FALSE),1,10)&lt;&gt;"null",MID(VLOOKUP(B188,IMPORT!$F:$AF,27,FALSE),1,10),"-")),"")</f>
        <v>43465</v>
      </c>
      <c r="Y188" s="21">
        <f>IFERROR(IF(VLOOKUP(B188,IMPORT!$F:$AF,24,FALSE)&lt;&gt;"null",VLOOKUP(B188,IMPORT!$F:$AF,24,FALSE),""),"")</f>
        <v>7.0100118723606003E+17</v>
      </c>
      <c r="Z188" s="18" t="str">
        <f>IFERROR(IF(VLOOKUP(B188,IMPORT!$F:$AF,25,FALSE)&lt;&gt;"null",VLOOKUP(B188,IMPORT!$F:$AF,25,FALSE),""),"")</f>
        <v/>
      </c>
    </row>
    <row r="189" spans="1:26">
      <c r="A189" s="1" t="str">
        <f>IFERROR(IF(IMPORT!C189&lt;&gt;"",IMPORT!C189,""),"")</f>
        <v>Paris 10 - Rex Atrium</v>
      </c>
      <c r="B189" s="1" t="str">
        <f>IFERROR(VLOOKUP(D189,IMPORT!$1:$1048576,6,FALSE),"")</f>
        <v>FC-503-DK</v>
      </c>
      <c r="C189" s="1">
        <f>IFERROR(VLOOKUP(B189,IMPORT!$F:$G,2,FALSE),"")</f>
        <v>500</v>
      </c>
      <c r="D189" s="8" t="str">
        <f>IFERROR(IF(IMPORT!A189&lt;&gt;"",IMPORT!A189,""),"")</f>
        <v>Paris 10 - Rex Atrium10</v>
      </c>
      <c r="E189" s="1" t="str">
        <f>IFERROR(VLOOKUP(D189,IMPORT!$1:$1048576,21,FALSE),"")</f>
        <v>Simon Coulange</v>
      </c>
      <c r="F189" s="22" t="str">
        <f>IFERROR(IF(VLOOKUP(B189,IMPORT!$F:$J,4,0)="true","","S"),"")</f>
        <v/>
      </c>
      <c r="G189" s="10" t="str">
        <f>IFERROR(IF(VLOOKUP(B189,IMPORT!$F:$J,5,0)="normal","","B"),"")</f>
        <v/>
      </c>
      <c r="H189" s="23" t="str">
        <f>IFERROR(IF(VLOOKUP(B189,IMPORT!$F:$L,7,0)="true","","P"),"")</f>
        <v/>
      </c>
      <c r="I189" s="18" t="str">
        <f>IF(AND(OR(IMPORT!K189="available",IMPORT!K189="reservation",IMPORT!K189="reservation-late"),OR(A189&lt;&gt;"Z - Garage - Livraison",A189&lt;&gt;"Z - Garage - Livraison")),B189,"")</f>
        <v>FC-503-DK</v>
      </c>
      <c r="J189" s="18" t="str">
        <f>IFERROR(IF(VLOOKUP(B189,IMPORT!$F:$AF,21,FALSE)&lt;&gt;"null",IF(OR(A189="Z - Garage - Livraison",A189="Z - Garage - Restitution"),"",B189),""),"")</f>
        <v/>
      </c>
      <c r="K189" s="18" t="str">
        <f>IF(AND(J189="",OR(IMPORT!K189="intervention",IMPORT!K189="intervention-late")),IF(OR(A189="Z - Garage - Livraison",A189="Z - Garage - Restitution"),"",B189),"")</f>
        <v/>
      </c>
      <c r="L189" s="18" t="str">
        <f t="shared" si="4"/>
        <v/>
      </c>
      <c r="M189" s="20" t="str">
        <f>IFERROR(INT(IF(OR(IMPORT!K189="intervention",IMPORT!K189="intervention-late",IMPORT!K189="unavailable"),IF(J189&lt;&gt;"",MID(VLOOKUP(B189,IMPORT!$F:$AF,21,0),1,10),MID(VLOOKUP(B189,IMPORT!$F:$AF,19,0),1,10)),"")),"")</f>
        <v/>
      </c>
      <c r="N189" s="20" t="str">
        <f>IFERROR(INT(IF(OR(IMPORT!K189="intervention",IMPORT!K189="intervention-late",IMPORT!K189="unavailable"),IF(J189&lt;&gt;"",MID(VLOOKUP(B189,IMPORT!$F:$AF,22,0),1,10),MID(VLOOKUP(B189,IMPORT!$F:$AF,20,0),1,10)),"")),"")</f>
        <v/>
      </c>
      <c r="O189" s="18" t="str">
        <f t="shared" ca="1" si="5"/>
        <v/>
      </c>
      <c r="P189" s="14" t="str">
        <f>IFERROR(INT(IF(MID(VLOOKUP(B189,IMPORT!$F:$AF,23,FALSE),1,10)&lt;&gt;"null",MID(VLOOKUP(B189,IMPORT!$F:$AF,23,FALSE),1,10),"")),"")</f>
        <v/>
      </c>
      <c r="Q189" s="16" t="str">
        <f>IFERROR(INT(IF(MID(VLOOKUP(B189,IMPORT!$F:$AF,26,FALSE),1,10)&lt;&gt;"null",MID(VLOOKUP(B189,IMPORT!$F:$AF,26,FALSE),1,10),"")),"")</f>
        <v/>
      </c>
      <c r="R189" s="16" t="str">
        <f>IFERROR(IF(VLOOKUP(B189,IMPORT!$F:$AF,11,FALSE)="true","X",""),"")</f>
        <v/>
      </c>
      <c r="S189" s="16" t="str">
        <f>IFERROR(IF(VLOOKUP(B189,IMPORT!$F:$AF,12,FALSE)="true","X",""),"")</f>
        <v/>
      </c>
      <c r="T189" s="16" t="str">
        <f>IFERROR(IF(VLOOKUP(B189,IMPORT!$F:$AF,9,FALSE)="true","X",""),"")</f>
        <v/>
      </c>
      <c r="U189" s="16" t="str">
        <f>IFERROR(IF(VLOOKUP(B189,IMPORT!$F:$AF,10,FALSE)="true","X",""),"")</f>
        <v/>
      </c>
      <c r="V189" s="16" t="str">
        <f>IFERROR(IF(VLOOKUP(B189,IMPORT!$F:$AF,13,FALSE)="true","X",""),"")</f>
        <v/>
      </c>
      <c r="W189" s="16" t="str">
        <f>IFERROR(IF(VLOOKUP(B189,IMPORT!$F:$AF,14,FALSE)="true","X",""),"")</f>
        <v/>
      </c>
      <c r="X189" s="12">
        <f>IFERROR(INT(IF(MID(VLOOKUP(B189,IMPORT!$F:$AF,27,FALSE),1,10)&lt;&gt;"null",MID(VLOOKUP(B189,IMPORT!$F:$AF,27,FALSE),1,10),"-")),"")</f>
        <v>43446</v>
      </c>
      <c r="Y189" s="21">
        <f>IFERROR(IF(VLOOKUP(B189,IMPORT!$F:$AF,24,FALSE)&lt;&gt;"null",VLOOKUP(B189,IMPORT!$F:$AF,24,FALSE),""),"")</f>
        <v>7.0100118723605798E+17</v>
      </c>
      <c r="Z189" s="18">
        <f>IFERROR(IF(VLOOKUP(B189,IMPORT!$F:$AF,25,FALSE)&lt;&gt;"null",VLOOKUP(B189,IMPORT!$F:$AF,25,FALSE),""),"")</f>
        <v>134838</v>
      </c>
    </row>
    <row r="190" spans="1:26">
      <c r="A190" s="1" t="str">
        <f>IFERROR(IF(IMPORT!C190&lt;&gt;"",IMPORT!C190,""),"")</f>
        <v>Paris 11 - Alhambra</v>
      </c>
      <c r="B190" s="1" t="str">
        <f>IFERROR(VLOOKUP(D190,IMPORT!$1:$1048576,6,FALSE),"")</f>
        <v>EQ-057-EJ</v>
      </c>
      <c r="C190" s="1" t="str">
        <f>IFERROR(VLOOKUP(B190,IMPORT!$F:$G,2,FALSE),"")</f>
        <v>MEGANE</v>
      </c>
      <c r="D190" s="8" t="str">
        <f>IFERROR(IF(IMPORT!A190&lt;&gt;"",IMPORT!A190,""),"")</f>
        <v>Paris 11 - Alhambra1</v>
      </c>
      <c r="E190" s="1" t="str">
        <f>IFERROR(VLOOKUP(D190,IMPORT!$1:$1048576,21,FALSE),"")</f>
        <v>Simon Coulange</v>
      </c>
      <c r="F190" s="22" t="str">
        <f>IFERROR(IF(VLOOKUP(B190,IMPORT!$F:$J,4,0)="true","","S"),"")</f>
        <v/>
      </c>
      <c r="G190" s="10" t="str">
        <f>IFERROR(IF(VLOOKUP(B190,IMPORT!$F:$J,5,0)="normal","","B"),"")</f>
        <v/>
      </c>
      <c r="H190" s="23" t="str">
        <f>IFERROR(IF(VLOOKUP(B190,IMPORT!$F:$L,7,0)="true","","P"),"")</f>
        <v>P</v>
      </c>
      <c r="I190" s="18" t="str">
        <f>IF(AND(OR(IMPORT!K190="available",IMPORT!K190="reservation",IMPORT!K190="reservation-late"),OR(A190&lt;&gt;"Z - Garage - Livraison",A190&lt;&gt;"Z - Garage - Livraison")),B190,"")</f>
        <v/>
      </c>
      <c r="J190" s="18" t="str">
        <f>IFERROR(IF(VLOOKUP(B190,IMPORT!$F:$AF,21,FALSE)&lt;&gt;"null",IF(OR(A190="Z - Garage - Livraison",A190="Z - Garage - Restitution"),"",B190),""),"")</f>
        <v>EQ-057-EJ</v>
      </c>
      <c r="K190" s="18" t="str">
        <f>IF(AND(J190="",OR(IMPORT!K190="intervention",IMPORT!K190="intervention-late")),IF(OR(A190="Z - Garage - Livraison",A190="Z - Garage - Restitution"),"",B190),"")</f>
        <v/>
      </c>
      <c r="L190" s="18" t="str">
        <f t="shared" si="4"/>
        <v/>
      </c>
      <c r="M190" s="20">
        <f>IFERROR(INT(IF(OR(IMPORT!K190="intervention",IMPORT!K190="intervention-late",IMPORT!K190="unavailable"),IF(J190&lt;&gt;"",MID(VLOOKUP(B190,IMPORT!$F:$AF,21,0),1,10),MID(VLOOKUP(B190,IMPORT!$F:$AF,19,0),1,10)),"")),"")</f>
        <v>43503</v>
      </c>
      <c r="N190" s="20">
        <f>IFERROR(INT(IF(OR(IMPORT!K190="intervention",IMPORT!K190="intervention-late",IMPORT!K190="unavailable"),IF(J190&lt;&gt;"",MID(VLOOKUP(B190,IMPORT!$F:$AF,22,0),1,10),MID(VLOOKUP(B190,IMPORT!$F:$AF,20,0),1,10)),"")),"")</f>
        <v>43524</v>
      </c>
      <c r="O190" s="18">
        <f t="shared" ca="1" si="5"/>
        <v>9</v>
      </c>
      <c r="P190" s="14" t="str">
        <f>IFERROR(INT(IF(MID(VLOOKUP(B190,IMPORT!$F:$AF,23,FALSE),1,10)&lt;&gt;"null",MID(VLOOKUP(B190,IMPORT!$F:$AF,23,FALSE),1,10),"")),"")</f>
        <v/>
      </c>
      <c r="Q190" s="16" t="str">
        <f>IFERROR(INT(IF(MID(VLOOKUP(B190,IMPORT!$F:$AF,26,FALSE),1,10)&lt;&gt;"null",MID(VLOOKUP(B190,IMPORT!$F:$AF,26,FALSE),1,10),"")),"")</f>
        <v/>
      </c>
      <c r="R190" s="16" t="str">
        <f>IFERROR(IF(VLOOKUP(B190,IMPORT!$F:$AF,11,FALSE)="true","X",""),"")</f>
        <v/>
      </c>
      <c r="S190" s="16" t="str">
        <f>IFERROR(IF(VLOOKUP(B190,IMPORT!$F:$AF,12,FALSE)="true","X",""),"")</f>
        <v/>
      </c>
      <c r="T190" s="16" t="str">
        <f>IFERROR(IF(VLOOKUP(B190,IMPORT!$F:$AF,9,FALSE)="true","X",""),"")</f>
        <v/>
      </c>
      <c r="U190" s="16" t="str">
        <f>IFERROR(IF(VLOOKUP(B190,IMPORT!$F:$AF,10,FALSE)="true","X",""),"")</f>
        <v/>
      </c>
      <c r="V190" s="16" t="str">
        <f>IFERROR(IF(VLOOKUP(B190,IMPORT!$F:$AF,13,FALSE)="true","X",""),"")</f>
        <v/>
      </c>
      <c r="W190" s="16" t="str">
        <f>IFERROR(IF(VLOOKUP(B190,IMPORT!$F:$AF,14,FALSE)="true","X",""),"")</f>
        <v/>
      </c>
      <c r="X190" s="12" t="str">
        <f>IFERROR(INT(IF(MID(VLOOKUP(B190,IMPORT!$F:$AF,27,FALSE),1,10)&lt;&gt;"null",MID(VLOOKUP(B190,IMPORT!$F:$AF,27,FALSE),1,10),"-")),"")</f>
        <v/>
      </c>
      <c r="Y190" s="21">
        <f>IFERROR(IF(VLOOKUP(B190,IMPORT!$F:$AF,24,FALSE)&lt;&gt;"null",VLOOKUP(B190,IMPORT!$F:$AF,24,FALSE),""),"")</f>
        <v>7.01001187236064E+17</v>
      </c>
      <c r="Z190" s="18" t="str">
        <f>IFERROR(IF(VLOOKUP(B190,IMPORT!$F:$AF,25,FALSE)&lt;&gt;"null",VLOOKUP(B190,IMPORT!$F:$AF,25,FALSE),""),"")</f>
        <v/>
      </c>
    </row>
    <row r="191" spans="1:26">
      <c r="A191" s="1" t="str">
        <f>IFERROR(IF(IMPORT!C191&lt;&gt;"",IMPORT!C191,""),"")</f>
        <v>Paris 11 - Alhambra</v>
      </c>
      <c r="B191" s="1" t="str">
        <f>IFERROR(VLOOKUP(D191,IMPORT!$1:$1048576,6,FALSE),"")</f>
        <v>EL-374-SA</v>
      </c>
      <c r="C191" s="1" t="str">
        <f>IFERROR(VLOOKUP(B191,IMPORT!$F:$G,2,FALSE),"")</f>
        <v>TWINGO</v>
      </c>
      <c r="D191" s="8" t="str">
        <f>IFERROR(IF(IMPORT!A191&lt;&gt;"",IMPORT!A191,""),"")</f>
        <v>Paris 11 - Alhambra2</v>
      </c>
      <c r="E191" s="1" t="str">
        <f>IFERROR(VLOOKUP(D191,IMPORT!$1:$1048576,21,FALSE),"")</f>
        <v>Simon Coulange</v>
      </c>
      <c r="F191" s="22" t="str">
        <f>IFERROR(IF(VLOOKUP(B191,IMPORT!$F:$J,4,0)="true","","S"),"")</f>
        <v/>
      </c>
      <c r="G191" s="10" t="str">
        <f>IFERROR(IF(VLOOKUP(B191,IMPORT!$F:$J,5,0)="normal","","B"),"")</f>
        <v/>
      </c>
      <c r="H191" s="23" t="str">
        <f>IFERROR(IF(VLOOKUP(B191,IMPORT!$F:$L,7,0)="true","","P"),"")</f>
        <v/>
      </c>
      <c r="I191" s="18" t="str">
        <f>IF(AND(OR(IMPORT!K191="available",IMPORT!K191="reservation",IMPORT!K191="reservation-late"),OR(A191&lt;&gt;"Z - Garage - Livraison",A191&lt;&gt;"Z - Garage - Livraison")),B191,"")</f>
        <v>EL-374-SA</v>
      </c>
      <c r="J191" s="18" t="str">
        <f>IFERROR(IF(VLOOKUP(B191,IMPORT!$F:$AF,21,FALSE)&lt;&gt;"null",IF(OR(A191="Z - Garage - Livraison",A191="Z - Garage - Restitution"),"",B191),""),"")</f>
        <v/>
      </c>
      <c r="K191" s="18" t="str">
        <f>IF(AND(J191="",OR(IMPORT!K191="intervention",IMPORT!K191="intervention-late")),IF(OR(A191="Z - Garage - Livraison",A191="Z - Garage - Restitution"),"",B191),"")</f>
        <v/>
      </c>
      <c r="L191" s="18" t="str">
        <f t="shared" si="4"/>
        <v/>
      </c>
      <c r="M191" s="20" t="str">
        <f>IFERROR(INT(IF(OR(IMPORT!K191="intervention",IMPORT!K191="intervention-late",IMPORT!K191="unavailable"),IF(J191&lt;&gt;"",MID(VLOOKUP(B191,IMPORT!$F:$AF,21,0),1,10),MID(VLOOKUP(B191,IMPORT!$F:$AF,19,0),1,10)),"")),"")</f>
        <v/>
      </c>
      <c r="N191" s="20" t="str">
        <f>IFERROR(INT(IF(OR(IMPORT!K191="intervention",IMPORT!K191="intervention-late",IMPORT!K191="unavailable"),IF(J191&lt;&gt;"",MID(VLOOKUP(B191,IMPORT!$F:$AF,22,0),1,10),MID(VLOOKUP(B191,IMPORT!$F:$AF,20,0),1,10)),"")),"")</f>
        <v/>
      </c>
      <c r="O191" s="18" t="str">
        <f t="shared" ca="1" si="5"/>
        <v/>
      </c>
      <c r="P191" s="14" t="str">
        <f>IFERROR(INT(IF(MID(VLOOKUP(B191,IMPORT!$F:$AF,23,FALSE),1,10)&lt;&gt;"null",MID(VLOOKUP(B191,IMPORT!$F:$AF,23,FALSE),1,10),"")),"")</f>
        <v/>
      </c>
      <c r="Q191" s="16">
        <f>IFERROR(INT(IF(MID(VLOOKUP(B191,IMPORT!$F:$AF,26,FALSE),1,10)&lt;&gt;"null",MID(VLOOKUP(B191,IMPORT!$F:$AF,26,FALSE),1,10),"")),"")</f>
        <v>43485</v>
      </c>
      <c r="R191" s="16" t="str">
        <f>IFERROR(IF(VLOOKUP(B191,IMPORT!$F:$AF,11,FALSE)="true","X",""),"")</f>
        <v/>
      </c>
      <c r="S191" s="16" t="str">
        <f>IFERROR(IF(VLOOKUP(B191,IMPORT!$F:$AF,12,FALSE)="true","X",""),"")</f>
        <v/>
      </c>
      <c r="T191" s="16" t="str">
        <f>IFERROR(IF(VLOOKUP(B191,IMPORT!$F:$AF,9,FALSE)="true","X",""),"")</f>
        <v/>
      </c>
      <c r="U191" s="16" t="str">
        <f>IFERROR(IF(VLOOKUP(B191,IMPORT!$F:$AF,10,FALSE)="true","X",""),"")</f>
        <v/>
      </c>
      <c r="V191" s="16" t="str">
        <f>IFERROR(IF(VLOOKUP(B191,IMPORT!$F:$AF,13,FALSE)="true","X",""),"")</f>
        <v/>
      </c>
      <c r="W191" s="16" t="str">
        <f>IFERROR(IF(VLOOKUP(B191,IMPORT!$F:$AF,14,FALSE)="true","X",""),"")</f>
        <v/>
      </c>
      <c r="X191" s="12">
        <f>IFERROR(INT(IF(MID(VLOOKUP(B191,IMPORT!$F:$AF,27,FALSE),1,10)&lt;&gt;"null",MID(VLOOKUP(B191,IMPORT!$F:$AF,27,FALSE),1,10),"-")),"")</f>
        <v>43237</v>
      </c>
      <c r="Y191" s="21">
        <f>IFERROR(IF(VLOOKUP(B191,IMPORT!$F:$AF,24,FALSE)&lt;&gt;"null",VLOOKUP(B191,IMPORT!$F:$AF,24,FALSE),""),"")</f>
        <v>7.0100118723602202E+17</v>
      </c>
      <c r="Z191" s="18" t="str">
        <f>IFERROR(IF(VLOOKUP(B191,IMPORT!$F:$AF,25,FALSE)&lt;&gt;"null",VLOOKUP(B191,IMPORT!$F:$AF,25,FALSE),""),"")</f>
        <v/>
      </c>
    </row>
    <row r="192" spans="1:26">
      <c r="A192" s="1" t="str">
        <f>IFERROR(IF(IMPORT!C192&lt;&gt;"",IMPORT!C192,""),"")</f>
        <v>Paris 11 - Alhambra</v>
      </c>
      <c r="B192" s="1" t="str">
        <f>IFERROR(VLOOKUP(D192,IMPORT!$1:$1048576,6,FALSE),"")</f>
        <v>FB-643-TL</v>
      </c>
      <c r="C192" s="1">
        <f>IFERROR(VLOOKUP(B192,IMPORT!$F:$G,2,FALSE),"")</f>
        <v>500</v>
      </c>
      <c r="D192" s="8" t="str">
        <f>IFERROR(IF(IMPORT!A192&lt;&gt;"",IMPORT!A192,""),"")</f>
        <v>Paris 11 - Alhambra3</v>
      </c>
      <c r="E192" s="1" t="str">
        <f>IFERROR(VLOOKUP(D192,IMPORT!$1:$1048576,21,FALSE),"")</f>
        <v>Simon Coulange</v>
      </c>
      <c r="F192" s="22" t="str">
        <f>IFERROR(IF(VLOOKUP(B192,IMPORT!$F:$J,4,0)="true","","S"),"")</f>
        <v/>
      </c>
      <c r="G192" s="10" t="str">
        <f>IFERROR(IF(VLOOKUP(B192,IMPORT!$F:$J,5,0)="normal","","B"),"")</f>
        <v/>
      </c>
      <c r="H192" s="23" t="str">
        <f>IFERROR(IF(VLOOKUP(B192,IMPORT!$F:$L,7,0)="true","","P"),"")</f>
        <v>P</v>
      </c>
      <c r="I192" s="18" t="str">
        <f>IF(AND(OR(IMPORT!K192="available",IMPORT!K192="reservation",IMPORT!K192="reservation-late"),OR(A192&lt;&gt;"Z - Garage - Livraison",A192&lt;&gt;"Z - Garage - Livraison")),B192,"")</f>
        <v>FB-643-TL</v>
      </c>
      <c r="J192" s="18" t="str">
        <f>IFERROR(IF(VLOOKUP(B192,IMPORT!$F:$AF,21,FALSE)&lt;&gt;"null",IF(OR(A192="Z - Garage - Livraison",A192="Z - Garage - Restitution"),"",B192),""),"")</f>
        <v/>
      </c>
      <c r="K192" s="18" t="str">
        <f>IF(AND(J192="",OR(IMPORT!K192="intervention",IMPORT!K192="intervention-late")),IF(OR(A192="Z - Garage - Livraison",A192="Z - Garage - Restitution"),"",B192),"")</f>
        <v/>
      </c>
      <c r="L192" s="18" t="str">
        <f t="shared" si="4"/>
        <v/>
      </c>
      <c r="M192" s="20" t="str">
        <f>IFERROR(INT(IF(OR(IMPORT!K192="intervention",IMPORT!K192="intervention-late",IMPORT!K192="unavailable"),IF(J192&lt;&gt;"",MID(VLOOKUP(B192,IMPORT!$F:$AF,21,0),1,10),MID(VLOOKUP(B192,IMPORT!$F:$AF,19,0),1,10)),"")),"")</f>
        <v/>
      </c>
      <c r="N192" s="20" t="str">
        <f>IFERROR(INT(IF(OR(IMPORT!K192="intervention",IMPORT!K192="intervention-late",IMPORT!K192="unavailable"),IF(J192&lt;&gt;"",MID(VLOOKUP(B192,IMPORT!$F:$AF,22,0),1,10),MID(VLOOKUP(B192,IMPORT!$F:$AF,20,0),1,10)),"")),"")</f>
        <v/>
      </c>
      <c r="O192" s="18" t="str">
        <f t="shared" ca="1" si="5"/>
        <v/>
      </c>
      <c r="P192" s="14" t="str">
        <f>IFERROR(INT(IF(MID(VLOOKUP(B192,IMPORT!$F:$AF,23,FALSE),1,10)&lt;&gt;"null",MID(VLOOKUP(B192,IMPORT!$F:$AF,23,FALSE),1,10),"")),"")</f>
        <v/>
      </c>
      <c r="Q192" s="16" t="str">
        <f>IFERROR(INT(IF(MID(VLOOKUP(B192,IMPORT!$F:$AF,26,FALSE),1,10)&lt;&gt;"null",MID(VLOOKUP(B192,IMPORT!$F:$AF,26,FALSE),1,10),"")),"")</f>
        <v/>
      </c>
      <c r="R192" s="16" t="str">
        <f>IFERROR(IF(VLOOKUP(B192,IMPORT!$F:$AF,11,FALSE)="true","X",""),"")</f>
        <v/>
      </c>
      <c r="S192" s="16" t="str">
        <f>IFERROR(IF(VLOOKUP(B192,IMPORT!$F:$AF,12,FALSE)="true","X",""),"")</f>
        <v/>
      </c>
      <c r="T192" s="16" t="str">
        <f>IFERROR(IF(VLOOKUP(B192,IMPORT!$F:$AF,9,FALSE)="true","X",""),"")</f>
        <v/>
      </c>
      <c r="U192" s="16" t="str">
        <f>IFERROR(IF(VLOOKUP(B192,IMPORT!$F:$AF,10,FALSE)="true","X",""),"")</f>
        <v/>
      </c>
      <c r="V192" s="16" t="str">
        <f>IFERROR(IF(VLOOKUP(B192,IMPORT!$F:$AF,13,FALSE)="true","X",""),"")</f>
        <v/>
      </c>
      <c r="W192" s="16" t="str">
        <f>IFERROR(IF(VLOOKUP(B192,IMPORT!$F:$AF,14,FALSE)="true","X",""),"")</f>
        <v/>
      </c>
      <c r="X192" s="12" t="str">
        <f>IFERROR(INT(IF(MID(VLOOKUP(B192,IMPORT!$F:$AF,27,FALSE),1,10)&lt;&gt;"null",MID(VLOOKUP(B192,IMPORT!$F:$AF,27,FALSE),1,10),"-")),"")</f>
        <v/>
      </c>
      <c r="Y192" s="21">
        <f>IFERROR(IF(VLOOKUP(B192,IMPORT!$F:$AF,24,FALSE)&lt;&gt;"null",VLOOKUP(B192,IMPORT!$F:$AF,24,FALSE),""),"")</f>
        <v>7.0100118723606797E+17</v>
      </c>
      <c r="Z192" s="18">
        <f>IFERROR(IF(VLOOKUP(B192,IMPORT!$F:$AF,25,FALSE)&lt;&gt;"null",VLOOKUP(B192,IMPORT!$F:$AF,25,FALSE),""),"")</f>
        <v>135059</v>
      </c>
    </row>
    <row r="193" spans="1:26">
      <c r="A193" s="1" t="str">
        <f>IFERROR(IF(IMPORT!C193&lt;&gt;"",IMPORT!C193,""),"")</f>
        <v>Paris 11 - Alhambra</v>
      </c>
      <c r="B193" s="1" t="str">
        <f>IFERROR(VLOOKUP(D193,IMPORT!$1:$1048576,6,FALSE),"")</f>
        <v>EX-358-YV</v>
      </c>
      <c r="C193" s="1">
        <f>IFERROR(VLOOKUP(B193,IMPORT!$F:$G,2,FALSE),"")</f>
        <v>500</v>
      </c>
      <c r="D193" s="8" t="str">
        <f>IFERROR(IF(IMPORT!A193&lt;&gt;"",IMPORT!A193,""),"")</f>
        <v>Paris 11 - Alhambra4</v>
      </c>
      <c r="E193" s="1" t="str">
        <f>IFERROR(VLOOKUP(D193,IMPORT!$1:$1048576,21,FALSE),"")</f>
        <v>Simon Coulange</v>
      </c>
      <c r="F193" s="22" t="str">
        <f>IFERROR(IF(VLOOKUP(B193,IMPORT!$F:$J,4,0)="true","","S"),"")</f>
        <v/>
      </c>
      <c r="G193" s="10" t="str">
        <f>IFERROR(IF(VLOOKUP(B193,IMPORT!$F:$J,5,0)="normal","","B"),"")</f>
        <v/>
      </c>
      <c r="H193" s="23" t="str">
        <f>IFERROR(IF(VLOOKUP(B193,IMPORT!$F:$L,7,0)="true","","P"),"")</f>
        <v/>
      </c>
      <c r="I193" s="18" t="str">
        <f>IF(AND(OR(IMPORT!K193="available",IMPORT!K193="reservation",IMPORT!K193="reservation-late"),OR(A193&lt;&gt;"Z - Garage - Livraison",A193&lt;&gt;"Z - Garage - Livraison")),B193,"")</f>
        <v>EX-358-YV</v>
      </c>
      <c r="J193" s="18" t="str">
        <f>IFERROR(IF(VLOOKUP(B193,IMPORT!$F:$AF,21,FALSE)&lt;&gt;"null",IF(OR(A193="Z - Garage - Livraison",A193="Z - Garage - Restitution"),"",B193),""),"")</f>
        <v/>
      </c>
      <c r="K193" s="18" t="str">
        <f>IF(AND(J193="",OR(IMPORT!K193="intervention",IMPORT!K193="intervention-late")),IF(OR(A193="Z - Garage - Livraison",A193="Z - Garage - Restitution"),"",B193),"")</f>
        <v/>
      </c>
      <c r="L193" s="18" t="str">
        <f t="shared" si="4"/>
        <v/>
      </c>
      <c r="M193" s="20" t="str">
        <f>IFERROR(INT(IF(OR(IMPORT!K193="intervention",IMPORT!K193="intervention-late",IMPORT!K193="unavailable"),IF(J193&lt;&gt;"",MID(VLOOKUP(B193,IMPORT!$F:$AF,21,0),1,10),MID(VLOOKUP(B193,IMPORT!$F:$AF,19,0),1,10)),"")),"")</f>
        <v/>
      </c>
      <c r="N193" s="20" t="str">
        <f>IFERROR(INT(IF(OR(IMPORT!K193="intervention",IMPORT!K193="intervention-late",IMPORT!K193="unavailable"),IF(J193&lt;&gt;"",MID(VLOOKUP(B193,IMPORT!$F:$AF,22,0),1,10),MID(VLOOKUP(B193,IMPORT!$F:$AF,20,0),1,10)),"")),"")</f>
        <v/>
      </c>
      <c r="O193" s="18" t="str">
        <f t="shared" ca="1" si="5"/>
        <v/>
      </c>
      <c r="P193" s="14">
        <f>IFERROR(INT(IF(MID(VLOOKUP(B193,IMPORT!$F:$AF,23,FALSE),1,10)&lt;&gt;"null",MID(VLOOKUP(B193,IMPORT!$F:$AF,23,FALSE),1,10),"")),"")</f>
        <v>43506</v>
      </c>
      <c r="Q193" s="16" t="str">
        <f>IFERROR(INT(IF(MID(VLOOKUP(B193,IMPORT!$F:$AF,26,FALSE),1,10)&lt;&gt;"null",MID(VLOOKUP(B193,IMPORT!$F:$AF,26,FALSE),1,10),"")),"")</f>
        <v/>
      </c>
      <c r="R193" s="16" t="str">
        <f>IFERROR(IF(VLOOKUP(B193,IMPORT!$F:$AF,11,FALSE)="true","X",""),"")</f>
        <v/>
      </c>
      <c r="S193" s="16" t="str">
        <f>IFERROR(IF(VLOOKUP(B193,IMPORT!$F:$AF,12,FALSE)="true","X",""),"")</f>
        <v/>
      </c>
      <c r="T193" s="16" t="str">
        <f>IFERROR(IF(VLOOKUP(B193,IMPORT!$F:$AF,9,FALSE)="true","X",""),"")</f>
        <v/>
      </c>
      <c r="U193" s="16" t="str">
        <f>IFERROR(IF(VLOOKUP(B193,IMPORT!$F:$AF,10,FALSE)="true","X",""),"")</f>
        <v/>
      </c>
      <c r="V193" s="16" t="str">
        <f>IFERROR(IF(VLOOKUP(B193,IMPORT!$F:$AF,13,FALSE)="true","X",""),"")</f>
        <v/>
      </c>
      <c r="W193" s="16" t="str">
        <f>IFERROR(IF(VLOOKUP(B193,IMPORT!$F:$AF,14,FALSE)="true","X",""),"")</f>
        <v/>
      </c>
      <c r="X193" s="12">
        <f>IFERROR(INT(IF(MID(VLOOKUP(B193,IMPORT!$F:$AF,27,FALSE),1,10)&lt;&gt;"null",MID(VLOOKUP(B193,IMPORT!$F:$AF,27,FALSE),1,10),"-")),"")</f>
        <v>43389</v>
      </c>
      <c r="Y193" s="21" t="str">
        <f>IFERROR(IF(VLOOKUP(B193,IMPORT!$F:$AF,24,FALSE)&lt;&gt;"null",VLOOKUP(B193,IMPORT!$F:$AF,24,FALSE),""),"")</f>
        <v>701001187236040306 KO</v>
      </c>
      <c r="Z193" s="18" t="str">
        <f>IFERROR(IF(VLOOKUP(B193,IMPORT!$F:$AF,25,FALSE)&lt;&gt;"null",VLOOKUP(B193,IMPORT!$F:$AF,25,FALSE),""),"")</f>
        <v/>
      </c>
    </row>
    <row r="194" spans="1:26">
      <c r="A194" s="1" t="str">
        <f>IFERROR(IF(IMPORT!C194&lt;&gt;"",IMPORT!C194,""),"")</f>
        <v>Paris 11 - Alhambra</v>
      </c>
      <c r="B194" s="1" t="str">
        <f>IFERROR(VLOOKUP(D194,IMPORT!$1:$1048576,6,FALSE),"")</f>
        <v>EQ-761-FQ</v>
      </c>
      <c r="C194" s="1" t="str">
        <f>IFERROR(VLOOKUP(B194,IMPORT!$F:$G,2,FALSE),"")</f>
        <v>Golf 7</v>
      </c>
      <c r="D194" s="8" t="str">
        <f>IFERROR(IF(IMPORT!A194&lt;&gt;"",IMPORT!A194,""),"")</f>
        <v>Paris 11 - Alhambra5</v>
      </c>
      <c r="E194" s="1" t="str">
        <f>IFERROR(VLOOKUP(D194,IMPORT!$1:$1048576,21,FALSE),"")</f>
        <v>Simon Coulange</v>
      </c>
      <c r="F194" s="22" t="str">
        <f>IFERROR(IF(VLOOKUP(B194,IMPORT!$F:$J,4,0)="true","","S"),"")</f>
        <v/>
      </c>
      <c r="G194" s="10" t="str">
        <f>IFERROR(IF(VLOOKUP(B194,IMPORT!$F:$J,5,0)="normal","","B"),"")</f>
        <v/>
      </c>
      <c r="H194" s="23" t="str">
        <f>IFERROR(IF(VLOOKUP(B194,IMPORT!$F:$L,7,0)="true","","P"),"")</f>
        <v/>
      </c>
      <c r="I194" s="18" t="str">
        <f>IF(AND(OR(IMPORT!K194="available",IMPORT!K194="reservation",IMPORT!K194="reservation-late"),OR(A194&lt;&gt;"Z - Garage - Livraison",A194&lt;&gt;"Z - Garage - Livraison")),B194,"")</f>
        <v>EQ-761-FQ</v>
      </c>
      <c r="J194" s="18" t="str">
        <f>IFERROR(IF(VLOOKUP(B194,IMPORT!$F:$AF,21,FALSE)&lt;&gt;"null",IF(OR(A194="Z - Garage - Livraison",A194="Z - Garage - Restitution"),"",B194),""),"")</f>
        <v/>
      </c>
      <c r="K194" s="18" t="str">
        <f>IF(AND(J194="",OR(IMPORT!K194="intervention",IMPORT!K194="intervention-late")),IF(OR(A194="Z - Garage - Livraison",A194="Z - Garage - Restitution"),"",B194),"")</f>
        <v/>
      </c>
      <c r="L194" s="18" t="str">
        <f t="shared" ref="L194:L257" si="6">IFERROR(IF(OR(A194="Z - Garage - Livraison",A194="Z - Garage - Restitution"),B194,""),"")</f>
        <v/>
      </c>
      <c r="M194" s="20" t="str">
        <f>IFERROR(INT(IF(OR(IMPORT!K194="intervention",IMPORT!K194="intervention-late",IMPORT!K194="unavailable"),IF(J194&lt;&gt;"",MID(VLOOKUP(B194,IMPORT!$F:$AF,21,0),1,10),MID(VLOOKUP(B194,IMPORT!$F:$AF,19,0),1,10)),"")),"")</f>
        <v/>
      </c>
      <c r="N194" s="20" t="str">
        <f>IFERROR(INT(IF(OR(IMPORT!K194="intervention",IMPORT!K194="intervention-late",IMPORT!K194="unavailable"),IF(J194&lt;&gt;"",MID(VLOOKUP(B194,IMPORT!$F:$AF,22,0),1,10),MID(VLOOKUP(B194,IMPORT!$F:$AF,20,0),1,10)),"")),"")</f>
        <v/>
      </c>
      <c r="O194" s="18" t="str">
        <f t="shared" ca="1" si="5"/>
        <v/>
      </c>
      <c r="P194" s="14">
        <f>IFERROR(INT(IF(MID(VLOOKUP(B194,IMPORT!$F:$AF,23,FALSE),1,10)&lt;&gt;"null",MID(VLOOKUP(B194,IMPORT!$F:$AF,23,FALSE),1,10),"")),"")</f>
        <v>43473</v>
      </c>
      <c r="Q194" s="16" t="str">
        <f>IFERROR(INT(IF(MID(VLOOKUP(B194,IMPORT!$F:$AF,26,FALSE),1,10)&lt;&gt;"null",MID(VLOOKUP(B194,IMPORT!$F:$AF,26,FALSE),1,10),"")),"")</f>
        <v/>
      </c>
      <c r="R194" s="16" t="str">
        <f>IFERROR(IF(VLOOKUP(B194,IMPORT!$F:$AF,11,FALSE)="true","X",""),"")</f>
        <v/>
      </c>
      <c r="S194" s="16" t="str">
        <f>IFERROR(IF(VLOOKUP(B194,IMPORT!$F:$AF,12,FALSE)="true","X",""),"")</f>
        <v/>
      </c>
      <c r="T194" s="16" t="str">
        <f>IFERROR(IF(VLOOKUP(B194,IMPORT!$F:$AF,9,FALSE)="true","X",""),"")</f>
        <v/>
      </c>
      <c r="U194" s="16" t="str">
        <f>IFERROR(IF(VLOOKUP(B194,IMPORT!$F:$AF,10,FALSE)="true","X",""),"")</f>
        <v/>
      </c>
      <c r="V194" s="16" t="str">
        <f>IFERROR(IF(VLOOKUP(B194,IMPORT!$F:$AF,13,FALSE)="true","X",""),"")</f>
        <v/>
      </c>
      <c r="W194" s="16" t="str">
        <f>IFERROR(IF(VLOOKUP(B194,IMPORT!$F:$AF,14,FALSE)="true","X",""),"")</f>
        <v/>
      </c>
      <c r="X194" s="12">
        <f>IFERROR(INT(IF(MID(VLOOKUP(B194,IMPORT!$F:$AF,27,FALSE),1,10)&lt;&gt;"null",MID(VLOOKUP(B194,IMPORT!$F:$AF,27,FALSE),1,10),"-")),"")</f>
        <v>43391</v>
      </c>
      <c r="Y194" s="21">
        <f>IFERROR(IF(VLOOKUP(B194,IMPORT!$F:$AF,24,FALSE)&lt;&gt;"null",VLOOKUP(B194,IMPORT!$F:$AF,24,FALSE),""),"")</f>
        <v>7.0100118723601894E+17</v>
      </c>
      <c r="Z194" s="18" t="str">
        <f>IFERROR(IF(VLOOKUP(B194,IMPORT!$F:$AF,25,FALSE)&lt;&gt;"null",VLOOKUP(B194,IMPORT!$F:$AF,25,FALSE),""),"")</f>
        <v/>
      </c>
    </row>
    <row r="195" spans="1:26">
      <c r="A195" s="1" t="str">
        <f>IFERROR(IF(IMPORT!C195&lt;&gt;"",IMPORT!C195,""),"")</f>
        <v>Paris 11 - Alhambra</v>
      </c>
      <c r="B195" s="1" t="str">
        <f>IFERROR(VLOOKUP(D195,IMPORT!$1:$1048576,6,FALSE),"")</f>
        <v>FB-003-TM</v>
      </c>
      <c r="C195" s="1">
        <f>IFERROR(VLOOKUP(B195,IMPORT!$F:$G,2,FALSE),"")</f>
        <v>500</v>
      </c>
      <c r="D195" s="8" t="str">
        <f>IFERROR(IF(IMPORT!A195&lt;&gt;"",IMPORT!A195,""),"")</f>
        <v>Paris 11 - Alhambra6</v>
      </c>
      <c r="E195" s="1" t="str">
        <f>IFERROR(VLOOKUP(D195,IMPORT!$1:$1048576,21,FALSE),"")</f>
        <v>Simon Coulange</v>
      </c>
      <c r="F195" s="22" t="str">
        <f>IFERROR(IF(VLOOKUP(B195,IMPORT!$F:$J,4,0)="true","","S"),"")</f>
        <v/>
      </c>
      <c r="G195" s="10" t="str">
        <f>IFERROR(IF(VLOOKUP(B195,IMPORT!$F:$J,5,0)="normal","","B"),"")</f>
        <v/>
      </c>
      <c r="H195" s="23" t="str">
        <f>IFERROR(IF(VLOOKUP(B195,IMPORT!$F:$L,7,0)="true","","P"),"")</f>
        <v/>
      </c>
      <c r="I195" s="18" t="str">
        <f>IF(AND(OR(IMPORT!K195="available",IMPORT!K195="reservation",IMPORT!K195="reservation-late"),OR(A195&lt;&gt;"Z - Garage - Livraison",A195&lt;&gt;"Z - Garage - Livraison")),B195,"")</f>
        <v>FB-003-TM</v>
      </c>
      <c r="J195" s="18" t="str">
        <f>IFERROR(IF(VLOOKUP(B195,IMPORT!$F:$AF,21,FALSE)&lt;&gt;"null",IF(OR(A195="Z - Garage - Livraison",A195="Z - Garage - Restitution"),"",B195),""),"")</f>
        <v/>
      </c>
      <c r="K195" s="18" t="str">
        <f>IF(AND(J195="",OR(IMPORT!K195="intervention",IMPORT!K195="intervention-late")),IF(OR(A195="Z - Garage - Livraison",A195="Z - Garage - Restitution"),"",B195),"")</f>
        <v/>
      </c>
      <c r="L195" s="18" t="str">
        <f t="shared" si="6"/>
        <v/>
      </c>
      <c r="M195" s="20" t="str">
        <f>IFERROR(INT(IF(OR(IMPORT!K195="intervention",IMPORT!K195="intervention-late",IMPORT!K195="unavailable"),IF(J195&lt;&gt;"",MID(VLOOKUP(B195,IMPORT!$F:$AF,21,0),1,10),MID(VLOOKUP(B195,IMPORT!$F:$AF,19,0),1,10)),"")),"")</f>
        <v/>
      </c>
      <c r="N195" s="20" t="str">
        <f>IFERROR(INT(IF(OR(IMPORT!K195="intervention",IMPORT!K195="intervention-late",IMPORT!K195="unavailable"),IF(J195&lt;&gt;"",MID(VLOOKUP(B195,IMPORT!$F:$AF,22,0),1,10),MID(VLOOKUP(B195,IMPORT!$F:$AF,20,0),1,10)),"")),"")</f>
        <v/>
      </c>
      <c r="O195" s="18" t="str">
        <f t="shared" ref="O195:O258" ca="1" si="7">IF(J195&lt;&gt;"",IF(N195&lt;&gt;"",N195-TODAY(),""),"")</f>
        <v/>
      </c>
      <c r="P195" s="14">
        <f>IFERROR(INT(IF(MID(VLOOKUP(B195,IMPORT!$F:$AF,23,FALSE),1,10)&lt;&gt;"null",MID(VLOOKUP(B195,IMPORT!$F:$AF,23,FALSE),1,10),"")),"")</f>
        <v>43500</v>
      </c>
      <c r="Q195" s="16" t="str">
        <f>IFERROR(INT(IF(MID(VLOOKUP(B195,IMPORT!$F:$AF,26,FALSE),1,10)&lt;&gt;"null",MID(VLOOKUP(B195,IMPORT!$F:$AF,26,FALSE),1,10),"")),"")</f>
        <v/>
      </c>
      <c r="R195" s="16" t="str">
        <f>IFERROR(IF(VLOOKUP(B195,IMPORT!$F:$AF,11,FALSE)="true","X",""),"")</f>
        <v/>
      </c>
      <c r="S195" s="16" t="str">
        <f>IFERROR(IF(VLOOKUP(B195,IMPORT!$F:$AF,12,FALSE)="true","X",""),"")</f>
        <v/>
      </c>
      <c r="T195" s="16" t="str">
        <f>IFERROR(IF(VLOOKUP(B195,IMPORT!$F:$AF,9,FALSE)="true","X",""),"")</f>
        <v/>
      </c>
      <c r="U195" s="16" t="str">
        <f>IFERROR(IF(VLOOKUP(B195,IMPORT!$F:$AF,10,FALSE)="true","X",""),"")</f>
        <v/>
      </c>
      <c r="V195" s="16" t="str">
        <f>IFERROR(IF(VLOOKUP(B195,IMPORT!$F:$AF,13,FALSE)="true","X",""),"")</f>
        <v/>
      </c>
      <c r="W195" s="16" t="str">
        <f>IFERROR(IF(VLOOKUP(B195,IMPORT!$F:$AF,14,FALSE)="true","X",""),"")</f>
        <v/>
      </c>
      <c r="X195" s="12" t="str">
        <f>IFERROR(INT(IF(MID(VLOOKUP(B195,IMPORT!$F:$AF,27,FALSE),1,10)&lt;&gt;"null",MID(VLOOKUP(B195,IMPORT!$F:$AF,27,FALSE),1,10),"-")),"")</f>
        <v/>
      </c>
      <c r="Y195" s="21">
        <f>IFERROR(IF(VLOOKUP(B195,IMPORT!$F:$AF,24,FALSE)&lt;&gt;"null",VLOOKUP(B195,IMPORT!$F:$AF,24,FALSE),""),"")</f>
        <v>7.0100118723606899E+17</v>
      </c>
      <c r="Z195" s="18">
        <f>IFERROR(IF(VLOOKUP(B195,IMPORT!$F:$AF,25,FALSE)&lt;&gt;"null",VLOOKUP(B195,IMPORT!$F:$AF,25,FALSE),""),"")</f>
        <v>135060</v>
      </c>
    </row>
    <row r="196" spans="1:26">
      <c r="A196" s="1" t="str">
        <f>IFERROR(IF(IMPORT!C196&lt;&gt;"",IMPORT!C196,""),"")</f>
        <v>Paris 11 - Alhambra</v>
      </c>
      <c r="B196" s="1" t="str">
        <f>IFERROR(VLOOKUP(D196,IMPORT!$1:$1048576,6,FALSE),"")</f>
        <v>FB-576-TL</v>
      </c>
      <c r="C196" s="1">
        <f>IFERROR(VLOOKUP(B196,IMPORT!$F:$G,2,FALSE),"")</f>
        <v>500</v>
      </c>
      <c r="D196" s="8" t="str">
        <f>IFERROR(IF(IMPORT!A196&lt;&gt;"",IMPORT!A196,""),"")</f>
        <v>Paris 11 - Alhambra7</v>
      </c>
      <c r="E196" s="1" t="str">
        <f>IFERROR(VLOOKUP(D196,IMPORT!$1:$1048576,21,FALSE),"")</f>
        <v>Simon Coulange</v>
      </c>
      <c r="F196" s="22" t="str">
        <f>IFERROR(IF(VLOOKUP(B196,IMPORT!$F:$J,4,0)="true","","S"),"")</f>
        <v/>
      </c>
      <c r="G196" s="10" t="str">
        <f>IFERROR(IF(VLOOKUP(B196,IMPORT!$F:$J,5,0)="normal","","B"),"")</f>
        <v/>
      </c>
      <c r="H196" s="23" t="str">
        <f>IFERROR(IF(VLOOKUP(B196,IMPORT!$F:$L,7,0)="true","","P"),"")</f>
        <v/>
      </c>
      <c r="I196" s="18" t="str">
        <f>IF(AND(OR(IMPORT!K196="available",IMPORT!K196="reservation",IMPORT!K196="reservation-late"),OR(A196&lt;&gt;"Z - Garage - Livraison",A196&lt;&gt;"Z - Garage - Livraison")),B196,"")</f>
        <v>FB-576-TL</v>
      </c>
      <c r="J196" s="18" t="str">
        <f>IFERROR(IF(VLOOKUP(B196,IMPORT!$F:$AF,21,FALSE)&lt;&gt;"null",IF(OR(A196="Z - Garage - Livraison",A196="Z - Garage - Restitution"),"",B196),""),"")</f>
        <v/>
      </c>
      <c r="K196" s="18" t="str">
        <f>IF(AND(J196="",OR(IMPORT!K196="intervention",IMPORT!K196="intervention-late")),IF(OR(A196="Z - Garage - Livraison",A196="Z - Garage - Restitution"),"",B196),"")</f>
        <v/>
      </c>
      <c r="L196" s="18" t="str">
        <f t="shared" si="6"/>
        <v/>
      </c>
      <c r="M196" s="20" t="str">
        <f>IFERROR(INT(IF(OR(IMPORT!K196="intervention",IMPORT!K196="intervention-late",IMPORT!K196="unavailable"),IF(J196&lt;&gt;"",MID(VLOOKUP(B196,IMPORT!$F:$AF,21,0),1,10),MID(VLOOKUP(B196,IMPORT!$F:$AF,19,0),1,10)),"")),"")</f>
        <v/>
      </c>
      <c r="N196" s="20" t="str">
        <f>IFERROR(INT(IF(OR(IMPORT!K196="intervention",IMPORT!K196="intervention-late",IMPORT!K196="unavailable"),IF(J196&lt;&gt;"",MID(VLOOKUP(B196,IMPORT!$F:$AF,22,0),1,10),MID(VLOOKUP(B196,IMPORT!$F:$AF,20,0),1,10)),"")),"")</f>
        <v/>
      </c>
      <c r="O196" s="18" t="str">
        <f t="shared" ca="1" si="7"/>
        <v/>
      </c>
      <c r="P196" s="14" t="str">
        <f>IFERROR(INT(IF(MID(VLOOKUP(B196,IMPORT!$F:$AF,23,FALSE),1,10)&lt;&gt;"null",MID(VLOOKUP(B196,IMPORT!$F:$AF,23,FALSE),1,10),"")),"")</f>
        <v/>
      </c>
      <c r="Q196" s="16" t="str">
        <f>IFERROR(INT(IF(MID(VLOOKUP(B196,IMPORT!$F:$AF,26,FALSE),1,10)&lt;&gt;"null",MID(VLOOKUP(B196,IMPORT!$F:$AF,26,FALSE),1,10),"")),"")</f>
        <v/>
      </c>
      <c r="R196" s="16" t="str">
        <f>IFERROR(IF(VLOOKUP(B196,IMPORT!$F:$AF,11,FALSE)="true","X",""),"")</f>
        <v/>
      </c>
      <c r="S196" s="16" t="str">
        <f>IFERROR(IF(VLOOKUP(B196,IMPORT!$F:$AF,12,FALSE)="true","X",""),"")</f>
        <v/>
      </c>
      <c r="T196" s="16" t="str">
        <f>IFERROR(IF(VLOOKUP(B196,IMPORT!$F:$AF,9,FALSE)="true","X",""),"")</f>
        <v/>
      </c>
      <c r="U196" s="16" t="str">
        <f>IFERROR(IF(VLOOKUP(B196,IMPORT!$F:$AF,10,FALSE)="true","X",""),"")</f>
        <v/>
      </c>
      <c r="V196" s="16" t="str">
        <f>IFERROR(IF(VLOOKUP(B196,IMPORT!$F:$AF,13,FALSE)="true","X",""),"")</f>
        <v/>
      </c>
      <c r="W196" s="16" t="str">
        <f>IFERROR(IF(VLOOKUP(B196,IMPORT!$F:$AF,14,FALSE)="true","X",""),"")</f>
        <v/>
      </c>
      <c r="X196" s="12" t="str">
        <f>IFERROR(INT(IF(MID(VLOOKUP(B196,IMPORT!$F:$AF,27,FALSE),1,10)&lt;&gt;"null",MID(VLOOKUP(B196,IMPORT!$F:$AF,27,FALSE),1,10),"-")),"")</f>
        <v/>
      </c>
      <c r="Y196" s="21">
        <f>IFERROR(IF(VLOOKUP(B196,IMPORT!$F:$AF,24,FALSE)&lt;&gt;"null",VLOOKUP(B196,IMPORT!$F:$AF,24,FALSE),""),"")</f>
        <v>7.0100118723606797E+17</v>
      </c>
      <c r="Z196" s="18">
        <f>IFERROR(IF(VLOOKUP(B196,IMPORT!$F:$AF,25,FALSE)&lt;&gt;"null",VLOOKUP(B196,IMPORT!$F:$AF,25,FALSE),""),"")</f>
        <v>135058</v>
      </c>
    </row>
    <row r="197" spans="1:26">
      <c r="A197" s="1" t="str">
        <f>IFERROR(IF(IMPORT!C197&lt;&gt;"",IMPORT!C197,""),"")</f>
        <v>Paris 11 - Alhambra</v>
      </c>
      <c r="B197" s="1" t="str">
        <f>IFERROR(VLOOKUP(D197,IMPORT!$1:$1048576,6,FALSE),"")</f>
        <v>EZ-673-GF</v>
      </c>
      <c r="C197" s="1" t="str">
        <f>IFERROR(VLOOKUP(B197,IMPORT!$F:$G,2,FALSE),"")</f>
        <v>Yaris</v>
      </c>
      <c r="D197" s="8" t="str">
        <f>IFERROR(IF(IMPORT!A197&lt;&gt;"",IMPORT!A197,""),"")</f>
        <v>Paris 11 - Alhambra8</v>
      </c>
      <c r="E197" s="1" t="str">
        <f>IFERROR(VLOOKUP(D197,IMPORT!$1:$1048576,21,FALSE),"")</f>
        <v>Simon Coulange</v>
      </c>
      <c r="F197" s="22" t="str">
        <f>IFERROR(IF(VLOOKUP(B197,IMPORT!$F:$J,4,0)="true","","S"),"")</f>
        <v/>
      </c>
      <c r="G197" s="10" t="str">
        <f>IFERROR(IF(VLOOKUP(B197,IMPORT!$F:$J,5,0)="normal","","B"),"")</f>
        <v/>
      </c>
      <c r="H197" s="23" t="str">
        <f>IFERROR(IF(VLOOKUP(B197,IMPORT!$F:$L,7,0)="true","","P"),"")</f>
        <v/>
      </c>
      <c r="I197" s="18" t="str">
        <f>IF(AND(OR(IMPORT!K197="available",IMPORT!K197="reservation",IMPORT!K197="reservation-late"),OR(A197&lt;&gt;"Z - Garage - Livraison",A197&lt;&gt;"Z - Garage - Livraison")),B197,"")</f>
        <v>EZ-673-GF</v>
      </c>
      <c r="J197" s="18" t="str">
        <f>IFERROR(IF(VLOOKUP(B197,IMPORT!$F:$AF,21,FALSE)&lt;&gt;"null",IF(OR(A197="Z - Garage - Livraison",A197="Z - Garage - Restitution"),"",B197),""),"")</f>
        <v/>
      </c>
      <c r="K197" s="18" t="str">
        <f>IF(AND(J197="",OR(IMPORT!K197="intervention",IMPORT!K197="intervention-late")),IF(OR(A197="Z - Garage - Livraison",A197="Z - Garage - Restitution"),"",B197),"")</f>
        <v/>
      </c>
      <c r="L197" s="18" t="str">
        <f t="shared" si="6"/>
        <v/>
      </c>
      <c r="M197" s="20" t="str">
        <f>IFERROR(INT(IF(OR(IMPORT!K197="intervention",IMPORT!K197="intervention-late",IMPORT!K197="unavailable"),IF(J197&lt;&gt;"",MID(VLOOKUP(B197,IMPORT!$F:$AF,21,0),1,10),MID(VLOOKUP(B197,IMPORT!$F:$AF,19,0),1,10)),"")),"")</f>
        <v/>
      </c>
      <c r="N197" s="20" t="str">
        <f>IFERROR(INT(IF(OR(IMPORT!K197="intervention",IMPORT!K197="intervention-late",IMPORT!K197="unavailable"),IF(J197&lt;&gt;"",MID(VLOOKUP(B197,IMPORT!$F:$AF,22,0),1,10),MID(VLOOKUP(B197,IMPORT!$F:$AF,20,0),1,10)),"")),"")</f>
        <v/>
      </c>
      <c r="O197" s="18" t="str">
        <f t="shared" ca="1" si="7"/>
        <v/>
      </c>
      <c r="P197" s="14">
        <f>IFERROR(INT(IF(MID(VLOOKUP(B197,IMPORT!$F:$AF,23,FALSE),1,10)&lt;&gt;"null",MID(VLOOKUP(B197,IMPORT!$F:$AF,23,FALSE),1,10),"")),"")</f>
        <v>43500</v>
      </c>
      <c r="Q197" s="16">
        <f>IFERROR(INT(IF(MID(VLOOKUP(B197,IMPORT!$F:$AF,26,FALSE),1,10)&lt;&gt;"null",MID(VLOOKUP(B197,IMPORT!$F:$AF,26,FALSE),1,10),"")),"")</f>
        <v>43425</v>
      </c>
      <c r="R197" s="16" t="str">
        <f>IFERROR(IF(VLOOKUP(B197,IMPORT!$F:$AF,11,FALSE)="true","X",""),"")</f>
        <v/>
      </c>
      <c r="S197" s="16" t="str">
        <f>IFERROR(IF(VLOOKUP(B197,IMPORT!$F:$AF,12,FALSE)="true","X",""),"")</f>
        <v/>
      </c>
      <c r="T197" s="16" t="str">
        <f>IFERROR(IF(VLOOKUP(B197,IMPORT!$F:$AF,9,FALSE)="true","X",""),"")</f>
        <v/>
      </c>
      <c r="U197" s="16" t="str">
        <f>IFERROR(IF(VLOOKUP(B197,IMPORT!$F:$AF,10,FALSE)="true","X",""),"")</f>
        <v/>
      </c>
      <c r="V197" s="16" t="str">
        <f>IFERROR(IF(VLOOKUP(B197,IMPORT!$F:$AF,13,FALSE)="true","X",""),"")</f>
        <v/>
      </c>
      <c r="W197" s="16" t="str">
        <f>IFERROR(IF(VLOOKUP(B197,IMPORT!$F:$AF,14,FALSE)="true","X",""),"")</f>
        <v/>
      </c>
      <c r="X197" s="12">
        <f>IFERROR(INT(IF(MID(VLOOKUP(B197,IMPORT!$F:$AF,27,FALSE),1,10)&lt;&gt;"null",MID(VLOOKUP(B197,IMPORT!$F:$AF,27,FALSE),1,10),"-")),"")</f>
        <v>43391</v>
      </c>
      <c r="Y197" s="21">
        <f>IFERROR(IF(VLOOKUP(B197,IMPORT!$F:$AF,24,FALSE)&lt;&gt;"null",VLOOKUP(B197,IMPORT!$F:$AF,24,FALSE),""),"")</f>
        <v>7.0100118723604595E+17</v>
      </c>
      <c r="Z197" s="18" t="str">
        <f>IFERROR(IF(VLOOKUP(B197,IMPORT!$F:$AF,25,FALSE)&lt;&gt;"null",VLOOKUP(B197,IMPORT!$F:$AF,25,FALSE),""),"")</f>
        <v/>
      </c>
    </row>
    <row r="198" spans="1:26">
      <c r="A198" s="1" t="str">
        <f>IFERROR(IF(IMPORT!C198&lt;&gt;"",IMPORT!C198,""),"")</f>
        <v>Paris 11 - Ledru-Rollin</v>
      </c>
      <c r="B198" s="1" t="str">
        <f>IFERROR(VLOOKUP(D198,IMPORT!$1:$1048576,6,FALSE),"")</f>
        <v>EK-563-GW</v>
      </c>
      <c r="C198" s="1" t="str">
        <f>IFERROR(VLOOKUP(B198,IMPORT!$F:$G,2,FALSE),"")</f>
        <v>TWINGO</v>
      </c>
      <c r="D198" s="8" t="str">
        <f>IFERROR(IF(IMPORT!A198&lt;&gt;"",IMPORT!A198,""),"")</f>
        <v>Paris 11 - Ledru-Rollin1</v>
      </c>
      <c r="E198" s="1" t="str">
        <f>IFERROR(VLOOKUP(D198,IMPORT!$1:$1048576,21,FALSE),"")</f>
        <v>Simon Coulange</v>
      </c>
      <c r="F198" s="22" t="str">
        <f>IFERROR(IF(VLOOKUP(B198,IMPORT!$F:$J,4,0)="true","","S"),"")</f>
        <v/>
      </c>
      <c r="G198" s="10" t="str">
        <f>IFERROR(IF(VLOOKUP(B198,IMPORT!$F:$J,5,0)="normal","","B"),"")</f>
        <v/>
      </c>
      <c r="H198" s="23" t="str">
        <f>IFERROR(IF(VLOOKUP(B198,IMPORT!$F:$L,7,0)="true","","P"),"")</f>
        <v/>
      </c>
      <c r="I198" s="18" t="str">
        <f>IF(AND(OR(IMPORT!K198="available",IMPORT!K198="reservation",IMPORT!K198="reservation-late"),OR(A198&lt;&gt;"Z - Garage - Livraison",A198&lt;&gt;"Z - Garage - Livraison")),B198,"")</f>
        <v>EK-563-GW</v>
      </c>
      <c r="J198" s="18" t="str">
        <f>IFERROR(IF(VLOOKUP(B198,IMPORT!$F:$AF,21,FALSE)&lt;&gt;"null",IF(OR(A198="Z - Garage - Livraison",A198="Z - Garage - Restitution"),"",B198),""),"")</f>
        <v/>
      </c>
      <c r="K198" s="18" t="str">
        <f>IF(AND(J198="",OR(IMPORT!K198="intervention",IMPORT!K198="intervention-late")),IF(OR(A198="Z - Garage - Livraison",A198="Z - Garage - Restitution"),"",B198),"")</f>
        <v/>
      </c>
      <c r="L198" s="18" t="str">
        <f t="shared" si="6"/>
        <v/>
      </c>
      <c r="M198" s="20" t="str">
        <f>IFERROR(INT(IF(OR(IMPORT!K198="intervention",IMPORT!K198="intervention-late",IMPORT!K198="unavailable"),IF(J198&lt;&gt;"",MID(VLOOKUP(B198,IMPORT!$F:$AF,21,0),1,10),MID(VLOOKUP(B198,IMPORT!$F:$AF,19,0),1,10)),"")),"")</f>
        <v/>
      </c>
      <c r="N198" s="20" t="str">
        <f>IFERROR(INT(IF(OR(IMPORT!K198="intervention",IMPORT!K198="intervention-late",IMPORT!K198="unavailable"),IF(J198&lt;&gt;"",MID(VLOOKUP(B198,IMPORT!$F:$AF,22,0),1,10),MID(VLOOKUP(B198,IMPORT!$F:$AF,20,0),1,10)),"")),"")</f>
        <v/>
      </c>
      <c r="O198" s="18" t="str">
        <f t="shared" ca="1" si="7"/>
        <v/>
      </c>
      <c r="P198" s="14" t="str">
        <f>IFERROR(INT(IF(MID(VLOOKUP(B198,IMPORT!$F:$AF,23,FALSE),1,10)&lt;&gt;"null",MID(VLOOKUP(B198,IMPORT!$F:$AF,23,FALSE),1,10),"")),"")</f>
        <v/>
      </c>
      <c r="Q198" s="16" t="str">
        <f>IFERROR(INT(IF(MID(VLOOKUP(B198,IMPORT!$F:$AF,26,FALSE),1,10)&lt;&gt;"null",MID(VLOOKUP(B198,IMPORT!$F:$AF,26,FALSE),1,10),"")),"")</f>
        <v/>
      </c>
      <c r="R198" s="16" t="str">
        <f>IFERROR(IF(VLOOKUP(B198,IMPORT!$F:$AF,11,FALSE)="true","X",""),"")</f>
        <v/>
      </c>
      <c r="S198" s="16" t="str">
        <f>IFERROR(IF(VLOOKUP(B198,IMPORT!$F:$AF,12,FALSE)="true","X",""),"")</f>
        <v/>
      </c>
      <c r="T198" s="16" t="str">
        <f>IFERROR(IF(VLOOKUP(B198,IMPORT!$F:$AF,9,FALSE)="true","X",""),"")</f>
        <v/>
      </c>
      <c r="U198" s="16" t="str">
        <f>IFERROR(IF(VLOOKUP(B198,IMPORT!$F:$AF,10,FALSE)="true","X",""),"")</f>
        <v/>
      </c>
      <c r="V198" s="16" t="str">
        <f>IFERROR(IF(VLOOKUP(B198,IMPORT!$F:$AF,13,FALSE)="true","X",""),"")</f>
        <v/>
      </c>
      <c r="W198" s="16" t="str">
        <f>IFERROR(IF(VLOOKUP(B198,IMPORT!$F:$AF,14,FALSE)="true","X",""),"")</f>
        <v/>
      </c>
      <c r="X198" s="12">
        <f>IFERROR(INT(IF(MID(VLOOKUP(B198,IMPORT!$F:$AF,27,FALSE),1,10)&lt;&gt;"null",MID(VLOOKUP(B198,IMPORT!$F:$AF,27,FALSE),1,10),"-")),"")</f>
        <v>43391</v>
      </c>
      <c r="Y198" s="21">
        <f>IFERROR(IF(VLOOKUP(B198,IMPORT!$F:$AF,24,FALSE)&lt;&gt;"null",VLOOKUP(B198,IMPORT!$F:$AF,24,FALSE),""),"")</f>
        <v>7.0100120039401498E+17</v>
      </c>
      <c r="Z198" s="18" t="str">
        <f>IFERROR(IF(VLOOKUP(B198,IMPORT!$F:$AF,25,FALSE)&lt;&gt;"null",VLOOKUP(B198,IMPORT!$F:$AF,25,FALSE),""),"")</f>
        <v/>
      </c>
    </row>
    <row r="199" spans="1:26">
      <c r="A199" s="1" t="str">
        <f>IFERROR(IF(IMPORT!C199&lt;&gt;"",IMPORT!C199,""),"")</f>
        <v>Paris 11 - Ledru-Rollin</v>
      </c>
      <c r="B199" s="1" t="str">
        <f>IFERROR(VLOOKUP(D199,IMPORT!$1:$1048576,6,FALSE),"")</f>
        <v>FA-584-RT</v>
      </c>
      <c r="C199" s="1" t="str">
        <f>IFERROR(VLOOKUP(B199,IMPORT!$F:$G,2,FALSE),"")</f>
        <v>MEGANE</v>
      </c>
      <c r="D199" s="8" t="str">
        <f>IFERROR(IF(IMPORT!A199&lt;&gt;"",IMPORT!A199,""),"")</f>
        <v>Paris 11 - Ledru-Rollin2</v>
      </c>
      <c r="E199" s="1" t="str">
        <f>IFERROR(VLOOKUP(D199,IMPORT!$1:$1048576,21,FALSE),"")</f>
        <v>Simon Coulange</v>
      </c>
      <c r="F199" s="22" t="str">
        <f>IFERROR(IF(VLOOKUP(B199,IMPORT!$F:$J,4,0)="true","","S"),"")</f>
        <v/>
      </c>
      <c r="G199" s="10" t="str">
        <f>IFERROR(IF(VLOOKUP(B199,IMPORT!$F:$J,5,0)="normal","","B"),"")</f>
        <v/>
      </c>
      <c r="H199" s="23" t="str">
        <f>IFERROR(IF(VLOOKUP(B199,IMPORT!$F:$L,7,0)="true","","P"),"")</f>
        <v/>
      </c>
      <c r="I199" s="18" t="str">
        <f>IF(AND(OR(IMPORT!K199="available",IMPORT!K199="reservation",IMPORT!K199="reservation-late"),OR(A199&lt;&gt;"Z - Garage - Livraison",A199&lt;&gt;"Z - Garage - Livraison")),B199,"")</f>
        <v>FA-584-RT</v>
      </c>
      <c r="J199" s="18" t="str">
        <f>IFERROR(IF(VLOOKUP(B199,IMPORT!$F:$AF,21,FALSE)&lt;&gt;"null",IF(OR(A199="Z - Garage - Livraison",A199="Z - Garage - Restitution"),"",B199),""),"")</f>
        <v/>
      </c>
      <c r="K199" s="18" t="str">
        <f>IF(AND(J199="",OR(IMPORT!K199="intervention",IMPORT!K199="intervention-late")),IF(OR(A199="Z - Garage - Livraison",A199="Z - Garage - Restitution"),"",B199),"")</f>
        <v/>
      </c>
      <c r="L199" s="18" t="str">
        <f t="shared" si="6"/>
        <v/>
      </c>
      <c r="M199" s="20" t="str">
        <f>IFERROR(INT(IF(OR(IMPORT!K199="intervention",IMPORT!K199="intervention-late",IMPORT!K199="unavailable"),IF(J199&lt;&gt;"",MID(VLOOKUP(B199,IMPORT!$F:$AF,21,0),1,10),MID(VLOOKUP(B199,IMPORT!$F:$AF,19,0),1,10)),"")),"")</f>
        <v/>
      </c>
      <c r="N199" s="20" t="str">
        <f>IFERROR(INT(IF(OR(IMPORT!K199="intervention",IMPORT!K199="intervention-late",IMPORT!K199="unavailable"),IF(J199&lt;&gt;"",MID(VLOOKUP(B199,IMPORT!$F:$AF,22,0),1,10),MID(VLOOKUP(B199,IMPORT!$F:$AF,20,0),1,10)),"")),"")</f>
        <v/>
      </c>
      <c r="O199" s="18" t="str">
        <f t="shared" ca="1" si="7"/>
        <v/>
      </c>
      <c r="P199" s="14" t="str">
        <f>IFERROR(INT(IF(MID(VLOOKUP(B199,IMPORT!$F:$AF,23,FALSE),1,10)&lt;&gt;"null",MID(VLOOKUP(B199,IMPORT!$F:$AF,23,FALSE),1,10),"")),"")</f>
        <v/>
      </c>
      <c r="Q199" s="16" t="str">
        <f>IFERROR(INT(IF(MID(VLOOKUP(B199,IMPORT!$F:$AF,26,FALSE),1,10)&lt;&gt;"null",MID(VLOOKUP(B199,IMPORT!$F:$AF,26,FALSE),1,10),"")),"")</f>
        <v/>
      </c>
      <c r="R199" s="16" t="str">
        <f>IFERROR(IF(VLOOKUP(B199,IMPORT!$F:$AF,11,FALSE)="true","X",""),"")</f>
        <v/>
      </c>
      <c r="S199" s="16" t="str">
        <f>IFERROR(IF(VLOOKUP(B199,IMPORT!$F:$AF,12,FALSE)="true","X",""),"")</f>
        <v/>
      </c>
      <c r="T199" s="16" t="str">
        <f>IFERROR(IF(VLOOKUP(B199,IMPORT!$F:$AF,9,FALSE)="true","X",""),"")</f>
        <v/>
      </c>
      <c r="U199" s="16" t="str">
        <f>IFERROR(IF(VLOOKUP(B199,IMPORT!$F:$AF,10,FALSE)="true","X",""),"")</f>
        <v/>
      </c>
      <c r="V199" s="16" t="str">
        <f>IFERROR(IF(VLOOKUP(B199,IMPORT!$F:$AF,13,FALSE)="true","X",""),"")</f>
        <v/>
      </c>
      <c r="W199" s="16" t="str">
        <f>IFERROR(IF(VLOOKUP(B199,IMPORT!$F:$AF,14,FALSE)="true","X",""),"")</f>
        <v/>
      </c>
      <c r="X199" s="12" t="str">
        <f>IFERROR(INT(IF(MID(VLOOKUP(B199,IMPORT!$F:$AF,27,FALSE),1,10)&lt;&gt;"null",MID(VLOOKUP(B199,IMPORT!$F:$AF,27,FALSE),1,10),"-")),"")</f>
        <v/>
      </c>
      <c r="Y199" s="21">
        <f>IFERROR(IF(VLOOKUP(B199,IMPORT!$F:$AF,24,FALSE)&lt;&gt;"null",VLOOKUP(B199,IMPORT!$F:$AF,24,FALSE),""),"")</f>
        <v>7.0100118723602099E+17</v>
      </c>
      <c r="Z199" s="18">
        <f>IFERROR(IF(VLOOKUP(B199,IMPORT!$F:$AF,25,FALSE)&lt;&gt;"null",VLOOKUP(B199,IMPORT!$F:$AF,25,FALSE),""),"")</f>
        <v>171</v>
      </c>
    </row>
    <row r="200" spans="1:26">
      <c r="A200" s="1" t="str">
        <f>IFERROR(IF(IMPORT!C200&lt;&gt;"",IMPORT!C200,""),"")</f>
        <v>Paris 11 - Ledru-Rollin</v>
      </c>
      <c r="B200" s="1" t="str">
        <f>IFERROR(VLOOKUP(D200,IMPORT!$1:$1048576,6,FALSE),"")</f>
        <v>FA-618-RS</v>
      </c>
      <c r="C200" s="1" t="str">
        <f>IFERROR(VLOOKUP(B200,IMPORT!$F:$G,2,FALSE),"")</f>
        <v>MEGANE</v>
      </c>
      <c r="D200" s="8" t="str">
        <f>IFERROR(IF(IMPORT!A200&lt;&gt;"",IMPORT!A200,""),"")</f>
        <v>Paris 11 - Ledru-Rollin3</v>
      </c>
      <c r="E200" s="1" t="str">
        <f>IFERROR(VLOOKUP(D200,IMPORT!$1:$1048576,21,FALSE),"")</f>
        <v>Simon Coulange</v>
      </c>
      <c r="F200" s="22" t="str">
        <f>IFERROR(IF(VLOOKUP(B200,IMPORT!$F:$J,4,0)="true","","S"),"")</f>
        <v/>
      </c>
      <c r="G200" s="10" t="str">
        <f>IFERROR(IF(VLOOKUP(B200,IMPORT!$F:$J,5,0)="normal","","B"),"")</f>
        <v/>
      </c>
      <c r="H200" s="23" t="str">
        <f>IFERROR(IF(VLOOKUP(B200,IMPORT!$F:$L,7,0)="true","","P"),"")</f>
        <v/>
      </c>
      <c r="I200" s="18" t="str">
        <f>IF(AND(OR(IMPORT!K200="available",IMPORT!K200="reservation",IMPORT!K200="reservation-late"),OR(A200&lt;&gt;"Z - Garage - Livraison",A200&lt;&gt;"Z - Garage - Livraison")),B200,"")</f>
        <v>FA-618-RS</v>
      </c>
      <c r="J200" s="18" t="str">
        <f>IFERROR(IF(VLOOKUP(B200,IMPORT!$F:$AF,21,FALSE)&lt;&gt;"null",IF(OR(A200="Z - Garage - Livraison",A200="Z - Garage - Restitution"),"",B200),""),"")</f>
        <v/>
      </c>
      <c r="K200" s="18" t="str">
        <f>IF(AND(J200="",OR(IMPORT!K200="intervention",IMPORT!K200="intervention-late")),IF(OR(A200="Z - Garage - Livraison",A200="Z - Garage - Restitution"),"",B200),"")</f>
        <v/>
      </c>
      <c r="L200" s="18" t="str">
        <f t="shared" si="6"/>
        <v/>
      </c>
      <c r="M200" s="20" t="str">
        <f>IFERROR(INT(IF(OR(IMPORT!K200="intervention",IMPORT!K200="intervention-late",IMPORT!K200="unavailable"),IF(J200&lt;&gt;"",MID(VLOOKUP(B200,IMPORT!$F:$AF,21,0),1,10),MID(VLOOKUP(B200,IMPORT!$F:$AF,19,0),1,10)),"")),"")</f>
        <v/>
      </c>
      <c r="N200" s="20" t="str">
        <f>IFERROR(INT(IF(OR(IMPORT!K200="intervention",IMPORT!K200="intervention-late",IMPORT!K200="unavailable"),IF(J200&lt;&gt;"",MID(VLOOKUP(B200,IMPORT!$F:$AF,22,0),1,10),MID(VLOOKUP(B200,IMPORT!$F:$AF,20,0),1,10)),"")),"")</f>
        <v/>
      </c>
      <c r="O200" s="18" t="str">
        <f t="shared" ca="1" si="7"/>
        <v/>
      </c>
      <c r="P200" s="14">
        <f>IFERROR(INT(IF(MID(VLOOKUP(B200,IMPORT!$F:$AF,23,FALSE),1,10)&lt;&gt;"null",MID(VLOOKUP(B200,IMPORT!$F:$AF,23,FALSE),1,10),"")),"")</f>
        <v>43483</v>
      </c>
      <c r="Q200" s="16" t="str">
        <f>IFERROR(INT(IF(MID(VLOOKUP(B200,IMPORT!$F:$AF,26,FALSE),1,10)&lt;&gt;"null",MID(VLOOKUP(B200,IMPORT!$F:$AF,26,FALSE),1,10),"")),"")</f>
        <v/>
      </c>
      <c r="R200" s="16" t="str">
        <f>IFERROR(IF(VLOOKUP(B200,IMPORT!$F:$AF,11,FALSE)="true","X",""),"")</f>
        <v/>
      </c>
      <c r="S200" s="16" t="str">
        <f>IFERROR(IF(VLOOKUP(B200,IMPORT!$F:$AF,12,FALSE)="true","X",""),"")</f>
        <v/>
      </c>
      <c r="T200" s="16" t="str">
        <f>IFERROR(IF(VLOOKUP(B200,IMPORT!$F:$AF,9,FALSE)="true","X",""),"")</f>
        <v/>
      </c>
      <c r="U200" s="16" t="str">
        <f>IFERROR(IF(VLOOKUP(B200,IMPORT!$F:$AF,10,FALSE)="true","X",""),"")</f>
        <v/>
      </c>
      <c r="V200" s="16" t="str">
        <f>IFERROR(IF(VLOOKUP(B200,IMPORT!$F:$AF,13,FALSE)="true","X",""),"")</f>
        <v/>
      </c>
      <c r="W200" s="16" t="str">
        <f>IFERROR(IF(VLOOKUP(B200,IMPORT!$F:$AF,14,FALSE)="true","X",""),"")</f>
        <v/>
      </c>
      <c r="X200" s="12" t="str">
        <f>IFERROR(INT(IF(MID(VLOOKUP(B200,IMPORT!$F:$AF,27,FALSE),1,10)&lt;&gt;"null",MID(VLOOKUP(B200,IMPORT!$F:$AF,27,FALSE),1,10),"-")),"")</f>
        <v/>
      </c>
      <c r="Y200" s="21">
        <f>IFERROR(IF(VLOOKUP(B200,IMPORT!$F:$AF,24,FALSE)&lt;&gt;"null",VLOOKUP(B200,IMPORT!$F:$AF,24,FALSE),""),"")</f>
        <v>7.0100118723602099E+17</v>
      </c>
      <c r="Z200" s="18">
        <f>IFERROR(IF(VLOOKUP(B200,IMPORT!$F:$AF,25,FALSE)&lt;&gt;"null",VLOOKUP(B200,IMPORT!$F:$AF,25,FALSE),""),"")</f>
        <v>173</v>
      </c>
    </row>
    <row r="201" spans="1:26">
      <c r="A201" s="1" t="str">
        <f>IFERROR(IF(IMPORT!C201&lt;&gt;"",IMPORT!C201,""),"")</f>
        <v>Paris 11 - Ledru-Rollin</v>
      </c>
      <c r="B201" s="1" t="str">
        <f>IFERROR(VLOOKUP(D201,IMPORT!$1:$1048576,6,FALSE),"")</f>
        <v>FA-812-RS</v>
      </c>
      <c r="C201" s="1" t="str">
        <f>IFERROR(VLOOKUP(B201,IMPORT!$F:$G,2,FALSE),"")</f>
        <v>MEGANE</v>
      </c>
      <c r="D201" s="8" t="str">
        <f>IFERROR(IF(IMPORT!A201&lt;&gt;"",IMPORT!A201,""),"")</f>
        <v>Paris 11 - Ledru-Rollin4</v>
      </c>
      <c r="E201" s="1" t="str">
        <f>IFERROR(VLOOKUP(D201,IMPORT!$1:$1048576,21,FALSE),"")</f>
        <v>Simon Coulange</v>
      </c>
      <c r="F201" s="22" t="str">
        <f>IFERROR(IF(VLOOKUP(B201,IMPORT!$F:$J,4,0)="true","","S"),"")</f>
        <v>S</v>
      </c>
      <c r="G201" s="10" t="str">
        <f>IFERROR(IF(VLOOKUP(B201,IMPORT!$F:$J,5,0)="normal","","B"),"")</f>
        <v>B</v>
      </c>
      <c r="H201" s="23" t="str">
        <f>IFERROR(IF(VLOOKUP(B201,IMPORT!$F:$L,7,0)="true","","P"),"")</f>
        <v/>
      </c>
      <c r="I201" s="18" t="str">
        <f>IF(AND(OR(IMPORT!K201="available",IMPORT!K201="reservation",IMPORT!K201="reservation-late"),OR(A201&lt;&gt;"Z - Garage - Livraison",A201&lt;&gt;"Z - Garage - Livraison")),B201,"")</f>
        <v>FA-812-RS</v>
      </c>
      <c r="J201" s="18" t="str">
        <f>IFERROR(IF(VLOOKUP(B201,IMPORT!$F:$AF,21,FALSE)&lt;&gt;"null",IF(OR(A201="Z - Garage - Livraison",A201="Z - Garage - Restitution"),"",B201),""),"")</f>
        <v/>
      </c>
      <c r="K201" s="18" t="str">
        <f>IF(AND(J201="",OR(IMPORT!K201="intervention",IMPORT!K201="intervention-late")),IF(OR(A201="Z - Garage - Livraison",A201="Z - Garage - Restitution"),"",B201),"")</f>
        <v/>
      </c>
      <c r="L201" s="18" t="str">
        <f t="shared" si="6"/>
        <v/>
      </c>
      <c r="M201" s="20" t="str">
        <f>IFERROR(INT(IF(OR(IMPORT!K201="intervention",IMPORT!K201="intervention-late",IMPORT!K201="unavailable"),IF(J201&lt;&gt;"",MID(VLOOKUP(B201,IMPORT!$F:$AF,21,0),1,10),MID(VLOOKUP(B201,IMPORT!$F:$AF,19,0),1,10)),"")),"")</f>
        <v/>
      </c>
      <c r="N201" s="20" t="str">
        <f>IFERROR(INT(IF(OR(IMPORT!K201="intervention",IMPORT!K201="intervention-late",IMPORT!K201="unavailable"),IF(J201&lt;&gt;"",MID(VLOOKUP(B201,IMPORT!$F:$AF,22,0),1,10),MID(VLOOKUP(B201,IMPORT!$F:$AF,20,0),1,10)),"")),"")</f>
        <v/>
      </c>
      <c r="O201" s="18" t="str">
        <f t="shared" ca="1" si="7"/>
        <v/>
      </c>
      <c r="P201" s="14">
        <f>IFERROR(INT(IF(MID(VLOOKUP(B201,IMPORT!$F:$AF,23,FALSE),1,10)&lt;&gt;"null",MID(VLOOKUP(B201,IMPORT!$F:$AF,23,FALSE),1,10),"")),"")</f>
        <v>43501</v>
      </c>
      <c r="Q201" s="16" t="str">
        <f>IFERROR(INT(IF(MID(VLOOKUP(B201,IMPORT!$F:$AF,26,FALSE),1,10)&lt;&gt;"null",MID(VLOOKUP(B201,IMPORT!$F:$AF,26,FALSE),1,10),"")),"")</f>
        <v/>
      </c>
      <c r="R201" s="16" t="str">
        <f>IFERROR(IF(VLOOKUP(B201,IMPORT!$F:$AF,11,FALSE)="true","X",""),"")</f>
        <v/>
      </c>
      <c r="S201" s="16" t="str">
        <f>IFERROR(IF(VLOOKUP(B201,IMPORT!$F:$AF,12,FALSE)="true","X",""),"")</f>
        <v/>
      </c>
      <c r="T201" s="16" t="str">
        <f>IFERROR(IF(VLOOKUP(B201,IMPORT!$F:$AF,9,FALSE)="true","X",""),"")</f>
        <v/>
      </c>
      <c r="U201" s="16" t="str">
        <f>IFERROR(IF(VLOOKUP(B201,IMPORT!$F:$AF,10,FALSE)="true","X",""),"")</f>
        <v/>
      </c>
      <c r="V201" s="16" t="str">
        <f>IFERROR(IF(VLOOKUP(B201,IMPORT!$F:$AF,13,FALSE)="true","X",""),"")</f>
        <v/>
      </c>
      <c r="W201" s="16" t="str">
        <f>IFERROR(IF(VLOOKUP(B201,IMPORT!$F:$AF,14,FALSE)="true","X",""),"")</f>
        <v/>
      </c>
      <c r="X201" s="12" t="str">
        <f>IFERROR(INT(IF(MID(VLOOKUP(B201,IMPORT!$F:$AF,27,FALSE),1,10)&lt;&gt;"null",MID(VLOOKUP(B201,IMPORT!$F:$AF,27,FALSE),1,10),"-")),"")</f>
        <v/>
      </c>
      <c r="Y201" s="21">
        <f>IFERROR(IF(VLOOKUP(B201,IMPORT!$F:$AF,24,FALSE)&lt;&gt;"null",VLOOKUP(B201,IMPORT!$F:$AF,24,FALSE),""),"")</f>
        <v>7.0100118723602406E+17</v>
      </c>
      <c r="Z201" s="18">
        <f>IFERROR(IF(VLOOKUP(B201,IMPORT!$F:$AF,25,FALSE)&lt;&gt;"null",VLOOKUP(B201,IMPORT!$F:$AF,25,FALSE),""),"")</f>
        <v>225</v>
      </c>
    </row>
    <row r="202" spans="1:26">
      <c r="A202" s="1" t="str">
        <f>IFERROR(IF(IMPORT!C202&lt;&gt;"",IMPORT!C202,""),"")</f>
        <v>Paris 11 - Ledru-Rollin</v>
      </c>
      <c r="B202" s="1" t="str">
        <f>IFERROR(VLOOKUP(D202,IMPORT!$1:$1048576,6,FALSE),"")</f>
        <v>EL-830-FL</v>
      </c>
      <c r="C202" s="1" t="str">
        <f>IFERROR(VLOOKUP(B202,IMPORT!$F:$G,2,FALSE),"")</f>
        <v>Golf 7</v>
      </c>
      <c r="D202" s="8" t="str">
        <f>IFERROR(IF(IMPORT!A202&lt;&gt;"",IMPORT!A202,""),"")</f>
        <v>Paris 11 - Ledru-Rollin5</v>
      </c>
      <c r="E202" s="1" t="str">
        <f>IFERROR(VLOOKUP(D202,IMPORT!$1:$1048576,21,FALSE),"")</f>
        <v>Simon Coulange</v>
      </c>
      <c r="F202" s="22" t="str">
        <f>IFERROR(IF(VLOOKUP(B202,IMPORT!$F:$J,4,0)="true","","S"),"")</f>
        <v/>
      </c>
      <c r="G202" s="10" t="str">
        <f>IFERROR(IF(VLOOKUP(B202,IMPORT!$F:$J,5,0)="normal","","B"),"")</f>
        <v/>
      </c>
      <c r="H202" s="23" t="str">
        <f>IFERROR(IF(VLOOKUP(B202,IMPORT!$F:$L,7,0)="true","","P"),"")</f>
        <v/>
      </c>
      <c r="I202" s="18" t="str">
        <f>IF(AND(OR(IMPORT!K202="available",IMPORT!K202="reservation",IMPORT!K202="reservation-late"),OR(A202&lt;&gt;"Z - Garage - Livraison",A202&lt;&gt;"Z - Garage - Livraison")),B202,"")</f>
        <v>EL-830-FL</v>
      </c>
      <c r="J202" s="18" t="str">
        <f>IFERROR(IF(VLOOKUP(B202,IMPORT!$F:$AF,21,FALSE)&lt;&gt;"null",IF(OR(A202="Z - Garage - Livraison",A202="Z - Garage - Restitution"),"",B202),""),"")</f>
        <v/>
      </c>
      <c r="K202" s="18" t="str">
        <f>IF(AND(J202="",OR(IMPORT!K202="intervention",IMPORT!K202="intervention-late")),IF(OR(A202="Z - Garage - Livraison",A202="Z - Garage - Restitution"),"",B202),"")</f>
        <v/>
      </c>
      <c r="L202" s="18" t="str">
        <f t="shared" si="6"/>
        <v/>
      </c>
      <c r="M202" s="20" t="str">
        <f>IFERROR(INT(IF(OR(IMPORT!K202="intervention",IMPORT!K202="intervention-late",IMPORT!K202="unavailable"),IF(J202&lt;&gt;"",MID(VLOOKUP(B202,IMPORT!$F:$AF,21,0),1,10),MID(VLOOKUP(B202,IMPORT!$F:$AF,19,0),1,10)),"")),"")</f>
        <v/>
      </c>
      <c r="N202" s="20" t="str">
        <f>IFERROR(INT(IF(OR(IMPORT!K202="intervention",IMPORT!K202="intervention-late",IMPORT!K202="unavailable"),IF(J202&lt;&gt;"",MID(VLOOKUP(B202,IMPORT!$F:$AF,22,0),1,10),MID(VLOOKUP(B202,IMPORT!$F:$AF,20,0),1,10)),"")),"")</f>
        <v/>
      </c>
      <c r="O202" s="18" t="str">
        <f t="shared" ca="1" si="7"/>
        <v/>
      </c>
      <c r="P202" s="14">
        <f>IFERROR(INT(IF(MID(VLOOKUP(B202,IMPORT!$F:$AF,23,FALSE),1,10)&lt;&gt;"null",MID(VLOOKUP(B202,IMPORT!$F:$AF,23,FALSE),1,10),"")),"")</f>
        <v>43502</v>
      </c>
      <c r="Q202" s="16" t="str">
        <f>IFERROR(INT(IF(MID(VLOOKUP(B202,IMPORT!$F:$AF,26,FALSE),1,10)&lt;&gt;"null",MID(VLOOKUP(B202,IMPORT!$F:$AF,26,FALSE),1,10),"")),"")</f>
        <v/>
      </c>
      <c r="R202" s="16" t="str">
        <f>IFERROR(IF(VLOOKUP(B202,IMPORT!$F:$AF,11,FALSE)="true","X",""),"")</f>
        <v/>
      </c>
      <c r="S202" s="16" t="str">
        <f>IFERROR(IF(VLOOKUP(B202,IMPORT!$F:$AF,12,FALSE)="true","X",""),"")</f>
        <v/>
      </c>
      <c r="T202" s="16" t="str">
        <f>IFERROR(IF(VLOOKUP(B202,IMPORT!$F:$AF,9,FALSE)="true","X",""),"")</f>
        <v/>
      </c>
      <c r="U202" s="16" t="str">
        <f>IFERROR(IF(VLOOKUP(B202,IMPORT!$F:$AF,10,FALSE)="true","X",""),"")</f>
        <v/>
      </c>
      <c r="V202" s="16" t="str">
        <f>IFERROR(IF(VLOOKUP(B202,IMPORT!$F:$AF,13,FALSE)="true","X",""),"")</f>
        <v/>
      </c>
      <c r="W202" s="16" t="str">
        <f>IFERROR(IF(VLOOKUP(B202,IMPORT!$F:$AF,14,FALSE)="true","X",""),"")</f>
        <v/>
      </c>
      <c r="X202" s="12">
        <f>IFERROR(INT(IF(MID(VLOOKUP(B202,IMPORT!$F:$AF,27,FALSE),1,10)&lt;&gt;"null",MID(VLOOKUP(B202,IMPORT!$F:$AF,27,FALSE),1,10),"-")),"")</f>
        <v>43391</v>
      </c>
      <c r="Y202" s="21">
        <f>IFERROR(IF(VLOOKUP(B202,IMPORT!$F:$AF,24,FALSE)&lt;&gt;"null",VLOOKUP(B202,IMPORT!$F:$AF,24,FALSE),""),"")</f>
        <v>7010011872360060</v>
      </c>
      <c r="Z202" s="18" t="str">
        <f>IFERROR(IF(VLOOKUP(B202,IMPORT!$F:$AF,25,FALSE)&lt;&gt;"null",VLOOKUP(B202,IMPORT!$F:$AF,25,FALSE),""),"")</f>
        <v/>
      </c>
    </row>
    <row r="203" spans="1:26">
      <c r="A203" s="1" t="str">
        <f>IFERROR(IF(IMPORT!C203&lt;&gt;"",IMPORT!C203,""),"")</f>
        <v>Paris 11 - Ledru-Rollin</v>
      </c>
      <c r="B203" s="1" t="str">
        <f>IFERROR(VLOOKUP(D203,IMPORT!$1:$1048576,6,FALSE),"")</f>
        <v>FA-955-WE</v>
      </c>
      <c r="C203" s="1">
        <f>IFERROR(VLOOKUP(B203,IMPORT!$F:$G,2,FALSE),"")</f>
        <v>500</v>
      </c>
      <c r="D203" s="8" t="str">
        <f>IFERROR(IF(IMPORT!A203&lt;&gt;"",IMPORT!A203,""),"")</f>
        <v>Paris 11 - Ledru-Rollin6</v>
      </c>
      <c r="E203" s="1" t="str">
        <f>IFERROR(VLOOKUP(D203,IMPORT!$1:$1048576,21,FALSE),"")</f>
        <v>Simon Coulange</v>
      </c>
      <c r="F203" s="22" t="str">
        <f>IFERROR(IF(VLOOKUP(B203,IMPORT!$F:$J,4,0)="true","","S"),"")</f>
        <v/>
      </c>
      <c r="G203" s="10" t="str">
        <f>IFERROR(IF(VLOOKUP(B203,IMPORT!$F:$J,5,0)="normal","","B"),"")</f>
        <v/>
      </c>
      <c r="H203" s="23" t="str">
        <f>IFERROR(IF(VLOOKUP(B203,IMPORT!$F:$L,7,0)="true","","P"),"")</f>
        <v/>
      </c>
      <c r="I203" s="18" t="str">
        <f>IF(AND(OR(IMPORT!K203="available",IMPORT!K203="reservation",IMPORT!K203="reservation-late"),OR(A203&lt;&gt;"Z - Garage - Livraison",A203&lt;&gt;"Z - Garage - Livraison")),B203,"")</f>
        <v>FA-955-WE</v>
      </c>
      <c r="J203" s="18" t="str">
        <f>IFERROR(IF(VLOOKUP(B203,IMPORT!$F:$AF,21,FALSE)&lt;&gt;"null",IF(OR(A203="Z - Garage - Livraison",A203="Z - Garage - Restitution"),"",B203),""),"")</f>
        <v/>
      </c>
      <c r="K203" s="18" t="str">
        <f>IF(AND(J203="",OR(IMPORT!K203="intervention",IMPORT!K203="intervention-late")),IF(OR(A203="Z - Garage - Livraison",A203="Z - Garage - Restitution"),"",B203),"")</f>
        <v/>
      </c>
      <c r="L203" s="18" t="str">
        <f t="shared" si="6"/>
        <v/>
      </c>
      <c r="M203" s="20" t="str">
        <f>IFERROR(INT(IF(OR(IMPORT!K203="intervention",IMPORT!K203="intervention-late",IMPORT!K203="unavailable"),IF(J203&lt;&gt;"",MID(VLOOKUP(B203,IMPORT!$F:$AF,21,0),1,10),MID(VLOOKUP(B203,IMPORT!$F:$AF,19,0),1,10)),"")),"")</f>
        <v/>
      </c>
      <c r="N203" s="20" t="str">
        <f>IFERROR(INT(IF(OR(IMPORT!K203="intervention",IMPORT!K203="intervention-late",IMPORT!K203="unavailable"),IF(J203&lt;&gt;"",MID(VLOOKUP(B203,IMPORT!$F:$AF,22,0),1,10),MID(VLOOKUP(B203,IMPORT!$F:$AF,20,0),1,10)),"")),"")</f>
        <v/>
      </c>
      <c r="O203" s="18" t="str">
        <f t="shared" ca="1" si="7"/>
        <v/>
      </c>
      <c r="P203" s="14" t="str">
        <f>IFERROR(INT(IF(MID(VLOOKUP(B203,IMPORT!$F:$AF,23,FALSE),1,10)&lt;&gt;"null",MID(VLOOKUP(B203,IMPORT!$F:$AF,23,FALSE),1,10),"")),"")</f>
        <v/>
      </c>
      <c r="Q203" s="16" t="str">
        <f>IFERROR(INT(IF(MID(VLOOKUP(B203,IMPORT!$F:$AF,26,FALSE),1,10)&lt;&gt;"null",MID(VLOOKUP(B203,IMPORT!$F:$AF,26,FALSE),1,10),"")),"")</f>
        <v/>
      </c>
      <c r="R203" s="16" t="str">
        <f>IFERROR(IF(VLOOKUP(B203,IMPORT!$F:$AF,11,FALSE)="true","X",""),"")</f>
        <v/>
      </c>
      <c r="S203" s="16" t="str">
        <f>IFERROR(IF(VLOOKUP(B203,IMPORT!$F:$AF,12,FALSE)="true","X",""),"")</f>
        <v/>
      </c>
      <c r="T203" s="16" t="str">
        <f>IFERROR(IF(VLOOKUP(B203,IMPORT!$F:$AF,9,FALSE)="true","X",""),"")</f>
        <v/>
      </c>
      <c r="U203" s="16" t="str">
        <f>IFERROR(IF(VLOOKUP(B203,IMPORT!$F:$AF,10,FALSE)="true","X",""),"")</f>
        <v/>
      </c>
      <c r="V203" s="16" t="str">
        <f>IFERROR(IF(VLOOKUP(B203,IMPORT!$F:$AF,13,FALSE)="true","X",""),"")</f>
        <v/>
      </c>
      <c r="W203" s="16" t="str">
        <f>IFERROR(IF(VLOOKUP(B203,IMPORT!$F:$AF,14,FALSE)="true","X",""),"")</f>
        <v/>
      </c>
      <c r="X203" s="12" t="str">
        <f>IFERROR(INT(IF(MID(VLOOKUP(B203,IMPORT!$F:$AF,27,FALSE),1,10)&lt;&gt;"null",MID(VLOOKUP(B203,IMPORT!$F:$AF,27,FALSE),1,10),"-")),"")</f>
        <v/>
      </c>
      <c r="Y203" s="21">
        <f>IFERROR(IF(VLOOKUP(B203,IMPORT!$F:$AF,24,FALSE)&lt;&gt;"null",VLOOKUP(B203,IMPORT!$F:$AF,24,FALSE),""),"")</f>
        <v>7.0100118723601805E+17</v>
      </c>
      <c r="Z203" s="18" t="str">
        <f>IFERROR(IF(VLOOKUP(B203,IMPORT!$F:$AF,25,FALSE)&lt;&gt;"null",VLOOKUP(B203,IMPORT!$F:$AF,25,FALSE),""),"")</f>
        <v/>
      </c>
    </row>
    <row r="204" spans="1:26">
      <c r="A204" s="1" t="str">
        <f>IFERROR(IF(IMPORT!C204&lt;&gt;"",IMPORT!C204,""),"")</f>
        <v>Paris 11 - Ledru-Rollin</v>
      </c>
      <c r="B204" s="1" t="str">
        <f>IFERROR(VLOOKUP(D204,IMPORT!$1:$1048576,6,FALSE),"")</f>
        <v>ER-459-MZ</v>
      </c>
      <c r="C204" s="1" t="str">
        <f>IFERROR(VLOOKUP(B204,IMPORT!$F:$G,2,FALSE),"")</f>
        <v>MEGANE</v>
      </c>
      <c r="D204" s="8" t="str">
        <f>IFERROR(IF(IMPORT!A204&lt;&gt;"",IMPORT!A204,""),"")</f>
        <v>Paris 11 - Ledru-Rollin7</v>
      </c>
      <c r="E204" s="1" t="str">
        <f>IFERROR(VLOOKUP(D204,IMPORT!$1:$1048576,21,FALSE),"")</f>
        <v>Simon Coulange</v>
      </c>
      <c r="F204" s="22" t="str">
        <f>IFERROR(IF(VLOOKUP(B204,IMPORT!$F:$J,4,0)="true","","S"),"")</f>
        <v/>
      </c>
      <c r="G204" s="10" t="str">
        <f>IFERROR(IF(VLOOKUP(B204,IMPORT!$F:$J,5,0)="normal","","B"),"")</f>
        <v/>
      </c>
      <c r="H204" s="23" t="str">
        <f>IFERROR(IF(VLOOKUP(B204,IMPORT!$F:$L,7,0)="true","","P"),"")</f>
        <v/>
      </c>
      <c r="I204" s="18" t="str">
        <f>IF(AND(OR(IMPORT!K204="available",IMPORT!K204="reservation",IMPORT!K204="reservation-late"),OR(A204&lt;&gt;"Z - Garage - Livraison",A204&lt;&gt;"Z - Garage - Livraison")),B204,"")</f>
        <v/>
      </c>
      <c r="J204" s="18" t="str">
        <f>IFERROR(IF(VLOOKUP(B204,IMPORT!$F:$AF,21,FALSE)&lt;&gt;"null",IF(OR(A204="Z - Garage - Livraison",A204="Z - Garage - Restitution"),"",B204),""),"")</f>
        <v>ER-459-MZ</v>
      </c>
      <c r="K204" s="18" t="str">
        <f>IF(AND(J204="",OR(IMPORT!K204="intervention",IMPORT!K204="intervention-late")),IF(OR(A204="Z - Garage - Livraison",A204="Z - Garage - Restitution"),"",B204),"")</f>
        <v/>
      </c>
      <c r="L204" s="18" t="str">
        <f t="shared" si="6"/>
        <v/>
      </c>
      <c r="M204" s="20">
        <f>IFERROR(INT(IF(OR(IMPORT!K204="intervention",IMPORT!K204="intervention-late",IMPORT!K204="unavailable"),IF(J204&lt;&gt;"",MID(VLOOKUP(B204,IMPORT!$F:$AF,21,0),1,10),MID(VLOOKUP(B204,IMPORT!$F:$AF,19,0),1,10)),"")),"")</f>
        <v>43494</v>
      </c>
      <c r="N204" s="20">
        <f>IFERROR(INT(IF(OR(IMPORT!K204="intervention",IMPORT!K204="intervention-late",IMPORT!K204="unavailable"),IF(J204&lt;&gt;"",MID(VLOOKUP(B204,IMPORT!$F:$AF,22,0),1,10),MID(VLOOKUP(B204,IMPORT!$F:$AF,20,0),1,10)),"")),"")</f>
        <v>43523</v>
      </c>
      <c r="O204" s="18">
        <f t="shared" ca="1" si="7"/>
        <v>8</v>
      </c>
      <c r="P204" s="14" t="str">
        <f>IFERROR(INT(IF(MID(VLOOKUP(B204,IMPORT!$F:$AF,23,FALSE),1,10)&lt;&gt;"null",MID(VLOOKUP(B204,IMPORT!$F:$AF,23,FALSE),1,10),"")),"")</f>
        <v/>
      </c>
      <c r="Q204" s="16">
        <f>IFERROR(INT(IF(MID(VLOOKUP(B204,IMPORT!$F:$AF,26,FALSE),1,10)&lt;&gt;"null",MID(VLOOKUP(B204,IMPORT!$F:$AF,26,FALSE),1,10),"")),"")</f>
        <v>43483</v>
      </c>
      <c r="R204" s="16" t="str">
        <f>IFERROR(IF(VLOOKUP(B204,IMPORT!$F:$AF,11,FALSE)="true","X",""),"")</f>
        <v/>
      </c>
      <c r="S204" s="16" t="str">
        <f>IFERROR(IF(VLOOKUP(B204,IMPORT!$F:$AF,12,FALSE)="true","X",""),"")</f>
        <v/>
      </c>
      <c r="T204" s="16" t="str">
        <f>IFERROR(IF(VLOOKUP(B204,IMPORT!$F:$AF,9,FALSE)="true","X",""),"")</f>
        <v/>
      </c>
      <c r="U204" s="16" t="str">
        <f>IFERROR(IF(VLOOKUP(B204,IMPORT!$F:$AF,10,FALSE)="true","X",""),"")</f>
        <v/>
      </c>
      <c r="V204" s="16" t="str">
        <f>IFERROR(IF(VLOOKUP(B204,IMPORT!$F:$AF,13,FALSE)="true","X",""),"")</f>
        <v/>
      </c>
      <c r="W204" s="16" t="str">
        <f>IFERROR(IF(VLOOKUP(B204,IMPORT!$F:$AF,14,FALSE)="true","X",""),"")</f>
        <v/>
      </c>
      <c r="X204" s="12">
        <f>IFERROR(INT(IF(MID(VLOOKUP(B204,IMPORT!$F:$AF,27,FALSE),1,10)&lt;&gt;"null",MID(VLOOKUP(B204,IMPORT!$F:$AF,27,FALSE),1,10),"-")),"")</f>
        <v>43391</v>
      </c>
      <c r="Y204" s="21">
        <f>IFERROR(IF(VLOOKUP(B204,IMPORT!$F:$AF,24,FALSE)&lt;&gt;"null",VLOOKUP(B204,IMPORT!$F:$AF,24,FALSE),""),"")</f>
        <v>7.0100118723606298E+17</v>
      </c>
      <c r="Z204" s="18" t="str">
        <f>IFERROR(IF(VLOOKUP(B204,IMPORT!$F:$AF,25,FALSE)&lt;&gt;"null",VLOOKUP(B204,IMPORT!$F:$AF,25,FALSE),""),"")</f>
        <v/>
      </c>
    </row>
    <row r="205" spans="1:26">
      <c r="A205" s="1" t="str">
        <f>IFERROR(IF(IMPORT!C205&lt;&gt;"",IMPORT!C205,""),"")</f>
        <v>Paris 12 - Bercy Saint-Emilion</v>
      </c>
      <c r="B205" s="1" t="str">
        <f>IFERROR(VLOOKUP(D205,IMPORT!$1:$1048576,6,FALSE),"")</f>
        <v>ES-831-FS</v>
      </c>
      <c r="C205" s="1" t="str">
        <f>IFERROR(VLOOKUP(B205,IMPORT!$F:$G,2,FALSE),"")</f>
        <v>TWINGO</v>
      </c>
      <c r="D205" s="8" t="str">
        <f>IFERROR(IF(IMPORT!A205&lt;&gt;"",IMPORT!A205,""),"")</f>
        <v>Paris 12 - Bercy Saint-Emilion1</v>
      </c>
      <c r="E205" s="1" t="str">
        <f>IFERROR(VLOOKUP(D205,IMPORT!$1:$1048576,21,FALSE),"")</f>
        <v>Stephen Girault</v>
      </c>
      <c r="F205" s="22" t="str">
        <f>IFERROR(IF(VLOOKUP(B205,IMPORT!$F:$J,4,0)="true","","S"),"")</f>
        <v/>
      </c>
      <c r="G205" s="10" t="str">
        <f>IFERROR(IF(VLOOKUP(B205,IMPORT!$F:$J,5,0)="normal","","B"),"")</f>
        <v/>
      </c>
      <c r="H205" s="23" t="str">
        <f>IFERROR(IF(VLOOKUP(B205,IMPORT!$F:$L,7,0)="true","","P"),"")</f>
        <v/>
      </c>
      <c r="I205" s="18" t="str">
        <f>IF(AND(OR(IMPORT!K205="available",IMPORT!K205="reservation",IMPORT!K205="reservation-late"),OR(A205&lt;&gt;"Z - Garage - Livraison",A205&lt;&gt;"Z - Garage - Livraison")),B205,"")</f>
        <v>ES-831-FS</v>
      </c>
      <c r="J205" s="18" t="str">
        <f>IFERROR(IF(VLOOKUP(B205,IMPORT!$F:$AF,21,FALSE)&lt;&gt;"null",IF(OR(A205="Z - Garage - Livraison",A205="Z - Garage - Restitution"),"",B205),""),"")</f>
        <v/>
      </c>
      <c r="K205" s="18" t="str">
        <f>IF(AND(J205="",OR(IMPORT!K205="intervention",IMPORT!K205="intervention-late")),IF(OR(A205="Z - Garage - Livraison",A205="Z - Garage - Restitution"),"",B205),"")</f>
        <v/>
      </c>
      <c r="L205" s="18" t="str">
        <f t="shared" si="6"/>
        <v/>
      </c>
      <c r="M205" s="20" t="str">
        <f>IFERROR(INT(IF(OR(IMPORT!K205="intervention",IMPORT!K205="intervention-late",IMPORT!K205="unavailable"),IF(J205&lt;&gt;"",MID(VLOOKUP(B205,IMPORT!$F:$AF,21,0),1,10),MID(VLOOKUP(B205,IMPORT!$F:$AF,19,0),1,10)),"")),"")</f>
        <v/>
      </c>
      <c r="N205" s="20" t="str">
        <f>IFERROR(INT(IF(OR(IMPORT!K205="intervention",IMPORT!K205="intervention-late",IMPORT!K205="unavailable"),IF(J205&lt;&gt;"",MID(VLOOKUP(B205,IMPORT!$F:$AF,22,0),1,10),MID(VLOOKUP(B205,IMPORT!$F:$AF,20,0),1,10)),"")),"")</f>
        <v/>
      </c>
      <c r="O205" s="18" t="str">
        <f t="shared" ca="1" si="7"/>
        <v/>
      </c>
      <c r="P205" s="14">
        <f>IFERROR(INT(IF(MID(VLOOKUP(B205,IMPORT!$F:$AF,23,FALSE),1,10)&lt;&gt;"null",MID(VLOOKUP(B205,IMPORT!$F:$AF,23,FALSE),1,10),"")),"")</f>
        <v>43500</v>
      </c>
      <c r="Q205" s="16" t="str">
        <f>IFERROR(INT(IF(MID(VLOOKUP(B205,IMPORT!$F:$AF,26,FALSE),1,10)&lt;&gt;"null",MID(VLOOKUP(B205,IMPORT!$F:$AF,26,FALSE),1,10),"")),"")</f>
        <v/>
      </c>
      <c r="R205" s="16" t="str">
        <f>IFERROR(IF(VLOOKUP(B205,IMPORT!$F:$AF,11,FALSE)="true","X",""),"")</f>
        <v/>
      </c>
      <c r="S205" s="16" t="str">
        <f>IFERROR(IF(VLOOKUP(B205,IMPORT!$F:$AF,12,FALSE)="true","X",""),"")</f>
        <v/>
      </c>
      <c r="T205" s="16" t="str">
        <f>IFERROR(IF(VLOOKUP(B205,IMPORT!$F:$AF,9,FALSE)="true","X",""),"")</f>
        <v/>
      </c>
      <c r="U205" s="16" t="str">
        <f>IFERROR(IF(VLOOKUP(B205,IMPORT!$F:$AF,10,FALSE)="true","X",""),"")</f>
        <v/>
      </c>
      <c r="V205" s="16" t="str">
        <f>IFERROR(IF(VLOOKUP(B205,IMPORT!$F:$AF,13,FALSE)="true","X",""),"")</f>
        <v/>
      </c>
      <c r="W205" s="16" t="str">
        <f>IFERROR(IF(VLOOKUP(B205,IMPORT!$F:$AF,14,FALSE)="true","X",""),"")</f>
        <v/>
      </c>
      <c r="X205" s="12" t="str">
        <f>IFERROR(INT(IF(MID(VLOOKUP(B205,IMPORT!$F:$AF,27,FALSE),1,10)&lt;&gt;"null",MID(VLOOKUP(B205,IMPORT!$F:$AF,27,FALSE),1,10),"-")),"")</f>
        <v/>
      </c>
      <c r="Y205" s="21">
        <f>IFERROR(IF(VLOOKUP(B205,IMPORT!$F:$AF,24,FALSE)&lt;&gt;"null",VLOOKUP(B205,IMPORT!$F:$AF,24,FALSE),""),"")</f>
        <v>7.0100118723602304E+17</v>
      </c>
      <c r="Z205" s="18" t="str">
        <f>IFERROR(IF(VLOOKUP(B205,IMPORT!$F:$AF,25,FALSE)&lt;&gt;"null",VLOOKUP(B205,IMPORT!$F:$AF,25,FALSE),""),"")</f>
        <v/>
      </c>
    </row>
    <row r="206" spans="1:26">
      <c r="A206" s="1" t="str">
        <f>IFERROR(IF(IMPORT!C206&lt;&gt;"",IMPORT!C206,""),"")</f>
        <v>Paris 12 - Bercy Saint-Emilion</v>
      </c>
      <c r="B206" s="1" t="str">
        <f>IFERROR(VLOOKUP(D206,IMPORT!$1:$1048576,6,FALSE),"")</f>
        <v>EX-638-YT</v>
      </c>
      <c r="C206" s="1">
        <f>IFERROR(VLOOKUP(B206,IMPORT!$F:$G,2,FALSE),"")</f>
        <v>500</v>
      </c>
      <c r="D206" s="8" t="str">
        <f>IFERROR(IF(IMPORT!A206&lt;&gt;"",IMPORT!A206,""),"")</f>
        <v>Paris 12 - Bercy Saint-Emilion2</v>
      </c>
      <c r="E206" s="1" t="str">
        <f>IFERROR(VLOOKUP(D206,IMPORT!$1:$1048576,21,FALSE),"")</f>
        <v>Stephen Girault</v>
      </c>
      <c r="F206" s="22" t="str">
        <f>IFERROR(IF(VLOOKUP(B206,IMPORT!$F:$J,4,0)="true","","S"),"")</f>
        <v/>
      </c>
      <c r="G206" s="10" t="str">
        <f>IFERROR(IF(VLOOKUP(B206,IMPORT!$F:$J,5,0)="normal","","B"),"")</f>
        <v/>
      </c>
      <c r="H206" s="23" t="str">
        <f>IFERROR(IF(VLOOKUP(B206,IMPORT!$F:$L,7,0)="true","","P"),"")</f>
        <v>P</v>
      </c>
      <c r="I206" s="18" t="str">
        <f>IF(AND(OR(IMPORT!K206="available",IMPORT!K206="reservation",IMPORT!K206="reservation-late"),OR(A206&lt;&gt;"Z - Garage - Livraison",A206&lt;&gt;"Z - Garage - Livraison")),B206,"")</f>
        <v>EX-638-YT</v>
      </c>
      <c r="J206" s="18" t="str">
        <f>IFERROR(IF(VLOOKUP(B206,IMPORT!$F:$AF,21,FALSE)&lt;&gt;"null",IF(OR(A206="Z - Garage - Livraison",A206="Z - Garage - Restitution"),"",B206),""),"")</f>
        <v/>
      </c>
      <c r="K206" s="18" t="str">
        <f>IF(AND(J206="",OR(IMPORT!K206="intervention",IMPORT!K206="intervention-late")),IF(OR(A206="Z - Garage - Livraison",A206="Z - Garage - Restitution"),"",B206),"")</f>
        <v/>
      </c>
      <c r="L206" s="18" t="str">
        <f t="shared" si="6"/>
        <v/>
      </c>
      <c r="M206" s="20" t="str">
        <f>IFERROR(INT(IF(OR(IMPORT!K206="intervention",IMPORT!K206="intervention-late",IMPORT!K206="unavailable"),IF(J206&lt;&gt;"",MID(VLOOKUP(B206,IMPORT!$F:$AF,21,0),1,10),MID(VLOOKUP(B206,IMPORT!$F:$AF,19,0),1,10)),"")),"")</f>
        <v/>
      </c>
      <c r="N206" s="20" t="str">
        <f>IFERROR(INT(IF(OR(IMPORT!K206="intervention",IMPORT!K206="intervention-late",IMPORT!K206="unavailable"),IF(J206&lt;&gt;"",MID(VLOOKUP(B206,IMPORT!$F:$AF,22,0),1,10),MID(VLOOKUP(B206,IMPORT!$F:$AF,20,0),1,10)),"")),"")</f>
        <v/>
      </c>
      <c r="O206" s="18" t="str">
        <f t="shared" ca="1" si="7"/>
        <v/>
      </c>
      <c r="P206" s="14">
        <f>IFERROR(INT(IF(MID(VLOOKUP(B206,IMPORT!$F:$AF,23,FALSE),1,10)&lt;&gt;"null",MID(VLOOKUP(B206,IMPORT!$F:$AF,23,FALSE),1,10),"")),"")</f>
        <v>43372</v>
      </c>
      <c r="Q206" s="16" t="str">
        <f>IFERROR(INT(IF(MID(VLOOKUP(B206,IMPORT!$F:$AF,26,FALSE),1,10)&lt;&gt;"null",MID(VLOOKUP(B206,IMPORT!$F:$AF,26,FALSE),1,10),"")),"")</f>
        <v/>
      </c>
      <c r="R206" s="16" t="str">
        <f>IFERROR(IF(VLOOKUP(B206,IMPORT!$F:$AF,11,FALSE)="true","X",""),"")</f>
        <v/>
      </c>
      <c r="S206" s="16" t="str">
        <f>IFERROR(IF(VLOOKUP(B206,IMPORT!$F:$AF,12,FALSE)="true","X",""),"")</f>
        <v/>
      </c>
      <c r="T206" s="16" t="str">
        <f>IFERROR(IF(VLOOKUP(B206,IMPORT!$F:$AF,9,FALSE)="true","X",""),"")</f>
        <v/>
      </c>
      <c r="U206" s="16" t="str">
        <f>IFERROR(IF(VLOOKUP(B206,IMPORT!$F:$AF,10,FALSE)="true","X",""),"")</f>
        <v/>
      </c>
      <c r="V206" s="16" t="str">
        <f>IFERROR(IF(VLOOKUP(B206,IMPORT!$F:$AF,13,FALSE)="true","X",""),"")</f>
        <v/>
      </c>
      <c r="W206" s="16" t="str">
        <f>IFERROR(IF(VLOOKUP(B206,IMPORT!$F:$AF,14,FALSE)="true","X",""),"")</f>
        <v/>
      </c>
      <c r="X206" s="12" t="str">
        <f>IFERROR(INT(IF(MID(VLOOKUP(B206,IMPORT!$F:$AF,27,FALSE),1,10)&lt;&gt;"null",MID(VLOOKUP(B206,IMPORT!$F:$AF,27,FALSE),1,10),"-")),"")</f>
        <v/>
      </c>
      <c r="Y206" s="21">
        <f>IFERROR(IF(VLOOKUP(B206,IMPORT!$F:$AF,24,FALSE)&lt;&gt;"null",VLOOKUP(B206,IMPORT!$F:$AF,24,FALSE),""),"")</f>
        <v>7.0100118723603098E+17</v>
      </c>
      <c r="Z206" s="18" t="str">
        <f>IFERROR(IF(VLOOKUP(B206,IMPORT!$F:$AF,25,FALSE)&lt;&gt;"null",VLOOKUP(B206,IMPORT!$F:$AF,25,FALSE),""),"")</f>
        <v/>
      </c>
    </row>
    <row r="207" spans="1:26">
      <c r="A207" s="1" t="str">
        <f>IFERROR(IF(IMPORT!C207&lt;&gt;"",IMPORT!C207,""),"")</f>
        <v>Paris 12 - Bercy Saint-Emilion</v>
      </c>
      <c r="B207" s="1" t="str">
        <f>IFERROR(VLOOKUP(D207,IMPORT!$1:$1048576,6,FALSE),"")</f>
        <v>EY-375-NM</v>
      </c>
      <c r="C207" s="1" t="str">
        <f>IFERROR(VLOOKUP(B207,IMPORT!$F:$G,2,FALSE),"")</f>
        <v>Golf 7</v>
      </c>
      <c r="D207" s="8" t="str">
        <f>IFERROR(IF(IMPORT!A207&lt;&gt;"",IMPORT!A207,""),"")</f>
        <v>Paris 12 - Bercy Saint-Emilion3</v>
      </c>
      <c r="E207" s="1" t="str">
        <f>IFERROR(VLOOKUP(D207,IMPORT!$1:$1048576,21,FALSE),"")</f>
        <v>Stephen Girault</v>
      </c>
      <c r="F207" s="22" t="str">
        <f>IFERROR(IF(VLOOKUP(B207,IMPORT!$F:$J,4,0)="true","","S"),"")</f>
        <v/>
      </c>
      <c r="G207" s="10" t="str">
        <f>IFERROR(IF(VLOOKUP(B207,IMPORT!$F:$J,5,0)="normal","","B"),"")</f>
        <v/>
      </c>
      <c r="H207" s="23" t="str">
        <f>IFERROR(IF(VLOOKUP(B207,IMPORT!$F:$L,7,0)="true","","P"),"")</f>
        <v/>
      </c>
      <c r="I207" s="18" t="str">
        <f>IF(AND(OR(IMPORT!K207="available",IMPORT!K207="reservation",IMPORT!K207="reservation-late"),OR(A207&lt;&gt;"Z - Garage - Livraison",A207&lt;&gt;"Z - Garage - Livraison")),B207,"")</f>
        <v/>
      </c>
      <c r="J207" s="18" t="str">
        <f>IFERROR(IF(VLOOKUP(B207,IMPORT!$F:$AF,21,FALSE)&lt;&gt;"null",IF(OR(A207="Z - Garage - Livraison",A207="Z - Garage - Restitution"),"",B207),""),"")</f>
        <v>EY-375-NM</v>
      </c>
      <c r="K207" s="18" t="str">
        <f>IF(AND(J207="",OR(IMPORT!K207="intervention",IMPORT!K207="intervention-late")),IF(OR(A207="Z - Garage - Livraison",A207="Z - Garage - Restitution"),"",B207),"")</f>
        <v/>
      </c>
      <c r="L207" s="18" t="str">
        <f t="shared" si="6"/>
        <v/>
      </c>
      <c r="M207" s="20">
        <f>IFERROR(INT(IF(OR(IMPORT!K207="intervention",IMPORT!K207="intervention-late",IMPORT!K207="unavailable"),IF(J207&lt;&gt;"",MID(VLOOKUP(B207,IMPORT!$F:$AF,21,0),1,10),MID(VLOOKUP(B207,IMPORT!$F:$AF,19,0),1,10)),"")),"")</f>
        <v>43460</v>
      </c>
      <c r="N207" s="20">
        <f>IFERROR(INT(IF(OR(IMPORT!K207="intervention",IMPORT!K207="intervention-late",IMPORT!K207="unavailable"),IF(J207&lt;&gt;"",MID(VLOOKUP(B207,IMPORT!$F:$AF,22,0),1,10),MID(VLOOKUP(B207,IMPORT!$F:$AF,20,0),1,10)),"")),"")</f>
        <v>43523</v>
      </c>
      <c r="O207" s="18">
        <f t="shared" ca="1" si="7"/>
        <v>8</v>
      </c>
      <c r="P207" s="14" t="str">
        <f>IFERROR(INT(IF(MID(VLOOKUP(B207,IMPORT!$F:$AF,23,FALSE),1,10)&lt;&gt;"null",MID(VLOOKUP(B207,IMPORT!$F:$AF,23,FALSE),1,10),"")),"")</f>
        <v/>
      </c>
      <c r="Q207" s="16" t="str">
        <f>IFERROR(INT(IF(MID(VLOOKUP(B207,IMPORT!$F:$AF,26,FALSE),1,10)&lt;&gt;"null",MID(VLOOKUP(B207,IMPORT!$F:$AF,26,FALSE),1,10),"")),"")</f>
        <v/>
      </c>
      <c r="R207" s="16" t="str">
        <f>IFERROR(IF(VLOOKUP(B207,IMPORT!$F:$AF,11,FALSE)="true","X",""),"")</f>
        <v/>
      </c>
      <c r="S207" s="16" t="str">
        <f>IFERROR(IF(VLOOKUP(B207,IMPORT!$F:$AF,12,FALSE)="true","X",""),"")</f>
        <v/>
      </c>
      <c r="T207" s="16" t="str">
        <f>IFERROR(IF(VLOOKUP(B207,IMPORT!$F:$AF,9,FALSE)="true","X",""),"")</f>
        <v/>
      </c>
      <c r="U207" s="16" t="str">
        <f>IFERROR(IF(VLOOKUP(B207,IMPORT!$F:$AF,10,FALSE)="true","X",""),"")</f>
        <v/>
      </c>
      <c r="V207" s="16" t="str">
        <f>IFERROR(IF(VLOOKUP(B207,IMPORT!$F:$AF,13,FALSE)="true","X",""),"")</f>
        <v/>
      </c>
      <c r="W207" s="16" t="str">
        <f>IFERROR(IF(VLOOKUP(B207,IMPORT!$F:$AF,14,FALSE)="true","X",""),"")</f>
        <v/>
      </c>
      <c r="X207" s="12" t="str">
        <f>IFERROR(INT(IF(MID(VLOOKUP(B207,IMPORT!$F:$AF,27,FALSE),1,10)&lt;&gt;"null",MID(VLOOKUP(B207,IMPORT!$F:$AF,27,FALSE),1,10),"-")),"")</f>
        <v/>
      </c>
      <c r="Y207" s="21">
        <f>IFERROR(IF(VLOOKUP(B207,IMPORT!$F:$AF,24,FALSE)&lt;&gt;"null",VLOOKUP(B207,IMPORT!$F:$AF,24,FALSE),""),"")</f>
        <v>7.0100118723604096E+17</v>
      </c>
      <c r="Z207" s="18" t="str">
        <f>IFERROR(IF(VLOOKUP(B207,IMPORT!$F:$AF,25,FALSE)&lt;&gt;"null",VLOOKUP(B207,IMPORT!$F:$AF,25,FALSE),""),"")</f>
        <v/>
      </c>
    </row>
    <row r="208" spans="1:26">
      <c r="A208" s="1" t="str">
        <f>IFERROR(IF(IMPORT!C208&lt;&gt;"",IMPORT!C208,""),"")</f>
        <v>Paris 12 - Bercy Saint-Emilion</v>
      </c>
      <c r="B208" s="1" t="str">
        <f>IFERROR(VLOOKUP(D208,IMPORT!$1:$1048576,6,FALSE),"")</f>
        <v>FA-094-JB</v>
      </c>
      <c r="C208" s="1" t="str">
        <f>IFERROR(VLOOKUP(B208,IMPORT!$F:$G,2,FALSE),"")</f>
        <v>MEGANE</v>
      </c>
      <c r="D208" s="8" t="str">
        <f>IFERROR(IF(IMPORT!A208&lt;&gt;"",IMPORT!A208,""),"")</f>
        <v>Paris 12 - Bercy Saint-Emilion4</v>
      </c>
      <c r="E208" s="1" t="str">
        <f>IFERROR(VLOOKUP(D208,IMPORT!$1:$1048576,21,FALSE),"")</f>
        <v>Stephen Girault</v>
      </c>
      <c r="F208" s="22" t="str">
        <f>IFERROR(IF(VLOOKUP(B208,IMPORT!$F:$J,4,0)="true","","S"),"")</f>
        <v/>
      </c>
      <c r="G208" s="10" t="str">
        <f>IFERROR(IF(VLOOKUP(B208,IMPORT!$F:$J,5,0)="normal","","B"),"")</f>
        <v/>
      </c>
      <c r="H208" s="23" t="str">
        <f>IFERROR(IF(VLOOKUP(B208,IMPORT!$F:$L,7,0)="true","","P"),"")</f>
        <v/>
      </c>
      <c r="I208" s="18" t="str">
        <f>IF(AND(OR(IMPORT!K208="available",IMPORT!K208="reservation",IMPORT!K208="reservation-late"),OR(A208&lt;&gt;"Z - Garage - Livraison",A208&lt;&gt;"Z - Garage - Livraison")),B208,"")</f>
        <v>FA-094-JB</v>
      </c>
      <c r="J208" s="18" t="str">
        <f>IFERROR(IF(VLOOKUP(B208,IMPORT!$F:$AF,21,FALSE)&lt;&gt;"null",IF(OR(A208="Z - Garage - Livraison",A208="Z - Garage - Restitution"),"",B208),""),"")</f>
        <v/>
      </c>
      <c r="K208" s="18" t="str">
        <f>IF(AND(J208="",OR(IMPORT!K208="intervention",IMPORT!K208="intervention-late")),IF(OR(A208="Z - Garage - Livraison",A208="Z - Garage - Restitution"),"",B208),"")</f>
        <v/>
      </c>
      <c r="L208" s="18" t="str">
        <f t="shared" si="6"/>
        <v/>
      </c>
      <c r="M208" s="20" t="str">
        <f>IFERROR(INT(IF(OR(IMPORT!K208="intervention",IMPORT!K208="intervention-late",IMPORT!K208="unavailable"),IF(J208&lt;&gt;"",MID(VLOOKUP(B208,IMPORT!$F:$AF,21,0),1,10),MID(VLOOKUP(B208,IMPORT!$F:$AF,19,0),1,10)),"")),"")</f>
        <v/>
      </c>
      <c r="N208" s="20" t="str">
        <f>IFERROR(INT(IF(OR(IMPORT!K208="intervention",IMPORT!K208="intervention-late",IMPORT!K208="unavailable"),IF(J208&lt;&gt;"",MID(VLOOKUP(B208,IMPORT!$F:$AF,22,0),1,10),MID(VLOOKUP(B208,IMPORT!$F:$AF,20,0),1,10)),"")),"")</f>
        <v/>
      </c>
      <c r="O208" s="18" t="str">
        <f t="shared" ca="1" si="7"/>
        <v/>
      </c>
      <c r="P208" s="14" t="str">
        <f>IFERROR(INT(IF(MID(VLOOKUP(B208,IMPORT!$F:$AF,23,FALSE),1,10)&lt;&gt;"null",MID(VLOOKUP(B208,IMPORT!$F:$AF,23,FALSE),1,10),"")),"")</f>
        <v/>
      </c>
      <c r="Q208" s="16" t="str">
        <f>IFERROR(INT(IF(MID(VLOOKUP(B208,IMPORT!$F:$AF,26,FALSE),1,10)&lt;&gt;"null",MID(VLOOKUP(B208,IMPORT!$F:$AF,26,FALSE),1,10),"")),"")</f>
        <v/>
      </c>
      <c r="R208" s="16" t="str">
        <f>IFERROR(IF(VLOOKUP(B208,IMPORT!$F:$AF,11,FALSE)="true","X",""),"")</f>
        <v/>
      </c>
      <c r="S208" s="16" t="str">
        <f>IFERROR(IF(VLOOKUP(B208,IMPORT!$F:$AF,12,FALSE)="true","X",""),"")</f>
        <v/>
      </c>
      <c r="T208" s="16" t="str">
        <f>IFERROR(IF(VLOOKUP(B208,IMPORT!$F:$AF,9,FALSE)="true","X",""),"")</f>
        <v/>
      </c>
      <c r="U208" s="16" t="str">
        <f>IFERROR(IF(VLOOKUP(B208,IMPORT!$F:$AF,10,FALSE)="true","X",""),"")</f>
        <v/>
      </c>
      <c r="V208" s="16" t="str">
        <f>IFERROR(IF(VLOOKUP(B208,IMPORT!$F:$AF,13,FALSE)="true","X",""),"")</f>
        <v/>
      </c>
      <c r="W208" s="16" t="str">
        <f>IFERROR(IF(VLOOKUP(B208,IMPORT!$F:$AF,14,FALSE)="true","X",""),"")</f>
        <v/>
      </c>
      <c r="X208" s="12" t="str">
        <f>IFERROR(INT(IF(MID(VLOOKUP(B208,IMPORT!$F:$AF,27,FALSE),1,10)&lt;&gt;"null",MID(VLOOKUP(B208,IMPORT!$F:$AF,27,FALSE),1,10),"-")),"")</f>
        <v/>
      </c>
      <c r="Y208" s="21">
        <f>IFERROR(IF(VLOOKUP(B208,IMPORT!$F:$AF,24,FALSE)&lt;&gt;"null",VLOOKUP(B208,IMPORT!$F:$AF,24,FALSE),""),"")</f>
        <v>7.0100118723606298E+17</v>
      </c>
      <c r="Z208" s="18" t="str">
        <f>IFERROR(IF(VLOOKUP(B208,IMPORT!$F:$AF,25,FALSE)&lt;&gt;"null",VLOOKUP(B208,IMPORT!$F:$AF,25,FALSE),""),"")</f>
        <v/>
      </c>
    </row>
    <row r="209" spans="1:26">
      <c r="A209" s="1" t="str">
        <f>IFERROR(IF(IMPORT!C209&lt;&gt;"",IMPORT!C209,""),"")</f>
        <v>Paris 12 - Blvd Diderot</v>
      </c>
      <c r="B209" s="1" t="str">
        <f>IFERROR(VLOOKUP(D209,IMPORT!$1:$1048576,6,FALSE),"")</f>
        <v>ES-542-VS</v>
      </c>
      <c r="C209" s="1" t="str">
        <f>IFERROR(VLOOKUP(B209,IMPORT!$F:$G,2,FALSE),"")</f>
        <v>MEGANE</v>
      </c>
      <c r="D209" s="8" t="str">
        <f>IFERROR(IF(IMPORT!A209&lt;&gt;"",IMPORT!A209,""),"")</f>
        <v>Paris 12 - Blvd Diderot1</v>
      </c>
      <c r="E209" s="1" t="str">
        <f>IFERROR(VLOOKUP(D209,IMPORT!$1:$1048576,21,FALSE),"")</f>
        <v>Azize Aouzal</v>
      </c>
      <c r="F209" s="22" t="str">
        <f>IFERROR(IF(VLOOKUP(B209,IMPORT!$F:$J,4,0)="true","","S"),"")</f>
        <v/>
      </c>
      <c r="G209" s="10" t="str">
        <f>IFERROR(IF(VLOOKUP(B209,IMPORT!$F:$J,5,0)="normal","","B"),"")</f>
        <v/>
      </c>
      <c r="H209" s="23" t="str">
        <f>IFERROR(IF(VLOOKUP(B209,IMPORT!$F:$L,7,0)="true","","P"),"")</f>
        <v/>
      </c>
      <c r="I209" s="18" t="str">
        <f>IF(AND(OR(IMPORT!K209="available",IMPORT!K209="reservation",IMPORT!K209="reservation-late"),OR(A209&lt;&gt;"Z - Garage - Livraison",A209&lt;&gt;"Z - Garage - Livraison")),B209,"")</f>
        <v>ES-542-VS</v>
      </c>
      <c r="J209" s="18" t="str">
        <f>IFERROR(IF(VLOOKUP(B209,IMPORT!$F:$AF,21,FALSE)&lt;&gt;"null",IF(OR(A209="Z - Garage - Livraison",A209="Z - Garage - Restitution"),"",B209),""),"")</f>
        <v/>
      </c>
      <c r="K209" s="18" t="str">
        <f>IF(AND(J209="",OR(IMPORT!K209="intervention",IMPORT!K209="intervention-late")),IF(OR(A209="Z - Garage - Livraison",A209="Z - Garage - Restitution"),"",B209),"")</f>
        <v/>
      </c>
      <c r="L209" s="18" t="str">
        <f t="shared" si="6"/>
        <v/>
      </c>
      <c r="M209" s="20" t="str">
        <f>IFERROR(INT(IF(OR(IMPORT!K209="intervention",IMPORT!K209="intervention-late",IMPORT!K209="unavailable"),IF(J209&lt;&gt;"",MID(VLOOKUP(B209,IMPORT!$F:$AF,21,0),1,10),MID(VLOOKUP(B209,IMPORT!$F:$AF,19,0),1,10)),"")),"")</f>
        <v/>
      </c>
      <c r="N209" s="20" t="str">
        <f>IFERROR(INT(IF(OR(IMPORT!K209="intervention",IMPORT!K209="intervention-late",IMPORT!K209="unavailable"),IF(J209&lt;&gt;"",MID(VLOOKUP(B209,IMPORT!$F:$AF,22,0),1,10),MID(VLOOKUP(B209,IMPORT!$F:$AF,20,0),1,10)),"")),"")</f>
        <v/>
      </c>
      <c r="O209" s="18" t="str">
        <f t="shared" ca="1" si="7"/>
        <v/>
      </c>
      <c r="P209" s="14" t="str">
        <f>IFERROR(INT(IF(MID(VLOOKUP(B209,IMPORT!$F:$AF,23,FALSE),1,10)&lt;&gt;"null",MID(VLOOKUP(B209,IMPORT!$F:$AF,23,FALSE),1,10),"")),"")</f>
        <v/>
      </c>
      <c r="Q209" s="16" t="str">
        <f>IFERROR(INT(IF(MID(VLOOKUP(B209,IMPORT!$F:$AF,26,FALSE),1,10)&lt;&gt;"null",MID(VLOOKUP(B209,IMPORT!$F:$AF,26,FALSE),1,10),"")),"")</f>
        <v/>
      </c>
      <c r="R209" s="16" t="str">
        <f>IFERROR(IF(VLOOKUP(B209,IMPORT!$F:$AF,11,FALSE)="true","X",""),"")</f>
        <v/>
      </c>
      <c r="S209" s="16" t="str">
        <f>IFERROR(IF(VLOOKUP(B209,IMPORT!$F:$AF,12,FALSE)="true","X",""),"")</f>
        <v/>
      </c>
      <c r="T209" s="16" t="str">
        <f>IFERROR(IF(VLOOKUP(B209,IMPORT!$F:$AF,9,FALSE)="true","X",""),"")</f>
        <v/>
      </c>
      <c r="U209" s="16" t="str">
        <f>IFERROR(IF(VLOOKUP(B209,IMPORT!$F:$AF,10,FALSE)="true","X",""),"")</f>
        <v/>
      </c>
      <c r="V209" s="16" t="str">
        <f>IFERROR(IF(VLOOKUP(B209,IMPORT!$F:$AF,13,FALSE)="true","X",""),"")</f>
        <v/>
      </c>
      <c r="W209" s="16" t="str">
        <f>IFERROR(IF(VLOOKUP(B209,IMPORT!$F:$AF,14,FALSE)="true","X",""),"")</f>
        <v/>
      </c>
      <c r="X209" s="12">
        <f>IFERROR(INT(IF(MID(VLOOKUP(B209,IMPORT!$F:$AF,27,FALSE),1,10)&lt;&gt;"null",MID(VLOOKUP(B209,IMPORT!$F:$AF,27,FALSE),1,10),"-")),"")</f>
        <v>43208</v>
      </c>
      <c r="Y209" s="21">
        <f>IFERROR(IF(VLOOKUP(B209,IMPORT!$F:$AF,24,FALSE)&lt;&gt;"null",VLOOKUP(B209,IMPORT!$F:$AF,24,FALSE),""),"")</f>
        <v>7.0100118723602701E+17</v>
      </c>
      <c r="Z209" s="18" t="str">
        <f>IFERROR(IF(VLOOKUP(B209,IMPORT!$F:$AF,25,FALSE)&lt;&gt;"null",VLOOKUP(B209,IMPORT!$F:$AF,25,FALSE),""),"")</f>
        <v/>
      </c>
    </row>
    <row r="210" spans="1:26">
      <c r="A210" s="1" t="str">
        <f>IFERROR(IF(IMPORT!C210&lt;&gt;"",IMPORT!C210,""),"")</f>
        <v>Paris 12 - Blvd Diderot</v>
      </c>
      <c r="B210" s="1" t="str">
        <f>IFERROR(VLOOKUP(D210,IMPORT!$1:$1048576,6,FALSE),"")</f>
        <v>EJ-394-RY</v>
      </c>
      <c r="C210" s="1" t="str">
        <f>IFERROR(VLOOKUP(B210,IMPORT!$F:$G,2,FALSE),"")</f>
        <v>TWINGO</v>
      </c>
      <c r="D210" s="8" t="str">
        <f>IFERROR(IF(IMPORT!A210&lt;&gt;"",IMPORT!A210,""),"")</f>
        <v>Paris 12 - Blvd Diderot2</v>
      </c>
      <c r="E210" s="1" t="str">
        <f>IFERROR(VLOOKUP(D210,IMPORT!$1:$1048576,21,FALSE),"")</f>
        <v>Azize Aouzal</v>
      </c>
      <c r="F210" s="22" t="str">
        <f>IFERROR(IF(VLOOKUP(B210,IMPORT!$F:$J,4,0)="true","","S"),"")</f>
        <v/>
      </c>
      <c r="G210" s="10" t="str">
        <f>IFERROR(IF(VLOOKUP(B210,IMPORT!$F:$J,5,0)="normal","","B"),"")</f>
        <v/>
      </c>
      <c r="H210" s="23" t="str">
        <f>IFERROR(IF(VLOOKUP(B210,IMPORT!$F:$L,7,0)="true","","P"),"")</f>
        <v/>
      </c>
      <c r="I210" s="18" t="str">
        <f>IF(AND(OR(IMPORT!K210="available",IMPORT!K210="reservation",IMPORT!K210="reservation-late"),OR(A210&lt;&gt;"Z - Garage - Livraison",A210&lt;&gt;"Z - Garage - Livraison")),B210,"")</f>
        <v>EJ-394-RY</v>
      </c>
      <c r="J210" s="18" t="str">
        <f>IFERROR(IF(VLOOKUP(B210,IMPORT!$F:$AF,21,FALSE)&lt;&gt;"null",IF(OR(A210="Z - Garage - Livraison",A210="Z - Garage - Restitution"),"",B210),""),"")</f>
        <v/>
      </c>
      <c r="K210" s="18" t="str">
        <f>IF(AND(J210="",OR(IMPORT!K210="intervention",IMPORT!K210="intervention-late")),IF(OR(A210="Z - Garage - Livraison",A210="Z - Garage - Restitution"),"",B210),"")</f>
        <v/>
      </c>
      <c r="L210" s="18" t="str">
        <f t="shared" si="6"/>
        <v/>
      </c>
      <c r="M210" s="20" t="str">
        <f>IFERROR(INT(IF(OR(IMPORT!K210="intervention",IMPORT!K210="intervention-late",IMPORT!K210="unavailable"),IF(J210&lt;&gt;"",MID(VLOOKUP(B210,IMPORT!$F:$AF,21,0),1,10),MID(VLOOKUP(B210,IMPORT!$F:$AF,19,0),1,10)),"")),"")</f>
        <v/>
      </c>
      <c r="N210" s="20" t="str">
        <f>IFERROR(INT(IF(OR(IMPORT!K210="intervention",IMPORT!K210="intervention-late",IMPORT!K210="unavailable"),IF(J210&lt;&gt;"",MID(VLOOKUP(B210,IMPORT!$F:$AF,22,0),1,10),MID(VLOOKUP(B210,IMPORT!$F:$AF,20,0),1,10)),"")),"")</f>
        <v/>
      </c>
      <c r="O210" s="18" t="str">
        <f t="shared" ca="1" si="7"/>
        <v/>
      </c>
      <c r="P210" s="14">
        <f>IFERROR(INT(IF(MID(VLOOKUP(B210,IMPORT!$F:$AF,23,FALSE),1,10)&lt;&gt;"null",MID(VLOOKUP(B210,IMPORT!$F:$AF,23,FALSE),1,10),"")),"")</f>
        <v>43505</v>
      </c>
      <c r="Q210" s="16" t="str">
        <f>IFERROR(INT(IF(MID(VLOOKUP(B210,IMPORT!$F:$AF,26,FALSE),1,10)&lt;&gt;"null",MID(VLOOKUP(B210,IMPORT!$F:$AF,26,FALSE),1,10),"")),"")</f>
        <v/>
      </c>
      <c r="R210" s="16" t="str">
        <f>IFERROR(IF(VLOOKUP(B210,IMPORT!$F:$AF,11,FALSE)="true","X",""),"")</f>
        <v/>
      </c>
      <c r="S210" s="16" t="str">
        <f>IFERROR(IF(VLOOKUP(B210,IMPORT!$F:$AF,12,FALSE)="true","X",""),"")</f>
        <v/>
      </c>
      <c r="T210" s="16" t="str">
        <f>IFERROR(IF(VLOOKUP(B210,IMPORT!$F:$AF,9,FALSE)="true","X",""),"")</f>
        <v/>
      </c>
      <c r="U210" s="16" t="str">
        <f>IFERROR(IF(VLOOKUP(B210,IMPORT!$F:$AF,10,FALSE)="true","X",""),"")</f>
        <v/>
      </c>
      <c r="V210" s="16" t="str">
        <f>IFERROR(IF(VLOOKUP(B210,IMPORT!$F:$AF,13,FALSE)="true","X",""),"")</f>
        <v/>
      </c>
      <c r="W210" s="16" t="str">
        <f>IFERROR(IF(VLOOKUP(B210,IMPORT!$F:$AF,14,FALSE)="true","X",""),"")</f>
        <v/>
      </c>
      <c r="X210" s="12">
        <f>IFERROR(INT(IF(MID(VLOOKUP(B210,IMPORT!$F:$AF,27,FALSE),1,10)&lt;&gt;"null",MID(VLOOKUP(B210,IMPORT!$F:$AF,27,FALSE),1,10),"-")),"")</f>
        <v>43208</v>
      </c>
      <c r="Y210" s="21">
        <f>IFERROR(IF(VLOOKUP(B210,IMPORT!$F:$AF,24,FALSE)&lt;&gt;"null",VLOOKUP(B210,IMPORT!$F:$AF,24,FALSE),""),"")</f>
        <v>7.0100118723608704E+17</v>
      </c>
      <c r="Z210" s="18" t="str">
        <f>IFERROR(IF(VLOOKUP(B210,IMPORT!$F:$AF,25,FALSE)&lt;&gt;"null",VLOOKUP(B210,IMPORT!$F:$AF,25,FALSE),""),"")</f>
        <v/>
      </c>
    </row>
    <row r="211" spans="1:26">
      <c r="A211" s="1" t="str">
        <f>IFERROR(IF(IMPORT!C211&lt;&gt;"",IMPORT!C211,""),"")</f>
        <v>Paris 12 - Gare de Lyon</v>
      </c>
      <c r="B211" s="1" t="str">
        <f>IFERROR(VLOOKUP(D211,IMPORT!$1:$1048576,6,FALSE),"")</f>
        <v>ES-015-VT</v>
      </c>
      <c r="C211" s="1" t="str">
        <f>IFERROR(VLOOKUP(B211,IMPORT!$F:$G,2,FALSE),"")</f>
        <v>MEGANE</v>
      </c>
      <c r="D211" s="8" t="str">
        <f>IFERROR(IF(IMPORT!A211&lt;&gt;"",IMPORT!A211,""),"")</f>
        <v>Paris 12 - Gare de Lyon1</v>
      </c>
      <c r="E211" s="1" t="str">
        <f>IFERROR(VLOOKUP(D211,IMPORT!$1:$1048576,21,FALSE),"")</f>
        <v>Azize Aouzal</v>
      </c>
      <c r="F211" s="22" t="str">
        <f>IFERROR(IF(VLOOKUP(B211,IMPORT!$F:$J,4,0)="true","","S"),"")</f>
        <v/>
      </c>
      <c r="G211" s="10" t="str">
        <f>IFERROR(IF(VLOOKUP(B211,IMPORT!$F:$J,5,0)="normal","","B"),"")</f>
        <v/>
      </c>
      <c r="H211" s="23" t="str">
        <f>IFERROR(IF(VLOOKUP(B211,IMPORT!$F:$L,7,0)="true","","P"),"")</f>
        <v/>
      </c>
      <c r="I211" s="18" t="str">
        <f>IF(AND(OR(IMPORT!K211="available",IMPORT!K211="reservation",IMPORT!K211="reservation-late"),OR(A211&lt;&gt;"Z - Garage - Livraison",A211&lt;&gt;"Z - Garage - Livraison")),B211,"")</f>
        <v>ES-015-VT</v>
      </c>
      <c r="J211" s="18" t="str">
        <f>IFERROR(IF(VLOOKUP(B211,IMPORT!$F:$AF,21,FALSE)&lt;&gt;"null",IF(OR(A211="Z - Garage - Livraison",A211="Z - Garage - Restitution"),"",B211),""),"")</f>
        <v/>
      </c>
      <c r="K211" s="18" t="str">
        <f>IF(AND(J211="",OR(IMPORT!K211="intervention",IMPORT!K211="intervention-late")),IF(OR(A211="Z - Garage - Livraison",A211="Z - Garage - Restitution"),"",B211),"")</f>
        <v/>
      </c>
      <c r="L211" s="18" t="str">
        <f t="shared" si="6"/>
        <v/>
      </c>
      <c r="M211" s="20" t="str">
        <f>IFERROR(INT(IF(OR(IMPORT!K211="intervention",IMPORT!K211="intervention-late",IMPORT!K211="unavailable"),IF(J211&lt;&gt;"",MID(VLOOKUP(B211,IMPORT!$F:$AF,21,0),1,10),MID(VLOOKUP(B211,IMPORT!$F:$AF,19,0),1,10)),"")),"")</f>
        <v/>
      </c>
      <c r="N211" s="20" t="str">
        <f>IFERROR(INT(IF(OR(IMPORT!K211="intervention",IMPORT!K211="intervention-late",IMPORT!K211="unavailable"),IF(J211&lt;&gt;"",MID(VLOOKUP(B211,IMPORT!$F:$AF,22,0),1,10),MID(VLOOKUP(B211,IMPORT!$F:$AF,20,0),1,10)),"")),"")</f>
        <v/>
      </c>
      <c r="O211" s="18" t="str">
        <f t="shared" ca="1" si="7"/>
        <v/>
      </c>
      <c r="P211" s="14" t="str">
        <f>IFERROR(INT(IF(MID(VLOOKUP(B211,IMPORT!$F:$AF,23,FALSE),1,10)&lt;&gt;"null",MID(VLOOKUP(B211,IMPORT!$F:$AF,23,FALSE),1,10),"")),"")</f>
        <v/>
      </c>
      <c r="Q211" s="16" t="str">
        <f>IFERROR(INT(IF(MID(VLOOKUP(B211,IMPORT!$F:$AF,26,FALSE),1,10)&lt;&gt;"null",MID(VLOOKUP(B211,IMPORT!$F:$AF,26,FALSE),1,10),"")),"")</f>
        <v/>
      </c>
      <c r="R211" s="16" t="str">
        <f>IFERROR(IF(VLOOKUP(B211,IMPORT!$F:$AF,11,FALSE)="true","X",""),"")</f>
        <v/>
      </c>
      <c r="S211" s="16" t="str">
        <f>IFERROR(IF(VLOOKUP(B211,IMPORT!$F:$AF,12,FALSE)="true","X",""),"")</f>
        <v/>
      </c>
      <c r="T211" s="16" t="str">
        <f>IFERROR(IF(VLOOKUP(B211,IMPORT!$F:$AF,9,FALSE)="true","X",""),"")</f>
        <v/>
      </c>
      <c r="U211" s="16" t="str">
        <f>IFERROR(IF(VLOOKUP(B211,IMPORT!$F:$AF,10,FALSE)="true","X",""),"")</f>
        <v/>
      </c>
      <c r="V211" s="16" t="str">
        <f>IFERROR(IF(VLOOKUP(B211,IMPORT!$F:$AF,13,FALSE)="true","X",""),"")</f>
        <v/>
      </c>
      <c r="W211" s="16" t="str">
        <f>IFERROR(IF(VLOOKUP(B211,IMPORT!$F:$AF,14,FALSE)="true","X",""),"")</f>
        <v/>
      </c>
      <c r="X211" s="12">
        <f>IFERROR(INT(IF(MID(VLOOKUP(B211,IMPORT!$F:$AF,27,FALSE),1,10)&lt;&gt;"null",MID(VLOOKUP(B211,IMPORT!$F:$AF,27,FALSE),1,10),"-")),"")</f>
        <v>43216</v>
      </c>
      <c r="Y211" s="21">
        <f>IFERROR(IF(VLOOKUP(B211,IMPORT!$F:$AF,24,FALSE)&lt;&gt;"null",VLOOKUP(B211,IMPORT!$F:$AF,24,FALSE),""),"")</f>
        <v>7.0100118723602701E+17</v>
      </c>
      <c r="Z211" s="18" t="str">
        <f>IFERROR(IF(VLOOKUP(B211,IMPORT!$F:$AF,25,FALSE)&lt;&gt;"null",VLOOKUP(B211,IMPORT!$F:$AF,25,FALSE),""),"")</f>
        <v/>
      </c>
    </row>
    <row r="212" spans="1:26">
      <c r="A212" s="1" t="str">
        <f>IFERROR(IF(IMPORT!C212&lt;&gt;"",IMPORT!C212,""),"")</f>
        <v>Paris 12 - Gare de Lyon</v>
      </c>
      <c r="B212" s="1" t="str">
        <f>IFERROR(VLOOKUP(D212,IMPORT!$1:$1048576,6,FALSE),"")</f>
        <v>ES-079-VS</v>
      </c>
      <c r="C212" s="1" t="str">
        <f>IFERROR(VLOOKUP(B212,IMPORT!$F:$G,2,FALSE),"")</f>
        <v>TWINGO</v>
      </c>
      <c r="D212" s="8" t="str">
        <f>IFERROR(IF(IMPORT!A212&lt;&gt;"",IMPORT!A212,""),"")</f>
        <v>Paris 12 - Gare de Lyon2</v>
      </c>
      <c r="E212" s="1" t="str">
        <f>IFERROR(VLOOKUP(D212,IMPORT!$1:$1048576,21,FALSE),"")</f>
        <v>Azize Aouzal</v>
      </c>
      <c r="F212" s="22" t="str">
        <f>IFERROR(IF(VLOOKUP(B212,IMPORT!$F:$J,4,0)="true","","S"),"")</f>
        <v/>
      </c>
      <c r="G212" s="10" t="str">
        <f>IFERROR(IF(VLOOKUP(B212,IMPORT!$F:$J,5,0)="normal","","B"),"")</f>
        <v/>
      </c>
      <c r="H212" s="23" t="str">
        <f>IFERROR(IF(VLOOKUP(B212,IMPORT!$F:$L,7,0)="true","","P"),"")</f>
        <v/>
      </c>
      <c r="I212" s="18" t="str">
        <f>IF(AND(OR(IMPORT!K212="available",IMPORT!K212="reservation",IMPORT!K212="reservation-late"),OR(A212&lt;&gt;"Z - Garage - Livraison",A212&lt;&gt;"Z - Garage - Livraison")),B212,"")</f>
        <v>ES-079-VS</v>
      </c>
      <c r="J212" s="18" t="str">
        <f>IFERROR(IF(VLOOKUP(B212,IMPORT!$F:$AF,21,FALSE)&lt;&gt;"null",IF(OR(A212="Z - Garage - Livraison",A212="Z - Garage - Restitution"),"",B212),""),"")</f>
        <v/>
      </c>
      <c r="K212" s="18" t="str">
        <f>IF(AND(J212="",OR(IMPORT!K212="intervention",IMPORT!K212="intervention-late")),IF(OR(A212="Z - Garage - Livraison",A212="Z - Garage - Restitution"),"",B212),"")</f>
        <v/>
      </c>
      <c r="L212" s="18" t="str">
        <f t="shared" si="6"/>
        <v/>
      </c>
      <c r="M212" s="20" t="str">
        <f>IFERROR(INT(IF(OR(IMPORT!K212="intervention",IMPORT!K212="intervention-late",IMPORT!K212="unavailable"),IF(J212&lt;&gt;"",MID(VLOOKUP(B212,IMPORT!$F:$AF,21,0),1,10),MID(VLOOKUP(B212,IMPORT!$F:$AF,19,0),1,10)),"")),"")</f>
        <v/>
      </c>
      <c r="N212" s="20" t="str">
        <f>IFERROR(INT(IF(OR(IMPORT!K212="intervention",IMPORT!K212="intervention-late",IMPORT!K212="unavailable"),IF(J212&lt;&gt;"",MID(VLOOKUP(B212,IMPORT!$F:$AF,22,0),1,10),MID(VLOOKUP(B212,IMPORT!$F:$AF,20,0),1,10)),"")),"")</f>
        <v/>
      </c>
      <c r="O212" s="18" t="str">
        <f t="shared" ca="1" si="7"/>
        <v/>
      </c>
      <c r="P212" s="14">
        <f>IFERROR(INT(IF(MID(VLOOKUP(B212,IMPORT!$F:$AF,23,FALSE),1,10)&lt;&gt;"null",MID(VLOOKUP(B212,IMPORT!$F:$AF,23,FALSE),1,10),"")),"")</f>
        <v>43500</v>
      </c>
      <c r="Q212" s="16" t="str">
        <f>IFERROR(INT(IF(MID(VLOOKUP(B212,IMPORT!$F:$AF,26,FALSE),1,10)&lt;&gt;"null",MID(VLOOKUP(B212,IMPORT!$F:$AF,26,FALSE),1,10),"")),"")</f>
        <v/>
      </c>
      <c r="R212" s="16" t="str">
        <f>IFERROR(IF(VLOOKUP(B212,IMPORT!$F:$AF,11,FALSE)="true","X",""),"")</f>
        <v/>
      </c>
      <c r="S212" s="16" t="str">
        <f>IFERROR(IF(VLOOKUP(B212,IMPORT!$F:$AF,12,FALSE)="true","X",""),"")</f>
        <v/>
      </c>
      <c r="T212" s="16" t="str">
        <f>IFERROR(IF(VLOOKUP(B212,IMPORT!$F:$AF,9,FALSE)="true","X",""),"")</f>
        <v/>
      </c>
      <c r="U212" s="16" t="str">
        <f>IFERROR(IF(VLOOKUP(B212,IMPORT!$F:$AF,10,FALSE)="true","X",""),"")</f>
        <v/>
      </c>
      <c r="V212" s="16" t="str">
        <f>IFERROR(IF(VLOOKUP(B212,IMPORT!$F:$AF,13,FALSE)="true","X",""),"")</f>
        <v/>
      </c>
      <c r="W212" s="16" t="str">
        <f>IFERROR(IF(VLOOKUP(B212,IMPORT!$F:$AF,14,FALSE)="true","X",""),"")</f>
        <v/>
      </c>
      <c r="X212" s="12">
        <f>IFERROR(INT(IF(MID(VLOOKUP(B212,IMPORT!$F:$AF,27,FALSE),1,10)&lt;&gt;"null",MID(VLOOKUP(B212,IMPORT!$F:$AF,27,FALSE),1,10),"-")),"")</f>
        <v>43200</v>
      </c>
      <c r="Y212" s="21">
        <f>IFERROR(IF(VLOOKUP(B212,IMPORT!$F:$AF,24,FALSE)&lt;&gt;"null",VLOOKUP(B212,IMPORT!$F:$AF,24,FALSE),""),"")</f>
        <v>7.0100118723602803E+17</v>
      </c>
      <c r="Z212" s="18" t="str">
        <f>IFERROR(IF(VLOOKUP(B212,IMPORT!$F:$AF,25,FALSE)&lt;&gt;"null",VLOOKUP(B212,IMPORT!$F:$AF,25,FALSE),""),"")</f>
        <v/>
      </c>
    </row>
    <row r="213" spans="1:26">
      <c r="A213" s="1" t="str">
        <f>IFERROR(IF(IMPORT!C213&lt;&gt;"",IMPORT!C213,""),"")</f>
        <v>Paris 12 - Gare de Lyon</v>
      </c>
      <c r="B213" s="1" t="str">
        <f>IFERROR(VLOOKUP(D213,IMPORT!$1:$1048576,6,FALSE),"")</f>
        <v>EN-023-GC</v>
      </c>
      <c r="C213" s="1" t="str">
        <f>IFERROR(VLOOKUP(B213,IMPORT!$F:$G,2,FALSE),"")</f>
        <v>Golf 7</v>
      </c>
      <c r="D213" s="8" t="str">
        <f>IFERROR(IF(IMPORT!A213&lt;&gt;"",IMPORT!A213,""),"")</f>
        <v>Paris 12 - Gare de Lyon3</v>
      </c>
      <c r="E213" s="1" t="str">
        <f>IFERROR(VLOOKUP(D213,IMPORT!$1:$1048576,21,FALSE),"")</f>
        <v>Azize Aouzal</v>
      </c>
      <c r="F213" s="22" t="str">
        <f>IFERROR(IF(VLOOKUP(B213,IMPORT!$F:$J,4,0)="true","","S"),"")</f>
        <v/>
      </c>
      <c r="G213" s="10" t="str">
        <f>IFERROR(IF(VLOOKUP(B213,IMPORT!$F:$J,5,0)="normal","","B"),"")</f>
        <v/>
      </c>
      <c r="H213" s="23" t="str">
        <f>IFERROR(IF(VLOOKUP(B213,IMPORT!$F:$L,7,0)="true","","P"),"")</f>
        <v/>
      </c>
      <c r="I213" s="18" t="str">
        <f>IF(AND(OR(IMPORT!K213="available",IMPORT!K213="reservation",IMPORT!K213="reservation-late"),OR(A213&lt;&gt;"Z - Garage - Livraison",A213&lt;&gt;"Z - Garage - Livraison")),B213,"")</f>
        <v>EN-023-GC</v>
      </c>
      <c r="J213" s="18" t="str">
        <f>IFERROR(IF(VLOOKUP(B213,IMPORT!$F:$AF,21,FALSE)&lt;&gt;"null",IF(OR(A213="Z - Garage - Livraison",A213="Z - Garage - Restitution"),"",B213),""),"")</f>
        <v/>
      </c>
      <c r="K213" s="18" t="str">
        <f>IF(AND(J213="",OR(IMPORT!K213="intervention",IMPORT!K213="intervention-late")),IF(OR(A213="Z - Garage - Livraison",A213="Z - Garage - Restitution"),"",B213),"")</f>
        <v/>
      </c>
      <c r="L213" s="18" t="str">
        <f t="shared" si="6"/>
        <v/>
      </c>
      <c r="M213" s="20" t="str">
        <f>IFERROR(INT(IF(OR(IMPORT!K213="intervention",IMPORT!K213="intervention-late",IMPORT!K213="unavailable"),IF(J213&lt;&gt;"",MID(VLOOKUP(B213,IMPORT!$F:$AF,21,0),1,10),MID(VLOOKUP(B213,IMPORT!$F:$AF,19,0),1,10)),"")),"")</f>
        <v/>
      </c>
      <c r="N213" s="20" t="str">
        <f>IFERROR(INT(IF(OR(IMPORT!K213="intervention",IMPORT!K213="intervention-late",IMPORT!K213="unavailable"),IF(J213&lt;&gt;"",MID(VLOOKUP(B213,IMPORT!$F:$AF,22,0),1,10),MID(VLOOKUP(B213,IMPORT!$F:$AF,20,0),1,10)),"")),"")</f>
        <v/>
      </c>
      <c r="O213" s="18" t="str">
        <f t="shared" ca="1" si="7"/>
        <v/>
      </c>
      <c r="P213" s="14" t="str">
        <f>IFERROR(INT(IF(MID(VLOOKUP(B213,IMPORT!$F:$AF,23,FALSE),1,10)&lt;&gt;"null",MID(VLOOKUP(B213,IMPORT!$F:$AF,23,FALSE),1,10),"")),"")</f>
        <v/>
      </c>
      <c r="Q213" s="16" t="str">
        <f>IFERROR(INT(IF(MID(VLOOKUP(B213,IMPORT!$F:$AF,26,FALSE),1,10)&lt;&gt;"null",MID(VLOOKUP(B213,IMPORT!$F:$AF,26,FALSE),1,10),"")),"")</f>
        <v/>
      </c>
      <c r="R213" s="16" t="str">
        <f>IFERROR(IF(VLOOKUP(B213,IMPORT!$F:$AF,11,FALSE)="true","X",""),"")</f>
        <v/>
      </c>
      <c r="S213" s="16" t="str">
        <f>IFERROR(IF(VLOOKUP(B213,IMPORT!$F:$AF,12,FALSE)="true","X",""),"")</f>
        <v/>
      </c>
      <c r="T213" s="16" t="str">
        <f>IFERROR(IF(VLOOKUP(B213,IMPORT!$F:$AF,9,FALSE)="true","X",""),"")</f>
        <v/>
      </c>
      <c r="U213" s="16" t="str">
        <f>IFERROR(IF(VLOOKUP(B213,IMPORT!$F:$AF,10,FALSE)="true","X",""),"")</f>
        <v/>
      </c>
      <c r="V213" s="16" t="str">
        <f>IFERROR(IF(VLOOKUP(B213,IMPORT!$F:$AF,13,FALSE)="true","X",""),"")</f>
        <v/>
      </c>
      <c r="W213" s="16" t="str">
        <f>IFERROR(IF(VLOOKUP(B213,IMPORT!$F:$AF,14,FALSE)="true","X",""),"")</f>
        <v/>
      </c>
      <c r="X213" s="12">
        <f>IFERROR(INT(IF(MID(VLOOKUP(B213,IMPORT!$F:$AF,27,FALSE),1,10)&lt;&gt;"null",MID(VLOOKUP(B213,IMPORT!$F:$AF,27,FALSE),1,10),"-")),"")</f>
        <v>43222</v>
      </c>
      <c r="Y213" s="21">
        <f>IFERROR(IF(VLOOKUP(B213,IMPORT!$F:$AF,24,FALSE)&lt;&gt;"null",VLOOKUP(B213,IMPORT!$F:$AF,24,FALSE),""),"")</f>
        <v>7.0100118723606298E+17</v>
      </c>
      <c r="Z213" s="18" t="str">
        <f>IFERROR(IF(VLOOKUP(B213,IMPORT!$F:$AF,25,FALSE)&lt;&gt;"null",VLOOKUP(B213,IMPORT!$F:$AF,25,FALSE),""),"")</f>
        <v/>
      </c>
    </row>
    <row r="214" spans="1:26">
      <c r="A214" s="1" t="str">
        <f>IFERROR(IF(IMPORT!C214&lt;&gt;"",IMPORT!C214,""),"")</f>
        <v>Paris 12 - Gare de Lyon</v>
      </c>
      <c r="B214" s="1" t="str">
        <f>IFERROR(VLOOKUP(D214,IMPORT!$1:$1048576,6,FALSE),"")</f>
        <v>EV-932-CC</v>
      </c>
      <c r="C214" s="1" t="str">
        <f>IFERROR(VLOOKUP(B214,IMPORT!$F:$G,2,FALSE),"")</f>
        <v>MEGANE</v>
      </c>
      <c r="D214" s="8" t="str">
        <f>IFERROR(IF(IMPORT!A214&lt;&gt;"",IMPORT!A214,""),"")</f>
        <v>Paris 12 - Gare de Lyon4</v>
      </c>
      <c r="E214" s="1" t="str">
        <f>IFERROR(VLOOKUP(D214,IMPORT!$1:$1048576,21,FALSE),"")</f>
        <v>Azize Aouzal</v>
      </c>
      <c r="F214" s="22" t="str">
        <f>IFERROR(IF(VLOOKUP(B214,IMPORT!$F:$J,4,0)="true","","S"),"")</f>
        <v/>
      </c>
      <c r="G214" s="10" t="str">
        <f>IFERROR(IF(VLOOKUP(B214,IMPORT!$F:$J,5,0)="normal","","B"),"")</f>
        <v/>
      </c>
      <c r="H214" s="23" t="str">
        <f>IFERROR(IF(VLOOKUP(B214,IMPORT!$F:$L,7,0)="true","","P"),"")</f>
        <v/>
      </c>
      <c r="I214" s="18" t="str">
        <f>IF(AND(OR(IMPORT!K214="available",IMPORT!K214="reservation",IMPORT!K214="reservation-late"),OR(A214&lt;&gt;"Z - Garage - Livraison",A214&lt;&gt;"Z - Garage - Livraison")),B214,"")</f>
        <v>EV-932-CC</v>
      </c>
      <c r="J214" s="18" t="str">
        <f>IFERROR(IF(VLOOKUP(B214,IMPORT!$F:$AF,21,FALSE)&lt;&gt;"null",IF(OR(A214="Z - Garage - Livraison",A214="Z - Garage - Restitution"),"",B214),""),"")</f>
        <v/>
      </c>
      <c r="K214" s="18" t="str">
        <f>IF(AND(J214="",OR(IMPORT!K214="intervention",IMPORT!K214="intervention-late")),IF(OR(A214="Z - Garage - Livraison",A214="Z - Garage - Restitution"),"",B214),"")</f>
        <v/>
      </c>
      <c r="L214" s="18" t="str">
        <f t="shared" si="6"/>
        <v/>
      </c>
      <c r="M214" s="20" t="str">
        <f>IFERROR(INT(IF(OR(IMPORT!K214="intervention",IMPORT!K214="intervention-late",IMPORT!K214="unavailable"),IF(J214&lt;&gt;"",MID(VLOOKUP(B214,IMPORT!$F:$AF,21,0),1,10),MID(VLOOKUP(B214,IMPORT!$F:$AF,19,0),1,10)),"")),"")</f>
        <v/>
      </c>
      <c r="N214" s="20" t="str">
        <f>IFERROR(INT(IF(OR(IMPORT!K214="intervention",IMPORT!K214="intervention-late",IMPORT!K214="unavailable"),IF(J214&lt;&gt;"",MID(VLOOKUP(B214,IMPORT!$F:$AF,22,0),1,10),MID(VLOOKUP(B214,IMPORT!$F:$AF,20,0),1,10)),"")),"")</f>
        <v/>
      </c>
      <c r="O214" s="18" t="str">
        <f t="shared" ca="1" si="7"/>
        <v/>
      </c>
      <c r="P214" s="14">
        <f>IFERROR(INT(IF(MID(VLOOKUP(B214,IMPORT!$F:$AF,23,FALSE),1,10)&lt;&gt;"null",MID(VLOOKUP(B214,IMPORT!$F:$AF,23,FALSE),1,10),"")),"")</f>
        <v>43495</v>
      </c>
      <c r="Q214" s="16" t="str">
        <f>IFERROR(INT(IF(MID(VLOOKUP(B214,IMPORT!$F:$AF,26,FALSE),1,10)&lt;&gt;"null",MID(VLOOKUP(B214,IMPORT!$F:$AF,26,FALSE),1,10),"")),"")</f>
        <v/>
      </c>
      <c r="R214" s="16" t="str">
        <f>IFERROR(IF(VLOOKUP(B214,IMPORT!$F:$AF,11,FALSE)="true","X",""),"")</f>
        <v/>
      </c>
      <c r="S214" s="16" t="str">
        <f>IFERROR(IF(VLOOKUP(B214,IMPORT!$F:$AF,12,FALSE)="true","X",""),"")</f>
        <v/>
      </c>
      <c r="T214" s="16" t="str">
        <f>IFERROR(IF(VLOOKUP(B214,IMPORT!$F:$AF,9,FALSE)="true","X",""),"")</f>
        <v/>
      </c>
      <c r="U214" s="16" t="str">
        <f>IFERROR(IF(VLOOKUP(B214,IMPORT!$F:$AF,10,FALSE)="true","X",""),"")</f>
        <v/>
      </c>
      <c r="V214" s="16" t="str">
        <f>IFERROR(IF(VLOOKUP(B214,IMPORT!$F:$AF,13,FALSE)="true","X",""),"")</f>
        <v/>
      </c>
      <c r="W214" s="16" t="str">
        <f>IFERROR(IF(VLOOKUP(B214,IMPORT!$F:$AF,14,FALSE)="true","X",""),"")</f>
        <v/>
      </c>
      <c r="X214" s="12">
        <f>IFERROR(INT(IF(MID(VLOOKUP(B214,IMPORT!$F:$AF,27,FALSE),1,10)&lt;&gt;"null",MID(VLOOKUP(B214,IMPORT!$F:$AF,27,FALSE),1,10),"-")),"")</f>
        <v>43214</v>
      </c>
      <c r="Y214" s="21">
        <f>IFERROR(IF(VLOOKUP(B214,IMPORT!$F:$AF,24,FALSE)&lt;&gt;"null",VLOOKUP(B214,IMPORT!$F:$AF,24,FALSE),""),"")</f>
        <v>7.0100118723602995E+17</v>
      </c>
      <c r="Z214" s="18" t="str">
        <f>IFERROR(IF(VLOOKUP(B214,IMPORT!$F:$AF,25,FALSE)&lt;&gt;"null",VLOOKUP(B214,IMPORT!$F:$AF,25,FALSE),""),"")</f>
        <v/>
      </c>
    </row>
    <row r="215" spans="1:26">
      <c r="A215" s="1" t="str">
        <f>IFERROR(IF(IMPORT!C215&lt;&gt;"",IMPORT!C215,""),"")</f>
        <v>Paris 12 - Gare de Lyon</v>
      </c>
      <c r="B215" s="1" t="str">
        <f>IFERROR(VLOOKUP(D215,IMPORT!$1:$1048576,6,FALSE),"")</f>
        <v>ES-323-FS</v>
      </c>
      <c r="C215" s="1" t="str">
        <f>IFERROR(VLOOKUP(B215,IMPORT!$F:$G,2,FALSE),"")</f>
        <v>MEGANE</v>
      </c>
      <c r="D215" s="8" t="str">
        <f>IFERROR(IF(IMPORT!A215&lt;&gt;"",IMPORT!A215,""),"")</f>
        <v>Paris 12 - Gare de Lyon5</v>
      </c>
      <c r="E215" s="1" t="str">
        <f>IFERROR(VLOOKUP(D215,IMPORT!$1:$1048576,21,FALSE),"")</f>
        <v>Azize Aouzal</v>
      </c>
      <c r="F215" s="22" t="str">
        <f>IFERROR(IF(VLOOKUP(B215,IMPORT!$F:$J,4,0)="true","","S"),"")</f>
        <v>S</v>
      </c>
      <c r="G215" s="10" t="str">
        <f>IFERROR(IF(VLOOKUP(B215,IMPORT!$F:$J,5,0)="normal","","B"),"")</f>
        <v/>
      </c>
      <c r="H215" s="23" t="str">
        <f>IFERROR(IF(VLOOKUP(B215,IMPORT!$F:$L,7,0)="true","","P"),"")</f>
        <v/>
      </c>
      <c r="I215" s="18" t="str">
        <f>IF(AND(OR(IMPORT!K215="available",IMPORT!K215="reservation",IMPORT!K215="reservation-late"),OR(A215&lt;&gt;"Z - Garage - Livraison",A215&lt;&gt;"Z - Garage - Livraison")),B215,"")</f>
        <v>ES-323-FS</v>
      </c>
      <c r="J215" s="18" t="str">
        <f>IFERROR(IF(VLOOKUP(B215,IMPORT!$F:$AF,21,FALSE)&lt;&gt;"null",IF(OR(A215="Z - Garage - Livraison",A215="Z - Garage - Restitution"),"",B215),""),"")</f>
        <v/>
      </c>
      <c r="K215" s="18" t="str">
        <f>IF(AND(J215="",OR(IMPORT!K215="intervention",IMPORT!K215="intervention-late")),IF(OR(A215="Z - Garage - Livraison",A215="Z - Garage - Restitution"),"",B215),"")</f>
        <v/>
      </c>
      <c r="L215" s="18" t="str">
        <f t="shared" si="6"/>
        <v/>
      </c>
      <c r="M215" s="20" t="str">
        <f>IFERROR(INT(IF(OR(IMPORT!K215="intervention",IMPORT!K215="intervention-late",IMPORT!K215="unavailable"),IF(J215&lt;&gt;"",MID(VLOOKUP(B215,IMPORT!$F:$AF,21,0),1,10),MID(VLOOKUP(B215,IMPORT!$F:$AF,19,0),1,10)),"")),"")</f>
        <v/>
      </c>
      <c r="N215" s="20" t="str">
        <f>IFERROR(INT(IF(OR(IMPORT!K215="intervention",IMPORT!K215="intervention-late",IMPORT!K215="unavailable"),IF(J215&lt;&gt;"",MID(VLOOKUP(B215,IMPORT!$F:$AF,22,0),1,10),MID(VLOOKUP(B215,IMPORT!$F:$AF,20,0),1,10)),"")),"")</f>
        <v/>
      </c>
      <c r="O215" s="18" t="str">
        <f t="shared" ca="1" si="7"/>
        <v/>
      </c>
      <c r="P215" s="14">
        <f>IFERROR(INT(IF(MID(VLOOKUP(B215,IMPORT!$F:$AF,23,FALSE),1,10)&lt;&gt;"null",MID(VLOOKUP(B215,IMPORT!$F:$AF,23,FALSE),1,10),"")),"")</f>
        <v>43473</v>
      </c>
      <c r="Q215" s="16" t="str">
        <f>IFERROR(INT(IF(MID(VLOOKUP(B215,IMPORT!$F:$AF,26,FALSE),1,10)&lt;&gt;"null",MID(VLOOKUP(B215,IMPORT!$F:$AF,26,FALSE),1,10),"")),"")</f>
        <v/>
      </c>
      <c r="R215" s="16" t="str">
        <f>IFERROR(IF(VLOOKUP(B215,IMPORT!$F:$AF,11,FALSE)="true","X",""),"")</f>
        <v/>
      </c>
      <c r="S215" s="16" t="str">
        <f>IFERROR(IF(VLOOKUP(B215,IMPORT!$F:$AF,12,FALSE)="true","X",""),"")</f>
        <v/>
      </c>
      <c r="T215" s="16" t="str">
        <f>IFERROR(IF(VLOOKUP(B215,IMPORT!$F:$AF,9,FALSE)="true","X",""),"")</f>
        <v/>
      </c>
      <c r="U215" s="16" t="str">
        <f>IFERROR(IF(VLOOKUP(B215,IMPORT!$F:$AF,10,FALSE)="true","X",""),"")</f>
        <v/>
      </c>
      <c r="V215" s="16" t="str">
        <f>IFERROR(IF(VLOOKUP(B215,IMPORT!$F:$AF,13,FALSE)="true","X",""),"")</f>
        <v/>
      </c>
      <c r="W215" s="16" t="str">
        <f>IFERROR(IF(VLOOKUP(B215,IMPORT!$F:$AF,14,FALSE)="true","X",""),"")</f>
        <v/>
      </c>
      <c r="X215" s="12">
        <f>IFERROR(INT(IF(MID(VLOOKUP(B215,IMPORT!$F:$AF,27,FALSE),1,10)&lt;&gt;"null",MID(VLOOKUP(B215,IMPORT!$F:$AF,27,FALSE),1,10),"-")),"")</f>
        <v>43214</v>
      </c>
      <c r="Y215" s="21">
        <f>IFERROR(IF(VLOOKUP(B215,IMPORT!$F:$AF,24,FALSE)&lt;&gt;"null",VLOOKUP(B215,IMPORT!$F:$AF,24,FALSE),""),"")</f>
        <v>7.0100118723602304E+17</v>
      </c>
      <c r="Z215" s="18" t="str">
        <f>IFERROR(IF(VLOOKUP(B215,IMPORT!$F:$AF,25,FALSE)&lt;&gt;"null",VLOOKUP(B215,IMPORT!$F:$AF,25,FALSE),""),"")</f>
        <v/>
      </c>
    </row>
    <row r="216" spans="1:26">
      <c r="A216" s="1" t="str">
        <f>IFERROR(IF(IMPORT!C216&lt;&gt;"",IMPORT!C216,""),"")</f>
        <v>Paris 12 - Picpus Nation</v>
      </c>
      <c r="B216" s="1" t="str">
        <f>IFERROR(VLOOKUP(D216,IMPORT!$1:$1048576,6,FALSE),"")</f>
        <v>EQ-871-EH</v>
      </c>
      <c r="C216" s="1" t="str">
        <f>IFERROR(VLOOKUP(B216,IMPORT!$F:$G,2,FALSE),"")</f>
        <v>MEGANE</v>
      </c>
      <c r="D216" s="8" t="str">
        <f>IFERROR(IF(IMPORT!A216&lt;&gt;"",IMPORT!A216,""),"")</f>
        <v>Paris 12 - Picpus Nation1</v>
      </c>
      <c r="E216" s="1" t="str">
        <f>IFERROR(VLOOKUP(D216,IMPORT!$1:$1048576,21,FALSE),"")</f>
        <v>Simon Coulange</v>
      </c>
      <c r="F216" s="22" t="str">
        <f>IFERROR(IF(VLOOKUP(B216,IMPORT!$F:$J,4,0)="true","","S"),"")</f>
        <v/>
      </c>
      <c r="G216" s="10" t="str">
        <f>IFERROR(IF(VLOOKUP(B216,IMPORT!$F:$J,5,0)="normal","","B"),"")</f>
        <v/>
      </c>
      <c r="H216" s="23" t="str">
        <f>IFERROR(IF(VLOOKUP(B216,IMPORT!$F:$L,7,0)="true","","P"),"")</f>
        <v/>
      </c>
      <c r="I216" s="18" t="str">
        <f>IF(AND(OR(IMPORT!K216="available",IMPORT!K216="reservation",IMPORT!K216="reservation-late"),OR(A216&lt;&gt;"Z - Garage - Livraison",A216&lt;&gt;"Z - Garage - Livraison")),B216,"")</f>
        <v/>
      </c>
      <c r="J216" s="18" t="str">
        <f>IFERROR(IF(VLOOKUP(B216,IMPORT!$F:$AF,21,FALSE)&lt;&gt;"null",IF(OR(A216="Z - Garage - Livraison",A216="Z - Garage - Restitution"),"",B216),""),"")</f>
        <v>EQ-871-EH</v>
      </c>
      <c r="K216" s="18" t="str">
        <f>IF(AND(J216="",OR(IMPORT!K216="intervention",IMPORT!K216="intervention-late")),IF(OR(A216="Z - Garage - Livraison",A216="Z - Garage - Restitution"),"",B216),"")</f>
        <v/>
      </c>
      <c r="L216" s="18" t="str">
        <f t="shared" si="6"/>
        <v/>
      </c>
      <c r="M216" s="20">
        <f>IFERROR(INT(IF(OR(IMPORT!K216="intervention",IMPORT!K216="intervention-late",IMPORT!K216="unavailable"),IF(J216&lt;&gt;"",MID(VLOOKUP(B216,IMPORT!$F:$AF,21,0),1,10),MID(VLOOKUP(B216,IMPORT!$F:$AF,19,0),1,10)),"")),"")</f>
        <v>43499</v>
      </c>
      <c r="N216" s="20">
        <f>IFERROR(INT(IF(OR(IMPORT!K216="intervention",IMPORT!K216="intervention-late",IMPORT!K216="unavailable"),IF(J216&lt;&gt;"",MID(VLOOKUP(B216,IMPORT!$F:$AF,22,0),1,10),MID(VLOOKUP(B216,IMPORT!$F:$AF,20,0),1,10)),"")),"")</f>
        <v>43523</v>
      </c>
      <c r="O216" s="18">
        <f t="shared" ca="1" si="7"/>
        <v>8</v>
      </c>
      <c r="P216" s="14">
        <f>IFERROR(INT(IF(MID(VLOOKUP(B216,IMPORT!$F:$AF,23,FALSE),1,10)&lt;&gt;"null",MID(VLOOKUP(B216,IMPORT!$F:$AF,23,FALSE),1,10),"")),"")</f>
        <v>43484</v>
      </c>
      <c r="Q216" s="16">
        <f>IFERROR(INT(IF(MID(VLOOKUP(B216,IMPORT!$F:$AF,26,FALSE),1,10)&lt;&gt;"null",MID(VLOOKUP(B216,IMPORT!$F:$AF,26,FALSE),1,10),"")),"")</f>
        <v>43443</v>
      </c>
      <c r="R216" s="16" t="str">
        <f>IFERROR(IF(VLOOKUP(B216,IMPORT!$F:$AF,11,FALSE)="true","X",""),"")</f>
        <v/>
      </c>
      <c r="S216" s="16" t="str">
        <f>IFERROR(IF(VLOOKUP(B216,IMPORT!$F:$AF,12,FALSE)="true","X",""),"")</f>
        <v/>
      </c>
      <c r="T216" s="16" t="str">
        <f>IFERROR(IF(VLOOKUP(B216,IMPORT!$F:$AF,9,FALSE)="true","X",""),"")</f>
        <v/>
      </c>
      <c r="U216" s="16" t="str">
        <f>IFERROR(IF(VLOOKUP(B216,IMPORT!$F:$AF,10,FALSE)="true","X",""),"")</f>
        <v/>
      </c>
      <c r="V216" s="16" t="str">
        <f>IFERROR(IF(VLOOKUP(B216,IMPORT!$F:$AF,13,FALSE)="true","X",""),"")</f>
        <v/>
      </c>
      <c r="W216" s="16" t="str">
        <f>IFERROR(IF(VLOOKUP(B216,IMPORT!$F:$AF,14,FALSE)="true","X",""),"")</f>
        <v/>
      </c>
      <c r="X216" s="12">
        <f>IFERROR(INT(IF(MID(VLOOKUP(B216,IMPORT!$F:$AF,27,FALSE),1,10)&lt;&gt;"null",MID(VLOOKUP(B216,IMPORT!$F:$AF,27,FALSE),1,10),"-")),"")</f>
        <v>43244</v>
      </c>
      <c r="Y216" s="21">
        <f>IFERROR(IF(VLOOKUP(B216,IMPORT!$F:$AF,24,FALSE)&lt;&gt;"null",VLOOKUP(B216,IMPORT!$F:$AF,24,FALSE),""),"")</f>
        <v>7.0100118723601395E+17</v>
      </c>
      <c r="Z216" s="18" t="str">
        <f>IFERROR(IF(VLOOKUP(B216,IMPORT!$F:$AF,25,FALSE)&lt;&gt;"null",VLOOKUP(B216,IMPORT!$F:$AF,25,FALSE),""),"")</f>
        <v/>
      </c>
    </row>
    <row r="217" spans="1:26">
      <c r="A217" s="1" t="str">
        <f>IFERROR(IF(IMPORT!C217&lt;&gt;"",IMPORT!C217,""),"")</f>
        <v>Paris 12 - Picpus Nation</v>
      </c>
      <c r="B217" s="1" t="str">
        <f>IFERROR(VLOOKUP(D217,IMPORT!$1:$1048576,6,FALSE),"")</f>
        <v>FC-649-SK</v>
      </c>
      <c r="C217" s="1" t="str">
        <f>IFERROR(VLOOKUP(B217,IMPORT!$F:$G,2,FALSE),"")</f>
        <v>MEGANE</v>
      </c>
      <c r="D217" s="8" t="str">
        <f>IFERROR(IF(IMPORT!A217&lt;&gt;"",IMPORT!A217,""),"")</f>
        <v>Paris 12 - Picpus Nation2</v>
      </c>
      <c r="E217" s="1" t="str">
        <f>IFERROR(VLOOKUP(D217,IMPORT!$1:$1048576,21,FALSE),"")</f>
        <v>Simon Coulange</v>
      </c>
      <c r="F217" s="22" t="str">
        <f>IFERROR(IF(VLOOKUP(B217,IMPORT!$F:$J,4,0)="true","","S"),"")</f>
        <v/>
      </c>
      <c r="G217" s="10" t="str">
        <f>IFERROR(IF(VLOOKUP(B217,IMPORT!$F:$J,5,0)="normal","","B"),"")</f>
        <v/>
      </c>
      <c r="H217" s="23" t="str">
        <f>IFERROR(IF(VLOOKUP(B217,IMPORT!$F:$L,7,0)="true","","P"),"")</f>
        <v/>
      </c>
      <c r="I217" s="18" t="str">
        <f>IF(AND(OR(IMPORT!K217="available",IMPORT!K217="reservation",IMPORT!K217="reservation-late"),OR(A217&lt;&gt;"Z - Garage - Livraison",A217&lt;&gt;"Z - Garage - Livraison")),B217,"")</f>
        <v>FC-649-SK</v>
      </c>
      <c r="J217" s="18" t="str">
        <f>IFERROR(IF(VLOOKUP(B217,IMPORT!$F:$AF,21,FALSE)&lt;&gt;"null",IF(OR(A217="Z - Garage - Livraison",A217="Z - Garage - Restitution"),"",B217),""),"")</f>
        <v/>
      </c>
      <c r="K217" s="18" t="str">
        <f>IF(AND(J217="",OR(IMPORT!K217="intervention",IMPORT!K217="intervention-late")),IF(OR(A217="Z - Garage - Livraison",A217="Z - Garage - Restitution"),"",B217),"")</f>
        <v/>
      </c>
      <c r="L217" s="18" t="str">
        <f t="shared" si="6"/>
        <v/>
      </c>
      <c r="M217" s="20" t="str">
        <f>IFERROR(INT(IF(OR(IMPORT!K217="intervention",IMPORT!K217="intervention-late",IMPORT!K217="unavailable"),IF(J217&lt;&gt;"",MID(VLOOKUP(B217,IMPORT!$F:$AF,21,0),1,10),MID(VLOOKUP(B217,IMPORT!$F:$AF,19,0),1,10)),"")),"")</f>
        <v/>
      </c>
      <c r="N217" s="20" t="str">
        <f>IFERROR(INT(IF(OR(IMPORT!K217="intervention",IMPORT!K217="intervention-late",IMPORT!K217="unavailable"),IF(J217&lt;&gt;"",MID(VLOOKUP(B217,IMPORT!$F:$AF,22,0),1,10),MID(VLOOKUP(B217,IMPORT!$F:$AF,20,0),1,10)),"")),"")</f>
        <v/>
      </c>
      <c r="O217" s="18" t="str">
        <f t="shared" ca="1" si="7"/>
        <v/>
      </c>
      <c r="P217" s="14" t="str">
        <f>IFERROR(INT(IF(MID(VLOOKUP(B217,IMPORT!$F:$AF,23,FALSE),1,10)&lt;&gt;"null",MID(VLOOKUP(B217,IMPORT!$F:$AF,23,FALSE),1,10),"")),"")</f>
        <v/>
      </c>
      <c r="Q217" s="16" t="str">
        <f>IFERROR(INT(IF(MID(VLOOKUP(B217,IMPORT!$F:$AF,26,FALSE),1,10)&lt;&gt;"null",MID(VLOOKUP(B217,IMPORT!$F:$AF,26,FALSE),1,10),"")),"")</f>
        <v/>
      </c>
      <c r="R217" s="16" t="str">
        <f>IFERROR(IF(VLOOKUP(B217,IMPORT!$F:$AF,11,FALSE)="true","X",""),"")</f>
        <v/>
      </c>
      <c r="S217" s="16" t="str">
        <f>IFERROR(IF(VLOOKUP(B217,IMPORT!$F:$AF,12,FALSE)="true","X",""),"")</f>
        <v/>
      </c>
      <c r="T217" s="16" t="str">
        <f>IFERROR(IF(VLOOKUP(B217,IMPORT!$F:$AF,9,FALSE)="true","X",""),"")</f>
        <v/>
      </c>
      <c r="U217" s="16" t="str">
        <f>IFERROR(IF(VLOOKUP(B217,IMPORT!$F:$AF,10,FALSE)="true","X",""),"")</f>
        <v/>
      </c>
      <c r="V217" s="16" t="str">
        <f>IFERROR(IF(VLOOKUP(B217,IMPORT!$F:$AF,13,FALSE)="true","X",""),"")</f>
        <v/>
      </c>
      <c r="W217" s="16" t="str">
        <f>IFERROR(IF(VLOOKUP(B217,IMPORT!$F:$AF,14,FALSE)="true","X",""),"")</f>
        <v/>
      </c>
      <c r="X217" s="12">
        <f>IFERROR(INT(IF(MID(VLOOKUP(B217,IMPORT!$F:$AF,27,FALSE),1,10)&lt;&gt;"null",MID(VLOOKUP(B217,IMPORT!$F:$AF,27,FALSE),1,10),"-")),"")</f>
        <v>43502</v>
      </c>
      <c r="Y217" s="21">
        <f>IFERROR(IF(VLOOKUP(B217,IMPORT!$F:$AF,24,FALSE)&lt;&gt;"null",VLOOKUP(B217,IMPORT!$F:$AF,24,FALSE),""),"")</f>
        <v>7.0100118723608602E+17</v>
      </c>
      <c r="Z217" s="18" t="str">
        <f>IFERROR(IF(VLOOKUP(B217,IMPORT!$F:$AF,25,FALSE)&lt;&gt;"null",VLOOKUP(B217,IMPORT!$F:$AF,25,FALSE),""),"")</f>
        <v/>
      </c>
    </row>
    <row r="218" spans="1:26">
      <c r="A218" s="1" t="str">
        <f>IFERROR(IF(IMPORT!C218&lt;&gt;"",IMPORT!C218,""),"")</f>
        <v>Paris 12 - Picpus Nation</v>
      </c>
      <c r="B218" s="1" t="str">
        <f>IFERROR(VLOOKUP(D218,IMPORT!$1:$1048576,6,FALSE),"")</f>
        <v>EW-303-KN</v>
      </c>
      <c r="C218" s="1">
        <f>IFERROR(VLOOKUP(B218,IMPORT!$F:$G,2,FALSE),"")</f>
        <v>500</v>
      </c>
      <c r="D218" s="8" t="str">
        <f>IFERROR(IF(IMPORT!A218&lt;&gt;"",IMPORT!A218,""),"")</f>
        <v>Paris 12 - Picpus Nation3</v>
      </c>
      <c r="E218" s="1" t="str">
        <f>IFERROR(VLOOKUP(D218,IMPORT!$1:$1048576,21,FALSE),"")</f>
        <v>Simon Coulange</v>
      </c>
      <c r="F218" s="22" t="str">
        <f>IFERROR(IF(VLOOKUP(B218,IMPORT!$F:$J,4,0)="true","","S"),"")</f>
        <v/>
      </c>
      <c r="G218" s="10" t="str">
        <f>IFERROR(IF(VLOOKUP(B218,IMPORT!$F:$J,5,0)="normal","","B"),"")</f>
        <v/>
      </c>
      <c r="H218" s="23" t="str">
        <f>IFERROR(IF(VLOOKUP(B218,IMPORT!$F:$L,7,0)="true","","P"),"")</f>
        <v>P</v>
      </c>
      <c r="I218" s="18" t="str">
        <f>IF(AND(OR(IMPORT!K218="available",IMPORT!K218="reservation",IMPORT!K218="reservation-late"),OR(A218&lt;&gt;"Z - Garage - Livraison",A218&lt;&gt;"Z - Garage - Livraison")),B218,"")</f>
        <v>EW-303-KN</v>
      </c>
      <c r="J218" s="18" t="str">
        <f>IFERROR(IF(VLOOKUP(B218,IMPORT!$F:$AF,21,FALSE)&lt;&gt;"null",IF(OR(A218="Z - Garage - Livraison",A218="Z - Garage - Restitution"),"",B218),""),"")</f>
        <v/>
      </c>
      <c r="K218" s="18" t="str">
        <f>IF(AND(J218="",OR(IMPORT!K218="intervention",IMPORT!K218="intervention-late")),IF(OR(A218="Z - Garage - Livraison",A218="Z - Garage - Restitution"),"",B218),"")</f>
        <v/>
      </c>
      <c r="L218" s="18" t="str">
        <f t="shared" si="6"/>
        <v/>
      </c>
      <c r="M218" s="20" t="str">
        <f>IFERROR(INT(IF(OR(IMPORT!K218="intervention",IMPORT!K218="intervention-late",IMPORT!K218="unavailable"),IF(J218&lt;&gt;"",MID(VLOOKUP(B218,IMPORT!$F:$AF,21,0),1,10),MID(VLOOKUP(B218,IMPORT!$F:$AF,19,0),1,10)),"")),"")</f>
        <v/>
      </c>
      <c r="N218" s="20" t="str">
        <f>IFERROR(INT(IF(OR(IMPORT!K218="intervention",IMPORT!K218="intervention-late",IMPORT!K218="unavailable"),IF(J218&lt;&gt;"",MID(VLOOKUP(B218,IMPORT!$F:$AF,22,0),1,10),MID(VLOOKUP(B218,IMPORT!$F:$AF,20,0),1,10)),"")),"")</f>
        <v/>
      </c>
      <c r="O218" s="18" t="str">
        <f t="shared" ca="1" si="7"/>
        <v/>
      </c>
      <c r="P218" s="14">
        <f>IFERROR(INT(IF(MID(VLOOKUP(B218,IMPORT!$F:$AF,23,FALSE),1,10)&lt;&gt;"null",MID(VLOOKUP(B218,IMPORT!$F:$AF,23,FALSE),1,10),"")),"")</f>
        <v>43498</v>
      </c>
      <c r="Q218" s="16" t="str">
        <f>IFERROR(INT(IF(MID(VLOOKUP(B218,IMPORT!$F:$AF,26,FALSE),1,10)&lt;&gt;"null",MID(VLOOKUP(B218,IMPORT!$F:$AF,26,FALSE),1,10),"")),"")</f>
        <v/>
      </c>
      <c r="R218" s="16" t="str">
        <f>IFERROR(IF(VLOOKUP(B218,IMPORT!$F:$AF,11,FALSE)="true","X",""),"")</f>
        <v/>
      </c>
      <c r="S218" s="16" t="str">
        <f>IFERROR(IF(VLOOKUP(B218,IMPORT!$F:$AF,12,FALSE)="true","X",""),"")</f>
        <v/>
      </c>
      <c r="T218" s="16" t="str">
        <f>IFERROR(IF(VLOOKUP(B218,IMPORT!$F:$AF,9,FALSE)="true","X",""),"")</f>
        <v/>
      </c>
      <c r="U218" s="16" t="str">
        <f>IFERROR(IF(VLOOKUP(B218,IMPORT!$F:$AF,10,FALSE)="true","X",""),"")</f>
        <v/>
      </c>
      <c r="V218" s="16" t="str">
        <f>IFERROR(IF(VLOOKUP(B218,IMPORT!$F:$AF,13,FALSE)="true","X",""),"")</f>
        <v/>
      </c>
      <c r="W218" s="16" t="str">
        <f>IFERROR(IF(VLOOKUP(B218,IMPORT!$F:$AF,14,FALSE)="true","X",""),"")</f>
        <v/>
      </c>
      <c r="X218" s="12">
        <f>IFERROR(INT(IF(MID(VLOOKUP(B218,IMPORT!$F:$AF,27,FALSE),1,10)&lt;&gt;"null",MID(VLOOKUP(B218,IMPORT!$F:$AF,27,FALSE),1,10),"-")),"")</f>
        <v>43389</v>
      </c>
      <c r="Y218" s="21">
        <f>IFERROR(IF(VLOOKUP(B218,IMPORT!$F:$AF,24,FALSE)&lt;&gt;"null",VLOOKUP(B218,IMPORT!$F:$AF,24,FALSE),""),"")</f>
        <v>7.0100118723606502E+17</v>
      </c>
      <c r="Z218" s="18" t="str">
        <f>IFERROR(IF(VLOOKUP(B218,IMPORT!$F:$AF,25,FALSE)&lt;&gt;"null",VLOOKUP(B218,IMPORT!$F:$AF,25,FALSE),""),"")</f>
        <v/>
      </c>
    </row>
    <row r="219" spans="1:26">
      <c r="A219" s="1" t="str">
        <f>IFERROR(IF(IMPORT!C219&lt;&gt;"",IMPORT!C219,""),"")</f>
        <v>Paris 12 - Picpus Nation</v>
      </c>
      <c r="B219" s="1" t="str">
        <f>IFERROR(VLOOKUP(D219,IMPORT!$1:$1048576,6,FALSE),"")</f>
        <v>FA-275-RR</v>
      </c>
      <c r="C219" s="1" t="str">
        <f>IFERROR(VLOOKUP(B219,IMPORT!$F:$G,2,FALSE),"")</f>
        <v>MEGANE</v>
      </c>
      <c r="D219" s="8" t="str">
        <f>IFERROR(IF(IMPORT!A219&lt;&gt;"",IMPORT!A219,""),"")</f>
        <v>Paris 12 - Picpus Nation4</v>
      </c>
      <c r="E219" s="1" t="str">
        <f>IFERROR(VLOOKUP(D219,IMPORT!$1:$1048576,21,FALSE),"")</f>
        <v>Simon Coulange</v>
      </c>
      <c r="F219" s="22" t="str">
        <f>IFERROR(IF(VLOOKUP(B219,IMPORT!$F:$J,4,0)="true","","S"),"")</f>
        <v/>
      </c>
      <c r="G219" s="10" t="str">
        <f>IFERROR(IF(VLOOKUP(B219,IMPORT!$F:$J,5,0)="normal","","B"),"")</f>
        <v/>
      </c>
      <c r="H219" s="23" t="str">
        <f>IFERROR(IF(VLOOKUP(B219,IMPORT!$F:$L,7,0)="true","","P"),"")</f>
        <v/>
      </c>
      <c r="I219" s="18" t="str">
        <f>IF(AND(OR(IMPORT!K219="available",IMPORT!K219="reservation",IMPORT!K219="reservation-late"),OR(A219&lt;&gt;"Z - Garage - Livraison",A219&lt;&gt;"Z - Garage - Livraison")),B219,"")</f>
        <v>FA-275-RR</v>
      </c>
      <c r="J219" s="18" t="str">
        <f>IFERROR(IF(VLOOKUP(B219,IMPORT!$F:$AF,21,FALSE)&lt;&gt;"null",IF(OR(A219="Z - Garage - Livraison",A219="Z - Garage - Restitution"),"",B219),""),"")</f>
        <v/>
      </c>
      <c r="K219" s="18" t="str">
        <f>IF(AND(J219="",OR(IMPORT!K219="intervention",IMPORT!K219="intervention-late")),IF(OR(A219="Z - Garage - Livraison",A219="Z - Garage - Restitution"),"",B219),"")</f>
        <v/>
      </c>
      <c r="L219" s="18" t="str">
        <f t="shared" si="6"/>
        <v/>
      </c>
      <c r="M219" s="20" t="str">
        <f>IFERROR(INT(IF(OR(IMPORT!K219="intervention",IMPORT!K219="intervention-late",IMPORT!K219="unavailable"),IF(J219&lt;&gt;"",MID(VLOOKUP(B219,IMPORT!$F:$AF,21,0),1,10),MID(VLOOKUP(B219,IMPORT!$F:$AF,19,0),1,10)),"")),"")</f>
        <v/>
      </c>
      <c r="N219" s="20" t="str">
        <f>IFERROR(INT(IF(OR(IMPORT!K219="intervention",IMPORT!K219="intervention-late",IMPORT!K219="unavailable"),IF(J219&lt;&gt;"",MID(VLOOKUP(B219,IMPORT!$F:$AF,22,0),1,10),MID(VLOOKUP(B219,IMPORT!$F:$AF,20,0),1,10)),"")),"")</f>
        <v/>
      </c>
      <c r="O219" s="18" t="str">
        <f t="shared" ca="1" si="7"/>
        <v/>
      </c>
      <c r="P219" s="14" t="str">
        <f>IFERROR(INT(IF(MID(VLOOKUP(B219,IMPORT!$F:$AF,23,FALSE),1,10)&lt;&gt;"null",MID(VLOOKUP(B219,IMPORT!$F:$AF,23,FALSE),1,10),"")),"")</f>
        <v/>
      </c>
      <c r="Q219" s="16" t="str">
        <f>IFERROR(INT(IF(MID(VLOOKUP(B219,IMPORT!$F:$AF,26,FALSE),1,10)&lt;&gt;"null",MID(VLOOKUP(B219,IMPORT!$F:$AF,26,FALSE),1,10),"")),"")</f>
        <v/>
      </c>
      <c r="R219" s="16" t="str">
        <f>IFERROR(IF(VLOOKUP(B219,IMPORT!$F:$AF,11,FALSE)="true","X",""),"")</f>
        <v/>
      </c>
      <c r="S219" s="16" t="str">
        <f>IFERROR(IF(VLOOKUP(B219,IMPORT!$F:$AF,12,FALSE)="true","X",""),"")</f>
        <v/>
      </c>
      <c r="T219" s="16" t="str">
        <f>IFERROR(IF(VLOOKUP(B219,IMPORT!$F:$AF,9,FALSE)="true","X",""),"")</f>
        <v/>
      </c>
      <c r="U219" s="16" t="str">
        <f>IFERROR(IF(VLOOKUP(B219,IMPORT!$F:$AF,10,FALSE)="true","X",""),"")</f>
        <v/>
      </c>
      <c r="V219" s="16" t="str">
        <f>IFERROR(IF(VLOOKUP(B219,IMPORT!$F:$AF,13,FALSE)="true","X",""),"")</f>
        <v/>
      </c>
      <c r="W219" s="16" t="str">
        <f>IFERROR(IF(VLOOKUP(B219,IMPORT!$F:$AF,14,FALSE)="true","X",""),"")</f>
        <v/>
      </c>
      <c r="X219" s="12" t="str">
        <f>IFERROR(INT(IF(MID(VLOOKUP(B219,IMPORT!$F:$AF,27,FALSE),1,10)&lt;&gt;"null",MID(VLOOKUP(B219,IMPORT!$F:$AF,27,FALSE),1,10),"-")),"")</f>
        <v/>
      </c>
      <c r="Y219" s="21">
        <f>IFERROR(IF(VLOOKUP(B219,IMPORT!$F:$AF,24,FALSE)&lt;&gt;"null",VLOOKUP(B219,IMPORT!$F:$AF,24,FALSE),""),"")</f>
        <v>7.0100118723602406E+17</v>
      </c>
      <c r="Z219" s="18">
        <f>IFERROR(IF(VLOOKUP(B219,IMPORT!$F:$AF,25,FALSE)&lt;&gt;"null",VLOOKUP(B219,IMPORT!$F:$AF,25,FALSE),""),"")</f>
        <v>76995</v>
      </c>
    </row>
    <row r="220" spans="1:26">
      <c r="A220" s="1" t="str">
        <f>IFERROR(IF(IMPORT!C220&lt;&gt;"",IMPORT!C220,""),"")</f>
        <v>Paris 12 - Picpus Nation</v>
      </c>
      <c r="B220" s="1" t="str">
        <f>IFERROR(VLOOKUP(D220,IMPORT!$1:$1048576,6,FALSE),"")</f>
        <v>FC-815-SK</v>
      </c>
      <c r="C220" s="1" t="str">
        <f>IFERROR(VLOOKUP(B220,IMPORT!$F:$G,2,FALSE),"")</f>
        <v>MEGANE</v>
      </c>
      <c r="D220" s="8" t="str">
        <f>IFERROR(IF(IMPORT!A220&lt;&gt;"",IMPORT!A220,""),"")</f>
        <v>Paris 12 - Picpus Nation5</v>
      </c>
      <c r="E220" s="1" t="str">
        <f>IFERROR(VLOOKUP(D220,IMPORT!$1:$1048576,21,FALSE),"")</f>
        <v>Simon Coulange</v>
      </c>
      <c r="F220" s="22" t="str">
        <f>IFERROR(IF(VLOOKUP(B220,IMPORT!$F:$J,4,0)="true","","S"),"")</f>
        <v/>
      </c>
      <c r="G220" s="10" t="str">
        <f>IFERROR(IF(VLOOKUP(B220,IMPORT!$F:$J,5,0)="normal","","B"),"")</f>
        <v/>
      </c>
      <c r="H220" s="23" t="str">
        <f>IFERROR(IF(VLOOKUP(B220,IMPORT!$F:$L,7,0)="true","","P"),"")</f>
        <v>P</v>
      </c>
      <c r="I220" s="18" t="str">
        <f>IF(AND(OR(IMPORT!K220="available",IMPORT!K220="reservation",IMPORT!K220="reservation-late"),OR(A220&lt;&gt;"Z - Garage - Livraison",A220&lt;&gt;"Z - Garage - Livraison")),B220,"")</f>
        <v>FC-815-SK</v>
      </c>
      <c r="J220" s="18" t="str">
        <f>IFERROR(IF(VLOOKUP(B220,IMPORT!$F:$AF,21,FALSE)&lt;&gt;"null",IF(OR(A220="Z - Garage - Livraison",A220="Z - Garage - Restitution"),"",B220),""),"")</f>
        <v/>
      </c>
      <c r="K220" s="18" t="str">
        <f>IF(AND(J220="",OR(IMPORT!K220="intervention",IMPORT!K220="intervention-late")),IF(OR(A220="Z - Garage - Livraison",A220="Z - Garage - Restitution"),"",B220),"")</f>
        <v/>
      </c>
      <c r="L220" s="18" t="str">
        <f t="shared" si="6"/>
        <v/>
      </c>
      <c r="M220" s="20" t="str">
        <f>IFERROR(INT(IF(OR(IMPORT!K220="intervention",IMPORT!K220="intervention-late",IMPORT!K220="unavailable"),IF(J220&lt;&gt;"",MID(VLOOKUP(B220,IMPORT!$F:$AF,21,0),1,10),MID(VLOOKUP(B220,IMPORT!$F:$AF,19,0),1,10)),"")),"")</f>
        <v/>
      </c>
      <c r="N220" s="20" t="str">
        <f>IFERROR(INT(IF(OR(IMPORT!K220="intervention",IMPORT!K220="intervention-late",IMPORT!K220="unavailable"),IF(J220&lt;&gt;"",MID(VLOOKUP(B220,IMPORT!$F:$AF,22,0),1,10),MID(VLOOKUP(B220,IMPORT!$F:$AF,20,0),1,10)),"")),"")</f>
        <v/>
      </c>
      <c r="O220" s="18" t="str">
        <f t="shared" ca="1" si="7"/>
        <v/>
      </c>
      <c r="P220" s="14" t="str">
        <f>IFERROR(INT(IF(MID(VLOOKUP(B220,IMPORT!$F:$AF,23,FALSE),1,10)&lt;&gt;"null",MID(VLOOKUP(B220,IMPORT!$F:$AF,23,FALSE),1,10),"")),"")</f>
        <v/>
      </c>
      <c r="Q220" s="16" t="str">
        <f>IFERROR(INT(IF(MID(VLOOKUP(B220,IMPORT!$F:$AF,26,FALSE),1,10)&lt;&gt;"null",MID(VLOOKUP(B220,IMPORT!$F:$AF,26,FALSE),1,10),"")),"")</f>
        <v/>
      </c>
      <c r="R220" s="16" t="str">
        <f>IFERROR(IF(VLOOKUP(B220,IMPORT!$F:$AF,11,FALSE)="true","X",""),"")</f>
        <v/>
      </c>
      <c r="S220" s="16" t="str">
        <f>IFERROR(IF(VLOOKUP(B220,IMPORT!$F:$AF,12,FALSE)="true","X",""),"")</f>
        <v/>
      </c>
      <c r="T220" s="16" t="str">
        <f>IFERROR(IF(VLOOKUP(B220,IMPORT!$F:$AF,9,FALSE)="true","X",""),"")</f>
        <v/>
      </c>
      <c r="U220" s="16" t="str">
        <f>IFERROR(IF(VLOOKUP(B220,IMPORT!$F:$AF,10,FALSE)="true","X",""),"")</f>
        <v/>
      </c>
      <c r="V220" s="16" t="str">
        <f>IFERROR(IF(VLOOKUP(B220,IMPORT!$F:$AF,13,FALSE)="true","X",""),"")</f>
        <v/>
      </c>
      <c r="W220" s="16" t="str">
        <f>IFERROR(IF(VLOOKUP(B220,IMPORT!$F:$AF,14,FALSE)="true","X",""),"")</f>
        <v/>
      </c>
      <c r="X220" s="12">
        <f>IFERROR(INT(IF(MID(VLOOKUP(B220,IMPORT!$F:$AF,27,FALSE),1,10)&lt;&gt;"null",MID(VLOOKUP(B220,IMPORT!$F:$AF,27,FALSE),1,10),"-")),"")</f>
        <v>43483</v>
      </c>
      <c r="Y220" s="21">
        <f>IFERROR(IF(VLOOKUP(B220,IMPORT!$F:$AF,24,FALSE)&lt;&gt;"null",VLOOKUP(B220,IMPORT!$F:$AF,24,FALSE),""),"")</f>
        <v>7.0100118723608602E+17</v>
      </c>
      <c r="Z220" s="18" t="str">
        <f>IFERROR(IF(VLOOKUP(B220,IMPORT!$F:$AF,25,FALSE)&lt;&gt;"null",VLOOKUP(B220,IMPORT!$F:$AF,25,FALSE),""),"")</f>
        <v/>
      </c>
    </row>
    <row r="221" spans="1:26">
      <c r="A221" s="1" t="str">
        <f>IFERROR(IF(IMPORT!C221&lt;&gt;"",IMPORT!C221,""),"")</f>
        <v>Paris 12 - Picpus Nation</v>
      </c>
      <c r="B221" s="1" t="str">
        <f>IFERROR(VLOOKUP(D221,IMPORT!$1:$1048576,6,FALSE),"")</f>
        <v>EQ-638-CE</v>
      </c>
      <c r="C221" s="1" t="str">
        <f>IFERROR(VLOOKUP(B221,IMPORT!$F:$G,2,FALSE),"")</f>
        <v>MEGANE</v>
      </c>
      <c r="D221" s="8" t="str">
        <f>IFERROR(IF(IMPORT!A221&lt;&gt;"",IMPORT!A221,""),"")</f>
        <v>Paris 12 - Picpus Nation6</v>
      </c>
      <c r="E221" s="1" t="str">
        <f>IFERROR(VLOOKUP(D221,IMPORT!$1:$1048576,21,FALSE),"")</f>
        <v>Simon Coulange</v>
      </c>
      <c r="F221" s="22" t="str">
        <f>IFERROR(IF(VLOOKUP(B221,IMPORT!$F:$J,4,0)="true","","S"),"")</f>
        <v/>
      </c>
      <c r="G221" s="10" t="str">
        <f>IFERROR(IF(VLOOKUP(B221,IMPORT!$F:$J,5,0)="normal","","B"),"")</f>
        <v/>
      </c>
      <c r="H221" s="23" t="str">
        <f>IFERROR(IF(VLOOKUP(B221,IMPORT!$F:$L,7,0)="true","","P"),"")</f>
        <v>P</v>
      </c>
      <c r="I221" s="18" t="str">
        <f>IF(AND(OR(IMPORT!K221="available",IMPORT!K221="reservation",IMPORT!K221="reservation-late"),OR(A221&lt;&gt;"Z - Garage - Livraison",A221&lt;&gt;"Z - Garage - Livraison")),B221,"")</f>
        <v/>
      </c>
      <c r="J221" s="18" t="str">
        <f>IFERROR(IF(VLOOKUP(B221,IMPORT!$F:$AF,21,FALSE)&lt;&gt;"null",IF(OR(A221="Z - Garage - Livraison",A221="Z - Garage - Restitution"),"",B221),""),"")</f>
        <v>EQ-638-CE</v>
      </c>
      <c r="K221" s="18" t="str">
        <f>IF(AND(J221="",OR(IMPORT!K221="intervention",IMPORT!K221="intervention-late")),IF(OR(A221="Z - Garage - Livraison",A221="Z - Garage - Restitution"),"",B221),"")</f>
        <v/>
      </c>
      <c r="L221" s="18" t="str">
        <f t="shared" si="6"/>
        <v/>
      </c>
      <c r="M221" s="20">
        <f>IFERROR(INT(IF(OR(IMPORT!K221="intervention",IMPORT!K221="intervention-late",IMPORT!K221="unavailable"),IF(J221&lt;&gt;"",MID(VLOOKUP(B221,IMPORT!$F:$AF,21,0),1,10),MID(VLOOKUP(B221,IMPORT!$F:$AF,19,0),1,10)),"")),"")</f>
        <v>43452</v>
      </c>
      <c r="N221" s="20">
        <f>IFERROR(INT(IF(OR(IMPORT!K221="intervention",IMPORT!K221="intervention-late",IMPORT!K221="unavailable"),IF(J221&lt;&gt;"",MID(VLOOKUP(B221,IMPORT!$F:$AF,22,0),1,10),MID(VLOOKUP(B221,IMPORT!$F:$AF,20,0),1,10)),"")),"")</f>
        <v>43517</v>
      </c>
      <c r="O221" s="18">
        <f t="shared" ca="1" si="7"/>
        <v>2</v>
      </c>
      <c r="P221" s="14" t="str">
        <f>IFERROR(INT(IF(MID(VLOOKUP(B221,IMPORT!$F:$AF,23,FALSE),1,10)&lt;&gt;"null",MID(VLOOKUP(B221,IMPORT!$F:$AF,23,FALSE),1,10),"")),"")</f>
        <v/>
      </c>
      <c r="Q221" s="16">
        <f>IFERROR(INT(IF(MID(VLOOKUP(B221,IMPORT!$F:$AF,26,FALSE),1,10)&lt;&gt;"null",MID(VLOOKUP(B221,IMPORT!$F:$AF,26,FALSE),1,10),"")),"")</f>
        <v>43435</v>
      </c>
      <c r="R221" s="16" t="str">
        <f>IFERROR(IF(VLOOKUP(B221,IMPORT!$F:$AF,11,FALSE)="true","X",""),"")</f>
        <v/>
      </c>
      <c r="S221" s="16" t="str">
        <f>IFERROR(IF(VLOOKUP(B221,IMPORT!$F:$AF,12,FALSE)="true","X",""),"")</f>
        <v/>
      </c>
      <c r="T221" s="16" t="str">
        <f>IFERROR(IF(VLOOKUP(B221,IMPORT!$F:$AF,9,FALSE)="true","X",""),"")</f>
        <v/>
      </c>
      <c r="U221" s="16" t="str">
        <f>IFERROR(IF(VLOOKUP(B221,IMPORT!$F:$AF,10,FALSE)="true","X",""),"")</f>
        <v/>
      </c>
      <c r="V221" s="16" t="str">
        <f>IFERROR(IF(VLOOKUP(B221,IMPORT!$F:$AF,13,FALSE)="true","X",""),"")</f>
        <v/>
      </c>
      <c r="W221" s="16" t="str">
        <f>IFERROR(IF(VLOOKUP(B221,IMPORT!$F:$AF,14,FALSE)="true","X",""),"")</f>
        <v/>
      </c>
      <c r="X221" s="12">
        <f>IFERROR(INT(IF(MID(VLOOKUP(B221,IMPORT!$F:$AF,27,FALSE),1,10)&lt;&gt;"null",MID(VLOOKUP(B221,IMPORT!$F:$AF,27,FALSE),1,10),"-")),"")</f>
        <v>43438</v>
      </c>
      <c r="Y221" s="21">
        <f>IFERROR(IF(VLOOKUP(B221,IMPORT!$F:$AF,24,FALSE)&lt;&gt;"null",VLOOKUP(B221,IMPORT!$F:$AF,24,FALSE),""),"")</f>
        <v>7.0100118723606502E+17</v>
      </c>
      <c r="Z221" s="18" t="str">
        <f>IFERROR(IF(VLOOKUP(B221,IMPORT!$F:$AF,25,FALSE)&lt;&gt;"null",VLOOKUP(B221,IMPORT!$F:$AF,25,FALSE),""),"")</f>
        <v/>
      </c>
    </row>
    <row r="222" spans="1:26">
      <c r="A222" s="1" t="str">
        <f>IFERROR(IF(IMPORT!C222&lt;&gt;"",IMPORT!C222,""),"")</f>
        <v>Paris 12 - Picpus Nation</v>
      </c>
      <c r="B222" s="1" t="str">
        <f>IFERROR(VLOOKUP(D222,IMPORT!$1:$1048576,6,FALSE),"")</f>
        <v>EX-773-YT</v>
      </c>
      <c r="C222" s="1">
        <f>IFERROR(VLOOKUP(B222,IMPORT!$F:$G,2,FALSE),"")</f>
        <v>500</v>
      </c>
      <c r="D222" s="8" t="str">
        <f>IFERROR(IF(IMPORT!A222&lt;&gt;"",IMPORT!A222,""),"")</f>
        <v>Paris 12 - Picpus Nation7</v>
      </c>
      <c r="E222" s="1" t="str">
        <f>IFERROR(VLOOKUP(D222,IMPORT!$1:$1048576,21,FALSE),"")</f>
        <v>Simon Coulange</v>
      </c>
      <c r="F222" s="22" t="str">
        <f>IFERROR(IF(VLOOKUP(B222,IMPORT!$F:$J,4,0)="true","","S"),"")</f>
        <v/>
      </c>
      <c r="G222" s="10" t="str">
        <f>IFERROR(IF(VLOOKUP(B222,IMPORT!$F:$J,5,0)="normal","","B"),"")</f>
        <v/>
      </c>
      <c r="H222" s="23" t="str">
        <f>IFERROR(IF(VLOOKUP(B222,IMPORT!$F:$L,7,0)="true","","P"),"")</f>
        <v/>
      </c>
      <c r="I222" s="18" t="str">
        <f>IF(AND(OR(IMPORT!K222="available",IMPORT!K222="reservation",IMPORT!K222="reservation-late"),OR(A222&lt;&gt;"Z - Garage - Livraison",A222&lt;&gt;"Z - Garage - Livraison")),B222,"")</f>
        <v>EX-773-YT</v>
      </c>
      <c r="J222" s="18" t="str">
        <f>IFERROR(IF(VLOOKUP(B222,IMPORT!$F:$AF,21,FALSE)&lt;&gt;"null",IF(OR(A222="Z - Garage - Livraison",A222="Z - Garage - Restitution"),"",B222),""),"")</f>
        <v/>
      </c>
      <c r="K222" s="18" t="str">
        <f>IF(AND(J222="",OR(IMPORT!K222="intervention",IMPORT!K222="intervention-late")),IF(OR(A222="Z - Garage - Livraison",A222="Z - Garage - Restitution"),"",B222),"")</f>
        <v/>
      </c>
      <c r="L222" s="18" t="str">
        <f t="shared" si="6"/>
        <v/>
      </c>
      <c r="M222" s="20" t="str">
        <f>IFERROR(INT(IF(OR(IMPORT!K222="intervention",IMPORT!K222="intervention-late",IMPORT!K222="unavailable"),IF(J222&lt;&gt;"",MID(VLOOKUP(B222,IMPORT!$F:$AF,21,0),1,10),MID(VLOOKUP(B222,IMPORT!$F:$AF,19,0),1,10)),"")),"")</f>
        <v/>
      </c>
      <c r="N222" s="20" t="str">
        <f>IFERROR(INT(IF(OR(IMPORT!K222="intervention",IMPORT!K222="intervention-late",IMPORT!K222="unavailable"),IF(J222&lt;&gt;"",MID(VLOOKUP(B222,IMPORT!$F:$AF,22,0),1,10),MID(VLOOKUP(B222,IMPORT!$F:$AF,20,0),1,10)),"")),"")</f>
        <v/>
      </c>
      <c r="O222" s="18" t="str">
        <f t="shared" ca="1" si="7"/>
        <v/>
      </c>
      <c r="P222" s="14" t="str">
        <f>IFERROR(INT(IF(MID(VLOOKUP(B222,IMPORT!$F:$AF,23,FALSE),1,10)&lt;&gt;"null",MID(VLOOKUP(B222,IMPORT!$F:$AF,23,FALSE),1,10),"")),"")</f>
        <v/>
      </c>
      <c r="Q222" s="16" t="str">
        <f>IFERROR(INT(IF(MID(VLOOKUP(B222,IMPORT!$F:$AF,26,FALSE),1,10)&lt;&gt;"null",MID(VLOOKUP(B222,IMPORT!$F:$AF,26,FALSE),1,10),"")),"")</f>
        <v/>
      </c>
      <c r="R222" s="16" t="str">
        <f>IFERROR(IF(VLOOKUP(B222,IMPORT!$F:$AF,11,FALSE)="true","X",""),"")</f>
        <v/>
      </c>
      <c r="S222" s="16" t="str">
        <f>IFERROR(IF(VLOOKUP(B222,IMPORT!$F:$AF,12,FALSE)="true","X",""),"")</f>
        <v/>
      </c>
      <c r="T222" s="16" t="str">
        <f>IFERROR(IF(VLOOKUP(B222,IMPORT!$F:$AF,9,FALSE)="true","X",""),"")</f>
        <v/>
      </c>
      <c r="U222" s="16" t="str">
        <f>IFERROR(IF(VLOOKUP(B222,IMPORT!$F:$AF,10,FALSE)="true","X",""),"")</f>
        <v/>
      </c>
      <c r="V222" s="16" t="str">
        <f>IFERROR(IF(VLOOKUP(B222,IMPORT!$F:$AF,13,FALSE)="true","X",""),"")</f>
        <v/>
      </c>
      <c r="W222" s="16" t="str">
        <f>IFERROR(IF(VLOOKUP(B222,IMPORT!$F:$AF,14,FALSE)="true","X",""),"")</f>
        <v/>
      </c>
      <c r="X222" s="12" t="str">
        <f>IFERROR(INT(IF(MID(VLOOKUP(B222,IMPORT!$F:$AF,27,FALSE),1,10)&lt;&gt;"null",MID(VLOOKUP(B222,IMPORT!$F:$AF,27,FALSE),1,10),"-")),"")</f>
        <v/>
      </c>
      <c r="Y222" s="21">
        <f>IFERROR(IF(VLOOKUP(B222,IMPORT!$F:$AF,24,FALSE)&lt;&gt;"null",VLOOKUP(B222,IMPORT!$F:$AF,24,FALSE),""),"")</f>
        <v>7.0100118723603994E+17</v>
      </c>
      <c r="Z222" s="18">
        <f>IFERROR(IF(VLOOKUP(B222,IMPORT!$F:$AF,25,FALSE)&lt;&gt;"null",VLOOKUP(B222,IMPORT!$F:$AF,25,FALSE),""),"")</f>
        <v>76968</v>
      </c>
    </row>
    <row r="223" spans="1:26">
      <c r="A223" s="1" t="str">
        <f>IFERROR(IF(IMPORT!C223&lt;&gt;"",IMPORT!C223,""),"")</f>
        <v>Paris 12 - Picpus Nation</v>
      </c>
      <c r="B223" s="1" t="str">
        <f>IFERROR(VLOOKUP(D223,IMPORT!$1:$1048576,6,FALSE),"")</f>
        <v>EL-406-ZB</v>
      </c>
      <c r="C223" s="1" t="str">
        <f>IFERROR(VLOOKUP(B223,IMPORT!$F:$G,2,FALSE),"")</f>
        <v>Golf 7</v>
      </c>
      <c r="D223" s="8" t="str">
        <f>IFERROR(IF(IMPORT!A223&lt;&gt;"",IMPORT!A223,""),"")</f>
        <v>Paris 12 - Picpus Nation8</v>
      </c>
      <c r="E223" s="1" t="str">
        <f>IFERROR(VLOOKUP(D223,IMPORT!$1:$1048576,21,FALSE),"")</f>
        <v>Simon Coulange</v>
      </c>
      <c r="F223" s="22" t="str">
        <f>IFERROR(IF(VLOOKUP(B223,IMPORT!$F:$J,4,0)="true","","S"),"")</f>
        <v>S</v>
      </c>
      <c r="G223" s="10" t="str">
        <f>IFERROR(IF(VLOOKUP(B223,IMPORT!$F:$J,5,0)="normal","","B"),"")</f>
        <v>B</v>
      </c>
      <c r="H223" s="23" t="str">
        <f>IFERROR(IF(VLOOKUP(B223,IMPORT!$F:$L,7,0)="true","","P"),"")</f>
        <v>P</v>
      </c>
      <c r="I223" s="18" t="str">
        <f>IF(AND(OR(IMPORT!K223="available",IMPORT!K223="reservation",IMPORT!K223="reservation-late"),OR(A223&lt;&gt;"Z - Garage - Livraison",A223&lt;&gt;"Z - Garage - Livraison")),B223,"")</f>
        <v/>
      </c>
      <c r="J223" s="18" t="str">
        <f>IFERROR(IF(VLOOKUP(B223,IMPORT!$F:$AF,21,FALSE)&lt;&gt;"null",IF(OR(A223="Z - Garage - Livraison",A223="Z - Garage - Restitution"),"",B223),""),"")</f>
        <v>EL-406-ZB</v>
      </c>
      <c r="K223" s="18" t="str">
        <f>IF(AND(J223="",OR(IMPORT!K223="intervention",IMPORT!K223="intervention-late")),IF(OR(A223="Z - Garage - Livraison",A223="Z - Garage - Restitution"),"",B223),"")</f>
        <v/>
      </c>
      <c r="L223" s="18" t="str">
        <f t="shared" si="6"/>
        <v/>
      </c>
      <c r="M223" s="20">
        <f>IFERROR(INT(IF(OR(IMPORT!K223="intervention",IMPORT!K223="intervention-late",IMPORT!K223="unavailable"),IF(J223&lt;&gt;"",MID(VLOOKUP(B223,IMPORT!$F:$AF,21,0),1,10),MID(VLOOKUP(B223,IMPORT!$F:$AF,19,0),1,10)),"")),"")</f>
        <v>43471</v>
      </c>
      <c r="N223" s="20">
        <f>IFERROR(INT(IF(OR(IMPORT!K223="intervention",IMPORT!K223="intervention-late",IMPORT!K223="unavailable"),IF(J223&lt;&gt;"",MID(VLOOKUP(B223,IMPORT!$F:$AF,22,0),1,10),MID(VLOOKUP(B223,IMPORT!$F:$AF,20,0),1,10)),"")),"")</f>
        <v>43523</v>
      </c>
      <c r="O223" s="18">
        <f t="shared" ca="1" si="7"/>
        <v>8</v>
      </c>
      <c r="P223" s="14" t="str">
        <f>IFERROR(INT(IF(MID(VLOOKUP(B223,IMPORT!$F:$AF,23,FALSE),1,10)&lt;&gt;"null",MID(VLOOKUP(B223,IMPORT!$F:$AF,23,FALSE),1,10),"")),"")</f>
        <v/>
      </c>
      <c r="Q223" s="16" t="str">
        <f>IFERROR(INT(IF(MID(VLOOKUP(B223,IMPORT!$F:$AF,26,FALSE),1,10)&lt;&gt;"null",MID(VLOOKUP(B223,IMPORT!$F:$AF,26,FALSE),1,10),"")),"")</f>
        <v/>
      </c>
      <c r="R223" s="16" t="str">
        <f>IFERROR(IF(VLOOKUP(B223,IMPORT!$F:$AF,11,FALSE)="true","X",""),"")</f>
        <v/>
      </c>
      <c r="S223" s="16" t="str">
        <f>IFERROR(IF(VLOOKUP(B223,IMPORT!$F:$AF,12,FALSE)="true","X",""),"")</f>
        <v/>
      </c>
      <c r="T223" s="16" t="str">
        <f>IFERROR(IF(VLOOKUP(B223,IMPORT!$F:$AF,9,FALSE)="true","X",""),"")</f>
        <v/>
      </c>
      <c r="U223" s="16" t="str">
        <f>IFERROR(IF(VLOOKUP(B223,IMPORT!$F:$AF,10,FALSE)="true","X",""),"")</f>
        <v/>
      </c>
      <c r="V223" s="16" t="str">
        <f>IFERROR(IF(VLOOKUP(B223,IMPORT!$F:$AF,13,FALSE)="true","X",""),"")</f>
        <v/>
      </c>
      <c r="W223" s="16" t="str">
        <f>IFERROR(IF(VLOOKUP(B223,IMPORT!$F:$AF,14,FALSE)="true","X",""),"")</f>
        <v/>
      </c>
      <c r="X223" s="12">
        <f>IFERROR(INT(IF(MID(VLOOKUP(B223,IMPORT!$F:$AF,27,FALSE),1,10)&lt;&gt;"null",MID(VLOOKUP(B223,IMPORT!$F:$AF,27,FALSE),1,10),"-")),"")</f>
        <v>43186</v>
      </c>
      <c r="Y223" s="21">
        <f>IFERROR(IF(VLOOKUP(B223,IMPORT!$F:$AF,24,FALSE)&lt;&gt;"null",VLOOKUP(B223,IMPORT!$F:$AF,24,FALSE),""),"")</f>
        <v>7.0100118723606502E+17</v>
      </c>
      <c r="Z223" s="18">
        <f>IFERROR(IF(VLOOKUP(B223,IMPORT!$F:$AF,25,FALSE)&lt;&gt;"null",VLOOKUP(B223,IMPORT!$F:$AF,25,FALSE),""),"")</f>
        <v>76959</v>
      </c>
    </row>
    <row r="224" spans="1:26">
      <c r="A224" s="1" t="str">
        <f>IFERROR(IF(IMPORT!C224&lt;&gt;"",IMPORT!C224,""),"")</f>
        <v>Paris 13 - Auguste Blanqui</v>
      </c>
      <c r="B224" s="1" t="str">
        <f>IFERROR(VLOOKUP(D224,IMPORT!$1:$1048576,6,FALSE),"")</f>
        <v>FC-823-WD</v>
      </c>
      <c r="C224" s="1" t="str">
        <f>IFERROR(VLOOKUP(B224,IMPORT!$F:$G,2,FALSE),"")</f>
        <v>MEGANE</v>
      </c>
      <c r="D224" s="8" t="str">
        <f>IFERROR(IF(IMPORT!A224&lt;&gt;"",IMPORT!A224,""),"")</f>
        <v>Paris 13 - Auguste Blanqui1</v>
      </c>
      <c r="E224" s="1" t="str">
        <f>IFERROR(VLOOKUP(D224,IMPORT!$1:$1048576,21,FALSE),"")</f>
        <v>Azize Aouzal</v>
      </c>
      <c r="F224" s="22" t="str">
        <f>IFERROR(IF(VLOOKUP(B224,IMPORT!$F:$J,4,0)="true","","S"),"")</f>
        <v/>
      </c>
      <c r="G224" s="10" t="str">
        <f>IFERROR(IF(VLOOKUP(B224,IMPORT!$F:$J,5,0)="normal","","B"),"")</f>
        <v/>
      </c>
      <c r="H224" s="23" t="str">
        <f>IFERROR(IF(VLOOKUP(B224,IMPORT!$F:$L,7,0)="true","","P"),"")</f>
        <v/>
      </c>
      <c r="I224" s="18" t="str">
        <f>IF(AND(OR(IMPORT!K224="available",IMPORT!K224="reservation",IMPORT!K224="reservation-late"),OR(A224&lt;&gt;"Z - Garage - Livraison",A224&lt;&gt;"Z - Garage - Livraison")),B224,"")</f>
        <v>FC-823-WD</v>
      </c>
      <c r="J224" s="18" t="str">
        <f>IFERROR(IF(VLOOKUP(B224,IMPORT!$F:$AF,21,FALSE)&lt;&gt;"null",IF(OR(A224="Z - Garage - Livraison",A224="Z - Garage - Restitution"),"",B224),""),"")</f>
        <v/>
      </c>
      <c r="K224" s="18" t="str">
        <f>IF(AND(J224="",OR(IMPORT!K224="intervention",IMPORT!K224="intervention-late")),IF(OR(A224="Z - Garage - Livraison",A224="Z - Garage - Restitution"),"",B224),"")</f>
        <v/>
      </c>
      <c r="L224" s="18" t="str">
        <f t="shared" si="6"/>
        <v/>
      </c>
      <c r="M224" s="20" t="str">
        <f>IFERROR(INT(IF(OR(IMPORT!K224="intervention",IMPORT!K224="intervention-late",IMPORT!K224="unavailable"),IF(J224&lt;&gt;"",MID(VLOOKUP(B224,IMPORT!$F:$AF,21,0),1,10),MID(VLOOKUP(B224,IMPORT!$F:$AF,19,0),1,10)),"")),"")</f>
        <v/>
      </c>
      <c r="N224" s="20" t="str">
        <f>IFERROR(INT(IF(OR(IMPORT!K224="intervention",IMPORT!K224="intervention-late",IMPORT!K224="unavailable"),IF(J224&lt;&gt;"",MID(VLOOKUP(B224,IMPORT!$F:$AF,22,0),1,10),MID(VLOOKUP(B224,IMPORT!$F:$AF,20,0),1,10)),"")),"")</f>
        <v/>
      </c>
      <c r="O224" s="18" t="str">
        <f t="shared" ca="1" si="7"/>
        <v/>
      </c>
      <c r="P224" s="14" t="str">
        <f>IFERROR(INT(IF(MID(VLOOKUP(B224,IMPORT!$F:$AF,23,FALSE),1,10)&lt;&gt;"null",MID(VLOOKUP(B224,IMPORT!$F:$AF,23,FALSE),1,10),"")),"")</f>
        <v/>
      </c>
      <c r="Q224" s="16" t="str">
        <f>IFERROR(INT(IF(MID(VLOOKUP(B224,IMPORT!$F:$AF,26,FALSE),1,10)&lt;&gt;"null",MID(VLOOKUP(B224,IMPORT!$F:$AF,26,FALSE),1,10),"")),"")</f>
        <v/>
      </c>
      <c r="R224" s="16" t="str">
        <f>IFERROR(IF(VLOOKUP(B224,IMPORT!$F:$AF,11,FALSE)="true","X",""),"")</f>
        <v/>
      </c>
      <c r="S224" s="16" t="str">
        <f>IFERROR(IF(VLOOKUP(B224,IMPORT!$F:$AF,12,FALSE)="true","X",""),"")</f>
        <v/>
      </c>
      <c r="T224" s="16" t="str">
        <f>IFERROR(IF(VLOOKUP(B224,IMPORT!$F:$AF,9,FALSE)="true","X",""),"")</f>
        <v/>
      </c>
      <c r="U224" s="16" t="str">
        <f>IFERROR(IF(VLOOKUP(B224,IMPORT!$F:$AF,10,FALSE)="true","X",""),"")</f>
        <v/>
      </c>
      <c r="V224" s="16" t="str">
        <f>IFERROR(IF(VLOOKUP(B224,IMPORT!$F:$AF,13,FALSE)="true","X",""),"")</f>
        <v/>
      </c>
      <c r="W224" s="16" t="str">
        <f>IFERROR(IF(VLOOKUP(B224,IMPORT!$F:$AF,14,FALSE)="true","X",""),"")</f>
        <v/>
      </c>
      <c r="X224" s="12">
        <f>IFERROR(INT(IF(MID(VLOOKUP(B224,IMPORT!$F:$AF,27,FALSE),1,10)&lt;&gt;"null",MID(VLOOKUP(B224,IMPORT!$F:$AF,27,FALSE),1,10),"-")),"")</f>
        <v>43482</v>
      </c>
      <c r="Y224" s="21">
        <f>IFERROR(IF(VLOOKUP(B224,IMPORT!$F:$AF,24,FALSE)&lt;&gt;"null",VLOOKUP(B224,IMPORT!$F:$AF,24,FALSE),""),"")</f>
        <v>7.0100118723608704E+17</v>
      </c>
      <c r="Z224" s="18">
        <f>IFERROR(IF(VLOOKUP(B224,IMPORT!$F:$AF,25,FALSE)&lt;&gt;"null",VLOOKUP(B224,IMPORT!$F:$AF,25,FALSE),""),"")</f>
        <v>48024</v>
      </c>
    </row>
    <row r="225" spans="1:26">
      <c r="A225" s="1" t="str">
        <f>IFERROR(IF(IMPORT!C225&lt;&gt;"",IMPORT!C225,""),"")</f>
        <v>Paris 13 - Bords de Seine - Freyssinet</v>
      </c>
      <c r="B225" s="1" t="str">
        <f>IFERROR(VLOOKUP(D225,IMPORT!$1:$1048576,6,FALSE),"")</f>
        <v>EP-443-EM</v>
      </c>
      <c r="C225" s="1" t="str">
        <f>IFERROR(VLOOKUP(B225,IMPORT!$F:$G,2,FALSE),"")</f>
        <v>Golf 7</v>
      </c>
      <c r="D225" s="8" t="str">
        <f>IFERROR(IF(IMPORT!A225&lt;&gt;"",IMPORT!A225,""),"")</f>
        <v>Paris 13 - Bords de Seine - Freyssinet1</v>
      </c>
      <c r="E225" s="1" t="str">
        <f>IFERROR(VLOOKUP(D225,IMPORT!$1:$1048576,21,FALSE),"")</f>
        <v>Stephen Girault</v>
      </c>
      <c r="F225" s="22" t="str">
        <f>IFERROR(IF(VLOOKUP(B225,IMPORT!$F:$J,4,0)="true","","S"),"")</f>
        <v/>
      </c>
      <c r="G225" s="10" t="str">
        <f>IFERROR(IF(VLOOKUP(B225,IMPORT!$F:$J,5,0)="normal","","B"),"")</f>
        <v/>
      </c>
      <c r="H225" s="23" t="str">
        <f>IFERROR(IF(VLOOKUP(B225,IMPORT!$F:$L,7,0)="true","","P"),"")</f>
        <v/>
      </c>
      <c r="I225" s="18" t="str">
        <f>IF(AND(OR(IMPORT!K225="available",IMPORT!K225="reservation",IMPORT!K225="reservation-late"),OR(A225&lt;&gt;"Z - Garage - Livraison",A225&lt;&gt;"Z - Garage - Livraison")),B225,"")</f>
        <v>EP-443-EM</v>
      </c>
      <c r="J225" s="18" t="str">
        <f>IFERROR(IF(VLOOKUP(B225,IMPORT!$F:$AF,21,FALSE)&lt;&gt;"null",IF(OR(A225="Z - Garage - Livraison",A225="Z - Garage - Restitution"),"",B225),""),"")</f>
        <v/>
      </c>
      <c r="K225" s="18" t="str">
        <f>IF(AND(J225="",OR(IMPORT!K225="intervention",IMPORT!K225="intervention-late")),IF(OR(A225="Z - Garage - Livraison",A225="Z - Garage - Restitution"),"",B225),"")</f>
        <v/>
      </c>
      <c r="L225" s="18" t="str">
        <f t="shared" si="6"/>
        <v/>
      </c>
      <c r="M225" s="20" t="str">
        <f>IFERROR(INT(IF(OR(IMPORT!K225="intervention",IMPORT!K225="intervention-late",IMPORT!K225="unavailable"),IF(J225&lt;&gt;"",MID(VLOOKUP(B225,IMPORT!$F:$AF,21,0),1,10),MID(VLOOKUP(B225,IMPORT!$F:$AF,19,0),1,10)),"")),"")</f>
        <v/>
      </c>
      <c r="N225" s="20" t="str">
        <f>IFERROR(INT(IF(OR(IMPORT!K225="intervention",IMPORT!K225="intervention-late",IMPORT!K225="unavailable"),IF(J225&lt;&gt;"",MID(VLOOKUP(B225,IMPORT!$F:$AF,22,0),1,10),MID(VLOOKUP(B225,IMPORT!$F:$AF,20,0),1,10)),"")),"")</f>
        <v/>
      </c>
      <c r="O225" s="18" t="str">
        <f t="shared" ca="1" si="7"/>
        <v/>
      </c>
      <c r="P225" s="14">
        <f>IFERROR(INT(IF(MID(VLOOKUP(B225,IMPORT!$F:$AF,23,FALSE),1,10)&lt;&gt;"null",MID(VLOOKUP(B225,IMPORT!$F:$AF,23,FALSE),1,10),"")),"")</f>
        <v>43460</v>
      </c>
      <c r="Q225" s="16">
        <f>IFERROR(INT(IF(MID(VLOOKUP(B225,IMPORT!$F:$AF,26,FALSE),1,10)&lt;&gt;"null",MID(VLOOKUP(B225,IMPORT!$F:$AF,26,FALSE),1,10),"")),"")</f>
        <v>43427</v>
      </c>
      <c r="R225" s="16" t="str">
        <f>IFERROR(IF(VLOOKUP(B225,IMPORT!$F:$AF,11,FALSE)="true","X",""),"")</f>
        <v/>
      </c>
      <c r="S225" s="16" t="str">
        <f>IFERROR(IF(VLOOKUP(B225,IMPORT!$F:$AF,12,FALSE)="true","X",""),"")</f>
        <v/>
      </c>
      <c r="T225" s="16" t="str">
        <f>IFERROR(IF(VLOOKUP(B225,IMPORT!$F:$AF,9,FALSE)="true","X",""),"")</f>
        <v/>
      </c>
      <c r="U225" s="16" t="str">
        <f>IFERROR(IF(VLOOKUP(B225,IMPORT!$F:$AF,10,FALSE)="true","X",""),"")</f>
        <v/>
      </c>
      <c r="V225" s="16" t="str">
        <f>IFERROR(IF(VLOOKUP(B225,IMPORT!$F:$AF,13,FALSE)="true","X",""),"")</f>
        <v/>
      </c>
      <c r="W225" s="16" t="str">
        <f>IFERROR(IF(VLOOKUP(B225,IMPORT!$F:$AF,14,FALSE)="true","X",""),"")</f>
        <v/>
      </c>
      <c r="X225" s="12">
        <f>IFERROR(INT(IF(MID(VLOOKUP(B225,IMPORT!$F:$AF,27,FALSE),1,10)&lt;&gt;"null",MID(VLOOKUP(B225,IMPORT!$F:$AF,27,FALSE),1,10),"-")),"")</f>
        <v>43399</v>
      </c>
      <c r="Y225" s="21">
        <f>IFERROR(IF(VLOOKUP(B225,IMPORT!$F:$AF,24,FALSE)&lt;&gt;"null",VLOOKUP(B225,IMPORT!$F:$AF,24,FALSE),""),"")</f>
        <v>7.0100118723606502E+17</v>
      </c>
      <c r="Z225" s="18" t="str">
        <f>IFERROR(IF(VLOOKUP(B225,IMPORT!$F:$AF,25,FALSE)&lt;&gt;"null",VLOOKUP(B225,IMPORT!$F:$AF,25,FALSE),""),"")</f>
        <v/>
      </c>
    </row>
    <row r="226" spans="1:26">
      <c r="A226" s="1" t="str">
        <f>IFERROR(IF(IMPORT!C226&lt;&gt;"",IMPORT!C226,""),"")</f>
        <v>Paris 13 - Bords de Seine - Freyssinet</v>
      </c>
      <c r="B226" s="1" t="str">
        <f>IFERROR(VLOOKUP(D226,IMPORT!$1:$1048576,6,FALSE),"")</f>
        <v>EV-076-CB</v>
      </c>
      <c r="C226" s="1" t="str">
        <f>IFERROR(VLOOKUP(B226,IMPORT!$F:$G,2,FALSE),"")</f>
        <v>MEGANE</v>
      </c>
      <c r="D226" s="8" t="str">
        <f>IFERROR(IF(IMPORT!A226&lt;&gt;"",IMPORT!A226,""),"")</f>
        <v>Paris 13 - Bords de Seine - Freyssinet2</v>
      </c>
      <c r="E226" s="1" t="str">
        <f>IFERROR(VLOOKUP(D226,IMPORT!$1:$1048576,21,FALSE),"")</f>
        <v>Stephen Girault</v>
      </c>
      <c r="F226" s="22" t="str">
        <f>IFERROR(IF(VLOOKUP(B226,IMPORT!$F:$J,4,0)="true","","S"),"")</f>
        <v/>
      </c>
      <c r="G226" s="10" t="str">
        <f>IFERROR(IF(VLOOKUP(B226,IMPORT!$F:$J,5,0)="normal","","B"),"")</f>
        <v/>
      </c>
      <c r="H226" s="23" t="str">
        <f>IFERROR(IF(VLOOKUP(B226,IMPORT!$F:$L,7,0)="true","","P"),"")</f>
        <v>P</v>
      </c>
      <c r="I226" s="18" t="str">
        <f>IF(AND(OR(IMPORT!K226="available",IMPORT!K226="reservation",IMPORT!K226="reservation-late"),OR(A226&lt;&gt;"Z - Garage - Livraison",A226&lt;&gt;"Z - Garage - Livraison")),B226,"")</f>
        <v/>
      </c>
      <c r="J226" s="18" t="str">
        <f>IFERROR(IF(VLOOKUP(B226,IMPORT!$F:$AF,21,FALSE)&lt;&gt;"null",IF(OR(A226="Z - Garage - Livraison",A226="Z - Garage - Restitution"),"",B226),""),"")</f>
        <v>EV-076-CB</v>
      </c>
      <c r="K226" s="18" t="str">
        <f>IF(AND(J226="",OR(IMPORT!K226="intervention",IMPORT!K226="intervention-late")),IF(OR(A226="Z - Garage - Livraison",A226="Z - Garage - Restitution"),"",B226),"")</f>
        <v/>
      </c>
      <c r="L226" s="18" t="str">
        <f t="shared" si="6"/>
        <v/>
      </c>
      <c r="M226" s="20">
        <f>IFERROR(INT(IF(OR(IMPORT!K226="intervention",IMPORT!K226="intervention-late",IMPORT!K226="unavailable"),IF(J226&lt;&gt;"",MID(VLOOKUP(B226,IMPORT!$F:$AF,21,0),1,10),MID(VLOOKUP(B226,IMPORT!$F:$AF,19,0),1,10)),"")),"")</f>
        <v>43484</v>
      </c>
      <c r="N226" s="20">
        <f>IFERROR(INT(IF(OR(IMPORT!K226="intervention",IMPORT!K226="intervention-late",IMPORT!K226="unavailable"),IF(J226&lt;&gt;"",MID(VLOOKUP(B226,IMPORT!$F:$AF,22,0),1,10),MID(VLOOKUP(B226,IMPORT!$F:$AF,20,0),1,10)),"")),"")</f>
        <v>43523</v>
      </c>
      <c r="O226" s="18">
        <f t="shared" ca="1" si="7"/>
        <v>8</v>
      </c>
      <c r="P226" s="14" t="str">
        <f>IFERROR(INT(IF(MID(VLOOKUP(B226,IMPORT!$F:$AF,23,FALSE),1,10)&lt;&gt;"null",MID(VLOOKUP(B226,IMPORT!$F:$AF,23,FALSE),1,10),"")),"")</f>
        <v/>
      </c>
      <c r="Q226" s="16" t="str">
        <f>IFERROR(INT(IF(MID(VLOOKUP(B226,IMPORT!$F:$AF,26,FALSE),1,10)&lt;&gt;"null",MID(VLOOKUP(B226,IMPORT!$F:$AF,26,FALSE),1,10),"")),"")</f>
        <v/>
      </c>
      <c r="R226" s="16" t="str">
        <f>IFERROR(IF(VLOOKUP(B226,IMPORT!$F:$AF,11,FALSE)="true","X",""),"")</f>
        <v/>
      </c>
      <c r="S226" s="16" t="str">
        <f>IFERROR(IF(VLOOKUP(B226,IMPORT!$F:$AF,12,FALSE)="true","X",""),"")</f>
        <v/>
      </c>
      <c r="T226" s="16" t="str">
        <f>IFERROR(IF(VLOOKUP(B226,IMPORT!$F:$AF,9,FALSE)="true","X",""),"")</f>
        <v/>
      </c>
      <c r="U226" s="16" t="str">
        <f>IFERROR(IF(VLOOKUP(B226,IMPORT!$F:$AF,10,FALSE)="true","X",""),"")</f>
        <v/>
      </c>
      <c r="V226" s="16" t="str">
        <f>IFERROR(IF(VLOOKUP(B226,IMPORT!$F:$AF,13,FALSE)="true","X",""),"")</f>
        <v/>
      </c>
      <c r="W226" s="16" t="str">
        <f>IFERROR(IF(VLOOKUP(B226,IMPORT!$F:$AF,14,FALSE)="true","X",""),"")</f>
        <v/>
      </c>
      <c r="X226" s="12">
        <f>IFERROR(INT(IF(MID(VLOOKUP(B226,IMPORT!$F:$AF,27,FALSE),1,10)&lt;&gt;"null",MID(VLOOKUP(B226,IMPORT!$F:$AF,27,FALSE),1,10),"-")),"")</f>
        <v>43214</v>
      </c>
      <c r="Y226" s="21">
        <f>IFERROR(IF(VLOOKUP(B226,IMPORT!$F:$AF,24,FALSE)&lt;&gt;"null",VLOOKUP(B226,IMPORT!$F:$AF,24,FALSE),""),"")</f>
        <v>7.0100118723602995E+17</v>
      </c>
      <c r="Z226" s="18" t="str">
        <f>IFERROR(IF(VLOOKUP(B226,IMPORT!$F:$AF,25,FALSE)&lt;&gt;"null",VLOOKUP(B226,IMPORT!$F:$AF,25,FALSE),""),"")</f>
        <v/>
      </c>
    </row>
    <row r="227" spans="1:26">
      <c r="A227" s="1" t="str">
        <f>IFERROR(IF(IMPORT!C227&lt;&gt;"",IMPORT!C227,""),"")</f>
        <v>Paris 13 - Bords de Seine - Freyssinet</v>
      </c>
      <c r="B227" s="1" t="str">
        <f>IFERROR(VLOOKUP(D227,IMPORT!$1:$1048576,6,FALSE),"")</f>
        <v>EL-634-BR</v>
      </c>
      <c r="C227" s="1" t="str">
        <f>IFERROR(VLOOKUP(B227,IMPORT!$F:$G,2,FALSE),"")</f>
        <v>TWINGO</v>
      </c>
      <c r="D227" s="8" t="str">
        <f>IFERROR(IF(IMPORT!A227&lt;&gt;"",IMPORT!A227,""),"")</f>
        <v>Paris 13 - Bords de Seine - Freyssinet3</v>
      </c>
      <c r="E227" s="1" t="str">
        <f>IFERROR(VLOOKUP(D227,IMPORT!$1:$1048576,21,FALSE),"")</f>
        <v>Stephen Girault</v>
      </c>
      <c r="F227" s="22" t="str">
        <f>IFERROR(IF(VLOOKUP(B227,IMPORT!$F:$J,4,0)="true","","S"),"")</f>
        <v/>
      </c>
      <c r="G227" s="10" t="str">
        <f>IFERROR(IF(VLOOKUP(B227,IMPORT!$F:$J,5,0)="normal","","B"),"")</f>
        <v/>
      </c>
      <c r="H227" s="23" t="str">
        <f>IFERROR(IF(VLOOKUP(B227,IMPORT!$F:$L,7,0)="true","","P"),"")</f>
        <v/>
      </c>
      <c r="I227" s="18" t="str">
        <f>IF(AND(OR(IMPORT!K227="available",IMPORT!K227="reservation",IMPORT!K227="reservation-late"),OR(A227&lt;&gt;"Z - Garage - Livraison",A227&lt;&gt;"Z - Garage - Livraison")),B227,"")</f>
        <v>EL-634-BR</v>
      </c>
      <c r="J227" s="18" t="str">
        <f>IFERROR(IF(VLOOKUP(B227,IMPORT!$F:$AF,21,FALSE)&lt;&gt;"null",IF(OR(A227="Z - Garage - Livraison",A227="Z - Garage - Restitution"),"",B227),""),"")</f>
        <v/>
      </c>
      <c r="K227" s="18" t="str">
        <f>IF(AND(J227="",OR(IMPORT!K227="intervention",IMPORT!K227="intervention-late")),IF(OR(A227="Z - Garage - Livraison",A227="Z - Garage - Restitution"),"",B227),"")</f>
        <v/>
      </c>
      <c r="L227" s="18" t="str">
        <f t="shared" si="6"/>
        <v/>
      </c>
      <c r="M227" s="20" t="str">
        <f>IFERROR(INT(IF(OR(IMPORT!K227="intervention",IMPORT!K227="intervention-late",IMPORT!K227="unavailable"),IF(J227&lt;&gt;"",MID(VLOOKUP(B227,IMPORT!$F:$AF,21,0),1,10),MID(VLOOKUP(B227,IMPORT!$F:$AF,19,0),1,10)),"")),"")</f>
        <v/>
      </c>
      <c r="N227" s="20" t="str">
        <f>IFERROR(INT(IF(OR(IMPORT!K227="intervention",IMPORT!K227="intervention-late",IMPORT!K227="unavailable"),IF(J227&lt;&gt;"",MID(VLOOKUP(B227,IMPORT!$F:$AF,22,0),1,10),MID(VLOOKUP(B227,IMPORT!$F:$AF,20,0),1,10)),"")),"")</f>
        <v/>
      </c>
      <c r="O227" s="18" t="str">
        <f t="shared" ca="1" si="7"/>
        <v/>
      </c>
      <c r="P227" s="14">
        <f>IFERROR(INT(IF(MID(VLOOKUP(B227,IMPORT!$F:$AF,23,FALSE),1,10)&lt;&gt;"null",MID(VLOOKUP(B227,IMPORT!$F:$AF,23,FALSE),1,10),"")),"")</f>
        <v>43385</v>
      </c>
      <c r="Q227" s="16">
        <f>IFERROR(INT(IF(MID(VLOOKUP(B227,IMPORT!$F:$AF,26,FALSE),1,10)&lt;&gt;"null",MID(VLOOKUP(B227,IMPORT!$F:$AF,26,FALSE),1,10),"")),"")</f>
        <v>43377</v>
      </c>
      <c r="R227" s="16" t="str">
        <f>IFERROR(IF(VLOOKUP(B227,IMPORT!$F:$AF,11,FALSE)="true","X",""),"")</f>
        <v/>
      </c>
      <c r="S227" s="16" t="str">
        <f>IFERROR(IF(VLOOKUP(B227,IMPORT!$F:$AF,12,FALSE)="true","X",""),"")</f>
        <v/>
      </c>
      <c r="T227" s="16" t="str">
        <f>IFERROR(IF(VLOOKUP(B227,IMPORT!$F:$AF,9,FALSE)="true","X",""),"")</f>
        <v/>
      </c>
      <c r="U227" s="16" t="str">
        <f>IFERROR(IF(VLOOKUP(B227,IMPORT!$F:$AF,10,FALSE)="true","X",""),"")</f>
        <v/>
      </c>
      <c r="V227" s="16" t="str">
        <f>IFERROR(IF(VLOOKUP(B227,IMPORT!$F:$AF,13,FALSE)="true","X",""),"")</f>
        <v/>
      </c>
      <c r="W227" s="16" t="str">
        <f>IFERROR(IF(VLOOKUP(B227,IMPORT!$F:$AF,14,FALSE)="true","X",""),"")</f>
        <v/>
      </c>
      <c r="X227" s="12">
        <f>IFERROR(INT(IF(MID(VLOOKUP(B227,IMPORT!$F:$AF,27,FALSE),1,10)&lt;&gt;"null",MID(VLOOKUP(B227,IMPORT!$F:$AF,27,FALSE),1,10),"-")),"")</f>
        <v>43399</v>
      </c>
      <c r="Y227" s="21">
        <f>IFERROR(IF(VLOOKUP(B227,IMPORT!$F:$AF,24,FALSE)&lt;&gt;"null",VLOOKUP(B227,IMPORT!$F:$AF,24,FALSE),""),"")</f>
        <v>7.0100118723601997E+17</v>
      </c>
      <c r="Z227" s="18" t="str">
        <f>IFERROR(IF(VLOOKUP(B227,IMPORT!$F:$AF,25,FALSE)&lt;&gt;"null",VLOOKUP(B227,IMPORT!$F:$AF,25,FALSE),""),"")</f>
        <v/>
      </c>
    </row>
    <row r="228" spans="1:26">
      <c r="A228" s="1" t="str">
        <f>IFERROR(IF(IMPORT!C228&lt;&gt;"",IMPORT!C228,""),"")</f>
        <v>Paris 13 - Bords de Seine - Freyssinet</v>
      </c>
      <c r="B228" s="1" t="str">
        <f>IFERROR(VLOOKUP(D228,IMPORT!$1:$1048576,6,FALSE),"")</f>
        <v>EL-425-SA</v>
      </c>
      <c r="C228" s="1" t="str">
        <f>IFERROR(VLOOKUP(B228,IMPORT!$F:$G,2,FALSE),"")</f>
        <v>TWINGO</v>
      </c>
      <c r="D228" s="8" t="str">
        <f>IFERROR(IF(IMPORT!A228&lt;&gt;"",IMPORT!A228,""),"")</f>
        <v>Paris 13 - Bords de Seine - Freyssinet4</v>
      </c>
      <c r="E228" s="1" t="str">
        <f>IFERROR(VLOOKUP(D228,IMPORT!$1:$1048576,21,FALSE),"")</f>
        <v>Stephen Girault</v>
      </c>
      <c r="F228" s="22" t="str">
        <f>IFERROR(IF(VLOOKUP(B228,IMPORT!$F:$J,4,0)="true","","S"),"")</f>
        <v/>
      </c>
      <c r="G228" s="10" t="str">
        <f>IFERROR(IF(VLOOKUP(B228,IMPORT!$F:$J,5,0)="normal","","B"),"")</f>
        <v/>
      </c>
      <c r="H228" s="23" t="str">
        <f>IFERROR(IF(VLOOKUP(B228,IMPORT!$F:$L,7,0)="true","","P"),"")</f>
        <v>P</v>
      </c>
      <c r="I228" s="18" t="str">
        <f>IF(AND(OR(IMPORT!K228="available",IMPORT!K228="reservation",IMPORT!K228="reservation-late"),OR(A228&lt;&gt;"Z - Garage - Livraison",A228&lt;&gt;"Z - Garage - Livraison")),B228,"")</f>
        <v/>
      </c>
      <c r="J228" s="18" t="str">
        <f>IFERROR(IF(VLOOKUP(B228,IMPORT!$F:$AF,21,FALSE)&lt;&gt;"null",IF(OR(A228="Z - Garage - Livraison",A228="Z - Garage - Restitution"),"",B228),""),"")</f>
        <v>EL-425-SA</v>
      </c>
      <c r="K228" s="18" t="str">
        <f>IF(AND(J228="",OR(IMPORT!K228="intervention",IMPORT!K228="intervention-late")),IF(OR(A228="Z - Garage - Livraison",A228="Z - Garage - Restitution"),"",B228),"")</f>
        <v/>
      </c>
      <c r="L228" s="18" t="str">
        <f t="shared" si="6"/>
        <v/>
      </c>
      <c r="M228" s="20">
        <f>IFERROR(INT(IF(OR(IMPORT!K228="intervention",IMPORT!K228="intervention-late",IMPORT!K228="unavailable"),IF(J228&lt;&gt;"",MID(VLOOKUP(B228,IMPORT!$F:$AF,21,0),1,10),MID(VLOOKUP(B228,IMPORT!$F:$AF,19,0),1,10)),"")),"")</f>
        <v>43473</v>
      </c>
      <c r="N228" s="20">
        <f>IFERROR(INT(IF(OR(IMPORT!K228="intervention",IMPORT!K228="intervention-late",IMPORT!K228="unavailable"),IF(J228&lt;&gt;"",MID(VLOOKUP(B228,IMPORT!$F:$AF,22,0),1,10),MID(VLOOKUP(B228,IMPORT!$F:$AF,20,0),1,10)),"")),"")</f>
        <v>43524</v>
      </c>
      <c r="O228" s="18">
        <f t="shared" ca="1" si="7"/>
        <v>9</v>
      </c>
      <c r="P228" s="14" t="str">
        <f>IFERROR(INT(IF(MID(VLOOKUP(B228,IMPORT!$F:$AF,23,FALSE),1,10)&lt;&gt;"null",MID(VLOOKUP(B228,IMPORT!$F:$AF,23,FALSE),1,10),"")),"")</f>
        <v/>
      </c>
      <c r="Q228" s="16" t="str">
        <f>IFERROR(INT(IF(MID(VLOOKUP(B228,IMPORT!$F:$AF,26,FALSE),1,10)&lt;&gt;"null",MID(VLOOKUP(B228,IMPORT!$F:$AF,26,FALSE),1,10),"")),"")</f>
        <v/>
      </c>
      <c r="R228" s="16" t="str">
        <f>IFERROR(IF(VLOOKUP(B228,IMPORT!$F:$AF,11,FALSE)="true","X",""),"")</f>
        <v/>
      </c>
      <c r="S228" s="16" t="str">
        <f>IFERROR(IF(VLOOKUP(B228,IMPORT!$F:$AF,12,FALSE)="true","X",""),"")</f>
        <v/>
      </c>
      <c r="T228" s="16" t="str">
        <f>IFERROR(IF(VLOOKUP(B228,IMPORT!$F:$AF,9,FALSE)="true","X",""),"")</f>
        <v/>
      </c>
      <c r="U228" s="16" t="str">
        <f>IFERROR(IF(VLOOKUP(B228,IMPORT!$F:$AF,10,FALSE)="true","X",""),"")</f>
        <v/>
      </c>
      <c r="V228" s="16" t="str">
        <f>IFERROR(IF(VLOOKUP(B228,IMPORT!$F:$AF,13,FALSE)="true","X",""),"")</f>
        <v/>
      </c>
      <c r="W228" s="16" t="str">
        <f>IFERROR(IF(VLOOKUP(B228,IMPORT!$F:$AF,14,FALSE)="true","X",""),"")</f>
        <v/>
      </c>
      <c r="X228" s="12">
        <f>IFERROR(INT(IF(MID(VLOOKUP(B228,IMPORT!$F:$AF,27,FALSE),1,10)&lt;&gt;"null",MID(VLOOKUP(B228,IMPORT!$F:$AF,27,FALSE),1,10),"-")),"")</f>
        <v>43214</v>
      </c>
      <c r="Y228" s="21">
        <f>IFERROR(IF(VLOOKUP(B228,IMPORT!$F:$AF,24,FALSE)&lt;&gt;"null",VLOOKUP(B228,IMPORT!$F:$AF,24,FALSE),""),"")</f>
        <v>7.0100118723600499E+17</v>
      </c>
      <c r="Z228" s="18" t="str">
        <f>IFERROR(IF(VLOOKUP(B228,IMPORT!$F:$AF,25,FALSE)&lt;&gt;"null",VLOOKUP(B228,IMPORT!$F:$AF,25,FALSE),""),"")</f>
        <v/>
      </c>
    </row>
    <row r="229" spans="1:26">
      <c r="A229" s="1" t="str">
        <f>IFERROR(IF(IMPORT!C229&lt;&gt;"",IMPORT!C229,""),"")</f>
        <v>Paris 13 - Bords de Seine - Freyssinet</v>
      </c>
      <c r="B229" s="1" t="str">
        <f>IFERROR(VLOOKUP(D229,IMPORT!$1:$1048576,6,FALSE),"")</f>
        <v>FC-206-AQ</v>
      </c>
      <c r="C229" s="1">
        <f>IFERROR(VLOOKUP(B229,IMPORT!$F:$G,2,FALSE),"")</f>
        <v>500</v>
      </c>
      <c r="D229" s="8" t="str">
        <f>IFERROR(IF(IMPORT!A229&lt;&gt;"",IMPORT!A229,""),"")</f>
        <v>Paris 13 - Bords de Seine - Freyssinet5</v>
      </c>
      <c r="E229" s="1" t="str">
        <f>IFERROR(VLOOKUP(D229,IMPORT!$1:$1048576,21,FALSE),"")</f>
        <v>Stephen Girault</v>
      </c>
      <c r="F229" s="22" t="str">
        <f>IFERROR(IF(VLOOKUP(B229,IMPORT!$F:$J,4,0)="true","","S"),"")</f>
        <v/>
      </c>
      <c r="G229" s="10" t="str">
        <f>IFERROR(IF(VLOOKUP(B229,IMPORT!$F:$J,5,0)="normal","","B"),"")</f>
        <v>B</v>
      </c>
      <c r="H229" s="23" t="str">
        <f>IFERROR(IF(VLOOKUP(B229,IMPORT!$F:$L,7,0)="true","","P"),"")</f>
        <v/>
      </c>
      <c r="I229" s="18" t="str">
        <f>IF(AND(OR(IMPORT!K229="available",IMPORT!K229="reservation",IMPORT!K229="reservation-late"),OR(A229&lt;&gt;"Z - Garage - Livraison",A229&lt;&gt;"Z - Garage - Livraison")),B229,"")</f>
        <v>FC-206-AQ</v>
      </c>
      <c r="J229" s="18" t="str">
        <f>IFERROR(IF(VLOOKUP(B229,IMPORT!$F:$AF,21,FALSE)&lt;&gt;"null",IF(OR(A229="Z - Garage - Livraison",A229="Z - Garage - Restitution"),"",B229),""),"")</f>
        <v/>
      </c>
      <c r="K229" s="18" t="str">
        <f>IF(AND(J229="",OR(IMPORT!K229="intervention",IMPORT!K229="intervention-late")),IF(OR(A229="Z - Garage - Livraison",A229="Z - Garage - Restitution"),"",B229),"")</f>
        <v/>
      </c>
      <c r="L229" s="18" t="str">
        <f t="shared" si="6"/>
        <v/>
      </c>
      <c r="M229" s="20" t="str">
        <f>IFERROR(INT(IF(OR(IMPORT!K229="intervention",IMPORT!K229="intervention-late",IMPORT!K229="unavailable"),IF(J229&lt;&gt;"",MID(VLOOKUP(B229,IMPORT!$F:$AF,21,0),1,10),MID(VLOOKUP(B229,IMPORT!$F:$AF,19,0),1,10)),"")),"")</f>
        <v/>
      </c>
      <c r="N229" s="20" t="str">
        <f>IFERROR(INT(IF(OR(IMPORT!K229="intervention",IMPORT!K229="intervention-late",IMPORT!K229="unavailable"),IF(J229&lt;&gt;"",MID(VLOOKUP(B229,IMPORT!$F:$AF,22,0),1,10),MID(VLOOKUP(B229,IMPORT!$F:$AF,20,0),1,10)),"")),"")</f>
        <v/>
      </c>
      <c r="O229" s="18" t="str">
        <f t="shared" ca="1" si="7"/>
        <v/>
      </c>
      <c r="P229" s="14" t="str">
        <f>IFERROR(INT(IF(MID(VLOOKUP(B229,IMPORT!$F:$AF,23,FALSE),1,10)&lt;&gt;"null",MID(VLOOKUP(B229,IMPORT!$F:$AF,23,FALSE),1,10),"")),"")</f>
        <v/>
      </c>
      <c r="Q229" s="16" t="str">
        <f>IFERROR(INT(IF(MID(VLOOKUP(B229,IMPORT!$F:$AF,26,FALSE),1,10)&lt;&gt;"null",MID(VLOOKUP(B229,IMPORT!$F:$AF,26,FALSE),1,10),"")),"")</f>
        <v/>
      </c>
      <c r="R229" s="16" t="str">
        <f>IFERROR(IF(VLOOKUP(B229,IMPORT!$F:$AF,11,FALSE)="true","X",""),"")</f>
        <v/>
      </c>
      <c r="S229" s="16" t="str">
        <f>IFERROR(IF(VLOOKUP(B229,IMPORT!$F:$AF,12,FALSE)="true","X",""),"")</f>
        <v/>
      </c>
      <c r="T229" s="16" t="str">
        <f>IFERROR(IF(VLOOKUP(B229,IMPORT!$F:$AF,9,FALSE)="true","X",""),"")</f>
        <v/>
      </c>
      <c r="U229" s="16" t="str">
        <f>IFERROR(IF(VLOOKUP(B229,IMPORT!$F:$AF,10,FALSE)="true","X",""),"")</f>
        <v/>
      </c>
      <c r="V229" s="16" t="str">
        <f>IFERROR(IF(VLOOKUP(B229,IMPORT!$F:$AF,13,FALSE)="true","X",""),"")</f>
        <v/>
      </c>
      <c r="W229" s="16" t="str">
        <f>IFERROR(IF(VLOOKUP(B229,IMPORT!$F:$AF,14,FALSE)="true","X",""),"")</f>
        <v/>
      </c>
      <c r="X229" s="12" t="str">
        <f>IFERROR(INT(IF(MID(VLOOKUP(B229,IMPORT!$F:$AF,27,FALSE),1,10)&lt;&gt;"null",MID(VLOOKUP(B229,IMPORT!$F:$AF,27,FALSE),1,10),"-")),"")</f>
        <v/>
      </c>
      <c r="Y229" s="21" t="str">
        <f>IFERROR(IF(VLOOKUP(B229,IMPORT!$F:$AF,24,FALSE)&lt;&gt;"null",VLOOKUP(B229,IMPORT!$F:$AF,24,FALSE),""),"")</f>
        <v/>
      </c>
      <c r="Z229" s="18" t="str">
        <f>IFERROR(IF(VLOOKUP(B229,IMPORT!$F:$AF,25,FALSE)&lt;&gt;"null",VLOOKUP(B229,IMPORT!$F:$AF,25,FALSE),""),"")</f>
        <v/>
      </c>
    </row>
    <row r="230" spans="1:26">
      <c r="A230" s="1" t="str">
        <f>IFERROR(IF(IMPORT!C230&lt;&gt;"",IMPORT!C230,""),"")</f>
        <v>Paris 13 - Boulevard de l'Hopital</v>
      </c>
      <c r="B230" s="1" t="str">
        <f>IFERROR(VLOOKUP(D230,IMPORT!$1:$1048576,6,FALSE),"")</f>
        <v>EL-282-FN</v>
      </c>
      <c r="C230" s="1" t="str">
        <f>IFERROR(VLOOKUP(B230,IMPORT!$F:$G,2,FALSE),"")</f>
        <v>Golf 7</v>
      </c>
      <c r="D230" s="8" t="str">
        <f>IFERROR(IF(IMPORT!A230&lt;&gt;"",IMPORT!A230,""),"")</f>
        <v>Paris 13 - Boulevard de l'Hopital1</v>
      </c>
      <c r="E230" s="1" t="str">
        <f>IFERROR(VLOOKUP(D230,IMPORT!$1:$1048576,21,FALSE),"")</f>
        <v>Azize Aouzal</v>
      </c>
      <c r="F230" s="22" t="str">
        <f>IFERROR(IF(VLOOKUP(B230,IMPORT!$F:$J,4,0)="true","","S"),"")</f>
        <v/>
      </c>
      <c r="G230" s="10" t="str">
        <f>IFERROR(IF(VLOOKUP(B230,IMPORT!$F:$J,5,0)="normal","","B"),"")</f>
        <v>B</v>
      </c>
      <c r="H230" s="23" t="str">
        <f>IFERROR(IF(VLOOKUP(B230,IMPORT!$F:$L,7,0)="true","","P"),"")</f>
        <v/>
      </c>
      <c r="I230" s="18" t="str">
        <f>IF(AND(OR(IMPORT!K230="available",IMPORT!K230="reservation",IMPORT!K230="reservation-late"),OR(A230&lt;&gt;"Z - Garage - Livraison",A230&lt;&gt;"Z - Garage - Livraison")),B230,"")</f>
        <v>EL-282-FN</v>
      </c>
      <c r="J230" s="18" t="str">
        <f>IFERROR(IF(VLOOKUP(B230,IMPORT!$F:$AF,21,FALSE)&lt;&gt;"null",IF(OR(A230="Z - Garage - Livraison",A230="Z - Garage - Restitution"),"",B230),""),"")</f>
        <v/>
      </c>
      <c r="K230" s="18" t="str">
        <f>IF(AND(J230="",OR(IMPORT!K230="intervention",IMPORT!K230="intervention-late")),IF(OR(A230="Z - Garage - Livraison",A230="Z - Garage - Restitution"),"",B230),"")</f>
        <v/>
      </c>
      <c r="L230" s="18" t="str">
        <f t="shared" si="6"/>
        <v/>
      </c>
      <c r="M230" s="20" t="str">
        <f>IFERROR(INT(IF(OR(IMPORT!K230="intervention",IMPORT!K230="intervention-late",IMPORT!K230="unavailable"),IF(J230&lt;&gt;"",MID(VLOOKUP(B230,IMPORT!$F:$AF,21,0),1,10),MID(VLOOKUP(B230,IMPORT!$F:$AF,19,0),1,10)),"")),"")</f>
        <v/>
      </c>
      <c r="N230" s="20" t="str">
        <f>IFERROR(INT(IF(OR(IMPORT!K230="intervention",IMPORT!K230="intervention-late",IMPORT!K230="unavailable"),IF(J230&lt;&gt;"",MID(VLOOKUP(B230,IMPORT!$F:$AF,22,0),1,10),MID(VLOOKUP(B230,IMPORT!$F:$AF,20,0),1,10)),"")),"")</f>
        <v/>
      </c>
      <c r="O230" s="18" t="str">
        <f t="shared" ca="1" si="7"/>
        <v/>
      </c>
      <c r="P230" s="14">
        <f>IFERROR(INT(IF(MID(VLOOKUP(B230,IMPORT!$F:$AF,23,FALSE),1,10)&lt;&gt;"null",MID(VLOOKUP(B230,IMPORT!$F:$AF,23,FALSE),1,10),"")),"")</f>
        <v>43491</v>
      </c>
      <c r="Q230" s="16">
        <f>IFERROR(INT(IF(MID(VLOOKUP(B230,IMPORT!$F:$AF,26,FALSE),1,10)&lt;&gt;"null",MID(VLOOKUP(B230,IMPORT!$F:$AF,26,FALSE),1,10),"")),"")</f>
        <v>43484</v>
      </c>
      <c r="R230" s="16" t="str">
        <f>IFERROR(IF(VLOOKUP(B230,IMPORT!$F:$AF,11,FALSE)="true","X",""),"")</f>
        <v/>
      </c>
      <c r="S230" s="16" t="str">
        <f>IFERROR(IF(VLOOKUP(B230,IMPORT!$F:$AF,12,FALSE)="true","X",""),"")</f>
        <v/>
      </c>
      <c r="T230" s="16" t="str">
        <f>IFERROR(IF(VLOOKUP(B230,IMPORT!$F:$AF,9,FALSE)="true","X",""),"")</f>
        <v/>
      </c>
      <c r="U230" s="16" t="str">
        <f>IFERROR(IF(VLOOKUP(B230,IMPORT!$F:$AF,10,FALSE)="true","X",""),"")</f>
        <v/>
      </c>
      <c r="V230" s="16" t="str">
        <f>IFERROR(IF(VLOOKUP(B230,IMPORT!$F:$AF,13,FALSE)="true","X",""),"")</f>
        <v/>
      </c>
      <c r="W230" s="16" t="str">
        <f>IFERROR(IF(VLOOKUP(B230,IMPORT!$F:$AF,14,FALSE)="true","X",""),"")</f>
        <v/>
      </c>
      <c r="X230" s="12">
        <f>IFERROR(INT(IF(MID(VLOOKUP(B230,IMPORT!$F:$AF,27,FALSE),1,10)&lt;&gt;"null",MID(VLOOKUP(B230,IMPORT!$F:$AF,27,FALSE),1,10),"-")),"")</f>
        <v>43207</v>
      </c>
      <c r="Y230" s="21">
        <f>IFERROR(IF(VLOOKUP(B230,IMPORT!$F:$AF,24,FALSE)&lt;&gt;"null",VLOOKUP(B230,IMPORT!$F:$AF,24,FALSE),""),"")</f>
        <v>7.0100118723606298E+17</v>
      </c>
      <c r="Z230" s="18" t="str">
        <f>IFERROR(IF(VLOOKUP(B230,IMPORT!$F:$AF,25,FALSE)&lt;&gt;"null",VLOOKUP(B230,IMPORT!$F:$AF,25,FALSE),""),"")</f>
        <v/>
      </c>
    </row>
    <row r="231" spans="1:26">
      <c r="A231" s="1" t="str">
        <f>IFERROR(IF(IMPORT!C231&lt;&gt;"",IMPORT!C231,""),"")</f>
        <v>Paris 13 - Boulevard de l'Hopital</v>
      </c>
      <c r="B231" s="1" t="str">
        <f>IFERROR(VLOOKUP(D231,IMPORT!$1:$1048576,6,FALSE),"")</f>
        <v>EX-379-EW</v>
      </c>
      <c r="C231" s="1">
        <f>IFERROR(VLOOKUP(B231,IMPORT!$F:$G,2,FALSE),"")</f>
        <v>500</v>
      </c>
      <c r="D231" s="8" t="str">
        <f>IFERROR(IF(IMPORT!A231&lt;&gt;"",IMPORT!A231,""),"")</f>
        <v>Paris 13 - Boulevard de l'Hopital2</v>
      </c>
      <c r="E231" s="1" t="str">
        <f>IFERROR(VLOOKUP(D231,IMPORT!$1:$1048576,21,FALSE),"")</f>
        <v>Azize Aouzal</v>
      </c>
      <c r="F231" s="22" t="str">
        <f>IFERROR(IF(VLOOKUP(B231,IMPORT!$F:$J,4,0)="true","","S"),"")</f>
        <v/>
      </c>
      <c r="G231" s="10" t="str">
        <f>IFERROR(IF(VLOOKUP(B231,IMPORT!$F:$J,5,0)="normal","","B"),"")</f>
        <v/>
      </c>
      <c r="H231" s="23" t="str">
        <f>IFERROR(IF(VLOOKUP(B231,IMPORT!$F:$L,7,0)="true","","P"),"")</f>
        <v/>
      </c>
      <c r="I231" s="18" t="str">
        <f>IF(AND(OR(IMPORT!K231="available",IMPORT!K231="reservation",IMPORT!K231="reservation-late"),OR(A231&lt;&gt;"Z - Garage - Livraison",A231&lt;&gt;"Z - Garage - Livraison")),B231,"")</f>
        <v>EX-379-EW</v>
      </c>
      <c r="J231" s="18" t="str">
        <f>IFERROR(IF(VLOOKUP(B231,IMPORT!$F:$AF,21,FALSE)&lt;&gt;"null",IF(OR(A231="Z - Garage - Livraison",A231="Z - Garage - Restitution"),"",B231),""),"")</f>
        <v/>
      </c>
      <c r="K231" s="18" t="str">
        <f>IF(AND(J231="",OR(IMPORT!K231="intervention",IMPORT!K231="intervention-late")),IF(OR(A231="Z - Garage - Livraison",A231="Z - Garage - Restitution"),"",B231),"")</f>
        <v/>
      </c>
      <c r="L231" s="18" t="str">
        <f t="shared" si="6"/>
        <v/>
      </c>
      <c r="M231" s="20" t="str">
        <f>IFERROR(INT(IF(OR(IMPORT!K231="intervention",IMPORT!K231="intervention-late",IMPORT!K231="unavailable"),IF(J231&lt;&gt;"",MID(VLOOKUP(B231,IMPORT!$F:$AF,21,0),1,10),MID(VLOOKUP(B231,IMPORT!$F:$AF,19,0),1,10)),"")),"")</f>
        <v/>
      </c>
      <c r="N231" s="20" t="str">
        <f>IFERROR(INT(IF(OR(IMPORT!K231="intervention",IMPORT!K231="intervention-late",IMPORT!K231="unavailable"),IF(J231&lt;&gt;"",MID(VLOOKUP(B231,IMPORT!$F:$AF,22,0),1,10),MID(VLOOKUP(B231,IMPORT!$F:$AF,20,0),1,10)),"")),"")</f>
        <v/>
      </c>
      <c r="O231" s="18" t="str">
        <f t="shared" ca="1" si="7"/>
        <v/>
      </c>
      <c r="P231" s="14" t="str">
        <f>IFERROR(INT(IF(MID(VLOOKUP(B231,IMPORT!$F:$AF,23,FALSE),1,10)&lt;&gt;"null",MID(VLOOKUP(B231,IMPORT!$F:$AF,23,FALSE),1,10),"")),"")</f>
        <v/>
      </c>
      <c r="Q231" s="16" t="str">
        <f>IFERROR(INT(IF(MID(VLOOKUP(B231,IMPORT!$F:$AF,26,FALSE),1,10)&lt;&gt;"null",MID(VLOOKUP(B231,IMPORT!$F:$AF,26,FALSE),1,10),"")),"")</f>
        <v/>
      </c>
      <c r="R231" s="16" t="str">
        <f>IFERROR(IF(VLOOKUP(B231,IMPORT!$F:$AF,11,FALSE)="true","X",""),"")</f>
        <v/>
      </c>
      <c r="S231" s="16" t="str">
        <f>IFERROR(IF(VLOOKUP(B231,IMPORT!$F:$AF,12,FALSE)="true","X",""),"")</f>
        <v/>
      </c>
      <c r="T231" s="16" t="str">
        <f>IFERROR(IF(VLOOKUP(B231,IMPORT!$F:$AF,9,FALSE)="true","X",""),"")</f>
        <v/>
      </c>
      <c r="U231" s="16" t="str">
        <f>IFERROR(IF(VLOOKUP(B231,IMPORT!$F:$AF,10,FALSE)="true","X",""),"")</f>
        <v/>
      </c>
      <c r="V231" s="16" t="str">
        <f>IFERROR(IF(VLOOKUP(B231,IMPORT!$F:$AF,13,FALSE)="true","X",""),"")</f>
        <v/>
      </c>
      <c r="W231" s="16" t="str">
        <f>IFERROR(IF(VLOOKUP(B231,IMPORT!$F:$AF,14,FALSE)="true","X",""),"")</f>
        <v/>
      </c>
      <c r="X231" s="12">
        <f>IFERROR(INT(IF(MID(VLOOKUP(B231,IMPORT!$F:$AF,27,FALSE),1,10)&lt;&gt;"null",MID(VLOOKUP(B231,IMPORT!$F:$AF,27,FALSE),1,10),"-")),"")</f>
        <v>43284</v>
      </c>
      <c r="Y231" s="21">
        <f>IFERROR(IF(VLOOKUP(B231,IMPORT!$F:$AF,24,FALSE)&lt;&gt;"null",VLOOKUP(B231,IMPORT!$F:$AF,24,FALSE),""),"")</f>
        <v>7.0100118723603904E+17</v>
      </c>
      <c r="Z231" s="18" t="str">
        <f>IFERROR(IF(VLOOKUP(B231,IMPORT!$F:$AF,25,FALSE)&lt;&gt;"null",VLOOKUP(B231,IMPORT!$F:$AF,25,FALSE),""),"")</f>
        <v/>
      </c>
    </row>
    <row r="232" spans="1:26">
      <c r="A232" s="1" t="str">
        <f>IFERROR(IF(IMPORT!C232&lt;&gt;"",IMPORT!C232,""),"")</f>
        <v>Paris 13 - Cite de la Mode - Gare d'Austerlitz</v>
      </c>
      <c r="B232" s="1" t="str">
        <f>IFERROR(VLOOKUP(D232,IMPORT!$1:$1048576,6,FALSE),"")</f>
        <v>FA-652-HB</v>
      </c>
      <c r="C232" s="1">
        <f>IFERROR(VLOOKUP(B232,IMPORT!$F:$G,2,FALSE),"")</f>
        <v>500</v>
      </c>
      <c r="D232" s="8" t="str">
        <f>IFERROR(IF(IMPORT!A232&lt;&gt;"",IMPORT!A232,""),"")</f>
        <v>Paris 13 - Cite de la Mode - Gare d'Austerlitz1</v>
      </c>
      <c r="E232" s="1" t="str">
        <f>IFERROR(VLOOKUP(D232,IMPORT!$1:$1048576,21,FALSE),"")</f>
        <v>Stephen Girault</v>
      </c>
      <c r="F232" s="22" t="str">
        <f>IFERROR(IF(VLOOKUP(B232,IMPORT!$F:$J,4,0)="true","","S"),"")</f>
        <v/>
      </c>
      <c r="G232" s="10" t="str">
        <f>IFERROR(IF(VLOOKUP(B232,IMPORT!$F:$J,5,0)="normal","","B"),"")</f>
        <v/>
      </c>
      <c r="H232" s="23" t="str">
        <f>IFERROR(IF(VLOOKUP(B232,IMPORT!$F:$L,7,0)="true","","P"),"")</f>
        <v/>
      </c>
      <c r="I232" s="18" t="str">
        <f>IF(AND(OR(IMPORT!K232="available",IMPORT!K232="reservation",IMPORT!K232="reservation-late"),OR(A232&lt;&gt;"Z - Garage - Livraison",A232&lt;&gt;"Z - Garage - Livraison")),B232,"")</f>
        <v>FA-652-HB</v>
      </c>
      <c r="J232" s="18" t="str">
        <f>IFERROR(IF(VLOOKUP(B232,IMPORT!$F:$AF,21,FALSE)&lt;&gt;"null",IF(OR(A232="Z - Garage - Livraison",A232="Z - Garage - Restitution"),"",B232),""),"")</f>
        <v/>
      </c>
      <c r="K232" s="18" t="str">
        <f>IF(AND(J232="",OR(IMPORT!K232="intervention",IMPORT!K232="intervention-late")),IF(OR(A232="Z - Garage - Livraison",A232="Z - Garage - Restitution"),"",B232),"")</f>
        <v/>
      </c>
      <c r="L232" s="18" t="str">
        <f t="shared" si="6"/>
        <v/>
      </c>
      <c r="M232" s="20" t="str">
        <f>IFERROR(INT(IF(OR(IMPORT!K232="intervention",IMPORT!K232="intervention-late",IMPORT!K232="unavailable"),IF(J232&lt;&gt;"",MID(VLOOKUP(B232,IMPORT!$F:$AF,21,0),1,10),MID(VLOOKUP(B232,IMPORT!$F:$AF,19,0),1,10)),"")),"")</f>
        <v/>
      </c>
      <c r="N232" s="20" t="str">
        <f>IFERROR(INT(IF(OR(IMPORT!K232="intervention",IMPORT!K232="intervention-late",IMPORT!K232="unavailable"),IF(J232&lt;&gt;"",MID(VLOOKUP(B232,IMPORT!$F:$AF,22,0),1,10),MID(VLOOKUP(B232,IMPORT!$F:$AF,20,0),1,10)),"")),"")</f>
        <v/>
      </c>
      <c r="O232" s="18" t="str">
        <f t="shared" ca="1" si="7"/>
        <v/>
      </c>
      <c r="P232" s="14" t="str">
        <f>IFERROR(INT(IF(MID(VLOOKUP(B232,IMPORT!$F:$AF,23,FALSE),1,10)&lt;&gt;"null",MID(VLOOKUP(B232,IMPORT!$F:$AF,23,FALSE),1,10),"")),"")</f>
        <v/>
      </c>
      <c r="Q232" s="16" t="str">
        <f>IFERROR(INT(IF(MID(VLOOKUP(B232,IMPORT!$F:$AF,26,FALSE),1,10)&lt;&gt;"null",MID(VLOOKUP(B232,IMPORT!$F:$AF,26,FALSE),1,10),"")),"")</f>
        <v/>
      </c>
      <c r="R232" s="16" t="str">
        <f>IFERROR(IF(VLOOKUP(B232,IMPORT!$F:$AF,11,FALSE)="true","X",""),"")</f>
        <v/>
      </c>
      <c r="S232" s="16" t="str">
        <f>IFERROR(IF(VLOOKUP(B232,IMPORT!$F:$AF,12,FALSE)="true","X",""),"")</f>
        <v/>
      </c>
      <c r="T232" s="16" t="str">
        <f>IFERROR(IF(VLOOKUP(B232,IMPORT!$F:$AF,9,FALSE)="true","X",""),"")</f>
        <v/>
      </c>
      <c r="U232" s="16" t="str">
        <f>IFERROR(IF(VLOOKUP(B232,IMPORT!$F:$AF,10,FALSE)="true","X",""),"")</f>
        <v/>
      </c>
      <c r="V232" s="16" t="str">
        <f>IFERROR(IF(VLOOKUP(B232,IMPORT!$F:$AF,13,FALSE)="true","X",""),"")</f>
        <v/>
      </c>
      <c r="W232" s="16" t="str">
        <f>IFERROR(IF(VLOOKUP(B232,IMPORT!$F:$AF,14,FALSE)="true","X",""),"")</f>
        <v/>
      </c>
      <c r="X232" s="12" t="str">
        <f>IFERROR(INT(IF(MID(VLOOKUP(B232,IMPORT!$F:$AF,27,FALSE),1,10)&lt;&gt;"null",MID(VLOOKUP(B232,IMPORT!$F:$AF,27,FALSE),1,10),"-")),"")</f>
        <v/>
      </c>
      <c r="Y232" s="21">
        <f>IFERROR(IF(VLOOKUP(B232,IMPORT!$F:$AF,24,FALSE)&lt;&gt;"null",VLOOKUP(B232,IMPORT!$F:$AF,24,FALSE),""),"")</f>
        <v>7.0100118723606298E+17</v>
      </c>
      <c r="Z232" s="18" t="str">
        <f>IFERROR(IF(VLOOKUP(B232,IMPORT!$F:$AF,25,FALSE)&lt;&gt;"null",VLOOKUP(B232,IMPORT!$F:$AF,25,FALSE),""),"")</f>
        <v/>
      </c>
    </row>
    <row r="233" spans="1:26">
      <c r="A233" s="1" t="str">
        <f>IFERROR(IF(IMPORT!C233&lt;&gt;"",IMPORT!C233,""),"")</f>
        <v>Paris 13 - Cite de la Mode - Gare d'Austerlitz</v>
      </c>
      <c r="B233" s="1" t="str">
        <f>IFERROR(VLOOKUP(D233,IMPORT!$1:$1048576,6,FALSE),"")</f>
        <v>FA-140-JB</v>
      </c>
      <c r="C233" s="1" t="str">
        <f>IFERROR(VLOOKUP(B233,IMPORT!$F:$G,2,FALSE),"")</f>
        <v>MEGANE</v>
      </c>
      <c r="D233" s="8" t="str">
        <f>IFERROR(IF(IMPORT!A233&lt;&gt;"",IMPORT!A233,""),"")</f>
        <v>Paris 13 - Cite de la Mode - Gare d'Austerlitz2</v>
      </c>
      <c r="E233" s="1" t="str">
        <f>IFERROR(VLOOKUP(D233,IMPORT!$1:$1048576,21,FALSE),"")</f>
        <v>Stephen Girault</v>
      </c>
      <c r="F233" s="22" t="str">
        <f>IFERROR(IF(VLOOKUP(B233,IMPORT!$F:$J,4,0)="true","","S"),"")</f>
        <v/>
      </c>
      <c r="G233" s="10" t="str">
        <f>IFERROR(IF(VLOOKUP(B233,IMPORT!$F:$J,5,0)="normal","","B"),"")</f>
        <v/>
      </c>
      <c r="H233" s="23" t="str">
        <f>IFERROR(IF(VLOOKUP(B233,IMPORT!$F:$L,7,0)="true","","P"),"")</f>
        <v/>
      </c>
      <c r="I233" s="18" t="str">
        <f>IF(AND(OR(IMPORT!K233="available",IMPORT!K233="reservation",IMPORT!K233="reservation-late"),OR(A233&lt;&gt;"Z - Garage - Livraison",A233&lt;&gt;"Z - Garage - Livraison")),B233,"")</f>
        <v>FA-140-JB</v>
      </c>
      <c r="J233" s="18" t="str">
        <f>IFERROR(IF(VLOOKUP(B233,IMPORT!$F:$AF,21,FALSE)&lt;&gt;"null",IF(OR(A233="Z - Garage - Livraison",A233="Z - Garage - Restitution"),"",B233),""),"")</f>
        <v/>
      </c>
      <c r="K233" s="18" t="str">
        <f>IF(AND(J233="",OR(IMPORT!K233="intervention",IMPORT!K233="intervention-late")),IF(OR(A233="Z - Garage - Livraison",A233="Z - Garage - Restitution"),"",B233),"")</f>
        <v/>
      </c>
      <c r="L233" s="18" t="str">
        <f t="shared" si="6"/>
        <v/>
      </c>
      <c r="M233" s="20" t="str">
        <f>IFERROR(INT(IF(OR(IMPORT!K233="intervention",IMPORT!K233="intervention-late",IMPORT!K233="unavailable"),IF(J233&lt;&gt;"",MID(VLOOKUP(B233,IMPORT!$F:$AF,21,0),1,10),MID(VLOOKUP(B233,IMPORT!$F:$AF,19,0),1,10)),"")),"")</f>
        <v/>
      </c>
      <c r="N233" s="20" t="str">
        <f>IFERROR(INT(IF(OR(IMPORT!K233="intervention",IMPORT!K233="intervention-late",IMPORT!K233="unavailable"),IF(J233&lt;&gt;"",MID(VLOOKUP(B233,IMPORT!$F:$AF,22,0),1,10),MID(VLOOKUP(B233,IMPORT!$F:$AF,20,0),1,10)),"")),"")</f>
        <v/>
      </c>
      <c r="O233" s="18" t="str">
        <f t="shared" ca="1" si="7"/>
        <v/>
      </c>
      <c r="P233" s="14" t="str">
        <f>IFERROR(INT(IF(MID(VLOOKUP(B233,IMPORT!$F:$AF,23,FALSE),1,10)&lt;&gt;"null",MID(VLOOKUP(B233,IMPORT!$F:$AF,23,FALSE),1,10),"")),"")</f>
        <v/>
      </c>
      <c r="Q233" s="16">
        <f>IFERROR(INT(IF(MID(VLOOKUP(B233,IMPORT!$F:$AF,26,FALSE),1,10)&lt;&gt;"null",MID(VLOOKUP(B233,IMPORT!$F:$AF,26,FALSE),1,10),"")),"")</f>
        <v>43496</v>
      </c>
      <c r="R233" s="16" t="str">
        <f>IFERROR(IF(VLOOKUP(B233,IMPORT!$F:$AF,11,FALSE)="true","X",""),"")</f>
        <v/>
      </c>
      <c r="S233" s="16" t="str">
        <f>IFERROR(IF(VLOOKUP(B233,IMPORT!$F:$AF,12,FALSE)="true","X",""),"")</f>
        <v/>
      </c>
      <c r="T233" s="16" t="str">
        <f>IFERROR(IF(VLOOKUP(B233,IMPORT!$F:$AF,9,FALSE)="true","X",""),"")</f>
        <v/>
      </c>
      <c r="U233" s="16" t="str">
        <f>IFERROR(IF(VLOOKUP(B233,IMPORT!$F:$AF,10,FALSE)="true","X",""),"")</f>
        <v/>
      </c>
      <c r="V233" s="16" t="str">
        <f>IFERROR(IF(VLOOKUP(B233,IMPORT!$F:$AF,13,FALSE)="true","X",""),"")</f>
        <v/>
      </c>
      <c r="W233" s="16" t="str">
        <f>IFERROR(IF(VLOOKUP(B233,IMPORT!$F:$AF,14,FALSE)="true","X",""),"")</f>
        <v/>
      </c>
      <c r="X233" s="12" t="str">
        <f>IFERROR(INT(IF(MID(VLOOKUP(B233,IMPORT!$F:$AF,27,FALSE),1,10)&lt;&gt;"null",MID(VLOOKUP(B233,IMPORT!$F:$AF,27,FALSE),1,10),"-")),"")</f>
        <v/>
      </c>
      <c r="Y233" s="21">
        <f>IFERROR(IF(VLOOKUP(B233,IMPORT!$F:$AF,24,FALSE)&lt;&gt;"null",VLOOKUP(B233,IMPORT!$F:$AF,24,FALSE),""),"")</f>
        <v>7.0100118723606298E+17</v>
      </c>
      <c r="Z233" s="18" t="str">
        <f>IFERROR(IF(VLOOKUP(B233,IMPORT!$F:$AF,25,FALSE)&lt;&gt;"null",VLOOKUP(B233,IMPORT!$F:$AF,25,FALSE),""),"")</f>
        <v/>
      </c>
    </row>
    <row r="234" spans="1:26">
      <c r="A234" s="1" t="str">
        <f>IFERROR(IF(IMPORT!C234&lt;&gt;"",IMPORT!C234,""),"")</f>
        <v>Paris 13 - Cite de la Mode - Gare d'Austerlitz</v>
      </c>
      <c r="B234" s="1" t="str">
        <f>IFERROR(VLOOKUP(D234,IMPORT!$1:$1048576,6,FALSE),"")</f>
        <v>FA-597-HB</v>
      </c>
      <c r="C234" s="1">
        <f>IFERROR(VLOOKUP(B234,IMPORT!$F:$G,2,FALSE),"")</f>
        <v>500</v>
      </c>
      <c r="D234" s="8" t="str">
        <f>IFERROR(IF(IMPORT!A234&lt;&gt;"",IMPORT!A234,""),"")</f>
        <v>Paris 13 - Cite de la Mode - Gare d'Austerlitz3</v>
      </c>
      <c r="E234" s="1" t="str">
        <f>IFERROR(VLOOKUP(D234,IMPORT!$1:$1048576,21,FALSE),"")</f>
        <v>Stephen Girault</v>
      </c>
      <c r="F234" s="22" t="str">
        <f>IFERROR(IF(VLOOKUP(B234,IMPORT!$F:$J,4,0)="true","","S"),"")</f>
        <v/>
      </c>
      <c r="G234" s="10" t="str">
        <f>IFERROR(IF(VLOOKUP(B234,IMPORT!$F:$J,5,0)="normal","","B"),"")</f>
        <v/>
      </c>
      <c r="H234" s="23" t="str">
        <f>IFERROR(IF(VLOOKUP(B234,IMPORT!$F:$L,7,0)="true","","P"),"")</f>
        <v/>
      </c>
      <c r="I234" s="18" t="str">
        <f>IF(AND(OR(IMPORT!K234="available",IMPORT!K234="reservation",IMPORT!K234="reservation-late"),OR(A234&lt;&gt;"Z - Garage - Livraison",A234&lt;&gt;"Z - Garage - Livraison")),B234,"")</f>
        <v>FA-597-HB</v>
      </c>
      <c r="J234" s="18" t="str">
        <f>IFERROR(IF(VLOOKUP(B234,IMPORT!$F:$AF,21,FALSE)&lt;&gt;"null",IF(OR(A234="Z - Garage - Livraison",A234="Z - Garage - Restitution"),"",B234),""),"")</f>
        <v/>
      </c>
      <c r="K234" s="18" t="str">
        <f>IF(AND(J234="",OR(IMPORT!K234="intervention",IMPORT!K234="intervention-late")),IF(OR(A234="Z - Garage - Livraison",A234="Z - Garage - Restitution"),"",B234),"")</f>
        <v/>
      </c>
      <c r="L234" s="18" t="str">
        <f t="shared" si="6"/>
        <v/>
      </c>
      <c r="M234" s="20" t="str">
        <f>IFERROR(INT(IF(OR(IMPORT!K234="intervention",IMPORT!K234="intervention-late",IMPORT!K234="unavailable"),IF(J234&lt;&gt;"",MID(VLOOKUP(B234,IMPORT!$F:$AF,21,0),1,10),MID(VLOOKUP(B234,IMPORT!$F:$AF,19,0),1,10)),"")),"")</f>
        <v/>
      </c>
      <c r="N234" s="20" t="str">
        <f>IFERROR(INT(IF(OR(IMPORT!K234="intervention",IMPORT!K234="intervention-late",IMPORT!K234="unavailable"),IF(J234&lt;&gt;"",MID(VLOOKUP(B234,IMPORT!$F:$AF,22,0),1,10),MID(VLOOKUP(B234,IMPORT!$F:$AF,20,0),1,10)),"")),"")</f>
        <v/>
      </c>
      <c r="O234" s="18" t="str">
        <f t="shared" ca="1" si="7"/>
        <v/>
      </c>
      <c r="P234" s="14" t="str">
        <f>IFERROR(INT(IF(MID(VLOOKUP(B234,IMPORT!$F:$AF,23,FALSE),1,10)&lt;&gt;"null",MID(VLOOKUP(B234,IMPORT!$F:$AF,23,FALSE),1,10),"")),"")</f>
        <v/>
      </c>
      <c r="Q234" s="16" t="str">
        <f>IFERROR(INT(IF(MID(VLOOKUP(B234,IMPORT!$F:$AF,26,FALSE),1,10)&lt;&gt;"null",MID(VLOOKUP(B234,IMPORT!$F:$AF,26,FALSE),1,10),"")),"")</f>
        <v/>
      </c>
      <c r="R234" s="16" t="str">
        <f>IFERROR(IF(VLOOKUP(B234,IMPORT!$F:$AF,11,FALSE)="true","X",""),"")</f>
        <v/>
      </c>
      <c r="S234" s="16" t="str">
        <f>IFERROR(IF(VLOOKUP(B234,IMPORT!$F:$AF,12,FALSE)="true","X",""),"")</f>
        <v/>
      </c>
      <c r="T234" s="16" t="str">
        <f>IFERROR(IF(VLOOKUP(B234,IMPORT!$F:$AF,9,FALSE)="true","X",""),"")</f>
        <v/>
      </c>
      <c r="U234" s="16" t="str">
        <f>IFERROR(IF(VLOOKUP(B234,IMPORT!$F:$AF,10,FALSE)="true","X",""),"")</f>
        <v/>
      </c>
      <c r="V234" s="16" t="str">
        <f>IFERROR(IF(VLOOKUP(B234,IMPORT!$F:$AF,13,FALSE)="true","X",""),"")</f>
        <v/>
      </c>
      <c r="W234" s="16" t="str">
        <f>IFERROR(IF(VLOOKUP(B234,IMPORT!$F:$AF,14,FALSE)="true","X",""),"")</f>
        <v/>
      </c>
      <c r="X234" s="12" t="str">
        <f>IFERROR(INT(IF(MID(VLOOKUP(B234,IMPORT!$F:$AF,27,FALSE),1,10)&lt;&gt;"null",MID(VLOOKUP(B234,IMPORT!$F:$AF,27,FALSE),1,10),"-")),"")</f>
        <v/>
      </c>
      <c r="Y234" s="21">
        <f>IFERROR(IF(VLOOKUP(B234,IMPORT!$F:$AF,24,FALSE)&lt;&gt;"null",VLOOKUP(B234,IMPORT!$F:$AF,24,FALSE),""),"")</f>
        <v>7.0100118723604902E+17</v>
      </c>
      <c r="Z234" s="18" t="str">
        <f>IFERROR(IF(VLOOKUP(B234,IMPORT!$F:$AF,25,FALSE)&lt;&gt;"null",VLOOKUP(B234,IMPORT!$F:$AF,25,FALSE),""),"")</f>
        <v/>
      </c>
    </row>
    <row r="235" spans="1:26">
      <c r="A235" s="1" t="str">
        <f>IFERROR(IF(IMPORT!C235&lt;&gt;"",IMPORT!C235,""),"")</f>
        <v>Paris 13 - Cite de la Mode - Gare d'Austerlitz</v>
      </c>
      <c r="B235" s="1" t="str">
        <f>IFERROR(VLOOKUP(D235,IMPORT!$1:$1048576,6,FALSE),"")</f>
        <v>FA-609-HB</v>
      </c>
      <c r="C235" s="1">
        <f>IFERROR(VLOOKUP(B235,IMPORT!$F:$G,2,FALSE),"")</f>
        <v>500</v>
      </c>
      <c r="D235" s="8" t="str">
        <f>IFERROR(IF(IMPORT!A235&lt;&gt;"",IMPORT!A235,""),"")</f>
        <v>Paris 13 - Cite de la Mode - Gare d'Austerlitz4</v>
      </c>
      <c r="E235" s="1" t="str">
        <f>IFERROR(VLOOKUP(D235,IMPORT!$1:$1048576,21,FALSE),"")</f>
        <v>Stephen Girault</v>
      </c>
      <c r="F235" s="22" t="str">
        <f>IFERROR(IF(VLOOKUP(B235,IMPORT!$F:$J,4,0)="true","","S"),"")</f>
        <v/>
      </c>
      <c r="G235" s="10" t="str">
        <f>IFERROR(IF(VLOOKUP(B235,IMPORT!$F:$J,5,0)="normal","","B"),"")</f>
        <v/>
      </c>
      <c r="H235" s="23" t="str">
        <f>IFERROR(IF(VLOOKUP(B235,IMPORT!$F:$L,7,0)="true","","P"),"")</f>
        <v/>
      </c>
      <c r="I235" s="18" t="str">
        <f>IF(AND(OR(IMPORT!K235="available",IMPORT!K235="reservation",IMPORT!K235="reservation-late"),OR(A235&lt;&gt;"Z - Garage - Livraison",A235&lt;&gt;"Z - Garage - Livraison")),B235,"")</f>
        <v>FA-609-HB</v>
      </c>
      <c r="J235" s="18" t="str">
        <f>IFERROR(IF(VLOOKUP(B235,IMPORT!$F:$AF,21,FALSE)&lt;&gt;"null",IF(OR(A235="Z - Garage - Livraison",A235="Z - Garage - Restitution"),"",B235),""),"")</f>
        <v/>
      </c>
      <c r="K235" s="18" t="str">
        <f>IF(AND(J235="",OR(IMPORT!K235="intervention",IMPORT!K235="intervention-late")),IF(OR(A235="Z - Garage - Livraison",A235="Z - Garage - Restitution"),"",B235),"")</f>
        <v/>
      </c>
      <c r="L235" s="18" t="str">
        <f t="shared" si="6"/>
        <v/>
      </c>
      <c r="M235" s="20" t="str">
        <f>IFERROR(INT(IF(OR(IMPORT!K235="intervention",IMPORT!K235="intervention-late",IMPORT!K235="unavailable"),IF(J235&lt;&gt;"",MID(VLOOKUP(B235,IMPORT!$F:$AF,21,0),1,10),MID(VLOOKUP(B235,IMPORT!$F:$AF,19,0),1,10)),"")),"")</f>
        <v/>
      </c>
      <c r="N235" s="20" t="str">
        <f>IFERROR(INT(IF(OR(IMPORT!K235="intervention",IMPORT!K235="intervention-late",IMPORT!K235="unavailable"),IF(J235&lt;&gt;"",MID(VLOOKUP(B235,IMPORT!$F:$AF,22,0),1,10),MID(VLOOKUP(B235,IMPORT!$F:$AF,20,0),1,10)),"")),"")</f>
        <v/>
      </c>
      <c r="O235" s="18" t="str">
        <f t="shared" ca="1" si="7"/>
        <v/>
      </c>
      <c r="P235" s="14" t="str">
        <f>IFERROR(INT(IF(MID(VLOOKUP(B235,IMPORT!$F:$AF,23,FALSE),1,10)&lt;&gt;"null",MID(VLOOKUP(B235,IMPORT!$F:$AF,23,FALSE),1,10),"")),"")</f>
        <v/>
      </c>
      <c r="Q235" s="16">
        <f>IFERROR(INT(IF(MID(VLOOKUP(B235,IMPORT!$F:$AF,26,FALSE),1,10)&lt;&gt;"null",MID(VLOOKUP(B235,IMPORT!$F:$AF,26,FALSE),1,10),"")),"")</f>
        <v>43457</v>
      </c>
      <c r="R235" s="16" t="str">
        <f>IFERROR(IF(VLOOKUP(B235,IMPORT!$F:$AF,11,FALSE)="true","X",""),"")</f>
        <v/>
      </c>
      <c r="S235" s="16" t="str">
        <f>IFERROR(IF(VLOOKUP(B235,IMPORT!$F:$AF,12,FALSE)="true","X",""),"")</f>
        <v/>
      </c>
      <c r="T235" s="16" t="str">
        <f>IFERROR(IF(VLOOKUP(B235,IMPORT!$F:$AF,9,FALSE)="true","X",""),"")</f>
        <v/>
      </c>
      <c r="U235" s="16" t="str">
        <f>IFERROR(IF(VLOOKUP(B235,IMPORT!$F:$AF,10,FALSE)="true","X",""),"")</f>
        <v/>
      </c>
      <c r="V235" s="16" t="str">
        <f>IFERROR(IF(VLOOKUP(B235,IMPORT!$F:$AF,13,FALSE)="true","X",""),"")</f>
        <v/>
      </c>
      <c r="W235" s="16" t="str">
        <f>IFERROR(IF(VLOOKUP(B235,IMPORT!$F:$AF,14,FALSE)="true","X",""),"")</f>
        <v/>
      </c>
      <c r="X235" s="12" t="str">
        <f>IFERROR(INT(IF(MID(VLOOKUP(B235,IMPORT!$F:$AF,27,FALSE),1,10)&lt;&gt;"null",MID(VLOOKUP(B235,IMPORT!$F:$AF,27,FALSE),1,10),"-")),"")</f>
        <v/>
      </c>
      <c r="Y235" s="21">
        <f>IFERROR(IF(VLOOKUP(B235,IMPORT!$F:$AF,24,FALSE)&lt;&gt;"null",VLOOKUP(B235,IMPORT!$F:$AF,24,FALSE),""),"")</f>
        <v>7.01001187236048E+17</v>
      </c>
      <c r="Z235" s="18" t="str">
        <f>IFERROR(IF(VLOOKUP(B235,IMPORT!$F:$AF,25,FALSE)&lt;&gt;"null",VLOOKUP(B235,IMPORT!$F:$AF,25,FALSE),""),"")</f>
        <v/>
      </c>
    </row>
    <row r="236" spans="1:26">
      <c r="A236" s="1" t="str">
        <f>IFERROR(IF(IMPORT!C236&lt;&gt;"",IMPORT!C236,""),"")</f>
        <v>Paris 13 - Tolbiac</v>
      </c>
      <c r="B236" s="1" t="str">
        <f>IFERROR(VLOOKUP(D236,IMPORT!$1:$1048576,6,FALSE),"")</f>
        <v>EW-149-KM</v>
      </c>
      <c r="C236" s="1">
        <f>IFERROR(VLOOKUP(B236,IMPORT!$F:$G,2,FALSE),"")</f>
        <v>500</v>
      </c>
      <c r="D236" s="8" t="str">
        <f>IFERROR(IF(IMPORT!A236&lt;&gt;"",IMPORT!A236,""),"")</f>
        <v>Paris 13 - Tolbiac1</v>
      </c>
      <c r="E236" s="1" t="str">
        <f>IFERROR(VLOOKUP(D236,IMPORT!$1:$1048576,21,FALSE),"")</f>
        <v>Azize Aouzal</v>
      </c>
      <c r="F236" s="22" t="str">
        <f>IFERROR(IF(VLOOKUP(B236,IMPORT!$F:$J,4,0)="true","","S"),"")</f>
        <v/>
      </c>
      <c r="G236" s="10" t="str">
        <f>IFERROR(IF(VLOOKUP(B236,IMPORT!$F:$J,5,0)="normal","","B"),"")</f>
        <v/>
      </c>
      <c r="H236" s="23" t="str">
        <f>IFERROR(IF(VLOOKUP(B236,IMPORT!$F:$L,7,0)="true","","P"),"")</f>
        <v/>
      </c>
      <c r="I236" s="18" t="str">
        <f>IF(AND(OR(IMPORT!K236="available",IMPORT!K236="reservation",IMPORT!K236="reservation-late"),OR(A236&lt;&gt;"Z - Garage - Livraison",A236&lt;&gt;"Z - Garage - Livraison")),B236,"")</f>
        <v>EW-149-KM</v>
      </c>
      <c r="J236" s="18" t="str">
        <f>IFERROR(IF(VLOOKUP(B236,IMPORT!$F:$AF,21,FALSE)&lt;&gt;"null",IF(OR(A236="Z - Garage - Livraison",A236="Z - Garage - Restitution"),"",B236),""),"")</f>
        <v/>
      </c>
      <c r="K236" s="18" t="str">
        <f>IF(AND(J236="",OR(IMPORT!K236="intervention",IMPORT!K236="intervention-late")),IF(OR(A236="Z - Garage - Livraison",A236="Z - Garage - Restitution"),"",B236),"")</f>
        <v/>
      </c>
      <c r="L236" s="18" t="str">
        <f t="shared" si="6"/>
        <v/>
      </c>
      <c r="M236" s="20" t="str">
        <f>IFERROR(INT(IF(OR(IMPORT!K236="intervention",IMPORT!K236="intervention-late",IMPORT!K236="unavailable"),IF(J236&lt;&gt;"",MID(VLOOKUP(B236,IMPORT!$F:$AF,21,0),1,10),MID(VLOOKUP(B236,IMPORT!$F:$AF,19,0),1,10)),"")),"")</f>
        <v/>
      </c>
      <c r="N236" s="20" t="str">
        <f>IFERROR(INT(IF(OR(IMPORT!K236="intervention",IMPORT!K236="intervention-late",IMPORT!K236="unavailable"),IF(J236&lt;&gt;"",MID(VLOOKUP(B236,IMPORT!$F:$AF,22,0),1,10),MID(VLOOKUP(B236,IMPORT!$F:$AF,20,0),1,10)),"")),"")</f>
        <v/>
      </c>
      <c r="O236" s="18" t="str">
        <f t="shared" ca="1" si="7"/>
        <v/>
      </c>
      <c r="P236" s="14">
        <f>IFERROR(INT(IF(MID(VLOOKUP(B236,IMPORT!$F:$AF,23,FALSE),1,10)&lt;&gt;"null",MID(VLOOKUP(B236,IMPORT!$F:$AF,23,FALSE),1,10),"")),"")</f>
        <v>43505</v>
      </c>
      <c r="Q236" s="16">
        <f>IFERROR(INT(IF(MID(VLOOKUP(B236,IMPORT!$F:$AF,26,FALSE),1,10)&lt;&gt;"null",MID(VLOOKUP(B236,IMPORT!$F:$AF,26,FALSE),1,10),"")),"")</f>
        <v>43364</v>
      </c>
      <c r="R236" s="16" t="str">
        <f>IFERROR(IF(VLOOKUP(B236,IMPORT!$F:$AF,11,FALSE)="true","X",""),"")</f>
        <v/>
      </c>
      <c r="S236" s="16" t="str">
        <f>IFERROR(IF(VLOOKUP(B236,IMPORT!$F:$AF,12,FALSE)="true","X",""),"")</f>
        <v/>
      </c>
      <c r="T236" s="16" t="str">
        <f>IFERROR(IF(VLOOKUP(B236,IMPORT!$F:$AF,9,FALSE)="true","X",""),"")</f>
        <v/>
      </c>
      <c r="U236" s="16" t="str">
        <f>IFERROR(IF(VLOOKUP(B236,IMPORT!$F:$AF,10,FALSE)="true","X",""),"")</f>
        <v/>
      </c>
      <c r="V236" s="16" t="str">
        <f>IFERROR(IF(VLOOKUP(B236,IMPORT!$F:$AF,13,FALSE)="true","X",""),"")</f>
        <v/>
      </c>
      <c r="W236" s="16" t="str">
        <f>IFERROR(IF(VLOOKUP(B236,IMPORT!$F:$AF,14,FALSE)="true","X",""),"")</f>
        <v/>
      </c>
      <c r="X236" s="12">
        <f>IFERROR(INT(IF(MID(VLOOKUP(B236,IMPORT!$F:$AF,27,FALSE),1,10)&lt;&gt;"null",MID(VLOOKUP(B236,IMPORT!$F:$AF,27,FALSE),1,10),"-")),"")</f>
        <v>43214</v>
      </c>
      <c r="Y236" s="21">
        <f>IFERROR(IF(VLOOKUP(B236,IMPORT!$F:$AF,24,FALSE)&lt;&gt;"null",VLOOKUP(B236,IMPORT!$F:$AF,24,FALSE),""),"")</f>
        <v>7.0100011872360202E+18</v>
      </c>
      <c r="Z236" s="18" t="str">
        <f>IFERROR(IF(VLOOKUP(B236,IMPORT!$F:$AF,25,FALSE)&lt;&gt;"null",VLOOKUP(B236,IMPORT!$F:$AF,25,FALSE),""),"")</f>
        <v/>
      </c>
    </row>
    <row r="237" spans="1:26">
      <c r="A237" s="1" t="str">
        <f>IFERROR(IF(IMPORT!C237&lt;&gt;"",IMPORT!C237,""),"")</f>
        <v>Paris 13 - Tolbiac</v>
      </c>
      <c r="B237" s="1" t="str">
        <f>IFERROR(VLOOKUP(D237,IMPORT!$1:$1048576,6,FALSE),"")</f>
        <v>EP-037-YR</v>
      </c>
      <c r="C237" s="1" t="str">
        <f>IFERROR(VLOOKUP(B237,IMPORT!$F:$G,2,FALSE),"")</f>
        <v>TWINGO</v>
      </c>
      <c r="D237" s="8" t="str">
        <f>IFERROR(IF(IMPORT!A237&lt;&gt;"",IMPORT!A237,""),"")</f>
        <v>Paris 13 - Tolbiac2</v>
      </c>
      <c r="E237" s="1" t="str">
        <f>IFERROR(VLOOKUP(D237,IMPORT!$1:$1048576,21,FALSE),"")</f>
        <v>Azize Aouzal</v>
      </c>
      <c r="F237" s="22" t="str">
        <f>IFERROR(IF(VLOOKUP(B237,IMPORT!$F:$J,4,0)="true","","S"),"")</f>
        <v/>
      </c>
      <c r="G237" s="10" t="str">
        <f>IFERROR(IF(VLOOKUP(B237,IMPORT!$F:$J,5,0)="normal","","B"),"")</f>
        <v/>
      </c>
      <c r="H237" s="23" t="str">
        <f>IFERROR(IF(VLOOKUP(B237,IMPORT!$F:$L,7,0)="true","","P"),"")</f>
        <v/>
      </c>
      <c r="I237" s="18" t="str">
        <f>IF(AND(OR(IMPORT!K237="available",IMPORT!K237="reservation",IMPORT!K237="reservation-late"),OR(A237&lt;&gt;"Z - Garage - Livraison",A237&lt;&gt;"Z - Garage - Livraison")),B237,"")</f>
        <v>EP-037-YR</v>
      </c>
      <c r="J237" s="18" t="str">
        <f>IFERROR(IF(VLOOKUP(B237,IMPORT!$F:$AF,21,FALSE)&lt;&gt;"null",IF(OR(A237="Z - Garage - Livraison",A237="Z - Garage - Restitution"),"",B237),""),"")</f>
        <v/>
      </c>
      <c r="K237" s="18" t="str">
        <f>IF(AND(J237="",OR(IMPORT!K237="intervention",IMPORT!K237="intervention-late")),IF(OR(A237="Z - Garage - Livraison",A237="Z - Garage - Restitution"),"",B237),"")</f>
        <v/>
      </c>
      <c r="L237" s="18" t="str">
        <f t="shared" si="6"/>
        <v/>
      </c>
      <c r="M237" s="20" t="str">
        <f>IFERROR(INT(IF(OR(IMPORT!K237="intervention",IMPORT!K237="intervention-late",IMPORT!K237="unavailable"),IF(J237&lt;&gt;"",MID(VLOOKUP(B237,IMPORT!$F:$AF,21,0),1,10),MID(VLOOKUP(B237,IMPORT!$F:$AF,19,0),1,10)),"")),"")</f>
        <v/>
      </c>
      <c r="N237" s="20" t="str">
        <f>IFERROR(INT(IF(OR(IMPORT!K237="intervention",IMPORT!K237="intervention-late",IMPORT!K237="unavailable"),IF(J237&lt;&gt;"",MID(VLOOKUP(B237,IMPORT!$F:$AF,22,0),1,10),MID(VLOOKUP(B237,IMPORT!$F:$AF,20,0),1,10)),"")),"")</f>
        <v/>
      </c>
      <c r="O237" s="18" t="str">
        <f t="shared" ca="1" si="7"/>
        <v/>
      </c>
      <c r="P237" s="14">
        <f>IFERROR(INT(IF(MID(VLOOKUP(B237,IMPORT!$F:$AF,23,FALSE),1,10)&lt;&gt;"null",MID(VLOOKUP(B237,IMPORT!$F:$AF,23,FALSE),1,10),"")),"")</f>
        <v>43485</v>
      </c>
      <c r="Q237" s="16">
        <f>IFERROR(INT(IF(MID(VLOOKUP(B237,IMPORT!$F:$AF,26,FALSE),1,10)&lt;&gt;"null",MID(VLOOKUP(B237,IMPORT!$F:$AF,26,FALSE),1,10),"")),"")</f>
        <v>43435</v>
      </c>
      <c r="R237" s="16" t="str">
        <f>IFERROR(IF(VLOOKUP(B237,IMPORT!$F:$AF,11,FALSE)="true","X",""),"")</f>
        <v/>
      </c>
      <c r="S237" s="16" t="str">
        <f>IFERROR(IF(VLOOKUP(B237,IMPORT!$F:$AF,12,FALSE)="true","X",""),"")</f>
        <v/>
      </c>
      <c r="T237" s="16" t="str">
        <f>IFERROR(IF(VLOOKUP(B237,IMPORT!$F:$AF,9,FALSE)="true","X",""),"")</f>
        <v/>
      </c>
      <c r="U237" s="16" t="str">
        <f>IFERROR(IF(VLOOKUP(B237,IMPORT!$F:$AF,10,FALSE)="true","X",""),"")</f>
        <v/>
      </c>
      <c r="V237" s="16" t="str">
        <f>IFERROR(IF(VLOOKUP(B237,IMPORT!$F:$AF,13,FALSE)="true","X",""),"")</f>
        <v/>
      </c>
      <c r="W237" s="16" t="str">
        <f>IFERROR(IF(VLOOKUP(B237,IMPORT!$F:$AF,14,FALSE)="true","X",""),"")</f>
        <v/>
      </c>
      <c r="X237" s="12">
        <f>IFERROR(INT(IF(MID(VLOOKUP(B237,IMPORT!$F:$AF,27,FALSE),1,10)&lt;&gt;"null",MID(VLOOKUP(B237,IMPORT!$F:$AF,27,FALSE),1,10),"-")),"")</f>
        <v>43216</v>
      </c>
      <c r="Y237" s="21">
        <f>IFERROR(IF(VLOOKUP(B237,IMPORT!$F:$AF,24,FALSE)&lt;&gt;"null",VLOOKUP(B237,IMPORT!$F:$AF,24,FALSE),""),"")</f>
        <v>7.0100118723604403E+17</v>
      </c>
      <c r="Z237" s="18" t="str">
        <f>IFERROR(IF(VLOOKUP(B237,IMPORT!$F:$AF,25,FALSE)&lt;&gt;"null",VLOOKUP(B237,IMPORT!$F:$AF,25,FALSE),""),"")</f>
        <v/>
      </c>
    </row>
    <row r="238" spans="1:26">
      <c r="A238" s="1" t="str">
        <f>IFERROR(IF(IMPORT!C238&lt;&gt;"",IMPORT!C238,""),"")</f>
        <v>Paris 13 - Tolbiac</v>
      </c>
      <c r="B238" s="1" t="str">
        <f>IFERROR(VLOOKUP(D238,IMPORT!$1:$1048576,6,FALSE),"")</f>
        <v>FA-448-WE</v>
      </c>
      <c r="C238" s="1">
        <f>IFERROR(VLOOKUP(B238,IMPORT!$F:$G,2,FALSE),"")</f>
        <v>500</v>
      </c>
      <c r="D238" s="8" t="str">
        <f>IFERROR(IF(IMPORT!A238&lt;&gt;"",IMPORT!A238,""),"")</f>
        <v>Paris 13 - Tolbiac3</v>
      </c>
      <c r="E238" s="1" t="str">
        <f>IFERROR(VLOOKUP(D238,IMPORT!$1:$1048576,21,FALSE),"")</f>
        <v>Azize Aouzal</v>
      </c>
      <c r="F238" s="22" t="str">
        <f>IFERROR(IF(VLOOKUP(B238,IMPORT!$F:$J,4,0)="true","","S"),"")</f>
        <v/>
      </c>
      <c r="G238" s="10" t="str">
        <f>IFERROR(IF(VLOOKUP(B238,IMPORT!$F:$J,5,0)="normal","","B"),"")</f>
        <v/>
      </c>
      <c r="H238" s="23" t="str">
        <f>IFERROR(IF(VLOOKUP(B238,IMPORT!$F:$L,7,0)="true","","P"),"")</f>
        <v/>
      </c>
      <c r="I238" s="18" t="str">
        <f>IF(AND(OR(IMPORT!K238="available",IMPORT!K238="reservation",IMPORT!K238="reservation-late"),OR(A238&lt;&gt;"Z - Garage - Livraison",A238&lt;&gt;"Z - Garage - Livraison")),B238,"")</f>
        <v>FA-448-WE</v>
      </c>
      <c r="J238" s="18" t="str">
        <f>IFERROR(IF(VLOOKUP(B238,IMPORT!$F:$AF,21,FALSE)&lt;&gt;"null",IF(OR(A238="Z - Garage - Livraison",A238="Z - Garage - Restitution"),"",B238),""),"")</f>
        <v/>
      </c>
      <c r="K238" s="18" t="str">
        <f>IF(AND(J238="",OR(IMPORT!K238="intervention",IMPORT!K238="intervention-late")),IF(OR(A238="Z - Garage - Livraison",A238="Z - Garage - Restitution"),"",B238),"")</f>
        <v/>
      </c>
      <c r="L238" s="18" t="str">
        <f t="shared" si="6"/>
        <v/>
      </c>
      <c r="M238" s="20" t="str">
        <f>IFERROR(INT(IF(OR(IMPORT!K238="intervention",IMPORT!K238="intervention-late",IMPORT!K238="unavailable"),IF(J238&lt;&gt;"",MID(VLOOKUP(B238,IMPORT!$F:$AF,21,0),1,10),MID(VLOOKUP(B238,IMPORT!$F:$AF,19,0),1,10)),"")),"")</f>
        <v/>
      </c>
      <c r="N238" s="20" t="str">
        <f>IFERROR(INT(IF(OR(IMPORT!K238="intervention",IMPORT!K238="intervention-late",IMPORT!K238="unavailable"),IF(J238&lt;&gt;"",MID(VLOOKUP(B238,IMPORT!$F:$AF,22,0),1,10),MID(VLOOKUP(B238,IMPORT!$F:$AF,20,0),1,10)),"")),"")</f>
        <v/>
      </c>
      <c r="O238" s="18" t="str">
        <f t="shared" ca="1" si="7"/>
        <v/>
      </c>
      <c r="P238" s="14" t="str">
        <f>IFERROR(INT(IF(MID(VLOOKUP(B238,IMPORT!$F:$AF,23,FALSE),1,10)&lt;&gt;"null",MID(VLOOKUP(B238,IMPORT!$F:$AF,23,FALSE),1,10),"")),"")</f>
        <v/>
      </c>
      <c r="Q238" s="16" t="str">
        <f>IFERROR(INT(IF(MID(VLOOKUP(B238,IMPORT!$F:$AF,26,FALSE),1,10)&lt;&gt;"null",MID(VLOOKUP(B238,IMPORT!$F:$AF,26,FALSE),1,10),"")),"")</f>
        <v/>
      </c>
      <c r="R238" s="16" t="str">
        <f>IFERROR(IF(VLOOKUP(B238,IMPORT!$F:$AF,11,FALSE)="true","X",""),"")</f>
        <v/>
      </c>
      <c r="S238" s="16" t="str">
        <f>IFERROR(IF(VLOOKUP(B238,IMPORT!$F:$AF,12,FALSE)="true","X",""),"")</f>
        <v/>
      </c>
      <c r="T238" s="16" t="str">
        <f>IFERROR(IF(VLOOKUP(B238,IMPORT!$F:$AF,9,FALSE)="true","X",""),"")</f>
        <v/>
      </c>
      <c r="U238" s="16" t="str">
        <f>IFERROR(IF(VLOOKUP(B238,IMPORT!$F:$AF,10,FALSE)="true","X",""),"")</f>
        <v/>
      </c>
      <c r="V238" s="16" t="str">
        <f>IFERROR(IF(VLOOKUP(B238,IMPORT!$F:$AF,13,FALSE)="true","X",""),"")</f>
        <v/>
      </c>
      <c r="W238" s="16" t="str">
        <f>IFERROR(IF(VLOOKUP(B238,IMPORT!$F:$AF,14,FALSE)="true","X",""),"")</f>
        <v/>
      </c>
      <c r="X238" s="12" t="str">
        <f>IFERROR(INT(IF(MID(VLOOKUP(B238,IMPORT!$F:$AF,27,FALSE),1,10)&lt;&gt;"null",MID(VLOOKUP(B238,IMPORT!$F:$AF,27,FALSE),1,10),"-")),"")</f>
        <v/>
      </c>
      <c r="Y238" s="21">
        <f>IFERROR(IF(VLOOKUP(B238,IMPORT!$F:$AF,24,FALSE)&lt;&gt;"null",VLOOKUP(B238,IMPORT!$F:$AF,24,FALSE),""),"")</f>
        <v>7.0100118723601797E+18</v>
      </c>
      <c r="Z238" s="18" t="str">
        <f>IFERROR(IF(VLOOKUP(B238,IMPORT!$F:$AF,25,FALSE)&lt;&gt;"null",VLOOKUP(B238,IMPORT!$F:$AF,25,FALSE),""),"")</f>
        <v/>
      </c>
    </row>
    <row r="239" spans="1:26">
      <c r="A239" s="1" t="str">
        <f>IFERROR(IF(IMPORT!C239&lt;&gt;"",IMPORT!C239,""),"")</f>
        <v>Paris 14 - Alesia</v>
      </c>
      <c r="B239" s="1" t="str">
        <f>IFERROR(VLOOKUP(D239,IMPORT!$1:$1048576,6,FALSE),"")</f>
        <v>FA-588-HB</v>
      </c>
      <c r="C239" s="1">
        <f>IFERROR(VLOOKUP(B239,IMPORT!$F:$G,2,FALSE),"")</f>
        <v>500</v>
      </c>
      <c r="D239" s="8" t="str">
        <f>IFERROR(IF(IMPORT!A239&lt;&gt;"",IMPORT!A239,""),"")</f>
        <v>Paris 14 - Alesia1</v>
      </c>
      <c r="E239" s="1" t="str">
        <f>IFERROR(VLOOKUP(D239,IMPORT!$1:$1048576,21,FALSE),"")</f>
        <v>Stephen Girault</v>
      </c>
      <c r="F239" s="22" t="str">
        <f>IFERROR(IF(VLOOKUP(B239,IMPORT!$F:$J,4,0)="true","","S"),"")</f>
        <v/>
      </c>
      <c r="G239" s="10" t="str">
        <f>IFERROR(IF(VLOOKUP(B239,IMPORT!$F:$J,5,0)="normal","","B"),"")</f>
        <v/>
      </c>
      <c r="H239" s="23" t="str">
        <f>IFERROR(IF(VLOOKUP(B239,IMPORT!$F:$L,7,0)="true","","P"),"")</f>
        <v/>
      </c>
      <c r="I239" s="18" t="str">
        <f>IF(AND(OR(IMPORT!K239="available",IMPORT!K239="reservation",IMPORT!K239="reservation-late"),OR(A239&lt;&gt;"Z - Garage - Livraison",A239&lt;&gt;"Z - Garage - Livraison")),B239,"")</f>
        <v>FA-588-HB</v>
      </c>
      <c r="J239" s="18" t="str">
        <f>IFERROR(IF(VLOOKUP(B239,IMPORT!$F:$AF,21,FALSE)&lt;&gt;"null",IF(OR(A239="Z - Garage - Livraison",A239="Z - Garage - Restitution"),"",B239),""),"")</f>
        <v/>
      </c>
      <c r="K239" s="18" t="str">
        <f>IF(AND(J239="",OR(IMPORT!K239="intervention",IMPORT!K239="intervention-late")),IF(OR(A239="Z - Garage - Livraison",A239="Z - Garage - Restitution"),"",B239),"")</f>
        <v/>
      </c>
      <c r="L239" s="18" t="str">
        <f t="shared" si="6"/>
        <v/>
      </c>
      <c r="M239" s="20" t="str">
        <f>IFERROR(INT(IF(OR(IMPORT!K239="intervention",IMPORT!K239="intervention-late",IMPORT!K239="unavailable"),IF(J239&lt;&gt;"",MID(VLOOKUP(B239,IMPORT!$F:$AF,21,0),1,10),MID(VLOOKUP(B239,IMPORT!$F:$AF,19,0),1,10)),"")),"")</f>
        <v/>
      </c>
      <c r="N239" s="20" t="str">
        <f>IFERROR(INT(IF(OR(IMPORT!K239="intervention",IMPORT!K239="intervention-late",IMPORT!K239="unavailable"),IF(J239&lt;&gt;"",MID(VLOOKUP(B239,IMPORT!$F:$AF,22,0),1,10),MID(VLOOKUP(B239,IMPORT!$F:$AF,20,0),1,10)),"")),"")</f>
        <v/>
      </c>
      <c r="O239" s="18" t="str">
        <f t="shared" ca="1" si="7"/>
        <v/>
      </c>
      <c r="P239" s="14">
        <f>IFERROR(INT(IF(MID(VLOOKUP(B239,IMPORT!$F:$AF,23,FALSE),1,10)&lt;&gt;"null",MID(VLOOKUP(B239,IMPORT!$F:$AF,23,FALSE),1,10),"")),"")</f>
        <v>43506</v>
      </c>
      <c r="Q239" s="16">
        <f>IFERROR(INT(IF(MID(VLOOKUP(B239,IMPORT!$F:$AF,26,FALSE),1,10)&lt;&gt;"null",MID(VLOOKUP(B239,IMPORT!$F:$AF,26,FALSE),1,10),"")),"")</f>
        <v>43461</v>
      </c>
      <c r="R239" s="16" t="str">
        <f>IFERROR(IF(VLOOKUP(B239,IMPORT!$F:$AF,11,FALSE)="true","X",""),"")</f>
        <v/>
      </c>
      <c r="S239" s="16" t="str">
        <f>IFERROR(IF(VLOOKUP(B239,IMPORT!$F:$AF,12,FALSE)="true","X",""),"")</f>
        <v/>
      </c>
      <c r="T239" s="16" t="str">
        <f>IFERROR(IF(VLOOKUP(B239,IMPORT!$F:$AF,9,FALSE)="true","X",""),"")</f>
        <v/>
      </c>
      <c r="U239" s="16" t="str">
        <f>IFERROR(IF(VLOOKUP(B239,IMPORT!$F:$AF,10,FALSE)="true","X",""),"")</f>
        <v/>
      </c>
      <c r="V239" s="16" t="str">
        <f>IFERROR(IF(VLOOKUP(B239,IMPORT!$F:$AF,13,FALSE)="true","X",""),"")</f>
        <v/>
      </c>
      <c r="W239" s="16" t="str">
        <f>IFERROR(IF(VLOOKUP(B239,IMPORT!$F:$AF,14,FALSE)="true","X",""),"")</f>
        <v/>
      </c>
      <c r="X239" s="12" t="str">
        <f>IFERROR(INT(IF(MID(VLOOKUP(B239,IMPORT!$F:$AF,27,FALSE),1,10)&lt;&gt;"null",MID(VLOOKUP(B239,IMPORT!$F:$AF,27,FALSE),1,10),"-")),"")</f>
        <v/>
      </c>
      <c r="Y239" s="21">
        <f>IFERROR(IF(VLOOKUP(B239,IMPORT!$F:$AF,24,FALSE)&lt;&gt;"null",VLOOKUP(B239,IMPORT!$F:$AF,24,FALSE),""),"")</f>
        <v>7.01001187236064E+17</v>
      </c>
      <c r="Z239" s="18" t="str">
        <f>IFERROR(IF(VLOOKUP(B239,IMPORT!$F:$AF,25,FALSE)&lt;&gt;"null",VLOOKUP(B239,IMPORT!$F:$AF,25,FALSE),""),"")</f>
        <v/>
      </c>
    </row>
    <row r="240" spans="1:26">
      <c r="A240" s="1" t="str">
        <f>IFERROR(IF(IMPORT!C240&lt;&gt;"",IMPORT!C240,""),"")</f>
        <v>Paris 14 - Alesia</v>
      </c>
      <c r="B240" s="1" t="str">
        <f>IFERROR(VLOOKUP(D240,IMPORT!$1:$1048576,6,FALSE),"")</f>
        <v>EL-656-KG</v>
      </c>
      <c r="C240" s="1" t="str">
        <f>IFERROR(VLOOKUP(B240,IMPORT!$F:$G,2,FALSE),"")</f>
        <v>Golf 7</v>
      </c>
      <c r="D240" s="8" t="str">
        <f>IFERROR(IF(IMPORT!A240&lt;&gt;"",IMPORT!A240,""),"")</f>
        <v>Paris 14 - Alesia2</v>
      </c>
      <c r="E240" s="1" t="str">
        <f>IFERROR(VLOOKUP(D240,IMPORT!$1:$1048576,21,FALSE),"")</f>
        <v>Stephen Girault</v>
      </c>
      <c r="F240" s="22" t="str">
        <f>IFERROR(IF(VLOOKUP(B240,IMPORT!$F:$J,4,0)="true","","S"),"")</f>
        <v/>
      </c>
      <c r="G240" s="10" t="str">
        <f>IFERROR(IF(VLOOKUP(B240,IMPORT!$F:$J,5,0)="normal","","B"),"")</f>
        <v/>
      </c>
      <c r="H240" s="23" t="str">
        <f>IFERROR(IF(VLOOKUP(B240,IMPORT!$F:$L,7,0)="true","","P"),"")</f>
        <v/>
      </c>
      <c r="I240" s="18" t="str">
        <f>IF(AND(OR(IMPORT!K240="available",IMPORT!K240="reservation",IMPORT!K240="reservation-late"),OR(A240&lt;&gt;"Z - Garage - Livraison",A240&lt;&gt;"Z - Garage - Livraison")),B240,"")</f>
        <v>EL-656-KG</v>
      </c>
      <c r="J240" s="18" t="str">
        <f>IFERROR(IF(VLOOKUP(B240,IMPORT!$F:$AF,21,FALSE)&lt;&gt;"null",IF(OR(A240="Z - Garage - Livraison",A240="Z - Garage - Restitution"),"",B240),""),"")</f>
        <v/>
      </c>
      <c r="K240" s="18" t="str">
        <f>IF(AND(J240="",OR(IMPORT!K240="intervention",IMPORT!K240="intervention-late")),IF(OR(A240="Z - Garage - Livraison",A240="Z - Garage - Restitution"),"",B240),"")</f>
        <v/>
      </c>
      <c r="L240" s="18" t="str">
        <f t="shared" si="6"/>
        <v/>
      </c>
      <c r="M240" s="20" t="str">
        <f>IFERROR(INT(IF(OR(IMPORT!K240="intervention",IMPORT!K240="intervention-late",IMPORT!K240="unavailable"),IF(J240&lt;&gt;"",MID(VLOOKUP(B240,IMPORT!$F:$AF,21,0),1,10),MID(VLOOKUP(B240,IMPORT!$F:$AF,19,0),1,10)),"")),"")</f>
        <v/>
      </c>
      <c r="N240" s="20" t="str">
        <f>IFERROR(INT(IF(OR(IMPORT!K240="intervention",IMPORT!K240="intervention-late",IMPORT!K240="unavailable"),IF(J240&lt;&gt;"",MID(VLOOKUP(B240,IMPORT!$F:$AF,22,0),1,10),MID(VLOOKUP(B240,IMPORT!$F:$AF,20,0),1,10)),"")),"")</f>
        <v/>
      </c>
      <c r="O240" s="18" t="str">
        <f t="shared" ca="1" si="7"/>
        <v/>
      </c>
      <c r="P240" s="14">
        <f>IFERROR(INT(IF(MID(VLOOKUP(B240,IMPORT!$F:$AF,23,FALSE),1,10)&lt;&gt;"null",MID(VLOOKUP(B240,IMPORT!$F:$AF,23,FALSE),1,10),"")),"")</f>
        <v>43494</v>
      </c>
      <c r="Q240" s="16" t="str">
        <f>IFERROR(INT(IF(MID(VLOOKUP(B240,IMPORT!$F:$AF,26,FALSE),1,10)&lt;&gt;"null",MID(VLOOKUP(B240,IMPORT!$F:$AF,26,FALSE),1,10),"")),"")</f>
        <v/>
      </c>
      <c r="R240" s="16" t="str">
        <f>IFERROR(IF(VLOOKUP(B240,IMPORT!$F:$AF,11,FALSE)="true","X",""),"")</f>
        <v/>
      </c>
      <c r="S240" s="16" t="str">
        <f>IFERROR(IF(VLOOKUP(B240,IMPORT!$F:$AF,12,FALSE)="true","X",""),"")</f>
        <v/>
      </c>
      <c r="T240" s="16" t="str">
        <f>IFERROR(IF(VLOOKUP(B240,IMPORT!$F:$AF,9,FALSE)="true","X",""),"")</f>
        <v/>
      </c>
      <c r="U240" s="16" t="str">
        <f>IFERROR(IF(VLOOKUP(B240,IMPORT!$F:$AF,10,FALSE)="true","X",""),"")</f>
        <v/>
      </c>
      <c r="V240" s="16" t="str">
        <f>IFERROR(IF(VLOOKUP(B240,IMPORT!$F:$AF,13,FALSE)="true","X",""),"")</f>
        <v/>
      </c>
      <c r="W240" s="16" t="str">
        <f>IFERROR(IF(VLOOKUP(B240,IMPORT!$F:$AF,14,FALSE)="true","X",""),"")</f>
        <v/>
      </c>
      <c r="X240" s="12">
        <f>IFERROR(INT(IF(MID(VLOOKUP(B240,IMPORT!$F:$AF,27,FALSE),1,10)&lt;&gt;"null",MID(VLOOKUP(B240,IMPORT!$F:$AF,27,FALSE),1,10),"-")),"")</f>
        <v>43215</v>
      </c>
      <c r="Y240" s="21">
        <f>IFERROR(IF(VLOOKUP(B240,IMPORT!$F:$AF,24,FALSE)&lt;&gt;"null",VLOOKUP(B240,IMPORT!$F:$AF,24,FALSE),""),"")</f>
        <v>7.0100118723600499E+17</v>
      </c>
      <c r="Z240" s="18" t="str">
        <f>IFERROR(IF(VLOOKUP(B240,IMPORT!$F:$AF,25,FALSE)&lt;&gt;"null",VLOOKUP(B240,IMPORT!$F:$AF,25,FALSE),""),"")</f>
        <v/>
      </c>
    </row>
    <row r="241" spans="1:26">
      <c r="A241" s="1" t="str">
        <f>IFERROR(IF(IMPORT!C241&lt;&gt;"",IMPORT!C241,""),"")</f>
        <v>Paris 14 - Alesia</v>
      </c>
      <c r="B241" s="1" t="str">
        <f>IFERROR(VLOOKUP(D241,IMPORT!$1:$1048576,6,FALSE),"")</f>
        <v>EP-310-EM</v>
      </c>
      <c r="C241" s="1" t="str">
        <f>IFERROR(VLOOKUP(B241,IMPORT!$F:$G,2,FALSE),"")</f>
        <v>Touran</v>
      </c>
      <c r="D241" s="8" t="str">
        <f>IFERROR(IF(IMPORT!A241&lt;&gt;"",IMPORT!A241,""),"")</f>
        <v>Paris 14 - Alesia3</v>
      </c>
      <c r="E241" s="1" t="str">
        <f>IFERROR(VLOOKUP(D241,IMPORT!$1:$1048576,21,FALSE),"")</f>
        <v>Stephen Girault</v>
      </c>
      <c r="F241" s="22" t="str">
        <f>IFERROR(IF(VLOOKUP(B241,IMPORT!$F:$J,4,0)="true","","S"),"")</f>
        <v/>
      </c>
      <c r="G241" s="10" t="str">
        <f>IFERROR(IF(VLOOKUP(B241,IMPORT!$F:$J,5,0)="normal","","B"),"")</f>
        <v/>
      </c>
      <c r="H241" s="23" t="str">
        <f>IFERROR(IF(VLOOKUP(B241,IMPORT!$F:$L,7,0)="true","","P"),"")</f>
        <v/>
      </c>
      <c r="I241" s="18" t="str">
        <f>IF(AND(OR(IMPORT!K241="available",IMPORT!K241="reservation",IMPORT!K241="reservation-late"),OR(A241&lt;&gt;"Z - Garage - Livraison",A241&lt;&gt;"Z - Garage - Livraison")),B241,"")</f>
        <v>EP-310-EM</v>
      </c>
      <c r="J241" s="18" t="str">
        <f>IFERROR(IF(VLOOKUP(B241,IMPORT!$F:$AF,21,FALSE)&lt;&gt;"null",IF(OR(A241="Z - Garage - Livraison",A241="Z - Garage - Restitution"),"",B241),""),"")</f>
        <v/>
      </c>
      <c r="K241" s="18" t="str">
        <f>IF(AND(J241="",OR(IMPORT!K241="intervention",IMPORT!K241="intervention-late")),IF(OR(A241="Z - Garage - Livraison",A241="Z - Garage - Restitution"),"",B241),"")</f>
        <v/>
      </c>
      <c r="L241" s="18" t="str">
        <f t="shared" si="6"/>
        <v/>
      </c>
      <c r="M241" s="20" t="str">
        <f>IFERROR(INT(IF(OR(IMPORT!K241="intervention",IMPORT!K241="intervention-late",IMPORT!K241="unavailable"),IF(J241&lt;&gt;"",MID(VLOOKUP(B241,IMPORT!$F:$AF,21,0),1,10),MID(VLOOKUP(B241,IMPORT!$F:$AF,19,0),1,10)),"")),"")</f>
        <v/>
      </c>
      <c r="N241" s="20" t="str">
        <f>IFERROR(INT(IF(OR(IMPORT!K241="intervention",IMPORT!K241="intervention-late",IMPORT!K241="unavailable"),IF(J241&lt;&gt;"",MID(VLOOKUP(B241,IMPORT!$F:$AF,22,0),1,10),MID(VLOOKUP(B241,IMPORT!$F:$AF,20,0),1,10)),"")),"")</f>
        <v/>
      </c>
      <c r="O241" s="18" t="str">
        <f t="shared" ca="1" si="7"/>
        <v/>
      </c>
      <c r="P241" s="14" t="str">
        <f>IFERROR(INT(IF(MID(VLOOKUP(B241,IMPORT!$F:$AF,23,FALSE),1,10)&lt;&gt;"null",MID(VLOOKUP(B241,IMPORT!$F:$AF,23,FALSE),1,10),"")),"")</f>
        <v/>
      </c>
      <c r="Q241" s="16">
        <f>IFERROR(INT(IF(MID(VLOOKUP(B241,IMPORT!$F:$AF,26,FALSE),1,10)&lt;&gt;"null",MID(VLOOKUP(B241,IMPORT!$F:$AF,26,FALSE),1,10),"")),"")</f>
        <v>43353</v>
      </c>
      <c r="R241" s="16" t="str">
        <f>IFERROR(IF(VLOOKUP(B241,IMPORT!$F:$AF,11,FALSE)="true","X",""),"")</f>
        <v/>
      </c>
      <c r="S241" s="16" t="str">
        <f>IFERROR(IF(VLOOKUP(B241,IMPORT!$F:$AF,12,FALSE)="true","X",""),"")</f>
        <v/>
      </c>
      <c r="T241" s="16" t="str">
        <f>IFERROR(IF(VLOOKUP(B241,IMPORT!$F:$AF,9,FALSE)="true","X",""),"")</f>
        <v/>
      </c>
      <c r="U241" s="16" t="str">
        <f>IFERROR(IF(VLOOKUP(B241,IMPORT!$F:$AF,10,FALSE)="true","X",""),"")</f>
        <v/>
      </c>
      <c r="V241" s="16" t="str">
        <f>IFERROR(IF(VLOOKUP(B241,IMPORT!$F:$AF,13,FALSE)="true","X",""),"")</f>
        <v/>
      </c>
      <c r="W241" s="16" t="str">
        <f>IFERROR(IF(VLOOKUP(B241,IMPORT!$F:$AF,14,FALSE)="true","X",""),"")</f>
        <v/>
      </c>
      <c r="X241" s="12">
        <f>IFERROR(INT(IF(MID(VLOOKUP(B241,IMPORT!$F:$AF,27,FALSE),1,10)&lt;&gt;"null",MID(VLOOKUP(B241,IMPORT!$F:$AF,27,FALSE),1,10),"-")),"")</f>
        <v>43222</v>
      </c>
      <c r="Y241" s="21">
        <f>IFERROR(IF(VLOOKUP(B241,IMPORT!$F:$AF,24,FALSE)&lt;&gt;"null",VLOOKUP(B241,IMPORT!$F:$AF,24,FALSE),""),"")</f>
        <v>7.0100118723606502E+17</v>
      </c>
      <c r="Z241" s="18" t="str">
        <f>IFERROR(IF(VLOOKUP(B241,IMPORT!$F:$AF,25,FALSE)&lt;&gt;"null",VLOOKUP(B241,IMPORT!$F:$AF,25,FALSE),""),"")</f>
        <v/>
      </c>
    </row>
    <row r="242" spans="1:26">
      <c r="A242" s="1" t="str">
        <f>IFERROR(IF(IMPORT!C242&lt;&gt;"",IMPORT!C242,""),"")</f>
        <v>Paris 14 - Alesia</v>
      </c>
      <c r="B242" s="1" t="str">
        <f>IFERROR(VLOOKUP(D242,IMPORT!$1:$1048576,6,FALSE),"")</f>
        <v>FA-595-JA</v>
      </c>
      <c r="C242" s="1" t="str">
        <f>IFERROR(VLOOKUP(B242,IMPORT!$F:$G,2,FALSE),"")</f>
        <v>MEGANE</v>
      </c>
      <c r="D242" s="8" t="str">
        <f>IFERROR(IF(IMPORT!A242&lt;&gt;"",IMPORT!A242,""),"")</f>
        <v>Paris 14 - Alesia4</v>
      </c>
      <c r="E242" s="1" t="str">
        <f>IFERROR(VLOOKUP(D242,IMPORT!$1:$1048576,21,FALSE),"")</f>
        <v>Stephen Girault</v>
      </c>
      <c r="F242" s="22" t="str">
        <f>IFERROR(IF(VLOOKUP(B242,IMPORT!$F:$J,4,0)="true","","S"),"")</f>
        <v/>
      </c>
      <c r="G242" s="10" t="str">
        <f>IFERROR(IF(VLOOKUP(B242,IMPORT!$F:$J,5,0)="normal","","B"),"")</f>
        <v/>
      </c>
      <c r="H242" s="23" t="str">
        <f>IFERROR(IF(VLOOKUP(B242,IMPORT!$F:$L,7,0)="true","","P"),"")</f>
        <v/>
      </c>
      <c r="I242" s="18" t="str">
        <f>IF(AND(OR(IMPORT!K242="available",IMPORT!K242="reservation",IMPORT!K242="reservation-late"),OR(A242&lt;&gt;"Z - Garage - Livraison",A242&lt;&gt;"Z - Garage - Livraison")),B242,"")</f>
        <v>FA-595-JA</v>
      </c>
      <c r="J242" s="18" t="str">
        <f>IFERROR(IF(VLOOKUP(B242,IMPORT!$F:$AF,21,FALSE)&lt;&gt;"null",IF(OR(A242="Z - Garage - Livraison",A242="Z - Garage - Restitution"),"",B242),""),"")</f>
        <v/>
      </c>
      <c r="K242" s="18" t="str">
        <f>IF(AND(J242="",OR(IMPORT!K242="intervention",IMPORT!K242="intervention-late")),IF(OR(A242="Z - Garage - Livraison",A242="Z - Garage - Restitution"),"",B242),"")</f>
        <v/>
      </c>
      <c r="L242" s="18" t="str">
        <f t="shared" si="6"/>
        <v/>
      </c>
      <c r="M242" s="20" t="str">
        <f>IFERROR(INT(IF(OR(IMPORT!K242="intervention",IMPORT!K242="intervention-late",IMPORT!K242="unavailable"),IF(J242&lt;&gt;"",MID(VLOOKUP(B242,IMPORT!$F:$AF,21,0),1,10),MID(VLOOKUP(B242,IMPORT!$F:$AF,19,0),1,10)),"")),"")</f>
        <v/>
      </c>
      <c r="N242" s="20" t="str">
        <f>IFERROR(INT(IF(OR(IMPORT!K242="intervention",IMPORT!K242="intervention-late",IMPORT!K242="unavailable"),IF(J242&lt;&gt;"",MID(VLOOKUP(B242,IMPORT!$F:$AF,22,0),1,10),MID(VLOOKUP(B242,IMPORT!$F:$AF,20,0),1,10)),"")),"")</f>
        <v/>
      </c>
      <c r="O242" s="18" t="str">
        <f t="shared" ca="1" si="7"/>
        <v/>
      </c>
      <c r="P242" s="14">
        <f>IFERROR(INT(IF(MID(VLOOKUP(B242,IMPORT!$F:$AF,23,FALSE),1,10)&lt;&gt;"null",MID(VLOOKUP(B242,IMPORT!$F:$AF,23,FALSE),1,10),"")),"")</f>
        <v>43414</v>
      </c>
      <c r="Q242" s="16" t="str">
        <f>IFERROR(INT(IF(MID(VLOOKUP(B242,IMPORT!$F:$AF,26,FALSE),1,10)&lt;&gt;"null",MID(VLOOKUP(B242,IMPORT!$F:$AF,26,FALSE),1,10),"")),"")</f>
        <v/>
      </c>
      <c r="R242" s="16" t="str">
        <f>IFERROR(IF(VLOOKUP(B242,IMPORT!$F:$AF,11,FALSE)="true","X",""),"")</f>
        <v/>
      </c>
      <c r="S242" s="16" t="str">
        <f>IFERROR(IF(VLOOKUP(B242,IMPORT!$F:$AF,12,FALSE)="true","X",""),"")</f>
        <v/>
      </c>
      <c r="T242" s="16" t="str">
        <f>IFERROR(IF(VLOOKUP(B242,IMPORT!$F:$AF,9,FALSE)="true","X",""),"")</f>
        <v/>
      </c>
      <c r="U242" s="16" t="str">
        <f>IFERROR(IF(VLOOKUP(B242,IMPORT!$F:$AF,10,FALSE)="true","X",""),"")</f>
        <v/>
      </c>
      <c r="V242" s="16" t="str">
        <f>IFERROR(IF(VLOOKUP(B242,IMPORT!$F:$AF,13,FALSE)="true","X",""),"")</f>
        <v/>
      </c>
      <c r="W242" s="16" t="str">
        <f>IFERROR(IF(VLOOKUP(B242,IMPORT!$F:$AF,14,FALSE)="true","X",""),"")</f>
        <v/>
      </c>
      <c r="X242" s="12" t="str">
        <f>IFERROR(INT(IF(MID(VLOOKUP(B242,IMPORT!$F:$AF,27,FALSE),1,10)&lt;&gt;"null",MID(VLOOKUP(B242,IMPORT!$F:$AF,27,FALSE),1,10),"-")),"")</f>
        <v/>
      </c>
      <c r="Y242" s="21">
        <f>IFERROR(IF(VLOOKUP(B242,IMPORT!$F:$AF,24,FALSE)&lt;&gt;"null",VLOOKUP(B242,IMPORT!$F:$AF,24,FALSE),""),"")</f>
        <v>7.0100118723606003E+17</v>
      </c>
      <c r="Z242" s="18">
        <f>IFERROR(IF(VLOOKUP(B242,IMPORT!$F:$AF,25,FALSE)&lt;&gt;"null",VLOOKUP(B242,IMPORT!$F:$AF,25,FALSE),""),"")</f>
        <v>1668</v>
      </c>
    </row>
    <row r="243" spans="1:26">
      <c r="A243" s="1" t="str">
        <f>IFERROR(IF(IMPORT!C243&lt;&gt;"",IMPORT!C243,""),"")</f>
        <v>Paris 14 - Alesia</v>
      </c>
      <c r="B243" s="1" t="str">
        <f>IFERROR(VLOOKUP(D243,IMPORT!$1:$1048576,6,FALSE),"")</f>
        <v>EL-189-SA</v>
      </c>
      <c r="C243" s="1" t="str">
        <f>IFERROR(VLOOKUP(B243,IMPORT!$F:$G,2,FALSE),"")</f>
        <v>TWINGO</v>
      </c>
      <c r="D243" s="8" t="str">
        <f>IFERROR(IF(IMPORT!A243&lt;&gt;"",IMPORT!A243,""),"")</f>
        <v>Paris 14 - Alesia5</v>
      </c>
      <c r="E243" s="1" t="str">
        <f>IFERROR(VLOOKUP(D243,IMPORT!$1:$1048576,21,FALSE),"")</f>
        <v>Stephen Girault</v>
      </c>
      <c r="F243" s="22" t="str">
        <f>IFERROR(IF(VLOOKUP(B243,IMPORT!$F:$J,4,0)="true","","S"),"")</f>
        <v/>
      </c>
      <c r="G243" s="10" t="str">
        <f>IFERROR(IF(VLOOKUP(B243,IMPORT!$F:$J,5,0)="normal","","B"),"")</f>
        <v/>
      </c>
      <c r="H243" s="23" t="str">
        <f>IFERROR(IF(VLOOKUP(B243,IMPORT!$F:$L,7,0)="true","","P"),"")</f>
        <v/>
      </c>
      <c r="I243" s="18" t="str">
        <f>IF(AND(OR(IMPORT!K243="available",IMPORT!K243="reservation",IMPORT!K243="reservation-late"),OR(A243&lt;&gt;"Z - Garage - Livraison",A243&lt;&gt;"Z - Garage - Livraison")),B243,"")</f>
        <v>EL-189-SA</v>
      </c>
      <c r="J243" s="18" t="str">
        <f>IFERROR(IF(VLOOKUP(B243,IMPORT!$F:$AF,21,FALSE)&lt;&gt;"null",IF(OR(A243="Z - Garage - Livraison",A243="Z - Garage - Restitution"),"",B243),""),"")</f>
        <v/>
      </c>
      <c r="K243" s="18" t="str">
        <f>IF(AND(J243="",OR(IMPORT!K243="intervention",IMPORT!K243="intervention-late")),IF(OR(A243="Z - Garage - Livraison",A243="Z - Garage - Restitution"),"",B243),"")</f>
        <v/>
      </c>
      <c r="L243" s="18" t="str">
        <f t="shared" si="6"/>
        <v/>
      </c>
      <c r="M243" s="20" t="str">
        <f>IFERROR(INT(IF(OR(IMPORT!K243="intervention",IMPORT!K243="intervention-late",IMPORT!K243="unavailable"),IF(J243&lt;&gt;"",MID(VLOOKUP(B243,IMPORT!$F:$AF,21,0),1,10),MID(VLOOKUP(B243,IMPORT!$F:$AF,19,0),1,10)),"")),"")</f>
        <v/>
      </c>
      <c r="N243" s="20" t="str">
        <f>IFERROR(INT(IF(OR(IMPORT!K243="intervention",IMPORT!K243="intervention-late",IMPORT!K243="unavailable"),IF(J243&lt;&gt;"",MID(VLOOKUP(B243,IMPORT!$F:$AF,22,0),1,10),MID(VLOOKUP(B243,IMPORT!$F:$AF,20,0),1,10)),"")),"")</f>
        <v/>
      </c>
      <c r="O243" s="18" t="str">
        <f t="shared" ca="1" si="7"/>
        <v/>
      </c>
      <c r="P243" s="14" t="str">
        <f>IFERROR(INT(IF(MID(VLOOKUP(B243,IMPORT!$F:$AF,23,FALSE),1,10)&lt;&gt;"null",MID(VLOOKUP(B243,IMPORT!$F:$AF,23,FALSE),1,10),"")),"")</f>
        <v/>
      </c>
      <c r="Q243" s="16">
        <f>IFERROR(INT(IF(MID(VLOOKUP(B243,IMPORT!$F:$AF,26,FALSE),1,10)&lt;&gt;"null",MID(VLOOKUP(B243,IMPORT!$F:$AF,26,FALSE),1,10),"")),"")</f>
        <v>43459</v>
      </c>
      <c r="R243" s="16" t="str">
        <f>IFERROR(IF(VLOOKUP(B243,IMPORT!$F:$AF,11,FALSE)="true","X",""),"")</f>
        <v/>
      </c>
      <c r="S243" s="16" t="str">
        <f>IFERROR(IF(VLOOKUP(B243,IMPORT!$F:$AF,12,FALSE)="true","X",""),"")</f>
        <v/>
      </c>
      <c r="T243" s="16" t="str">
        <f>IFERROR(IF(VLOOKUP(B243,IMPORT!$F:$AF,9,FALSE)="true","X",""),"")</f>
        <v/>
      </c>
      <c r="U243" s="16" t="str">
        <f>IFERROR(IF(VLOOKUP(B243,IMPORT!$F:$AF,10,FALSE)="true","X",""),"")</f>
        <v/>
      </c>
      <c r="V243" s="16" t="str">
        <f>IFERROR(IF(VLOOKUP(B243,IMPORT!$F:$AF,13,FALSE)="true","X",""),"")</f>
        <v/>
      </c>
      <c r="W243" s="16" t="str">
        <f>IFERROR(IF(VLOOKUP(B243,IMPORT!$F:$AF,14,FALSE)="true","X",""),"")</f>
        <v/>
      </c>
      <c r="X243" s="12">
        <f>IFERROR(INT(IF(MID(VLOOKUP(B243,IMPORT!$F:$AF,27,FALSE),1,10)&lt;&gt;"null",MID(VLOOKUP(B243,IMPORT!$F:$AF,27,FALSE),1,10),"-")),"")</f>
        <v>43210</v>
      </c>
      <c r="Y243" s="21">
        <f>IFERROR(IF(VLOOKUP(B243,IMPORT!$F:$AF,24,FALSE)&lt;&gt;"null",VLOOKUP(B243,IMPORT!$F:$AF,24,FALSE),""),"")</f>
        <v>7.0100118723606502E+17</v>
      </c>
      <c r="Z243" s="18" t="str">
        <f>IFERROR(IF(VLOOKUP(B243,IMPORT!$F:$AF,25,FALSE)&lt;&gt;"null",VLOOKUP(B243,IMPORT!$F:$AF,25,FALSE),""),"")</f>
        <v/>
      </c>
    </row>
    <row r="244" spans="1:26">
      <c r="A244" s="1" t="str">
        <f>IFERROR(IF(IMPORT!C244&lt;&gt;"",IMPORT!C244,""),"")</f>
        <v>Paris 14 - Arago</v>
      </c>
      <c r="B244" s="1" t="str">
        <f>IFERROR(VLOOKUP(D244,IMPORT!$1:$1048576,6,FALSE),"")</f>
        <v>ES-124-VS</v>
      </c>
      <c r="C244" s="1" t="str">
        <f>IFERROR(VLOOKUP(B244,IMPORT!$F:$G,2,FALSE),"")</f>
        <v>TWINGO</v>
      </c>
      <c r="D244" s="8" t="str">
        <f>IFERROR(IF(IMPORT!A244&lt;&gt;"",IMPORT!A244,""),"")</f>
        <v>Paris 14 - Arago1</v>
      </c>
      <c r="E244" s="1" t="str">
        <f>IFERROR(VLOOKUP(D244,IMPORT!$1:$1048576,21,FALSE),"")</f>
        <v>Stephen Girault</v>
      </c>
      <c r="F244" s="22" t="str">
        <f>IFERROR(IF(VLOOKUP(B244,IMPORT!$F:$J,4,0)="true","","S"),"")</f>
        <v/>
      </c>
      <c r="G244" s="10" t="str">
        <f>IFERROR(IF(VLOOKUP(B244,IMPORT!$F:$J,5,0)="normal","","B"),"")</f>
        <v/>
      </c>
      <c r="H244" s="23" t="str">
        <f>IFERROR(IF(VLOOKUP(B244,IMPORT!$F:$L,7,0)="true","","P"),"")</f>
        <v/>
      </c>
      <c r="I244" s="18" t="str">
        <f>IF(AND(OR(IMPORT!K244="available",IMPORT!K244="reservation",IMPORT!K244="reservation-late"),OR(A244&lt;&gt;"Z - Garage - Livraison",A244&lt;&gt;"Z - Garage - Livraison")),B244,"")</f>
        <v>ES-124-VS</v>
      </c>
      <c r="J244" s="18" t="str">
        <f>IFERROR(IF(VLOOKUP(B244,IMPORT!$F:$AF,21,FALSE)&lt;&gt;"null",IF(OR(A244="Z - Garage - Livraison",A244="Z - Garage - Restitution"),"",B244),""),"")</f>
        <v/>
      </c>
      <c r="K244" s="18" t="str">
        <f>IF(AND(J244="",OR(IMPORT!K244="intervention",IMPORT!K244="intervention-late")),IF(OR(A244="Z - Garage - Livraison",A244="Z - Garage - Restitution"),"",B244),"")</f>
        <v/>
      </c>
      <c r="L244" s="18" t="str">
        <f t="shared" si="6"/>
        <v/>
      </c>
      <c r="M244" s="20" t="str">
        <f>IFERROR(INT(IF(OR(IMPORT!K244="intervention",IMPORT!K244="intervention-late",IMPORT!K244="unavailable"),IF(J244&lt;&gt;"",MID(VLOOKUP(B244,IMPORT!$F:$AF,21,0),1,10),MID(VLOOKUP(B244,IMPORT!$F:$AF,19,0),1,10)),"")),"")</f>
        <v/>
      </c>
      <c r="N244" s="20" t="str">
        <f>IFERROR(INT(IF(OR(IMPORT!K244="intervention",IMPORT!K244="intervention-late",IMPORT!K244="unavailable"),IF(J244&lt;&gt;"",MID(VLOOKUP(B244,IMPORT!$F:$AF,22,0),1,10),MID(VLOOKUP(B244,IMPORT!$F:$AF,20,0),1,10)),"")),"")</f>
        <v/>
      </c>
      <c r="O244" s="18" t="str">
        <f t="shared" ca="1" si="7"/>
        <v/>
      </c>
      <c r="P244" s="14">
        <f>IFERROR(INT(IF(MID(VLOOKUP(B244,IMPORT!$F:$AF,23,FALSE),1,10)&lt;&gt;"null",MID(VLOOKUP(B244,IMPORT!$F:$AF,23,FALSE),1,10),"")),"")</f>
        <v>43498</v>
      </c>
      <c r="Q244" s="16" t="str">
        <f>IFERROR(INT(IF(MID(VLOOKUP(B244,IMPORT!$F:$AF,26,FALSE),1,10)&lt;&gt;"null",MID(VLOOKUP(B244,IMPORT!$F:$AF,26,FALSE),1,10),"")),"")</f>
        <v/>
      </c>
      <c r="R244" s="16" t="str">
        <f>IFERROR(IF(VLOOKUP(B244,IMPORT!$F:$AF,11,FALSE)="true","X",""),"")</f>
        <v/>
      </c>
      <c r="S244" s="16" t="str">
        <f>IFERROR(IF(VLOOKUP(B244,IMPORT!$F:$AF,12,FALSE)="true","X",""),"")</f>
        <v/>
      </c>
      <c r="T244" s="16" t="str">
        <f>IFERROR(IF(VLOOKUP(B244,IMPORT!$F:$AF,9,FALSE)="true","X",""),"")</f>
        <v/>
      </c>
      <c r="U244" s="16" t="str">
        <f>IFERROR(IF(VLOOKUP(B244,IMPORT!$F:$AF,10,FALSE)="true","X",""),"")</f>
        <v/>
      </c>
      <c r="V244" s="16" t="str">
        <f>IFERROR(IF(VLOOKUP(B244,IMPORT!$F:$AF,13,FALSE)="true","X",""),"")</f>
        <v/>
      </c>
      <c r="W244" s="16" t="str">
        <f>IFERROR(IF(VLOOKUP(B244,IMPORT!$F:$AF,14,FALSE)="true","X",""),"")</f>
        <v/>
      </c>
      <c r="X244" s="12">
        <f>IFERROR(INT(IF(MID(VLOOKUP(B244,IMPORT!$F:$AF,27,FALSE),1,10)&lt;&gt;"null",MID(VLOOKUP(B244,IMPORT!$F:$AF,27,FALSE),1,10),"-")),"")</f>
        <v>43216</v>
      </c>
      <c r="Y244" s="21">
        <f>IFERROR(IF(VLOOKUP(B244,IMPORT!$F:$AF,24,FALSE)&lt;&gt;"null",VLOOKUP(B244,IMPORT!$F:$AF,24,FALSE),""),"")</f>
        <v>7.0100118723602099E+17</v>
      </c>
      <c r="Z244" s="18" t="str">
        <f>IFERROR(IF(VLOOKUP(B244,IMPORT!$F:$AF,25,FALSE)&lt;&gt;"null",VLOOKUP(B244,IMPORT!$F:$AF,25,FALSE),""),"")</f>
        <v/>
      </c>
    </row>
    <row r="245" spans="1:26">
      <c r="A245" s="1" t="str">
        <f>IFERROR(IF(IMPORT!C245&lt;&gt;"",IMPORT!C245,""),"")</f>
        <v>Paris 14 - Arago</v>
      </c>
      <c r="B245" s="1" t="str">
        <f>IFERROR(VLOOKUP(D245,IMPORT!$1:$1048576,6,FALSE),"")</f>
        <v>EZ-140-GF</v>
      </c>
      <c r="C245" s="1" t="str">
        <f>IFERROR(VLOOKUP(B245,IMPORT!$F:$G,2,FALSE),"")</f>
        <v>Yaris</v>
      </c>
      <c r="D245" s="8" t="str">
        <f>IFERROR(IF(IMPORT!A245&lt;&gt;"",IMPORT!A245,""),"")</f>
        <v>Paris 14 - Arago2</v>
      </c>
      <c r="E245" s="1" t="str">
        <f>IFERROR(VLOOKUP(D245,IMPORT!$1:$1048576,21,FALSE),"")</f>
        <v>Stephen Girault</v>
      </c>
      <c r="F245" s="22" t="str">
        <f>IFERROR(IF(VLOOKUP(B245,IMPORT!$F:$J,4,0)="true","","S"),"")</f>
        <v/>
      </c>
      <c r="G245" s="10" t="str">
        <f>IFERROR(IF(VLOOKUP(B245,IMPORT!$F:$J,5,0)="normal","","B"),"")</f>
        <v/>
      </c>
      <c r="H245" s="23" t="str">
        <f>IFERROR(IF(VLOOKUP(B245,IMPORT!$F:$L,7,0)="true","","P"),"")</f>
        <v/>
      </c>
      <c r="I245" s="18" t="str">
        <f>IF(AND(OR(IMPORT!K245="available",IMPORT!K245="reservation",IMPORT!K245="reservation-late"),OR(A245&lt;&gt;"Z - Garage - Livraison",A245&lt;&gt;"Z - Garage - Livraison")),B245,"")</f>
        <v>EZ-140-GF</v>
      </c>
      <c r="J245" s="18" t="str">
        <f>IFERROR(IF(VLOOKUP(B245,IMPORT!$F:$AF,21,FALSE)&lt;&gt;"null",IF(OR(A245="Z - Garage - Livraison",A245="Z - Garage - Restitution"),"",B245),""),"")</f>
        <v/>
      </c>
      <c r="K245" s="18" t="str">
        <f>IF(AND(J245="",OR(IMPORT!K245="intervention",IMPORT!K245="intervention-late")),IF(OR(A245="Z - Garage - Livraison",A245="Z - Garage - Restitution"),"",B245),"")</f>
        <v/>
      </c>
      <c r="L245" s="18" t="str">
        <f t="shared" si="6"/>
        <v/>
      </c>
      <c r="M245" s="20" t="str">
        <f>IFERROR(INT(IF(OR(IMPORT!K245="intervention",IMPORT!K245="intervention-late",IMPORT!K245="unavailable"),IF(J245&lt;&gt;"",MID(VLOOKUP(B245,IMPORT!$F:$AF,21,0),1,10),MID(VLOOKUP(B245,IMPORT!$F:$AF,19,0),1,10)),"")),"")</f>
        <v/>
      </c>
      <c r="N245" s="20" t="str">
        <f>IFERROR(INT(IF(OR(IMPORT!K245="intervention",IMPORT!K245="intervention-late",IMPORT!K245="unavailable"),IF(J245&lt;&gt;"",MID(VLOOKUP(B245,IMPORT!$F:$AF,22,0),1,10),MID(VLOOKUP(B245,IMPORT!$F:$AF,20,0),1,10)),"")),"")</f>
        <v/>
      </c>
      <c r="O245" s="18" t="str">
        <f t="shared" ca="1" si="7"/>
        <v/>
      </c>
      <c r="P245" s="14">
        <f>IFERROR(INT(IF(MID(VLOOKUP(B245,IMPORT!$F:$AF,23,FALSE),1,10)&lt;&gt;"null",MID(VLOOKUP(B245,IMPORT!$F:$AF,23,FALSE),1,10),"")),"")</f>
        <v>43470</v>
      </c>
      <c r="Q245" s="16" t="str">
        <f>IFERROR(INT(IF(MID(VLOOKUP(B245,IMPORT!$F:$AF,26,FALSE),1,10)&lt;&gt;"null",MID(VLOOKUP(B245,IMPORT!$F:$AF,26,FALSE),1,10),"")),"")</f>
        <v/>
      </c>
      <c r="R245" s="16" t="str">
        <f>IFERROR(IF(VLOOKUP(B245,IMPORT!$F:$AF,11,FALSE)="true","X",""),"")</f>
        <v/>
      </c>
      <c r="S245" s="16" t="str">
        <f>IFERROR(IF(VLOOKUP(B245,IMPORT!$F:$AF,12,FALSE)="true","X",""),"")</f>
        <v/>
      </c>
      <c r="T245" s="16" t="str">
        <f>IFERROR(IF(VLOOKUP(B245,IMPORT!$F:$AF,9,FALSE)="true","X",""),"")</f>
        <v/>
      </c>
      <c r="U245" s="16" t="str">
        <f>IFERROR(IF(VLOOKUP(B245,IMPORT!$F:$AF,10,FALSE)="true","X",""),"")</f>
        <v/>
      </c>
      <c r="V245" s="16" t="str">
        <f>IFERROR(IF(VLOOKUP(B245,IMPORT!$F:$AF,13,FALSE)="true","X",""),"")</f>
        <v/>
      </c>
      <c r="W245" s="16" t="str">
        <f>IFERROR(IF(VLOOKUP(B245,IMPORT!$F:$AF,14,FALSE)="true","X",""),"")</f>
        <v/>
      </c>
      <c r="X245" s="12" t="str">
        <f>IFERROR(INT(IF(MID(VLOOKUP(B245,IMPORT!$F:$AF,27,FALSE),1,10)&lt;&gt;"null",MID(VLOOKUP(B245,IMPORT!$F:$AF,27,FALSE),1,10),"-")),"")</f>
        <v/>
      </c>
      <c r="Y245" s="21">
        <f>IFERROR(IF(VLOOKUP(B245,IMPORT!$F:$AF,24,FALSE)&lt;&gt;"null",VLOOKUP(B245,IMPORT!$F:$AF,24,FALSE),""),"")</f>
        <v>7.0100118723604595E+17</v>
      </c>
      <c r="Z245" s="18" t="str">
        <f>IFERROR(IF(VLOOKUP(B245,IMPORT!$F:$AF,25,FALSE)&lt;&gt;"null",VLOOKUP(B245,IMPORT!$F:$AF,25,FALSE),""),"")</f>
        <v/>
      </c>
    </row>
    <row r="246" spans="1:26">
      <c r="A246" s="1" t="str">
        <f>IFERROR(IF(IMPORT!C246&lt;&gt;"",IMPORT!C246,""),"")</f>
        <v>Paris 14 - Edgar Quinet</v>
      </c>
      <c r="B246" s="1" t="str">
        <f>IFERROR(VLOOKUP(D246,IMPORT!$1:$1048576,6,FALSE),"")</f>
        <v>EK-944-GX</v>
      </c>
      <c r="C246" s="1" t="str">
        <f>IFERROR(VLOOKUP(B246,IMPORT!$F:$G,2,FALSE),"")</f>
        <v>TWINGO</v>
      </c>
      <c r="D246" s="8" t="str">
        <f>IFERROR(IF(IMPORT!A246&lt;&gt;"",IMPORT!A246,""),"")</f>
        <v>Paris 14 - Edgar Quinet1</v>
      </c>
      <c r="E246" s="1" t="str">
        <f>IFERROR(VLOOKUP(D246,IMPORT!$1:$1048576,21,FALSE),"")</f>
        <v>Azize Aouzal</v>
      </c>
      <c r="F246" s="22" t="str">
        <f>IFERROR(IF(VLOOKUP(B246,IMPORT!$F:$J,4,0)="true","","S"),"")</f>
        <v/>
      </c>
      <c r="G246" s="10" t="str">
        <f>IFERROR(IF(VLOOKUP(B246,IMPORT!$F:$J,5,0)="normal","","B"),"")</f>
        <v/>
      </c>
      <c r="H246" s="23" t="str">
        <f>IFERROR(IF(VLOOKUP(B246,IMPORT!$F:$L,7,0)="true","","P"),"")</f>
        <v>P</v>
      </c>
      <c r="I246" s="18" t="str">
        <f>IF(AND(OR(IMPORT!K246="available",IMPORT!K246="reservation",IMPORT!K246="reservation-late"),OR(A246&lt;&gt;"Z - Garage - Livraison",A246&lt;&gt;"Z - Garage - Livraison")),B246,"")</f>
        <v/>
      </c>
      <c r="J246" s="18" t="str">
        <f>IFERROR(IF(VLOOKUP(B246,IMPORT!$F:$AF,21,FALSE)&lt;&gt;"null",IF(OR(A246="Z - Garage - Livraison",A246="Z - Garage - Restitution"),"",B246),""),"")</f>
        <v>EK-944-GX</v>
      </c>
      <c r="K246" s="18" t="str">
        <f>IF(AND(J246="",OR(IMPORT!K246="intervention",IMPORT!K246="intervention-late")),IF(OR(A246="Z - Garage - Livraison",A246="Z - Garage - Restitution"),"",B246),"")</f>
        <v/>
      </c>
      <c r="L246" s="18" t="str">
        <f t="shared" si="6"/>
        <v/>
      </c>
      <c r="M246" s="20">
        <f>IFERROR(INT(IF(OR(IMPORT!K246="intervention",IMPORT!K246="intervention-late",IMPORT!K246="unavailable"),IF(J246&lt;&gt;"",MID(VLOOKUP(B246,IMPORT!$F:$AF,21,0),1,10),MID(VLOOKUP(B246,IMPORT!$F:$AF,19,0),1,10)),"")),"")</f>
        <v>43498</v>
      </c>
      <c r="N246" s="20">
        <f>IFERROR(INT(IF(OR(IMPORT!K246="intervention",IMPORT!K246="intervention-late",IMPORT!K246="unavailable"),IF(J246&lt;&gt;"",MID(VLOOKUP(B246,IMPORT!$F:$AF,22,0),1,10),MID(VLOOKUP(B246,IMPORT!$F:$AF,20,0),1,10)),"")),"")</f>
        <v>43523</v>
      </c>
      <c r="O246" s="18">
        <f t="shared" ca="1" si="7"/>
        <v>8</v>
      </c>
      <c r="P246" s="14" t="str">
        <f>IFERROR(INT(IF(MID(VLOOKUP(B246,IMPORT!$F:$AF,23,FALSE),1,10)&lt;&gt;"null",MID(VLOOKUP(B246,IMPORT!$F:$AF,23,FALSE),1,10),"")),"")</f>
        <v/>
      </c>
      <c r="Q246" s="16" t="str">
        <f>IFERROR(INT(IF(MID(VLOOKUP(B246,IMPORT!$F:$AF,26,FALSE),1,10)&lt;&gt;"null",MID(VLOOKUP(B246,IMPORT!$F:$AF,26,FALSE),1,10),"")),"")</f>
        <v/>
      </c>
      <c r="R246" s="16" t="str">
        <f>IFERROR(IF(VLOOKUP(B246,IMPORT!$F:$AF,11,FALSE)="true","X",""),"")</f>
        <v/>
      </c>
      <c r="S246" s="16" t="str">
        <f>IFERROR(IF(VLOOKUP(B246,IMPORT!$F:$AF,12,FALSE)="true","X",""),"")</f>
        <v/>
      </c>
      <c r="T246" s="16" t="str">
        <f>IFERROR(IF(VLOOKUP(B246,IMPORT!$F:$AF,9,FALSE)="true","X",""),"")</f>
        <v/>
      </c>
      <c r="U246" s="16" t="str">
        <f>IFERROR(IF(VLOOKUP(B246,IMPORT!$F:$AF,10,FALSE)="true","X",""),"")</f>
        <v/>
      </c>
      <c r="V246" s="16" t="str">
        <f>IFERROR(IF(VLOOKUP(B246,IMPORT!$F:$AF,13,FALSE)="true","X",""),"")</f>
        <v/>
      </c>
      <c r="W246" s="16" t="str">
        <f>IFERROR(IF(VLOOKUP(B246,IMPORT!$F:$AF,14,FALSE)="true","X",""),"")</f>
        <v/>
      </c>
      <c r="X246" s="12">
        <f>IFERROR(INT(IF(MID(VLOOKUP(B246,IMPORT!$F:$AF,27,FALSE),1,10)&lt;&gt;"null",MID(VLOOKUP(B246,IMPORT!$F:$AF,27,FALSE),1,10),"-")),"")</f>
        <v>43397</v>
      </c>
      <c r="Y246" s="21">
        <f>IFERROR(IF(VLOOKUP(B246,IMPORT!$F:$AF,24,FALSE)&lt;&gt;"null",VLOOKUP(B246,IMPORT!$F:$AF,24,FALSE),""),"")</f>
        <v>7.0100118723601997E+17</v>
      </c>
      <c r="Z246" s="18" t="str">
        <f>IFERROR(IF(VLOOKUP(B246,IMPORT!$F:$AF,25,FALSE)&lt;&gt;"null",VLOOKUP(B246,IMPORT!$F:$AF,25,FALSE),""),"")</f>
        <v/>
      </c>
    </row>
    <row r="247" spans="1:26">
      <c r="A247" s="1" t="str">
        <f>IFERROR(IF(IMPORT!C247&lt;&gt;"",IMPORT!C247,""),"")</f>
        <v>Paris 14 - Edgar Quinet</v>
      </c>
      <c r="B247" s="1" t="str">
        <f>IFERROR(VLOOKUP(D247,IMPORT!$1:$1048576,6,FALSE),"")</f>
        <v>EL-214-SA</v>
      </c>
      <c r="C247" s="1" t="str">
        <f>IFERROR(VLOOKUP(B247,IMPORT!$F:$G,2,FALSE),"")</f>
        <v>TWINGO</v>
      </c>
      <c r="D247" s="8" t="str">
        <f>IFERROR(IF(IMPORT!A247&lt;&gt;"",IMPORT!A247,""),"")</f>
        <v>Paris 14 - Edgar Quinet2</v>
      </c>
      <c r="E247" s="1" t="str">
        <f>IFERROR(VLOOKUP(D247,IMPORT!$1:$1048576,21,FALSE),"")</f>
        <v>Azize Aouzal</v>
      </c>
      <c r="F247" s="22" t="str">
        <f>IFERROR(IF(VLOOKUP(B247,IMPORT!$F:$J,4,0)="true","","S"),"")</f>
        <v/>
      </c>
      <c r="G247" s="10" t="str">
        <f>IFERROR(IF(VLOOKUP(B247,IMPORT!$F:$J,5,0)="normal","","B"),"")</f>
        <v/>
      </c>
      <c r="H247" s="23" t="str">
        <f>IFERROR(IF(VLOOKUP(B247,IMPORT!$F:$L,7,0)="true","","P"),"")</f>
        <v/>
      </c>
      <c r="I247" s="18" t="str">
        <f>IF(AND(OR(IMPORT!K247="available",IMPORT!K247="reservation",IMPORT!K247="reservation-late"),OR(A247&lt;&gt;"Z - Garage - Livraison",A247&lt;&gt;"Z - Garage - Livraison")),B247,"")</f>
        <v>EL-214-SA</v>
      </c>
      <c r="J247" s="18" t="str">
        <f>IFERROR(IF(VLOOKUP(B247,IMPORT!$F:$AF,21,FALSE)&lt;&gt;"null",IF(OR(A247="Z - Garage - Livraison",A247="Z - Garage - Restitution"),"",B247),""),"")</f>
        <v/>
      </c>
      <c r="K247" s="18" t="str">
        <f>IF(AND(J247="",OR(IMPORT!K247="intervention",IMPORT!K247="intervention-late")),IF(OR(A247="Z - Garage - Livraison",A247="Z - Garage - Restitution"),"",B247),"")</f>
        <v/>
      </c>
      <c r="L247" s="18" t="str">
        <f t="shared" si="6"/>
        <v/>
      </c>
      <c r="M247" s="20" t="str">
        <f>IFERROR(INT(IF(OR(IMPORT!K247="intervention",IMPORT!K247="intervention-late",IMPORT!K247="unavailable"),IF(J247&lt;&gt;"",MID(VLOOKUP(B247,IMPORT!$F:$AF,21,0),1,10),MID(VLOOKUP(B247,IMPORT!$F:$AF,19,0),1,10)),"")),"")</f>
        <v/>
      </c>
      <c r="N247" s="20" t="str">
        <f>IFERROR(INT(IF(OR(IMPORT!K247="intervention",IMPORT!K247="intervention-late",IMPORT!K247="unavailable"),IF(J247&lt;&gt;"",MID(VLOOKUP(B247,IMPORT!$F:$AF,22,0),1,10),MID(VLOOKUP(B247,IMPORT!$F:$AF,20,0),1,10)),"")),"")</f>
        <v/>
      </c>
      <c r="O247" s="18" t="str">
        <f t="shared" ca="1" si="7"/>
        <v/>
      </c>
      <c r="P247" s="14" t="str">
        <f>IFERROR(INT(IF(MID(VLOOKUP(B247,IMPORT!$F:$AF,23,FALSE),1,10)&lt;&gt;"null",MID(VLOOKUP(B247,IMPORT!$F:$AF,23,FALSE),1,10),"")),"")</f>
        <v/>
      </c>
      <c r="Q247" s="16" t="str">
        <f>IFERROR(INT(IF(MID(VLOOKUP(B247,IMPORT!$F:$AF,26,FALSE),1,10)&lt;&gt;"null",MID(VLOOKUP(B247,IMPORT!$F:$AF,26,FALSE),1,10),"")),"")</f>
        <v/>
      </c>
      <c r="R247" s="16" t="str">
        <f>IFERROR(IF(VLOOKUP(B247,IMPORT!$F:$AF,11,FALSE)="true","X",""),"")</f>
        <v/>
      </c>
      <c r="S247" s="16" t="str">
        <f>IFERROR(IF(VLOOKUP(B247,IMPORT!$F:$AF,12,FALSE)="true","X",""),"")</f>
        <v/>
      </c>
      <c r="T247" s="16" t="str">
        <f>IFERROR(IF(VLOOKUP(B247,IMPORT!$F:$AF,9,FALSE)="true","X",""),"")</f>
        <v/>
      </c>
      <c r="U247" s="16" t="str">
        <f>IFERROR(IF(VLOOKUP(B247,IMPORT!$F:$AF,10,FALSE)="true","X",""),"")</f>
        <v/>
      </c>
      <c r="V247" s="16" t="str">
        <f>IFERROR(IF(VLOOKUP(B247,IMPORT!$F:$AF,13,FALSE)="true","X",""),"")</f>
        <v/>
      </c>
      <c r="W247" s="16" t="str">
        <f>IFERROR(IF(VLOOKUP(B247,IMPORT!$F:$AF,14,FALSE)="true","X",""),"")</f>
        <v/>
      </c>
      <c r="X247" s="12">
        <f>IFERROR(INT(IF(MID(VLOOKUP(B247,IMPORT!$F:$AF,27,FALSE),1,10)&lt;&gt;"null",MID(VLOOKUP(B247,IMPORT!$F:$AF,27,FALSE),1,10),"-")),"")</f>
        <v>43438</v>
      </c>
      <c r="Y247" s="21">
        <f>IFERROR(IF(VLOOKUP(B247,IMPORT!$F:$AF,24,FALSE)&lt;&gt;"null",VLOOKUP(B247,IMPORT!$F:$AF,24,FALSE),""),"")</f>
        <v>7.0100118723602598E+17</v>
      </c>
      <c r="Z247" s="18" t="str">
        <f>IFERROR(IF(VLOOKUP(B247,IMPORT!$F:$AF,25,FALSE)&lt;&gt;"null",VLOOKUP(B247,IMPORT!$F:$AF,25,FALSE),""),"")</f>
        <v/>
      </c>
    </row>
    <row r="248" spans="1:26">
      <c r="A248" s="1" t="str">
        <f>IFERROR(IF(IMPORT!C248&lt;&gt;"",IMPORT!C248,""),"")</f>
        <v>Paris 14 - Judo</v>
      </c>
      <c r="B248" s="1" t="str">
        <f>IFERROR(VLOOKUP(D248,IMPORT!$1:$1048576,6,FALSE),"")</f>
        <v>EK-122-ZX</v>
      </c>
      <c r="C248" s="1" t="str">
        <f>IFERROR(VLOOKUP(B248,IMPORT!$F:$G,2,FALSE),"")</f>
        <v>TWINGO</v>
      </c>
      <c r="D248" s="8" t="str">
        <f>IFERROR(IF(IMPORT!A248&lt;&gt;"",IMPORT!A248,""),"")</f>
        <v>Paris 14 - Judo1</v>
      </c>
      <c r="E248" s="1" t="str">
        <f>IFERROR(VLOOKUP(D248,IMPORT!$1:$1048576,21,FALSE),"")</f>
        <v>Azize Aouzal</v>
      </c>
      <c r="F248" s="22" t="str">
        <f>IFERROR(IF(VLOOKUP(B248,IMPORT!$F:$J,4,0)="true","","S"),"")</f>
        <v/>
      </c>
      <c r="G248" s="10" t="str">
        <f>IFERROR(IF(VLOOKUP(B248,IMPORT!$F:$J,5,0)="normal","","B"),"")</f>
        <v/>
      </c>
      <c r="H248" s="23" t="str">
        <f>IFERROR(IF(VLOOKUP(B248,IMPORT!$F:$L,7,0)="true","","P"),"")</f>
        <v/>
      </c>
      <c r="I248" s="18" t="str">
        <f>IF(AND(OR(IMPORT!K248="available",IMPORT!K248="reservation",IMPORT!K248="reservation-late"),OR(A248&lt;&gt;"Z - Garage - Livraison",A248&lt;&gt;"Z - Garage - Livraison")),B248,"")</f>
        <v>EK-122-ZX</v>
      </c>
      <c r="J248" s="18" t="str">
        <f>IFERROR(IF(VLOOKUP(B248,IMPORT!$F:$AF,21,FALSE)&lt;&gt;"null",IF(OR(A248="Z - Garage - Livraison",A248="Z - Garage - Restitution"),"",B248),""),"")</f>
        <v/>
      </c>
      <c r="K248" s="18" t="str">
        <f>IF(AND(J248="",OR(IMPORT!K248="intervention",IMPORT!K248="intervention-late")),IF(OR(A248="Z - Garage - Livraison",A248="Z - Garage - Restitution"),"",B248),"")</f>
        <v/>
      </c>
      <c r="L248" s="18" t="str">
        <f t="shared" si="6"/>
        <v/>
      </c>
      <c r="M248" s="20" t="str">
        <f>IFERROR(INT(IF(OR(IMPORT!K248="intervention",IMPORT!K248="intervention-late",IMPORT!K248="unavailable"),IF(J248&lt;&gt;"",MID(VLOOKUP(B248,IMPORT!$F:$AF,21,0),1,10),MID(VLOOKUP(B248,IMPORT!$F:$AF,19,0),1,10)),"")),"")</f>
        <v/>
      </c>
      <c r="N248" s="20" t="str">
        <f>IFERROR(INT(IF(OR(IMPORT!K248="intervention",IMPORT!K248="intervention-late",IMPORT!K248="unavailable"),IF(J248&lt;&gt;"",MID(VLOOKUP(B248,IMPORT!$F:$AF,22,0),1,10),MID(VLOOKUP(B248,IMPORT!$F:$AF,20,0),1,10)),"")),"")</f>
        <v/>
      </c>
      <c r="O248" s="18" t="str">
        <f t="shared" ca="1" si="7"/>
        <v/>
      </c>
      <c r="P248" s="14" t="str">
        <f>IFERROR(INT(IF(MID(VLOOKUP(B248,IMPORT!$F:$AF,23,FALSE),1,10)&lt;&gt;"null",MID(VLOOKUP(B248,IMPORT!$F:$AF,23,FALSE),1,10),"")),"")</f>
        <v/>
      </c>
      <c r="Q248" s="16">
        <f>IFERROR(INT(IF(MID(VLOOKUP(B248,IMPORT!$F:$AF,26,FALSE),1,10)&lt;&gt;"null",MID(VLOOKUP(B248,IMPORT!$F:$AF,26,FALSE),1,10),"")),"")</f>
        <v>43391</v>
      </c>
      <c r="R248" s="16" t="str">
        <f>IFERROR(IF(VLOOKUP(B248,IMPORT!$F:$AF,11,FALSE)="true","X",""),"")</f>
        <v/>
      </c>
      <c r="S248" s="16" t="str">
        <f>IFERROR(IF(VLOOKUP(B248,IMPORT!$F:$AF,12,FALSE)="true","X",""),"")</f>
        <v/>
      </c>
      <c r="T248" s="16" t="str">
        <f>IFERROR(IF(VLOOKUP(B248,IMPORT!$F:$AF,9,FALSE)="true","X",""),"")</f>
        <v/>
      </c>
      <c r="U248" s="16" t="str">
        <f>IFERROR(IF(VLOOKUP(B248,IMPORT!$F:$AF,10,FALSE)="true","X",""),"")</f>
        <v/>
      </c>
      <c r="V248" s="16" t="str">
        <f>IFERROR(IF(VLOOKUP(B248,IMPORT!$F:$AF,13,FALSE)="true","X",""),"")</f>
        <v/>
      </c>
      <c r="W248" s="16" t="str">
        <f>IFERROR(IF(VLOOKUP(B248,IMPORT!$F:$AF,14,FALSE)="true","X",""),"")</f>
        <v/>
      </c>
      <c r="X248" s="12">
        <f>IFERROR(INT(IF(MID(VLOOKUP(B248,IMPORT!$F:$AF,27,FALSE),1,10)&lt;&gt;"null",MID(VLOOKUP(B248,IMPORT!$F:$AF,27,FALSE),1,10),"-")),"")</f>
        <v>43437</v>
      </c>
      <c r="Y248" s="21">
        <f>IFERROR(IF(VLOOKUP(B248,IMPORT!$F:$AF,24,FALSE)&lt;&gt;"null",VLOOKUP(B248,IMPORT!$F:$AF,24,FALSE),""),"")</f>
        <v>7.0100118723602304E+17</v>
      </c>
      <c r="Z248" s="18" t="str">
        <f>IFERROR(IF(VLOOKUP(B248,IMPORT!$F:$AF,25,FALSE)&lt;&gt;"null",VLOOKUP(B248,IMPORT!$F:$AF,25,FALSE),""),"")</f>
        <v/>
      </c>
    </row>
    <row r="249" spans="1:26">
      <c r="A249" s="1" t="str">
        <f>IFERROR(IF(IMPORT!C249&lt;&gt;"",IMPORT!C249,""),"")</f>
        <v>Paris 14 - Judo</v>
      </c>
      <c r="B249" s="1" t="str">
        <f>IFERROR(VLOOKUP(D249,IMPORT!$1:$1048576,6,FALSE),"")</f>
        <v>EQ-661-EH</v>
      </c>
      <c r="C249" s="1" t="str">
        <f>IFERROR(VLOOKUP(B249,IMPORT!$F:$G,2,FALSE),"")</f>
        <v>MEGANE</v>
      </c>
      <c r="D249" s="8" t="str">
        <f>IFERROR(IF(IMPORT!A249&lt;&gt;"",IMPORT!A249,""),"")</f>
        <v>Paris 14 - Judo2</v>
      </c>
      <c r="E249" s="1" t="str">
        <f>IFERROR(VLOOKUP(D249,IMPORT!$1:$1048576,21,FALSE),"")</f>
        <v>Azize Aouzal</v>
      </c>
      <c r="F249" s="22" t="str">
        <f>IFERROR(IF(VLOOKUP(B249,IMPORT!$F:$J,4,0)="true","","S"),"")</f>
        <v/>
      </c>
      <c r="G249" s="10" t="str">
        <f>IFERROR(IF(VLOOKUP(B249,IMPORT!$F:$J,5,0)="normal","","B"),"")</f>
        <v/>
      </c>
      <c r="H249" s="23" t="str">
        <f>IFERROR(IF(VLOOKUP(B249,IMPORT!$F:$L,7,0)="true","","P"),"")</f>
        <v/>
      </c>
      <c r="I249" s="18" t="str">
        <f>IF(AND(OR(IMPORT!K249="available",IMPORT!K249="reservation",IMPORT!K249="reservation-late"),OR(A249&lt;&gt;"Z - Garage - Livraison",A249&lt;&gt;"Z - Garage - Livraison")),B249,"")</f>
        <v>EQ-661-EH</v>
      </c>
      <c r="J249" s="18" t="str">
        <f>IFERROR(IF(VLOOKUP(B249,IMPORT!$F:$AF,21,FALSE)&lt;&gt;"null",IF(OR(A249="Z - Garage - Livraison",A249="Z - Garage - Restitution"),"",B249),""),"")</f>
        <v/>
      </c>
      <c r="K249" s="18" t="str">
        <f>IF(AND(J249="",OR(IMPORT!K249="intervention",IMPORT!K249="intervention-late")),IF(OR(A249="Z - Garage - Livraison",A249="Z - Garage - Restitution"),"",B249),"")</f>
        <v/>
      </c>
      <c r="L249" s="18" t="str">
        <f t="shared" si="6"/>
        <v/>
      </c>
      <c r="M249" s="20" t="str">
        <f>IFERROR(INT(IF(OR(IMPORT!K249="intervention",IMPORT!K249="intervention-late",IMPORT!K249="unavailable"),IF(J249&lt;&gt;"",MID(VLOOKUP(B249,IMPORT!$F:$AF,21,0),1,10),MID(VLOOKUP(B249,IMPORT!$F:$AF,19,0),1,10)),"")),"")</f>
        <v/>
      </c>
      <c r="N249" s="20" t="str">
        <f>IFERROR(INT(IF(OR(IMPORT!K249="intervention",IMPORT!K249="intervention-late",IMPORT!K249="unavailable"),IF(J249&lt;&gt;"",MID(VLOOKUP(B249,IMPORT!$F:$AF,22,0),1,10),MID(VLOOKUP(B249,IMPORT!$F:$AF,20,0),1,10)),"")),"")</f>
        <v/>
      </c>
      <c r="O249" s="18" t="str">
        <f t="shared" ca="1" si="7"/>
        <v/>
      </c>
      <c r="P249" s="14" t="str">
        <f>IFERROR(INT(IF(MID(VLOOKUP(B249,IMPORT!$F:$AF,23,FALSE),1,10)&lt;&gt;"null",MID(VLOOKUP(B249,IMPORT!$F:$AF,23,FALSE),1,10),"")),"")</f>
        <v/>
      </c>
      <c r="Q249" s="16" t="str">
        <f>IFERROR(INT(IF(MID(VLOOKUP(B249,IMPORT!$F:$AF,26,FALSE),1,10)&lt;&gt;"null",MID(VLOOKUP(B249,IMPORT!$F:$AF,26,FALSE),1,10),"")),"")</f>
        <v/>
      </c>
      <c r="R249" s="16" t="str">
        <f>IFERROR(IF(VLOOKUP(B249,IMPORT!$F:$AF,11,FALSE)="true","X",""),"")</f>
        <v/>
      </c>
      <c r="S249" s="16" t="str">
        <f>IFERROR(IF(VLOOKUP(B249,IMPORT!$F:$AF,12,FALSE)="true","X",""),"")</f>
        <v/>
      </c>
      <c r="T249" s="16" t="str">
        <f>IFERROR(IF(VLOOKUP(B249,IMPORT!$F:$AF,9,FALSE)="true","X",""),"")</f>
        <v/>
      </c>
      <c r="U249" s="16" t="str">
        <f>IFERROR(IF(VLOOKUP(B249,IMPORT!$F:$AF,10,FALSE)="true","X",""),"")</f>
        <v/>
      </c>
      <c r="V249" s="16" t="str">
        <f>IFERROR(IF(VLOOKUP(B249,IMPORT!$F:$AF,13,FALSE)="true","X",""),"")</f>
        <v/>
      </c>
      <c r="W249" s="16" t="str">
        <f>IFERROR(IF(VLOOKUP(B249,IMPORT!$F:$AF,14,FALSE)="true","X",""),"")</f>
        <v/>
      </c>
      <c r="X249" s="12">
        <f>IFERROR(INT(IF(MID(VLOOKUP(B249,IMPORT!$F:$AF,27,FALSE),1,10)&lt;&gt;"null",MID(VLOOKUP(B249,IMPORT!$F:$AF,27,FALSE),1,10),"-")),"")</f>
        <v>43437</v>
      </c>
      <c r="Y249" s="21">
        <f>IFERROR(IF(VLOOKUP(B249,IMPORT!$F:$AF,24,FALSE)&lt;&gt;"null",VLOOKUP(B249,IMPORT!$F:$AF,24,FALSE),""),"")</f>
        <v>7.01001187236064E+17</v>
      </c>
      <c r="Z249" s="18" t="str">
        <f>IFERROR(IF(VLOOKUP(B249,IMPORT!$F:$AF,25,FALSE)&lt;&gt;"null",VLOOKUP(B249,IMPORT!$F:$AF,25,FALSE),""),"")</f>
        <v/>
      </c>
    </row>
    <row r="250" spans="1:26">
      <c r="A250" s="1" t="str">
        <f>IFERROR(IF(IMPORT!C250&lt;&gt;"",IMPORT!C250,""),"")</f>
        <v>Paris 14 - Montparnasse Raspail</v>
      </c>
      <c r="B250" s="1" t="str">
        <f>IFERROR(VLOOKUP(D250,IMPORT!$1:$1048576,6,FALSE),"")</f>
        <v>EP-143-EK</v>
      </c>
      <c r="C250" s="1" t="str">
        <f>IFERROR(VLOOKUP(B250,IMPORT!$F:$G,2,FALSE),"")</f>
        <v>Touran</v>
      </c>
      <c r="D250" s="8" t="str">
        <f>IFERROR(IF(IMPORT!A250&lt;&gt;"",IMPORT!A250,""),"")</f>
        <v>Paris 14 - Montparnasse Raspail1</v>
      </c>
      <c r="E250" s="1" t="str">
        <f>IFERROR(VLOOKUP(D250,IMPORT!$1:$1048576,21,FALSE),"")</f>
        <v>Azize Aouzal</v>
      </c>
      <c r="F250" s="22" t="str">
        <f>IFERROR(IF(VLOOKUP(B250,IMPORT!$F:$J,4,0)="true","","S"),"")</f>
        <v/>
      </c>
      <c r="G250" s="10" t="str">
        <f>IFERROR(IF(VLOOKUP(B250,IMPORT!$F:$J,5,0)="normal","","B"),"")</f>
        <v/>
      </c>
      <c r="H250" s="23" t="str">
        <f>IFERROR(IF(VLOOKUP(B250,IMPORT!$F:$L,7,0)="true","","P"),"")</f>
        <v/>
      </c>
      <c r="I250" s="18" t="str">
        <f>IF(AND(OR(IMPORT!K250="available",IMPORT!K250="reservation",IMPORT!K250="reservation-late"),OR(A250&lt;&gt;"Z - Garage - Livraison",A250&lt;&gt;"Z - Garage - Livraison")),B250,"")</f>
        <v>EP-143-EK</v>
      </c>
      <c r="J250" s="18" t="str">
        <f>IFERROR(IF(VLOOKUP(B250,IMPORT!$F:$AF,21,FALSE)&lt;&gt;"null",IF(OR(A250="Z - Garage - Livraison",A250="Z - Garage - Restitution"),"",B250),""),"")</f>
        <v/>
      </c>
      <c r="K250" s="18" t="str">
        <f>IF(AND(J250="",OR(IMPORT!K250="intervention",IMPORT!K250="intervention-late")),IF(OR(A250="Z - Garage - Livraison",A250="Z - Garage - Restitution"),"",B250),"")</f>
        <v/>
      </c>
      <c r="L250" s="18" t="str">
        <f t="shared" si="6"/>
        <v/>
      </c>
      <c r="M250" s="20" t="str">
        <f>IFERROR(INT(IF(OR(IMPORT!K250="intervention",IMPORT!K250="intervention-late",IMPORT!K250="unavailable"),IF(J250&lt;&gt;"",MID(VLOOKUP(B250,IMPORT!$F:$AF,21,0),1,10),MID(VLOOKUP(B250,IMPORT!$F:$AF,19,0),1,10)),"")),"")</f>
        <v/>
      </c>
      <c r="N250" s="20" t="str">
        <f>IFERROR(INT(IF(OR(IMPORT!K250="intervention",IMPORT!K250="intervention-late",IMPORT!K250="unavailable"),IF(J250&lt;&gt;"",MID(VLOOKUP(B250,IMPORT!$F:$AF,22,0),1,10),MID(VLOOKUP(B250,IMPORT!$F:$AF,20,0),1,10)),"")),"")</f>
        <v/>
      </c>
      <c r="O250" s="18" t="str">
        <f t="shared" ca="1" si="7"/>
        <v/>
      </c>
      <c r="P250" s="14">
        <f>IFERROR(INT(IF(MID(VLOOKUP(B250,IMPORT!$F:$AF,23,FALSE),1,10)&lt;&gt;"null",MID(VLOOKUP(B250,IMPORT!$F:$AF,23,FALSE),1,10),"")),"")</f>
        <v>43498</v>
      </c>
      <c r="Q250" s="16" t="str">
        <f>IFERROR(INT(IF(MID(VLOOKUP(B250,IMPORT!$F:$AF,26,FALSE),1,10)&lt;&gt;"null",MID(VLOOKUP(B250,IMPORT!$F:$AF,26,FALSE),1,10),"")),"")</f>
        <v/>
      </c>
      <c r="R250" s="16" t="str">
        <f>IFERROR(IF(VLOOKUP(B250,IMPORT!$F:$AF,11,FALSE)="true","X",""),"")</f>
        <v/>
      </c>
      <c r="S250" s="16" t="str">
        <f>IFERROR(IF(VLOOKUP(B250,IMPORT!$F:$AF,12,FALSE)="true","X",""),"")</f>
        <v/>
      </c>
      <c r="T250" s="16" t="str">
        <f>IFERROR(IF(VLOOKUP(B250,IMPORT!$F:$AF,9,FALSE)="true","X",""),"")</f>
        <v/>
      </c>
      <c r="U250" s="16" t="str">
        <f>IFERROR(IF(VLOOKUP(B250,IMPORT!$F:$AF,10,FALSE)="true","X",""),"")</f>
        <v/>
      </c>
      <c r="V250" s="16" t="str">
        <f>IFERROR(IF(VLOOKUP(B250,IMPORT!$F:$AF,13,FALSE)="true","X",""),"")</f>
        <v/>
      </c>
      <c r="W250" s="16" t="str">
        <f>IFERROR(IF(VLOOKUP(B250,IMPORT!$F:$AF,14,FALSE)="true","X",""),"")</f>
        <v/>
      </c>
      <c r="X250" s="12">
        <f>IFERROR(INT(IF(MID(VLOOKUP(B250,IMPORT!$F:$AF,27,FALSE),1,10)&lt;&gt;"null",MID(VLOOKUP(B250,IMPORT!$F:$AF,27,FALSE),1,10),"-")),"")</f>
        <v>43213</v>
      </c>
      <c r="Y250" s="21">
        <f>IFERROR(IF(VLOOKUP(B250,IMPORT!$F:$AF,24,FALSE)&lt;&gt;"null",VLOOKUP(B250,IMPORT!$F:$AF,24,FALSE),""),"")</f>
        <v>7.0100118723602496E+17</v>
      </c>
      <c r="Z250" s="18" t="str">
        <f>IFERROR(IF(VLOOKUP(B250,IMPORT!$F:$AF,25,FALSE)&lt;&gt;"null",VLOOKUP(B250,IMPORT!$F:$AF,25,FALSE),""),"")</f>
        <v/>
      </c>
    </row>
    <row r="251" spans="1:26">
      <c r="A251" s="1" t="str">
        <f>IFERROR(IF(IMPORT!C251&lt;&gt;"",IMPORT!C251,""),"")</f>
        <v>Paris 14 - Montparnasse Raspail</v>
      </c>
      <c r="B251" s="1" t="str">
        <f>IFERROR(VLOOKUP(D251,IMPORT!$1:$1048576,6,FALSE),"")</f>
        <v>FA-601-HB</v>
      </c>
      <c r="C251" s="1">
        <f>IFERROR(VLOOKUP(B251,IMPORT!$F:$G,2,FALSE),"")</f>
        <v>500</v>
      </c>
      <c r="D251" s="8" t="str">
        <f>IFERROR(IF(IMPORT!A251&lt;&gt;"",IMPORT!A251,""),"")</f>
        <v>Paris 14 - Montparnasse Raspail2</v>
      </c>
      <c r="E251" s="1" t="str">
        <f>IFERROR(VLOOKUP(D251,IMPORT!$1:$1048576,21,FALSE),"")</f>
        <v>Azize Aouzal</v>
      </c>
      <c r="F251" s="22" t="str">
        <f>IFERROR(IF(VLOOKUP(B251,IMPORT!$F:$J,4,0)="true","","S"),"")</f>
        <v/>
      </c>
      <c r="G251" s="10" t="str">
        <f>IFERROR(IF(VLOOKUP(B251,IMPORT!$F:$J,5,0)="normal","","B"),"")</f>
        <v/>
      </c>
      <c r="H251" s="23" t="str">
        <f>IFERROR(IF(VLOOKUP(B251,IMPORT!$F:$L,7,0)="true","","P"),"")</f>
        <v/>
      </c>
      <c r="I251" s="18" t="str">
        <f>IF(AND(OR(IMPORT!K251="available",IMPORT!K251="reservation",IMPORT!K251="reservation-late"),OR(A251&lt;&gt;"Z - Garage - Livraison",A251&lt;&gt;"Z - Garage - Livraison")),B251,"")</f>
        <v>FA-601-HB</v>
      </c>
      <c r="J251" s="18" t="str">
        <f>IFERROR(IF(VLOOKUP(B251,IMPORT!$F:$AF,21,FALSE)&lt;&gt;"null",IF(OR(A251="Z - Garage - Livraison",A251="Z - Garage - Restitution"),"",B251),""),"")</f>
        <v/>
      </c>
      <c r="K251" s="18" t="str">
        <f>IF(AND(J251="",OR(IMPORT!K251="intervention",IMPORT!K251="intervention-late")),IF(OR(A251="Z - Garage - Livraison",A251="Z - Garage - Restitution"),"",B251),"")</f>
        <v/>
      </c>
      <c r="L251" s="18" t="str">
        <f t="shared" si="6"/>
        <v/>
      </c>
      <c r="M251" s="20" t="str">
        <f>IFERROR(INT(IF(OR(IMPORT!K251="intervention",IMPORT!K251="intervention-late",IMPORT!K251="unavailable"),IF(J251&lt;&gt;"",MID(VLOOKUP(B251,IMPORT!$F:$AF,21,0),1,10),MID(VLOOKUP(B251,IMPORT!$F:$AF,19,0),1,10)),"")),"")</f>
        <v/>
      </c>
      <c r="N251" s="20" t="str">
        <f>IFERROR(INT(IF(OR(IMPORT!K251="intervention",IMPORT!K251="intervention-late",IMPORT!K251="unavailable"),IF(J251&lt;&gt;"",MID(VLOOKUP(B251,IMPORT!$F:$AF,22,0),1,10),MID(VLOOKUP(B251,IMPORT!$F:$AF,20,0),1,10)),"")),"")</f>
        <v/>
      </c>
      <c r="O251" s="18" t="str">
        <f t="shared" ca="1" si="7"/>
        <v/>
      </c>
      <c r="P251" s="14">
        <f>IFERROR(INT(IF(MID(VLOOKUP(B251,IMPORT!$F:$AF,23,FALSE),1,10)&lt;&gt;"null",MID(VLOOKUP(B251,IMPORT!$F:$AF,23,FALSE),1,10),"")),"")</f>
        <v>43506</v>
      </c>
      <c r="Q251" s="16" t="str">
        <f>IFERROR(INT(IF(MID(VLOOKUP(B251,IMPORT!$F:$AF,26,FALSE),1,10)&lt;&gt;"null",MID(VLOOKUP(B251,IMPORT!$F:$AF,26,FALSE),1,10),"")),"")</f>
        <v/>
      </c>
      <c r="R251" s="16" t="str">
        <f>IFERROR(IF(VLOOKUP(B251,IMPORT!$F:$AF,11,FALSE)="true","X",""),"")</f>
        <v/>
      </c>
      <c r="S251" s="16" t="str">
        <f>IFERROR(IF(VLOOKUP(B251,IMPORT!$F:$AF,12,FALSE)="true","X",""),"")</f>
        <v/>
      </c>
      <c r="T251" s="16" t="str">
        <f>IFERROR(IF(VLOOKUP(B251,IMPORT!$F:$AF,9,FALSE)="true","X",""),"")</f>
        <v/>
      </c>
      <c r="U251" s="16" t="str">
        <f>IFERROR(IF(VLOOKUP(B251,IMPORT!$F:$AF,10,FALSE)="true","X",""),"")</f>
        <v/>
      </c>
      <c r="V251" s="16" t="str">
        <f>IFERROR(IF(VLOOKUP(B251,IMPORT!$F:$AF,13,FALSE)="true","X",""),"")</f>
        <v/>
      </c>
      <c r="W251" s="16" t="str">
        <f>IFERROR(IF(VLOOKUP(B251,IMPORT!$F:$AF,14,FALSE)="true","X",""),"")</f>
        <v/>
      </c>
      <c r="X251" s="12" t="str">
        <f>IFERROR(INT(IF(MID(VLOOKUP(B251,IMPORT!$F:$AF,27,FALSE),1,10)&lt;&gt;"null",MID(VLOOKUP(B251,IMPORT!$F:$AF,27,FALSE),1,10),"-")),"")</f>
        <v/>
      </c>
      <c r="Y251" s="21">
        <f>IFERROR(IF(VLOOKUP(B251,IMPORT!$F:$AF,24,FALSE)&lt;&gt;"null",VLOOKUP(B251,IMPORT!$F:$AF,24,FALSE),""),"")</f>
        <v>7.01001187236064E+17</v>
      </c>
      <c r="Z251" s="18" t="str">
        <f>IFERROR(IF(VLOOKUP(B251,IMPORT!$F:$AF,25,FALSE)&lt;&gt;"null",VLOOKUP(B251,IMPORT!$F:$AF,25,FALSE),""),"")</f>
        <v/>
      </c>
    </row>
    <row r="252" spans="1:26">
      <c r="A252" s="1" t="str">
        <f>IFERROR(IF(IMPORT!C252&lt;&gt;"",IMPORT!C252,""),"")</f>
        <v>Paris 14 - Montparnasse Raspail</v>
      </c>
      <c r="B252" s="1" t="str">
        <f>IFERROR(VLOOKUP(D252,IMPORT!$1:$1048576,6,FALSE),"")</f>
        <v>FA-604-HB</v>
      </c>
      <c r="C252" s="1">
        <f>IFERROR(VLOOKUP(B252,IMPORT!$F:$G,2,FALSE),"")</f>
        <v>500</v>
      </c>
      <c r="D252" s="8" t="str">
        <f>IFERROR(IF(IMPORT!A252&lt;&gt;"",IMPORT!A252,""),"")</f>
        <v>Paris 14 - Montparnasse Raspail3</v>
      </c>
      <c r="E252" s="1" t="str">
        <f>IFERROR(VLOOKUP(D252,IMPORT!$1:$1048576,21,FALSE),"")</f>
        <v>Azize Aouzal</v>
      </c>
      <c r="F252" s="22" t="str">
        <f>IFERROR(IF(VLOOKUP(B252,IMPORT!$F:$J,4,0)="true","","S"),"")</f>
        <v/>
      </c>
      <c r="G252" s="10" t="str">
        <f>IFERROR(IF(VLOOKUP(B252,IMPORT!$F:$J,5,0)="normal","","B"),"")</f>
        <v/>
      </c>
      <c r="H252" s="23" t="str">
        <f>IFERROR(IF(VLOOKUP(B252,IMPORT!$F:$L,7,0)="true","","P"),"")</f>
        <v/>
      </c>
      <c r="I252" s="18" t="str">
        <f>IF(AND(OR(IMPORT!K252="available",IMPORT!K252="reservation",IMPORT!K252="reservation-late"),OR(A252&lt;&gt;"Z - Garage - Livraison",A252&lt;&gt;"Z - Garage - Livraison")),B252,"")</f>
        <v>FA-604-HB</v>
      </c>
      <c r="J252" s="18" t="str">
        <f>IFERROR(IF(VLOOKUP(B252,IMPORT!$F:$AF,21,FALSE)&lt;&gt;"null",IF(OR(A252="Z - Garage - Livraison",A252="Z - Garage - Restitution"),"",B252),""),"")</f>
        <v/>
      </c>
      <c r="K252" s="18" t="str">
        <f>IF(AND(J252="",OR(IMPORT!K252="intervention",IMPORT!K252="intervention-late")),IF(OR(A252="Z - Garage - Livraison",A252="Z - Garage - Restitution"),"",B252),"")</f>
        <v/>
      </c>
      <c r="L252" s="18" t="str">
        <f t="shared" si="6"/>
        <v/>
      </c>
      <c r="M252" s="20" t="str">
        <f>IFERROR(INT(IF(OR(IMPORT!K252="intervention",IMPORT!K252="intervention-late",IMPORT!K252="unavailable"),IF(J252&lt;&gt;"",MID(VLOOKUP(B252,IMPORT!$F:$AF,21,0),1,10),MID(VLOOKUP(B252,IMPORT!$F:$AF,19,0),1,10)),"")),"")</f>
        <v/>
      </c>
      <c r="N252" s="20" t="str">
        <f>IFERROR(INT(IF(OR(IMPORT!K252="intervention",IMPORT!K252="intervention-late",IMPORT!K252="unavailable"),IF(J252&lt;&gt;"",MID(VLOOKUP(B252,IMPORT!$F:$AF,22,0),1,10),MID(VLOOKUP(B252,IMPORT!$F:$AF,20,0),1,10)),"")),"")</f>
        <v/>
      </c>
      <c r="O252" s="18" t="str">
        <f t="shared" ca="1" si="7"/>
        <v/>
      </c>
      <c r="P252" s="14">
        <f>IFERROR(INT(IF(MID(VLOOKUP(B252,IMPORT!$F:$AF,23,FALSE),1,10)&lt;&gt;"null",MID(VLOOKUP(B252,IMPORT!$F:$AF,23,FALSE),1,10),"")),"")</f>
        <v>43507</v>
      </c>
      <c r="Q252" s="16" t="str">
        <f>IFERROR(INT(IF(MID(VLOOKUP(B252,IMPORT!$F:$AF,26,FALSE),1,10)&lt;&gt;"null",MID(VLOOKUP(B252,IMPORT!$F:$AF,26,FALSE),1,10),"")),"")</f>
        <v/>
      </c>
      <c r="R252" s="16" t="str">
        <f>IFERROR(IF(VLOOKUP(B252,IMPORT!$F:$AF,11,FALSE)="true","X",""),"")</f>
        <v/>
      </c>
      <c r="S252" s="16" t="str">
        <f>IFERROR(IF(VLOOKUP(B252,IMPORT!$F:$AF,12,FALSE)="true","X",""),"")</f>
        <v/>
      </c>
      <c r="T252" s="16" t="str">
        <f>IFERROR(IF(VLOOKUP(B252,IMPORT!$F:$AF,9,FALSE)="true","X",""),"")</f>
        <v/>
      </c>
      <c r="U252" s="16" t="str">
        <f>IFERROR(IF(VLOOKUP(B252,IMPORT!$F:$AF,10,FALSE)="true","X",""),"")</f>
        <v/>
      </c>
      <c r="V252" s="16" t="str">
        <f>IFERROR(IF(VLOOKUP(B252,IMPORT!$F:$AF,13,FALSE)="true","X",""),"")</f>
        <v/>
      </c>
      <c r="W252" s="16" t="str">
        <f>IFERROR(IF(VLOOKUP(B252,IMPORT!$F:$AF,14,FALSE)="true","X",""),"")</f>
        <v/>
      </c>
      <c r="X252" s="12" t="str">
        <f>IFERROR(INT(IF(MID(VLOOKUP(B252,IMPORT!$F:$AF,27,FALSE),1,10)&lt;&gt;"null",MID(VLOOKUP(B252,IMPORT!$F:$AF,27,FALSE),1,10),"-")),"")</f>
        <v/>
      </c>
      <c r="Y252" s="21">
        <f>IFERROR(IF(VLOOKUP(B252,IMPORT!$F:$AF,24,FALSE)&lt;&gt;"null",VLOOKUP(B252,IMPORT!$F:$AF,24,FALSE),""),"")</f>
        <v>7.01001187236064E+17</v>
      </c>
      <c r="Z252" s="18">
        <f>IFERROR(IF(VLOOKUP(B252,IMPORT!$F:$AF,25,FALSE)&lt;&gt;"null",VLOOKUP(B252,IMPORT!$F:$AF,25,FALSE),""),"")</f>
        <v>1546</v>
      </c>
    </row>
    <row r="253" spans="1:26">
      <c r="A253" s="1" t="str">
        <f>IFERROR(IF(IMPORT!C253&lt;&gt;"",IMPORT!C253,""),"")</f>
        <v>Paris 14 - Porte d'Orleans</v>
      </c>
      <c r="B253" s="1" t="str">
        <f>IFERROR(VLOOKUP(D253,IMPORT!$1:$1048576,6,FALSE),"")</f>
        <v>EL-676-BS</v>
      </c>
      <c r="C253" s="1" t="str">
        <f>IFERROR(VLOOKUP(B253,IMPORT!$F:$G,2,FALSE),"")</f>
        <v>TWINGO</v>
      </c>
      <c r="D253" s="8" t="str">
        <f>IFERROR(IF(IMPORT!A253&lt;&gt;"",IMPORT!A253,""),"")</f>
        <v>Paris 14 - Porte d'Orleans1</v>
      </c>
      <c r="E253" s="1" t="str">
        <f>IFERROR(VLOOKUP(D253,IMPORT!$1:$1048576,21,FALSE),"")</f>
        <v>Azize Aouzal</v>
      </c>
      <c r="F253" s="22" t="str">
        <f>IFERROR(IF(VLOOKUP(B253,IMPORT!$F:$J,4,0)="true","","S"),"")</f>
        <v/>
      </c>
      <c r="G253" s="10" t="str">
        <f>IFERROR(IF(VLOOKUP(B253,IMPORT!$F:$J,5,0)="normal","","B"),"")</f>
        <v/>
      </c>
      <c r="H253" s="23" t="str">
        <f>IFERROR(IF(VLOOKUP(B253,IMPORT!$F:$L,7,0)="true","","P"),"")</f>
        <v/>
      </c>
      <c r="I253" s="18" t="str">
        <f>IF(AND(OR(IMPORT!K253="available",IMPORT!K253="reservation",IMPORT!K253="reservation-late"),OR(A253&lt;&gt;"Z - Garage - Livraison",A253&lt;&gt;"Z - Garage - Livraison")),B253,"")</f>
        <v>EL-676-BS</v>
      </c>
      <c r="J253" s="18" t="str">
        <f>IFERROR(IF(VLOOKUP(B253,IMPORT!$F:$AF,21,FALSE)&lt;&gt;"null",IF(OR(A253="Z - Garage - Livraison",A253="Z - Garage - Restitution"),"",B253),""),"")</f>
        <v/>
      </c>
      <c r="K253" s="18" t="str">
        <f>IF(AND(J253="",OR(IMPORT!K253="intervention",IMPORT!K253="intervention-late")),IF(OR(A253="Z - Garage - Livraison",A253="Z - Garage - Restitution"),"",B253),"")</f>
        <v/>
      </c>
      <c r="L253" s="18" t="str">
        <f t="shared" si="6"/>
        <v/>
      </c>
      <c r="M253" s="20" t="str">
        <f>IFERROR(INT(IF(OR(IMPORT!K253="intervention",IMPORT!K253="intervention-late",IMPORT!K253="unavailable"),IF(J253&lt;&gt;"",MID(VLOOKUP(B253,IMPORT!$F:$AF,21,0),1,10),MID(VLOOKUP(B253,IMPORT!$F:$AF,19,0),1,10)),"")),"")</f>
        <v/>
      </c>
      <c r="N253" s="20" t="str">
        <f>IFERROR(INT(IF(OR(IMPORT!K253="intervention",IMPORT!K253="intervention-late",IMPORT!K253="unavailable"),IF(J253&lt;&gt;"",MID(VLOOKUP(B253,IMPORT!$F:$AF,22,0),1,10),MID(VLOOKUP(B253,IMPORT!$F:$AF,20,0),1,10)),"")),"")</f>
        <v/>
      </c>
      <c r="O253" s="18" t="str">
        <f t="shared" ca="1" si="7"/>
        <v/>
      </c>
      <c r="P253" s="14" t="str">
        <f>IFERROR(INT(IF(MID(VLOOKUP(B253,IMPORT!$F:$AF,23,FALSE),1,10)&lt;&gt;"null",MID(VLOOKUP(B253,IMPORT!$F:$AF,23,FALSE),1,10),"")),"")</f>
        <v/>
      </c>
      <c r="Q253" s="16">
        <f>IFERROR(INT(IF(MID(VLOOKUP(B253,IMPORT!$F:$AF,26,FALSE),1,10)&lt;&gt;"null",MID(VLOOKUP(B253,IMPORT!$F:$AF,26,FALSE),1,10),"")),"")</f>
        <v>43499</v>
      </c>
      <c r="R253" s="16" t="str">
        <f>IFERROR(IF(VLOOKUP(B253,IMPORT!$F:$AF,11,FALSE)="true","X",""),"")</f>
        <v/>
      </c>
      <c r="S253" s="16" t="str">
        <f>IFERROR(IF(VLOOKUP(B253,IMPORT!$F:$AF,12,FALSE)="true","X",""),"")</f>
        <v/>
      </c>
      <c r="T253" s="16" t="str">
        <f>IFERROR(IF(VLOOKUP(B253,IMPORT!$F:$AF,9,FALSE)="true","X",""),"")</f>
        <v/>
      </c>
      <c r="U253" s="16" t="str">
        <f>IFERROR(IF(VLOOKUP(B253,IMPORT!$F:$AF,10,FALSE)="true","X",""),"")</f>
        <v/>
      </c>
      <c r="V253" s="16" t="str">
        <f>IFERROR(IF(VLOOKUP(B253,IMPORT!$F:$AF,13,FALSE)="true","X",""),"")</f>
        <v/>
      </c>
      <c r="W253" s="16" t="str">
        <f>IFERROR(IF(VLOOKUP(B253,IMPORT!$F:$AF,14,FALSE)="true","X",""),"")</f>
        <v/>
      </c>
      <c r="X253" s="12">
        <f>IFERROR(INT(IF(MID(VLOOKUP(B253,IMPORT!$F:$AF,27,FALSE),1,10)&lt;&gt;"null",MID(VLOOKUP(B253,IMPORT!$F:$AF,27,FALSE),1,10),"-")),"")</f>
        <v>43437</v>
      </c>
      <c r="Y253" s="21">
        <f>IFERROR(IF(VLOOKUP(B253,IMPORT!$F:$AF,24,FALSE)&lt;&gt;"null",VLOOKUP(B253,IMPORT!$F:$AF,24,FALSE),""),"")</f>
        <v>7.01001187236064E+17</v>
      </c>
      <c r="Z253" s="18" t="str">
        <f>IFERROR(IF(VLOOKUP(B253,IMPORT!$F:$AF,25,FALSE)&lt;&gt;"null",VLOOKUP(B253,IMPORT!$F:$AF,25,FALSE),""),"")</f>
        <v/>
      </c>
    </row>
    <row r="254" spans="1:26">
      <c r="A254" s="1" t="str">
        <f>IFERROR(IF(IMPORT!C254&lt;&gt;"",IMPORT!C254,""),"")</f>
        <v>Paris 14 - Porte d'Orleans</v>
      </c>
      <c r="B254" s="1" t="str">
        <f>IFERROR(VLOOKUP(D254,IMPORT!$1:$1048576,6,FALSE),"")</f>
        <v>EW-127-KN</v>
      </c>
      <c r="C254" s="1">
        <f>IFERROR(VLOOKUP(B254,IMPORT!$F:$G,2,FALSE),"")</f>
        <v>500</v>
      </c>
      <c r="D254" s="8" t="str">
        <f>IFERROR(IF(IMPORT!A254&lt;&gt;"",IMPORT!A254,""),"")</f>
        <v>Paris 14 - Porte d'Orleans2</v>
      </c>
      <c r="E254" s="1" t="str">
        <f>IFERROR(VLOOKUP(D254,IMPORT!$1:$1048576,21,FALSE),"")</f>
        <v>Azize Aouzal</v>
      </c>
      <c r="F254" s="22" t="str">
        <f>IFERROR(IF(VLOOKUP(B254,IMPORT!$F:$J,4,0)="true","","S"),"")</f>
        <v/>
      </c>
      <c r="G254" s="10" t="str">
        <f>IFERROR(IF(VLOOKUP(B254,IMPORT!$F:$J,5,0)="normal","","B"),"")</f>
        <v/>
      </c>
      <c r="H254" s="23" t="str">
        <f>IFERROR(IF(VLOOKUP(B254,IMPORT!$F:$L,7,0)="true","","P"),"")</f>
        <v/>
      </c>
      <c r="I254" s="18" t="str">
        <f>IF(AND(OR(IMPORT!K254="available",IMPORT!K254="reservation",IMPORT!K254="reservation-late"),OR(A254&lt;&gt;"Z - Garage - Livraison",A254&lt;&gt;"Z - Garage - Livraison")),B254,"")</f>
        <v>EW-127-KN</v>
      </c>
      <c r="J254" s="18" t="str">
        <f>IFERROR(IF(VLOOKUP(B254,IMPORT!$F:$AF,21,FALSE)&lt;&gt;"null",IF(OR(A254="Z - Garage - Livraison",A254="Z - Garage - Restitution"),"",B254),""),"")</f>
        <v/>
      </c>
      <c r="K254" s="18" t="str">
        <f>IF(AND(J254="",OR(IMPORT!K254="intervention",IMPORT!K254="intervention-late")),IF(OR(A254="Z - Garage - Livraison",A254="Z - Garage - Restitution"),"",B254),"")</f>
        <v/>
      </c>
      <c r="L254" s="18" t="str">
        <f t="shared" si="6"/>
        <v/>
      </c>
      <c r="M254" s="20" t="str">
        <f>IFERROR(INT(IF(OR(IMPORT!K254="intervention",IMPORT!K254="intervention-late",IMPORT!K254="unavailable"),IF(J254&lt;&gt;"",MID(VLOOKUP(B254,IMPORT!$F:$AF,21,0),1,10),MID(VLOOKUP(B254,IMPORT!$F:$AF,19,0),1,10)),"")),"")</f>
        <v/>
      </c>
      <c r="N254" s="20" t="str">
        <f>IFERROR(INT(IF(OR(IMPORT!K254="intervention",IMPORT!K254="intervention-late",IMPORT!K254="unavailable"),IF(J254&lt;&gt;"",MID(VLOOKUP(B254,IMPORT!$F:$AF,22,0),1,10),MID(VLOOKUP(B254,IMPORT!$F:$AF,20,0),1,10)),"")),"")</f>
        <v/>
      </c>
      <c r="O254" s="18" t="str">
        <f t="shared" ca="1" si="7"/>
        <v/>
      </c>
      <c r="P254" s="14" t="str">
        <f>IFERROR(INT(IF(MID(VLOOKUP(B254,IMPORT!$F:$AF,23,FALSE),1,10)&lt;&gt;"null",MID(VLOOKUP(B254,IMPORT!$F:$AF,23,FALSE),1,10),"")),"")</f>
        <v/>
      </c>
      <c r="Q254" s="16" t="str">
        <f>IFERROR(INT(IF(MID(VLOOKUP(B254,IMPORT!$F:$AF,26,FALSE),1,10)&lt;&gt;"null",MID(VLOOKUP(B254,IMPORT!$F:$AF,26,FALSE),1,10),"")),"")</f>
        <v/>
      </c>
      <c r="R254" s="16" t="str">
        <f>IFERROR(IF(VLOOKUP(B254,IMPORT!$F:$AF,11,FALSE)="true","X",""),"")</f>
        <v/>
      </c>
      <c r="S254" s="16" t="str">
        <f>IFERROR(IF(VLOOKUP(B254,IMPORT!$F:$AF,12,FALSE)="true","X",""),"")</f>
        <v/>
      </c>
      <c r="T254" s="16" t="str">
        <f>IFERROR(IF(VLOOKUP(B254,IMPORT!$F:$AF,9,FALSE)="true","X",""),"")</f>
        <v/>
      </c>
      <c r="U254" s="16" t="str">
        <f>IFERROR(IF(VLOOKUP(B254,IMPORT!$F:$AF,10,FALSE)="true","X",""),"")</f>
        <v/>
      </c>
      <c r="V254" s="16" t="str">
        <f>IFERROR(IF(VLOOKUP(B254,IMPORT!$F:$AF,13,FALSE)="true","X",""),"")</f>
        <v/>
      </c>
      <c r="W254" s="16" t="str">
        <f>IFERROR(IF(VLOOKUP(B254,IMPORT!$F:$AF,14,FALSE)="true","X",""),"")</f>
        <v/>
      </c>
      <c r="X254" s="12">
        <f>IFERROR(INT(IF(MID(VLOOKUP(B254,IMPORT!$F:$AF,27,FALSE),1,10)&lt;&gt;"null",MID(VLOOKUP(B254,IMPORT!$F:$AF,27,FALSE),1,10),"-")),"")</f>
        <v>43248</v>
      </c>
      <c r="Y254" s="21">
        <f>IFERROR(IF(VLOOKUP(B254,IMPORT!$F:$AF,24,FALSE)&lt;&gt;"null",VLOOKUP(B254,IMPORT!$F:$AF,24,FALSE),""),"")</f>
        <v>7.0100118723606106E+17</v>
      </c>
      <c r="Z254" s="18" t="str">
        <f>IFERROR(IF(VLOOKUP(B254,IMPORT!$F:$AF,25,FALSE)&lt;&gt;"null",VLOOKUP(B254,IMPORT!$F:$AF,25,FALSE),""),"")</f>
        <v/>
      </c>
    </row>
    <row r="255" spans="1:26">
      <c r="A255" s="1" t="str">
        <f>IFERROR(IF(IMPORT!C255&lt;&gt;"",IMPORT!C255,""),"")</f>
        <v>Paris 14 - Reille</v>
      </c>
      <c r="B255" s="1" t="str">
        <f>IFERROR(VLOOKUP(D255,IMPORT!$1:$1048576,6,FALSE),"")</f>
        <v>EJ-192-RZ</v>
      </c>
      <c r="C255" s="1" t="str">
        <f>IFERROR(VLOOKUP(B255,IMPORT!$F:$G,2,FALSE),"")</f>
        <v>TWINGO</v>
      </c>
      <c r="D255" s="8" t="str">
        <f>IFERROR(IF(IMPORT!A255&lt;&gt;"",IMPORT!A255,""),"")</f>
        <v>Paris 14 - Reille1</v>
      </c>
      <c r="E255" s="1" t="str">
        <f>IFERROR(VLOOKUP(D255,IMPORT!$1:$1048576,21,FALSE),"")</f>
        <v>Azize Aouzal</v>
      </c>
      <c r="F255" s="22" t="str">
        <f>IFERROR(IF(VLOOKUP(B255,IMPORT!$F:$J,4,0)="true","","S"),"")</f>
        <v/>
      </c>
      <c r="G255" s="10" t="str">
        <f>IFERROR(IF(VLOOKUP(B255,IMPORT!$F:$J,5,0)="normal","","B"),"")</f>
        <v/>
      </c>
      <c r="H255" s="23" t="str">
        <f>IFERROR(IF(VLOOKUP(B255,IMPORT!$F:$L,7,0)="true","","P"),"")</f>
        <v/>
      </c>
      <c r="I255" s="18" t="str">
        <f>IF(AND(OR(IMPORT!K255="available",IMPORT!K255="reservation",IMPORT!K255="reservation-late"),OR(A255&lt;&gt;"Z - Garage - Livraison",A255&lt;&gt;"Z - Garage - Livraison")),B255,"")</f>
        <v>EJ-192-RZ</v>
      </c>
      <c r="J255" s="18" t="str">
        <f>IFERROR(IF(VLOOKUP(B255,IMPORT!$F:$AF,21,FALSE)&lt;&gt;"null",IF(OR(A255="Z - Garage - Livraison",A255="Z - Garage - Restitution"),"",B255),""),"")</f>
        <v/>
      </c>
      <c r="K255" s="18" t="str">
        <f>IF(AND(J255="",OR(IMPORT!K255="intervention",IMPORT!K255="intervention-late")),IF(OR(A255="Z - Garage - Livraison",A255="Z - Garage - Restitution"),"",B255),"")</f>
        <v/>
      </c>
      <c r="L255" s="18" t="str">
        <f t="shared" si="6"/>
        <v/>
      </c>
      <c r="M255" s="20" t="str">
        <f>IFERROR(INT(IF(OR(IMPORT!K255="intervention",IMPORT!K255="intervention-late",IMPORT!K255="unavailable"),IF(J255&lt;&gt;"",MID(VLOOKUP(B255,IMPORT!$F:$AF,21,0),1,10),MID(VLOOKUP(B255,IMPORT!$F:$AF,19,0),1,10)),"")),"")</f>
        <v/>
      </c>
      <c r="N255" s="20" t="str">
        <f>IFERROR(INT(IF(OR(IMPORT!K255="intervention",IMPORT!K255="intervention-late",IMPORT!K255="unavailable"),IF(J255&lt;&gt;"",MID(VLOOKUP(B255,IMPORT!$F:$AF,22,0),1,10),MID(VLOOKUP(B255,IMPORT!$F:$AF,20,0),1,10)),"")),"")</f>
        <v/>
      </c>
      <c r="O255" s="18" t="str">
        <f t="shared" ca="1" si="7"/>
        <v/>
      </c>
      <c r="P255" s="14">
        <f>IFERROR(INT(IF(MID(VLOOKUP(B255,IMPORT!$F:$AF,23,FALSE),1,10)&lt;&gt;"null",MID(VLOOKUP(B255,IMPORT!$F:$AF,23,FALSE),1,10),"")),"")</f>
        <v>43507</v>
      </c>
      <c r="Q255" s="16" t="str">
        <f>IFERROR(INT(IF(MID(VLOOKUP(B255,IMPORT!$F:$AF,26,FALSE),1,10)&lt;&gt;"null",MID(VLOOKUP(B255,IMPORT!$F:$AF,26,FALSE),1,10),"")),"")</f>
        <v/>
      </c>
      <c r="R255" s="16" t="str">
        <f>IFERROR(IF(VLOOKUP(B255,IMPORT!$F:$AF,11,FALSE)="true","X",""),"")</f>
        <v/>
      </c>
      <c r="S255" s="16" t="str">
        <f>IFERROR(IF(VLOOKUP(B255,IMPORT!$F:$AF,12,FALSE)="true","X",""),"")</f>
        <v/>
      </c>
      <c r="T255" s="16" t="str">
        <f>IFERROR(IF(VLOOKUP(B255,IMPORT!$F:$AF,9,FALSE)="true","X",""),"")</f>
        <v/>
      </c>
      <c r="U255" s="16" t="str">
        <f>IFERROR(IF(VLOOKUP(B255,IMPORT!$F:$AF,10,FALSE)="true","X",""),"")</f>
        <v/>
      </c>
      <c r="V255" s="16" t="str">
        <f>IFERROR(IF(VLOOKUP(B255,IMPORT!$F:$AF,13,FALSE)="true","X",""),"")</f>
        <v/>
      </c>
      <c r="W255" s="16" t="str">
        <f>IFERROR(IF(VLOOKUP(B255,IMPORT!$F:$AF,14,FALSE)="true","X",""),"")</f>
        <v/>
      </c>
      <c r="X255" s="12" t="str">
        <f>IFERROR(INT(IF(MID(VLOOKUP(B255,IMPORT!$F:$AF,27,FALSE),1,10)&lt;&gt;"null",MID(VLOOKUP(B255,IMPORT!$F:$AF,27,FALSE),1,10),"-")),"")</f>
        <v/>
      </c>
      <c r="Y255" s="21">
        <f>IFERROR(IF(VLOOKUP(B255,IMPORT!$F:$AF,24,FALSE)&lt;&gt;"null",VLOOKUP(B255,IMPORT!$F:$AF,24,FALSE),""),"")</f>
        <v>7010011836087700</v>
      </c>
      <c r="Z255" s="18" t="str">
        <f>IFERROR(IF(VLOOKUP(B255,IMPORT!$F:$AF,25,FALSE)&lt;&gt;"null",VLOOKUP(B255,IMPORT!$F:$AF,25,FALSE),""),"")</f>
        <v/>
      </c>
    </row>
    <row r="256" spans="1:26">
      <c r="A256" s="1" t="str">
        <f>IFERROR(IF(IMPORT!C256&lt;&gt;"",IMPORT!C256,""),"")</f>
        <v>Paris 14 - Reille</v>
      </c>
      <c r="B256" s="1" t="str">
        <f>IFERROR(VLOOKUP(D256,IMPORT!$1:$1048576,6,FALSE),"")</f>
        <v>FA 630 FF</v>
      </c>
      <c r="C256" s="1" t="str">
        <f>IFERROR(VLOOKUP(B256,IMPORT!$F:$G,2,FALSE),"")</f>
        <v xml:space="preserve">Transporter </v>
      </c>
      <c r="D256" s="8" t="str">
        <f>IFERROR(IF(IMPORT!A256&lt;&gt;"",IMPORT!A256,""),"")</f>
        <v>Paris 14 - Reille2</v>
      </c>
      <c r="E256" s="1" t="str">
        <f>IFERROR(VLOOKUP(D256,IMPORT!$1:$1048576,21,FALSE),"")</f>
        <v>Azize Aouzal</v>
      </c>
      <c r="F256" s="22" t="str">
        <f>IFERROR(IF(VLOOKUP(B256,IMPORT!$F:$J,4,0)="true","","S"),"")</f>
        <v/>
      </c>
      <c r="G256" s="10" t="str">
        <f>IFERROR(IF(VLOOKUP(B256,IMPORT!$F:$J,5,0)="normal","","B"),"")</f>
        <v/>
      </c>
      <c r="H256" s="23" t="str">
        <f>IFERROR(IF(VLOOKUP(B256,IMPORT!$F:$L,7,0)="true","","P"),"")</f>
        <v/>
      </c>
      <c r="I256" s="18" t="str">
        <f>IF(AND(OR(IMPORT!K256="available",IMPORT!K256="reservation",IMPORT!K256="reservation-late"),OR(A256&lt;&gt;"Z - Garage - Livraison",A256&lt;&gt;"Z - Garage - Livraison")),B256,"")</f>
        <v>FA 630 FF</v>
      </c>
      <c r="J256" s="18" t="str">
        <f>IFERROR(IF(VLOOKUP(B256,IMPORT!$F:$AF,21,FALSE)&lt;&gt;"null",IF(OR(A256="Z - Garage - Livraison",A256="Z - Garage - Restitution"),"",B256),""),"")</f>
        <v/>
      </c>
      <c r="K256" s="18" t="str">
        <f>IF(AND(J256="",OR(IMPORT!K256="intervention",IMPORT!K256="intervention-late")),IF(OR(A256="Z - Garage - Livraison",A256="Z - Garage - Restitution"),"",B256),"")</f>
        <v/>
      </c>
      <c r="L256" s="18" t="str">
        <f t="shared" si="6"/>
        <v/>
      </c>
      <c r="M256" s="20" t="str">
        <f>IFERROR(INT(IF(OR(IMPORT!K256="intervention",IMPORT!K256="intervention-late",IMPORT!K256="unavailable"),IF(J256&lt;&gt;"",MID(VLOOKUP(B256,IMPORT!$F:$AF,21,0),1,10),MID(VLOOKUP(B256,IMPORT!$F:$AF,19,0),1,10)),"")),"")</f>
        <v/>
      </c>
      <c r="N256" s="20" t="str">
        <f>IFERROR(INT(IF(OR(IMPORT!K256="intervention",IMPORT!K256="intervention-late",IMPORT!K256="unavailable"),IF(J256&lt;&gt;"",MID(VLOOKUP(B256,IMPORT!$F:$AF,22,0),1,10),MID(VLOOKUP(B256,IMPORT!$F:$AF,20,0),1,10)),"")),"")</f>
        <v/>
      </c>
      <c r="O256" s="18" t="str">
        <f t="shared" ca="1" si="7"/>
        <v/>
      </c>
      <c r="P256" s="14" t="str">
        <f>IFERROR(INT(IF(MID(VLOOKUP(B256,IMPORT!$F:$AF,23,FALSE),1,10)&lt;&gt;"null",MID(VLOOKUP(B256,IMPORT!$F:$AF,23,FALSE),1,10),"")),"")</f>
        <v/>
      </c>
      <c r="Q256" s="16" t="str">
        <f>IFERROR(INT(IF(MID(VLOOKUP(B256,IMPORT!$F:$AF,26,FALSE),1,10)&lt;&gt;"null",MID(VLOOKUP(B256,IMPORT!$F:$AF,26,FALSE),1,10),"")),"")</f>
        <v/>
      </c>
      <c r="R256" s="16" t="str">
        <f>IFERROR(IF(VLOOKUP(B256,IMPORT!$F:$AF,11,FALSE)="true","X",""),"")</f>
        <v/>
      </c>
      <c r="S256" s="16" t="str">
        <f>IFERROR(IF(VLOOKUP(B256,IMPORT!$F:$AF,12,FALSE)="true","X",""),"")</f>
        <v/>
      </c>
      <c r="T256" s="16" t="str">
        <f>IFERROR(IF(VLOOKUP(B256,IMPORT!$F:$AF,9,FALSE)="true","X",""),"")</f>
        <v/>
      </c>
      <c r="U256" s="16" t="str">
        <f>IFERROR(IF(VLOOKUP(B256,IMPORT!$F:$AF,10,FALSE)="true","X",""),"")</f>
        <v/>
      </c>
      <c r="V256" s="16" t="str">
        <f>IFERROR(IF(VLOOKUP(B256,IMPORT!$F:$AF,13,FALSE)="true","X",""),"")</f>
        <v/>
      </c>
      <c r="W256" s="16" t="str">
        <f>IFERROR(IF(VLOOKUP(B256,IMPORT!$F:$AF,14,FALSE)="true","X",""),"")</f>
        <v/>
      </c>
      <c r="X256" s="12" t="str">
        <f>IFERROR(INT(IF(MID(VLOOKUP(B256,IMPORT!$F:$AF,27,FALSE),1,10)&lt;&gt;"null",MID(VLOOKUP(B256,IMPORT!$F:$AF,27,FALSE),1,10),"-")),"")</f>
        <v/>
      </c>
      <c r="Y256" s="21">
        <f>IFERROR(IF(VLOOKUP(B256,IMPORT!$F:$AF,24,FALSE)&lt;&gt;"null",VLOOKUP(B256,IMPORT!$F:$AF,24,FALSE),""),"")</f>
        <v>7.0100118723606298E+17</v>
      </c>
      <c r="Z256" s="18" t="str">
        <f>IFERROR(IF(VLOOKUP(B256,IMPORT!$F:$AF,25,FALSE)&lt;&gt;"null",VLOOKUP(B256,IMPORT!$F:$AF,25,FALSE),""),"")</f>
        <v/>
      </c>
    </row>
    <row r="257" spans="1:26">
      <c r="A257" s="1" t="str">
        <f>IFERROR(IF(IMPORT!C257&lt;&gt;"",IMPORT!C257,""),"")</f>
        <v>Paris 14 - Rene Coty</v>
      </c>
      <c r="B257" s="1" t="str">
        <f>IFERROR(VLOOKUP(D257,IMPORT!$1:$1048576,6,FALSE),"")</f>
        <v>EZ-279-XF</v>
      </c>
      <c r="C257" s="1" t="str">
        <f>IFERROR(VLOOKUP(B257,IMPORT!$F:$G,2,FALSE),"")</f>
        <v>C-HR</v>
      </c>
      <c r="D257" s="8" t="str">
        <f>IFERROR(IF(IMPORT!A257&lt;&gt;"",IMPORT!A257,""),"")</f>
        <v>Paris 14 - Rene Coty1</v>
      </c>
      <c r="E257" s="1" t="str">
        <f>IFERROR(VLOOKUP(D257,IMPORT!$1:$1048576,21,FALSE),"")</f>
        <v>Azize Aouzal</v>
      </c>
      <c r="F257" s="22" t="str">
        <f>IFERROR(IF(VLOOKUP(B257,IMPORT!$F:$J,4,0)="true","","S"),"")</f>
        <v/>
      </c>
      <c r="G257" s="10" t="str">
        <f>IFERROR(IF(VLOOKUP(B257,IMPORT!$F:$J,5,0)="normal","","B"),"")</f>
        <v/>
      </c>
      <c r="H257" s="23" t="str">
        <f>IFERROR(IF(VLOOKUP(B257,IMPORT!$F:$L,7,0)="true","","P"),"")</f>
        <v/>
      </c>
      <c r="I257" s="18" t="str">
        <f>IF(AND(OR(IMPORT!K257="available",IMPORT!K257="reservation",IMPORT!K257="reservation-late"),OR(A257&lt;&gt;"Z - Garage - Livraison",A257&lt;&gt;"Z - Garage - Livraison")),B257,"")</f>
        <v>EZ-279-XF</v>
      </c>
      <c r="J257" s="18" t="str">
        <f>IFERROR(IF(VLOOKUP(B257,IMPORT!$F:$AF,21,FALSE)&lt;&gt;"null",IF(OR(A257="Z - Garage - Livraison",A257="Z - Garage - Restitution"),"",B257),""),"")</f>
        <v/>
      </c>
      <c r="K257" s="18" t="str">
        <f>IF(AND(J257="",OR(IMPORT!K257="intervention",IMPORT!K257="intervention-late")),IF(OR(A257="Z - Garage - Livraison",A257="Z - Garage - Restitution"),"",B257),"")</f>
        <v/>
      </c>
      <c r="L257" s="18" t="str">
        <f t="shared" si="6"/>
        <v/>
      </c>
      <c r="M257" s="20" t="str">
        <f>IFERROR(INT(IF(OR(IMPORT!K257="intervention",IMPORT!K257="intervention-late",IMPORT!K257="unavailable"),IF(J257&lt;&gt;"",MID(VLOOKUP(B257,IMPORT!$F:$AF,21,0),1,10),MID(VLOOKUP(B257,IMPORT!$F:$AF,19,0),1,10)),"")),"")</f>
        <v/>
      </c>
      <c r="N257" s="20" t="str">
        <f>IFERROR(INT(IF(OR(IMPORT!K257="intervention",IMPORT!K257="intervention-late",IMPORT!K257="unavailable"),IF(J257&lt;&gt;"",MID(VLOOKUP(B257,IMPORT!$F:$AF,22,0),1,10),MID(VLOOKUP(B257,IMPORT!$F:$AF,20,0),1,10)),"")),"")</f>
        <v/>
      </c>
      <c r="O257" s="18" t="str">
        <f t="shared" ca="1" si="7"/>
        <v/>
      </c>
      <c r="P257" s="14">
        <f>IFERROR(INT(IF(MID(VLOOKUP(B257,IMPORT!$F:$AF,23,FALSE),1,10)&lt;&gt;"null",MID(VLOOKUP(B257,IMPORT!$F:$AF,23,FALSE),1,10),"")),"")</f>
        <v>43492</v>
      </c>
      <c r="Q257" s="16" t="str">
        <f>IFERROR(INT(IF(MID(VLOOKUP(B257,IMPORT!$F:$AF,26,FALSE),1,10)&lt;&gt;"null",MID(VLOOKUP(B257,IMPORT!$F:$AF,26,FALSE),1,10),"")),"")</f>
        <v/>
      </c>
      <c r="R257" s="16" t="str">
        <f>IFERROR(IF(VLOOKUP(B257,IMPORT!$F:$AF,11,FALSE)="true","X",""),"")</f>
        <v/>
      </c>
      <c r="S257" s="16" t="str">
        <f>IFERROR(IF(VLOOKUP(B257,IMPORT!$F:$AF,12,FALSE)="true","X",""),"")</f>
        <v/>
      </c>
      <c r="T257" s="16" t="str">
        <f>IFERROR(IF(VLOOKUP(B257,IMPORT!$F:$AF,9,FALSE)="true","X",""),"")</f>
        <v/>
      </c>
      <c r="U257" s="16" t="str">
        <f>IFERROR(IF(VLOOKUP(B257,IMPORT!$F:$AF,10,FALSE)="true","X",""),"")</f>
        <v/>
      </c>
      <c r="V257" s="16" t="str">
        <f>IFERROR(IF(VLOOKUP(B257,IMPORT!$F:$AF,13,FALSE)="true","X",""),"")</f>
        <v/>
      </c>
      <c r="W257" s="16" t="str">
        <f>IFERROR(IF(VLOOKUP(B257,IMPORT!$F:$AF,14,FALSE)="true","X",""),"")</f>
        <v/>
      </c>
      <c r="X257" s="12" t="str">
        <f>IFERROR(INT(IF(MID(VLOOKUP(B257,IMPORT!$F:$AF,27,FALSE),1,10)&lt;&gt;"null",MID(VLOOKUP(B257,IMPORT!$F:$AF,27,FALSE),1,10),"-")),"")</f>
        <v/>
      </c>
      <c r="Y257" s="21">
        <f>IFERROR(IF(VLOOKUP(B257,IMPORT!$F:$AF,24,FALSE)&lt;&gt;"null",VLOOKUP(B257,IMPORT!$F:$AF,24,FALSE),""),"")</f>
        <v>7.0100118723606298E+17</v>
      </c>
      <c r="Z257" s="18" t="str">
        <f>IFERROR(IF(VLOOKUP(B257,IMPORT!$F:$AF,25,FALSE)&lt;&gt;"null",VLOOKUP(B257,IMPORT!$F:$AF,25,FALSE),""),"")</f>
        <v/>
      </c>
    </row>
    <row r="258" spans="1:26">
      <c r="A258" s="1" t="str">
        <f>IFERROR(IF(IMPORT!C258&lt;&gt;"",IMPORT!C258,""),"")</f>
        <v>Paris 14 - Rene Coty</v>
      </c>
      <c r="B258" s="1" t="str">
        <f>IFERROR(VLOOKUP(D258,IMPORT!$1:$1048576,6,FALSE),"")</f>
        <v>EV-643-EY</v>
      </c>
      <c r="C258" s="1" t="str">
        <f>IFERROR(VLOOKUP(B258,IMPORT!$F:$G,2,FALSE),"")</f>
        <v>MEGANE</v>
      </c>
      <c r="D258" s="8" t="str">
        <f>IFERROR(IF(IMPORT!A258&lt;&gt;"",IMPORT!A258,""),"")</f>
        <v>Paris 14 - Rene Coty2</v>
      </c>
      <c r="E258" s="1" t="str">
        <f>IFERROR(VLOOKUP(D258,IMPORT!$1:$1048576,21,FALSE),"")</f>
        <v>Azize Aouzal</v>
      </c>
      <c r="F258" s="22" t="str">
        <f>IFERROR(IF(VLOOKUP(B258,IMPORT!$F:$J,4,0)="true","","S"),"")</f>
        <v/>
      </c>
      <c r="G258" s="10" t="str">
        <f>IFERROR(IF(VLOOKUP(B258,IMPORT!$F:$J,5,0)="normal","","B"),"")</f>
        <v/>
      </c>
      <c r="H258" s="23" t="str">
        <f>IFERROR(IF(VLOOKUP(B258,IMPORT!$F:$L,7,0)="true","","P"),"")</f>
        <v/>
      </c>
      <c r="I258" s="18" t="str">
        <f>IF(AND(OR(IMPORT!K258="available",IMPORT!K258="reservation",IMPORT!K258="reservation-late"),OR(A258&lt;&gt;"Z - Garage - Livraison",A258&lt;&gt;"Z - Garage - Livraison")),B258,"")</f>
        <v>EV-643-EY</v>
      </c>
      <c r="J258" s="18" t="str">
        <f>IFERROR(IF(VLOOKUP(B258,IMPORT!$F:$AF,21,FALSE)&lt;&gt;"null",IF(OR(A258="Z - Garage - Livraison",A258="Z - Garage - Restitution"),"",B258),""),"")</f>
        <v/>
      </c>
      <c r="K258" s="18" t="str">
        <f>IF(AND(J258="",OR(IMPORT!K258="intervention",IMPORT!K258="intervention-late")),IF(OR(A258="Z - Garage - Livraison",A258="Z - Garage - Restitution"),"",B258),"")</f>
        <v/>
      </c>
      <c r="L258" s="18" t="str">
        <f t="shared" ref="L258:L321" si="8">IFERROR(IF(OR(A258="Z - Garage - Livraison",A258="Z - Garage - Restitution"),B258,""),"")</f>
        <v/>
      </c>
      <c r="M258" s="20" t="str">
        <f>IFERROR(INT(IF(OR(IMPORT!K258="intervention",IMPORT!K258="intervention-late",IMPORT!K258="unavailable"),IF(J258&lt;&gt;"",MID(VLOOKUP(B258,IMPORT!$F:$AF,21,0),1,10),MID(VLOOKUP(B258,IMPORT!$F:$AF,19,0),1,10)),"")),"")</f>
        <v/>
      </c>
      <c r="N258" s="20" t="str">
        <f>IFERROR(INT(IF(OR(IMPORT!K258="intervention",IMPORT!K258="intervention-late",IMPORT!K258="unavailable"),IF(J258&lt;&gt;"",MID(VLOOKUP(B258,IMPORT!$F:$AF,22,0),1,10),MID(VLOOKUP(B258,IMPORT!$F:$AF,20,0),1,10)),"")),"")</f>
        <v/>
      </c>
      <c r="O258" s="18" t="str">
        <f t="shared" ca="1" si="7"/>
        <v/>
      </c>
      <c r="P258" s="14">
        <f>IFERROR(INT(IF(MID(VLOOKUP(B258,IMPORT!$F:$AF,23,FALSE),1,10)&lt;&gt;"null",MID(VLOOKUP(B258,IMPORT!$F:$AF,23,FALSE),1,10),"")),"")</f>
        <v>43502</v>
      </c>
      <c r="Q258" s="16" t="str">
        <f>IFERROR(INT(IF(MID(VLOOKUP(B258,IMPORT!$F:$AF,26,FALSE),1,10)&lt;&gt;"null",MID(VLOOKUP(B258,IMPORT!$F:$AF,26,FALSE),1,10),"")),"")</f>
        <v/>
      </c>
      <c r="R258" s="16" t="str">
        <f>IFERROR(IF(VLOOKUP(B258,IMPORT!$F:$AF,11,FALSE)="true","X",""),"")</f>
        <v/>
      </c>
      <c r="S258" s="16" t="str">
        <f>IFERROR(IF(VLOOKUP(B258,IMPORT!$F:$AF,12,FALSE)="true","X",""),"")</f>
        <v/>
      </c>
      <c r="T258" s="16" t="str">
        <f>IFERROR(IF(VLOOKUP(B258,IMPORT!$F:$AF,9,FALSE)="true","X",""),"")</f>
        <v/>
      </c>
      <c r="U258" s="16" t="str">
        <f>IFERROR(IF(VLOOKUP(B258,IMPORT!$F:$AF,10,FALSE)="true","X",""),"")</f>
        <v/>
      </c>
      <c r="V258" s="16" t="str">
        <f>IFERROR(IF(VLOOKUP(B258,IMPORT!$F:$AF,13,FALSE)="true","X",""),"")</f>
        <v/>
      </c>
      <c r="W258" s="16" t="str">
        <f>IFERROR(IF(VLOOKUP(B258,IMPORT!$F:$AF,14,FALSE)="true","X",""),"")</f>
        <v/>
      </c>
      <c r="X258" s="12">
        <f>IFERROR(INT(IF(MID(VLOOKUP(B258,IMPORT!$F:$AF,27,FALSE),1,10)&lt;&gt;"null",MID(VLOOKUP(B258,IMPORT!$F:$AF,27,FALSE),1,10),"-")),"")</f>
        <v>43390</v>
      </c>
      <c r="Y258" s="21">
        <f>IFERROR(IF(VLOOKUP(B258,IMPORT!$F:$AF,24,FALSE)&lt;&gt;"null",VLOOKUP(B258,IMPORT!$F:$AF,24,FALSE),""),"")</f>
        <v>7.0100118723602906E+17</v>
      </c>
      <c r="Z258" s="18" t="str">
        <f>IFERROR(IF(VLOOKUP(B258,IMPORT!$F:$AF,25,FALSE)&lt;&gt;"null",VLOOKUP(B258,IMPORT!$F:$AF,25,FALSE),""),"")</f>
        <v/>
      </c>
    </row>
    <row r="259" spans="1:26">
      <c r="A259" s="1" t="str">
        <f>IFERROR(IF(IMPORT!C259&lt;&gt;"",IMPORT!C259,""),"")</f>
        <v>Paris 14 - Saint Jacques 2</v>
      </c>
      <c r="B259" s="1" t="str">
        <f>IFERROR(VLOOKUP(D259,IMPORT!$1:$1048576,6,FALSE),"")</f>
        <v>EP-508-EM</v>
      </c>
      <c r="C259" s="1" t="str">
        <f>IFERROR(VLOOKUP(B259,IMPORT!$F:$G,2,FALSE),"")</f>
        <v>Golf 7</v>
      </c>
      <c r="D259" s="8" t="str">
        <f>IFERROR(IF(IMPORT!A259&lt;&gt;"",IMPORT!A259,""),"")</f>
        <v>Paris 14 - Saint Jacques 21</v>
      </c>
      <c r="E259" s="1" t="str">
        <f>IFERROR(VLOOKUP(D259,IMPORT!$1:$1048576,21,FALSE),"")</f>
        <v>Azize Aouzal</v>
      </c>
      <c r="F259" s="22" t="str">
        <f>IFERROR(IF(VLOOKUP(B259,IMPORT!$F:$J,4,0)="true","","S"),"")</f>
        <v/>
      </c>
      <c r="G259" s="10" t="str">
        <f>IFERROR(IF(VLOOKUP(B259,IMPORT!$F:$J,5,0)="normal","","B"),"")</f>
        <v/>
      </c>
      <c r="H259" s="23" t="str">
        <f>IFERROR(IF(VLOOKUP(B259,IMPORT!$F:$L,7,0)="true","","P"),"")</f>
        <v/>
      </c>
      <c r="I259" s="18" t="str">
        <f>IF(AND(OR(IMPORT!K259="available",IMPORT!K259="reservation",IMPORT!K259="reservation-late"),OR(A259&lt;&gt;"Z - Garage - Livraison",A259&lt;&gt;"Z - Garage - Livraison")),B259,"")</f>
        <v>EP-508-EM</v>
      </c>
      <c r="J259" s="18" t="str">
        <f>IFERROR(IF(VLOOKUP(B259,IMPORT!$F:$AF,21,FALSE)&lt;&gt;"null",IF(OR(A259="Z - Garage - Livraison",A259="Z - Garage - Restitution"),"",B259),""),"")</f>
        <v/>
      </c>
      <c r="K259" s="18" t="str">
        <f>IF(AND(J259="",OR(IMPORT!K259="intervention",IMPORT!K259="intervention-late")),IF(OR(A259="Z - Garage - Livraison",A259="Z - Garage - Restitution"),"",B259),"")</f>
        <v/>
      </c>
      <c r="L259" s="18" t="str">
        <f t="shared" si="8"/>
        <v/>
      </c>
      <c r="M259" s="20" t="str">
        <f>IFERROR(INT(IF(OR(IMPORT!K259="intervention",IMPORT!K259="intervention-late",IMPORT!K259="unavailable"),IF(J259&lt;&gt;"",MID(VLOOKUP(B259,IMPORT!$F:$AF,21,0),1,10),MID(VLOOKUP(B259,IMPORT!$F:$AF,19,0),1,10)),"")),"")</f>
        <v/>
      </c>
      <c r="N259" s="20" t="str">
        <f>IFERROR(INT(IF(OR(IMPORT!K259="intervention",IMPORT!K259="intervention-late",IMPORT!K259="unavailable"),IF(J259&lt;&gt;"",MID(VLOOKUP(B259,IMPORT!$F:$AF,22,0),1,10),MID(VLOOKUP(B259,IMPORT!$F:$AF,20,0),1,10)),"")),"")</f>
        <v/>
      </c>
      <c r="O259" s="18" t="str">
        <f t="shared" ref="O259:O322" ca="1" si="9">IF(J259&lt;&gt;"",IF(N259&lt;&gt;"",N259-TODAY(),""),"")</f>
        <v/>
      </c>
      <c r="P259" s="14">
        <f>IFERROR(INT(IF(MID(VLOOKUP(B259,IMPORT!$F:$AF,23,FALSE),1,10)&lt;&gt;"null",MID(VLOOKUP(B259,IMPORT!$F:$AF,23,FALSE),1,10),"")),"")</f>
        <v>43492</v>
      </c>
      <c r="Q259" s="16">
        <f>IFERROR(INT(IF(MID(VLOOKUP(B259,IMPORT!$F:$AF,26,FALSE),1,10)&lt;&gt;"null",MID(VLOOKUP(B259,IMPORT!$F:$AF,26,FALSE),1,10),"")),"")</f>
        <v>43401</v>
      </c>
      <c r="R259" s="16" t="str">
        <f>IFERROR(IF(VLOOKUP(B259,IMPORT!$F:$AF,11,FALSE)="true","X",""),"")</f>
        <v/>
      </c>
      <c r="S259" s="16" t="str">
        <f>IFERROR(IF(VLOOKUP(B259,IMPORT!$F:$AF,12,FALSE)="true","X",""),"")</f>
        <v/>
      </c>
      <c r="T259" s="16" t="str">
        <f>IFERROR(IF(VLOOKUP(B259,IMPORT!$F:$AF,9,FALSE)="true","X",""),"")</f>
        <v/>
      </c>
      <c r="U259" s="16" t="str">
        <f>IFERROR(IF(VLOOKUP(B259,IMPORT!$F:$AF,10,FALSE)="true","X",""),"")</f>
        <v/>
      </c>
      <c r="V259" s="16" t="str">
        <f>IFERROR(IF(VLOOKUP(B259,IMPORT!$F:$AF,13,FALSE)="true","X",""),"")</f>
        <v/>
      </c>
      <c r="W259" s="16" t="str">
        <f>IFERROR(IF(VLOOKUP(B259,IMPORT!$F:$AF,14,FALSE)="true","X",""),"")</f>
        <v/>
      </c>
      <c r="X259" s="12">
        <f>IFERROR(INT(IF(MID(VLOOKUP(B259,IMPORT!$F:$AF,27,FALSE),1,10)&lt;&gt;"null",MID(VLOOKUP(B259,IMPORT!$F:$AF,27,FALSE),1,10),"-")),"")</f>
        <v>43437</v>
      </c>
      <c r="Y259" s="21">
        <f>IFERROR(IF(VLOOKUP(B259,IMPORT!$F:$AF,24,FALSE)&lt;&gt;"null",VLOOKUP(B259,IMPORT!$F:$AF,24,FALSE),""),"")</f>
        <v>7.0100118723602202E+17</v>
      </c>
      <c r="Z259" s="18" t="str">
        <f>IFERROR(IF(VLOOKUP(B259,IMPORT!$F:$AF,25,FALSE)&lt;&gt;"null",VLOOKUP(B259,IMPORT!$F:$AF,25,FALSE),""),"")</f>
        <v/>
      </c>
    </row>
    <row r="260" spans="1:26">
      <c r="A260" s="1" t="str">
        <f>IFERROR(IF(IMPORT!C260&lt;&gt;"",IMPORT!C260,""),"")</f>
        <v>Paris 14 - Saint Jacques 2</v>
      </c>
      <c r="B260" s="1" t="str">
        <f>IFERROR(VLOOKUP(D260,IMPORT!$1:$1048576,6,FALSE),"")</f>
        <v>ES-189-GN</v>
      </c>
      <c r="C260" s="1" t="str">
        <f>IFERROR(VLOOKUP(B260,IMPORT!$F:$G,2,FALSE),"")</f>
        <v>MEGANE</v>
      </c>
      <c r="D260" s="8" t="str">
        <f>IFERROR(IF(IMPORT!A260&lt;&gt;"",IMPORT!A260,""),"")</f>
        <v>Paris 14 - Saint Jacques 22</v>
      </c>
      <c r="E260" s="1" t="str">
        <f>IFERROR(VLOOKUP(D260,IMPORT!$1:$1048576,21,FALSE),"")</f>
        <v>Azize Aouzal</v>
      </c>
      <c r="F260" s="22" t="str">
        <f>IFERROR(IF(VLOOKUP(B260,IMPORT!$F:$J,4,0)="true","","S"),"")</f>
        <v/>
      </c>
      <c r="G260" s="10" t="str">
        <f>IFERROR(IF(VLOOKUP(B260,IMPORT!$F:$J,5,0)="normal","","B"),"")</f>
        <v/>
      </c>
      <c r="H260" s="23" t="str">
        <f>IFERROR(IF(VLOOKUP(B260,IMPORT!$F:$L,7,0)="true","","P"),"")</f>
        <v/>
      </c>
      <c r="I260" s="18" t="str">
        <f>IF(AND(OR(IMPORT!K260="available",IMPORT!K260="reservation",IMPORT!K260="reservation-late"),OR(A260&lt;&gt;"Z - Garage - Livraison",A260&lt;&gt;"Z - Garage - Livraison")),B260,"")</f>
        <v/>
      </c>
      <c r="J260" s="18" t="str">
        <f>IFERROR(IF(VLOOKUP(B260,IMPORT!$F:$AF,21,FALSE)&lt;&gt;"null",IF(OR(A260="Z - Garage - Livraison",A260="Z - Garage - Restitution"),"",B260),""),"")</f>
        <v>ES-189-GN</v>
      </c>
      <c r="K260" s="18" t="str">
        <f>IF(AND(J260="",OR(IMPORT!K260="intervention",IMPORT!K260="intervention-late")),IF(OR(A260="Z - Garage - Livraison",A260="Z - Garage - Restitution"),"",B260),"")</f>
        <v/>
      </c>
      <c r="L260" s="18" t="str">
        <f t="shared" si="8"/>
        <v/>
      </c>
      <c r="M260" s="20">
        <f>IFERROR(INT(IF(OR(IMPORT!K260="intervention",IMPORT!K260="intervention-late",IMPORT!K260="unavailable"),IF(J260&lt;&gt;"",MID(VLOOKUP(B260,IMPORT!$F:$AF,21,0),1,10),MID(VLOOKUP(B260,IMPORT!$F:$AF,19,0),1,10)),"")),"")</f>
        <v>43494</v>
      </c>
      <c r="N260" s="20">
        <f>IFERROR(INT(IF(OR(IMPORT!K260="intervention",IMPORT!K260="intervention-late",IMPORT!K260="unavailable"),IF(J260&lt;&gt;"",MID(VLOOKUP(B260,IMPORT!$F:$AF,22,0),1,10),MID(VLOOKUP(B260,IMPORT!$F:$AF,20,0),1,10)),"")),"")</f>
        <v>43523</v>
      </c>
      <c r="O260" s="18">
        <f t="shared" ca="1" si="9"/>
        <v>8</v>
      </c>
      <c r="P260" s="14" t="str">
        <f>IFERROR(INT(IF(MID(VLOOKUP(B260,IMPORT!$F:$AF,23,FALSE),1,10)&lt;&gt;"null",MID(VLOOKUP(B260,IMPORT!$F:$AF,23,FALSE),1,10),"")),"")</f>
        <v/>
      </c>
      <c r="Q260" s="16" t="str">
        <f>IFERROR(INT(IF(MID(VLOOKUP(B260,IMPORT!$F:$AF,26,FALSE),1,10)&lt;&gt;"null",MID(VLOOKUP(B260,IMPORT!$F:$AF,26,FALSE),1,10),"")),"")</f>
        <v/>
      </c>
      <c r="R260" s="16" t="str">
        <f>IFERROR(IF(VLOOKUP(B260,IMPORT!$F:$AF,11,FALSE)="true","X",""),"")</f>
        <v/>
      </c>
      <c r="S260" s="16" t="str">
        <f>IFERROR(IF(VLOOKUP(B260,IMPORT!$F:$AF,12,FALSE)="true","X",""),"")</f>
        <v/>
      </c>
      <c r="T260" s="16" t="str">
        <f>IFERROR(IF(VLOOKUP(B260,IMPORT!$F:$AF,9,FALSE)="true","X",""),"")</f>
        <v/>
      </c>
      <c r="U260" s="16" t="str">
        <f>IFERROR(IF(VLOOKUP(B260,IMPORT!$F:$AF,10,FALSE)="true","X",""),"")</f>
        <v/>
      </c>
      <c r="V260" s="16" t="str">
        <f>IFERROR(IF(VLOOKUP(B260,IMPORT!$F:$AF,13,FALSE)="true","X",""),"")</f>
        <v/>
      </c>
      <c r="W260" s="16" t="str">
        <f>IFERROR(IF(VLOOKUP(B260,IMPORT!$F:$AF,14,FALSE)="true","X",""),"")</f>
        <v/>
      </c>
      <c r="X260" s="12">
        <f>IFERROR(INT(IF(MID(VLOOKUP(B260,IMPORT!$F:$AF,27,FALSE),1,10)&lt;&gt;"null",MID(VLOOKUP(B260,IMPORT!$F:$AF,27,FALSE),1,10),"-")),"")</f>
        <v>43437</v>
      </c>
      <c r="Y260" s="21">
        <f>IFERROR(IF(VLOOKUP(B260,IMPORT!$F:$AF,24,FALSE)&lt;&gt;"null",VLOOKUP(B260,IMPORT!$F:$AF,24,FALSE),""),"")</f>
        <v>7.0100118723606298E+17</v>
      </c>
      <c r="Z260" s="18" t="str">
        <f>IFERROR(IF(VLOOKUP(B260,IMPORT!$F:$AF,25,FALSE)&lt;&gt;"null",VLOOKUP(B260,IMPORT!$F:$AF,25,FALSE),""),"")</f>
        <v/>
      </c>
    </row>
    <row r="261" spans="1:26">
      <c r="A261" s="1" t="str">
        <f>IFERROR(IF(IMPORT!C261&lt;&gt;"",IMPORT!C261,""),"")</f>
        <v>Paris 15 - Beaugrenelle</v>
      </c>
      <c r="B261" s="1" t="str">
        <f>IFERROR(VLOOKUP(D261,IMPORT!$1:$1048576,6,FALSE),"")</f>
        <v>EK-328-JE</v>
      </c>
      <c r="C261" s="1" t="str">
        <f>IFERROR(VLOOKUP(B261,IMPORT!$F:$G,2,FALSE),"")</f>
        <v>TWINGO</v>
      </c>
      <c r="D261" s="8" t="str">
        <f>IFERROR(IF(IMPORT!A261&lt;&gt;"",IMPORT!A261,""),"")</f>
        <v>Paris 15 - Beaugrenelle1</v>
      </c>
      <c r="E261" s="1" t="str">
        <f>IFERROR(VLOOKUP(D261,IMPORT!$1:$1048576,21,FALSE),"")</f>
        <v>Azize Aouzal</v>
      </c>
      <c r="F261" s="22" t="str">
        <f>IFERROR(IF(VLOOKUP(B261,IMPORT!$F:$J,4,0)="true","","S"),"")</f>
        <v/>
      </c>
      <c r="G261" s="10" t="str">
        <f>IFERROR(IF(VLOOKUP(B261,IMPORT!$F:$J,5,0)="normal","","B"),"")</f>
        <v/>
      </c>
      <c r="H261" s="23" t="str">
        <f>IFERROR(IF(VLOOKUP(B261,IMPORT!$F:$L,7,0)="true","","P"),"")</f>
        <v/>
      </c>
      <c r="I261" s="18" t="str">
        <f>IF(AND(OR(IMPORT!K261="available",IMPORT!K261="reservation",IMPORT!K261="reservation-late"),OR(A261&lt;&gt;"Z - Garage - Livraison",A261&lt;&gt;"Z - Garage - Livraison")),B261,"")</f>
        <v>EK-328-JE</v>
      </c>
      <c r="J261" s="18" t="str">
        <f>IFERROR(IF(VLOOKUP(B261,IMPORT!$F:$AF,21,FALSE)&lt;&gt;"null",IF(OR(A261="Z - Garage - Livraison",A261="Z - Garage - Restitution"),"",B261),""),"")</f>
        <v/>
      </c>
      <c r="K261" s="18" t="str">
        <f>IF(AND(J261="",OR(IMPORT!K261="intervention",IMPORT!K261="intervention-late")),IF(OR(A261="Z - Garage - Livraison",A261="Z - Garage - Restitution"),"",B261),"")</f>
        <v/>
      </c>
      <c r="L261" s="18" t="str">
        <f t="shared" si="8"/>
        <v/>
      </c>
      <c r="M261" s="20" t="str">
        <f>IFERROR(INT(IF(OR(IMPORT!K261="intervention",IMPORT!K261="intervention-late",IMPORT!K261="unavailable"),IF(J261&lt;&gt;"",MID(VLOOKUP(B261,IMPORT!$F:$AF,21,0),1,10),MID(VLOOKUP(B261,IMPORT!$F:$AF,19,0),1,10)),"")),"")</f>
        <v/>
      </c>
      <c r="N261" s="20" t="str">
        <f>IFERROR(INT(IF(OR(IMPORT!K261="intervention",IMPORT!K261="intervention-late",IMPORT!K261="unavailable"),IF(J261&lt;&gt;"",MID(VLOOKUP(B261,IMPORT!$F:$AF,22,0),1,10),MID(VLOOKUP(B261,IMPORT!$F:$AF,20,0),1,10)),"")),"")</f>
        <v/>
      </c>
      <c r="O261" s="18" t="str">
        <f t="shared" ca="1" si="9"/>
        <v/>
      </c>
      <c r="P261" s="14" t="str">
        <f>IFERROR(INT(IF(MID(VLOOKUP(B261,IMPORT!$F:$AF,23,FALSE),1,10)&lt;&gt;"null",MID(VLOOKUP(B261,IMPORT!$F:$AF,23,FALSE),1,10),"")),"")</f>
        <v/>
      </c>
      <c r="Q261" s="16" t="str">
        <f>IFERROR(INT(IF(MID(VLOOKUP(B261,IMPORT!$F:$AF,26,FALSE),1,10)&lt;&gt;"null",MID(VLOOKUP(B261,IMPORT!$F:$AF,26,FALSE),1,10),"")),"")</f>
        <v/>
      </c>
      <c r="R261" s="16" t="str">
        <f>IFERROR(IF(VLOOKUP(B261,IMPORT!$F:$AF,11,FALSE)="true","X",""),"")</f>
        <v/>
      </c>
      <c r="S261" s="16" t="str">
        <f>IFERROR(IF(VLOOKUP(B261,IMPORT!$F:$AF,12,FALSE)="true","X",""),"")</f>
        <v/>
      </c>
      <c r="T261" s="16" t="str">
        <f>IFERROR(IF(VLOOKUP(B261,IMPORT!$F:$AF,9,FALSE)="true","X",""),"")</f>
        <v/>
      </c>
      <c r="U261" s="16" t="str">
        <f>IFERROR(IF(VLOOKUP(B261,IMPORT!$F:$AF,10,FALSE)="true","X",""),"")</f>
        <v/>
      </c>
      <c r="V261" s="16" t="str">
        <f>IFERROR(IF(VLOOKUP(B261,IMPORT!$F:$AF,13,FALSE)="true","X",""),"")</f>
        <v/>
      </c>
      <c r="W261" s="16" t="str">
        <f>IFERROR(IF(VLOOKUP(B261,IMPORT!$F:$AF,14,FALSE)="true","X",""),"")</f>
        <v/>
      </c>
      <c r="X261" s="12">
        <f>IFERROR(INT(IF(MID(VLOOKUP(B261,IMPORT!$F:$AF,27,FALSE),1,10)&lt;&gt;"null",MID(VLOOKUP(B261,IMPORT!$F:$AF,27,FALSE),1,10),"-")),"")</f>
        <v>43213</v>
      </c>
      <c r="Y261" s="21">
        <f>IFERROR(IF(VLOOKUP(B261,IMPORT!$F:$AF,24,FALSE)&lt;&gt;"null",VLOOKUP(B261,IMPORT!$F:$AF,24,FALSE),""),"")</f>
        <v>7.0100120039401395E+17</v>
      </c>
      <c r="Z261" s="18" t="str">
        <f>IFERROR(IF(VLOOKUP(B261,IMPORT!$F:$AF,25,FALSE)&lt;&gt;"null",VLOOKUP(B261,IMPORT!$F:$AF,25,FALSE),""),"")</f>
        <v/>
      </c>
    </row>
    <row r="262" spans="1:26">
      <c r="A262" s="1" t="str">
        <f>IFERROR(IF(IMPORT!C262&lt;&gt;"",IMPORT!C262,""),"")</f>
        <v>Paris 15 - Beaugrenelle</v>
      </c>
      <c r="B262" s="1" t="str">
        <f>IFERROR(VLOOKUP(D262,IMPORT!$1:$1048576,6,FALSE),"")</f>
        <v>ER-040-PG</v>
      </c>
      <c r="C262" s="1" t="str">
        <f>IFERROR(VLOOKUP(B262,IMPORT!$F:$G,2,FALSE),"")</f>
        <v>Golf 7</v>
      </c>
      <c r="D262" s="8" t="str">
        <f>IFERROR(IF(IMPORT!A262&lt;&gt;"",IMPORT!A262,""),"")</f>
        <v>Paris 15 - Beaugrenelle2</v>
      </c>
      <c r="E262" s="1" t="str">
        <f>IFERROR(VLOOKUP(D262,IMPORT!$1:$1048576,21,FALSE),"")</f>
        <v>Azize Aouzal</v>
      </c>
      <c r="F262" s="22" t="str">
        <f>IFERROR(IF(VLOOKUP(B262,IMPORT!$F:$J,4,0)="true","","S"),"")</f>
        <v/>
      </c>
      <c r="G262" s="10" t="str">
        <f>IFERROR(IF(VLOOKUP(B262,IMPORT!$F:$J,5,0)="normal","","B"),"")</f>
        <v/>
      </c>
      <c r="H262" s="23" t="str">
        <f>IFERROR(IF(VLOOKUP(B262,IMPORT!$F:$L,7,0)="true","","P"),"")</f>
        <v>P</v>
      </c>
      <c r="I262" s="18" t="str">
        <f>IF(AND(OR(IMPORT!K262="available",IMPORT!K262="reservation",IMPORT!K262="reservation-late"),OR(A262&lt;&gt;"Z - Garage - Livraison",A262&lt;&gt;"Z - Garage - Livraison")),B262,"")</f>
        <v/>
      </c>
      <c r="J262" s="18" t="str">
        <f>IFERROR(IF(VLOOKUP(B262,IMPORT!$F:$AF,21,FALSE)&lt;&gt;"null",IF(OR(A262="Z - Garage - Livraison",A262="Z - Garage - Restitution"),"",B262),""),"")</f>
        <v>ER-040-PG</v>
      </c>
      <c r="K262" s="18" t="str">
        <f>IF(AND(J262="",OR(IMPORT!K262="intervention",IMPORT!K262="intervention-late")),IF(OR(A262="Z - Garage - Livraison",A262="Z - Garage - Restitution"),"",B262),"")</f>
        <v/>
      </c>
      <c r="L262" s="18" t="str">
        <f t="shared" si="8"/>
        <v/>
      </c>
      <c r="M262" s="20">
        <f>IFERROR(INT(IF(OR(IMPORT!K262="intervention",IMPORT!K262="intervention-late",IMPORT!K262="unavailable"),IF(J262&lt;&gt;"",MID(VLOOKUP(B262,IMPORT!$F:$AF,21,0),1,10),MID(VLOOKUP(B262,IMPORT!$F:$AF,19,0),1,10)),"")),"")</f>
        <v>43475</v>
      </c>
      <c r="N262" s="20">
        <f>IFERROR(INT(IF(OR(IMPORT!K262="intervention",IMPORT!K262="intervention-late",IMPORT!K262="unavailable"),IF(J262&lt;&gt;"",MID(VLOOKUP(B262,IMPORT!$F:$AF,22,0),1,10),MID(VLOOKUP(B262,IMPORT!$F:$AF,20,0),1,10)),"")),"")</f>
        <v>43523</v>
      </c>
      <c r="O262" s="18">
        <f t="shared" ca="1" si="9"/>
        <v>8</v>
      </c>
      <c r="P262" s="14" t="str">
        <f>IFERROR(INT(IF(MID(VLOOKUP(B262,IMPORT!$F:$AF,23,FALSE),1,10)&lt;&gt;"null",MID(VLOOKUP(B262,IMPORT!$F:$AF,23,FALSE),1,10),"")),"")</f>
        <v/>
      </c>
      <c r="Q262" s="16" t="str">
        <f>IFERROR(INT(IF(MID(VLOOKUP(B262,IMPORT!$F:$AF,26,FALSE),1,10)&lt;&gt;"null",MID(VLOOKUP(B262,IMPORT!$F:$AF,26,FALSE),1,10),"")),"")</f>
        <v/>
      </c>
      <c r="R262" s="16" t="str">
        <f>IFERROR(IF(VLOOKUP(B262,IMPORT!$F:$AF,11,FALSE)="true","X",""),"")</f>
        <v/>
      </c>
      <c r="S262" s="16" t="str">
        <f>IFERROR(IF(VLOOKUP(B262,IMPORT!$F:$AF,12,FALSE)="true","X",""),"")</f>
        <v/>
      </c>
      <c r="T262" s="16" t="str">
        <f>IFERROR(IF(VLOOKUP(B262,IMPORT!$F:$AF,9,FALSE)="true","X",""),"")</f>
        <v/>
      </c>
      <c r="U262" s="16" t="str">
        <f>IFERROR(IF(VLOOKUP(B262,IMPORT!$F:$AF,10,FALSE)="true","X",""),"")</f>
        <v/>
      </c>
      <c r="V262" s="16" t="str">
        <f>IFERROR(IF(VLOOKUP(B262,IMPORT!$F:$AF,13,FALSE)="true","X",""),"")</f>
        <v/>
      </c>
      <c r="W262" s="16" t="str">
        <f>IFERROR(IF(VLOOKUP(B262,IMPORT!$F:$AF,14,FALSE)="true","X",""),"")</f>
        <v/>
      </c>
      <c r="X262" s="12">
        <f>IFERROR(INT(IF(MID(VLOOKUP(B262,IMPORT!$F:$AF,27,FALSE),1,10)&lt;&gt;"null",MID(VLOOKUP(B262,IMPORT!$F:$AF,27,FALSE),1,10),"-")),"")</f>
        <v>43215</v>
      </c>
      <c r="Y262" s="21">
        <f>IFERROR(IF(VLOOKUP(B262,IMPORT!$F:$AF,24,FALSE)&lt;&gt;"null",VLOOKUP(B262,IMPORT!$F:$AF,24,FALSE),""),"")</f>
        <v>7.0100118723602202E+17</v>
      </c>
      <c r="Z262" s="18" t="str">
        <f>IFERROR(IF(VLOOKUP(B262,IMPORT!$F:$AF,25,FALSE)&lt;&gt;"null",VLOOKUP(B262,IMPORT!$F:$AF,25,FALSE),""),"")</f>
        <v/>
      </c>
    </row>
    <row r="263" spans="1:26">
      <c r="A263" s="1" t="str">
        <f>IFERROR(IF(IMPORT!C263&lt;&gt;"",IMPORT!C263,""),"")</f>
        <v>Paris 15 - Beaugrenelle</v>
      </c>
      <c r="B263" s="1" t="str">
        <f>IFERROR(VLOOKUP(D263,IMPORT!$1:$1048576,6,FALSE),"")</f>
        <v>EV-816-SM</v>
      </c>
      <c r="C263" s="1" t="str">
        <f>IFERROR(VLOOKUP(B263,IMPORT!$F:$G,2,FALSE),"")</f>
        <v>MEGANE</v>
      </c>
      <c r="D263" s="8" t="str">
        <f>IFERROR(IF(IMPORT!A263&lt;&gt;"",IMPORT!A263,""),"")</f>
        <v>Paris 15 - Beaugrenelle3</v>
      </c>
      <c r="E263" s="1" t="str">
        <f>IFERROR(VLOOKUP(D263,IMPORT!$1:$1048576,21,FALSE),"")</f>
        <v>Azize Aouzal</v>
      </c>
      <c r="F263" s="22" t="str">
        <f>IFERROR(IF(VLOOKUP(B263,IMPORT!$F:$J,4,0)="true","","S"),"")</f>
        <v/>
      </c>
      <c r="G263" s="10" t="str">
        <f>IFERROR(IF(VLOOKUP(B263,IMPORT!$F:$J,5,0)="normal","","B"),"")</f>
        <v/>
      </c>
      <c r="H263" s="23" t="str">
        <f>IFERROR(IF(VLOOKUP(B263,IMPORT!$F:$L,7,0)="true","","P"),"")</f>
        <v/>
      </c>
      <c r="I263" s="18" t="str">
        <f>IF(AND(OR(IMPORT!K263="available",IMPORT!K263="reservation",IMPORT!K263="reservation-late"),OR(A263&lt;&gt;"Z - Garage - Livraison",A263&lt;&gt;"Z - Garage - Livraison")),B263,"")</f>
        <v>EV-816-SM</v>
      </c>
      <c r="J263" s="18" t="str">
        <f>IFERROR(IF(VLOOKUP(B263,IMPORT!$F:$AF,21,FALSE)&lt;&gt;"null",IF(OR(A263="Z - Garage - Livraison",A263="Z - Garage - Restitution"),"",B263),""),"")</f>
        <v/>
      </c>
      <c r="K263" s="18" t="str">
        <f>IF(AND(J263="",OR(IMPORT!K263="intervention",IMPORT!K263="intervention-late")),IF(OR(A263="Z - Garage - Livraison",A263="Z - Garage - Restitution"),"",B263),"")</f>
        <v/>
      </c>
      <c r="L263" s="18" t="str">
        <f t="shared" si="8"/>
        <v/>
      </c>
      <c r="M263" s="20" t="str">
        <f>IFERROR(INT(IF(OR(IMPORT!K263="intervention",IMPORT!K263="intervention-late",IMPORT!K263="unavailable"),IF(J263&lt;&gt;"",MID(VLOOKUP(B263,IMPORT!$F:$AF,21,0),1,10),MID(VLOOKUP(B263,IMPORT!$F:$AF,19,0),1,10)),"")),"")</f>
        <v/>
      </c>
      <c r="N263" s="20" t="str">
        <f>IFERROR(INT(IF(OR(IMPORT!K263="intervention",IMPORT!K263="intervention-late",IMPORT!K263="unavailable"),IF(J263&lt;&gt;"",MID(VLOOKUP(B263,IMPORT!$F:$AF,22,0),1,10),MID(VLOOKUP(B263,IMPORT!$F:$AF,20,0),1,10)),"")),"")</f>
        <v/>
      </c>
      <c r="O263" s="18" t="str">
        <f t="shared" ca="1" si="9"/>
        <v/>
      </c>
      <c r="P263" s="14">
        <f>IFERROR(INT(IF(MID(VLOOKUP(B263,IMPORT!$F:$AF,23,FALSE),1,10)&lt;&gt;"null",MID(VLOOKUP(B263,IMPORT!$F:$AF,23,FALSE),1,10),"")),"")</f>
        <v>43498</v>
      </c>
      <c r="Q263" s="16" t="str">
        <f>IFERROR(INT(IF(MID(VLOOKUP(B263,IMPORT!$F:$AF,26,FALSE),1,10)&lt;&gt;"null",MID(VLOOKUP(B263,IMPORT!$F:$AF,26,FALSE),1,10),"")),"")</f>
        <v/>
      </c>
      <c r="R263" s="16" t="str">
        <f>IFERROR(IF(VLOOKUP(B263,IMPORT!$F:$AF,11,FALSE)="true","X",""),"")</f>
        <v/>
      </c>
      <c r="S263" s="16" t="str">
        <f>IFERROR(IF(VLOOKUP(B263,IMPORT!$F:$AF,12,FALSE)="true","X",""),"")</f>
        <v/>
      </c>
      <c r="T263" s="16" t="str">
        <f>IFERROR(IF(VLOOKUP(B263,IMPORT!$F:$AF,9,FALSE)="true","X",""),"")</f>
        <v/>
      </c>
      <c r="U263" s="16" t="str">
        <f>IFERROR(IF(VLOOKUP(B263,IMPORT!$F:$AF,10,FALSE)="true","X",""),"")</f>
        <v/>
      </c>
      <c r="V263" s="16" t="str">
        <f>IFERROR(IF(VLOOKUP(B263,IMPORT!$F:$AF,13,FALSE)="true","X",""),"")</f>
        <v/>
      </c>
      <c r="W263" s="16" t="str">
        <f>IFERROR(IF(VLOOKUP(B263,IMPORT!$F:$AF,14,FALSE)="true","X",""),"")</f>
        <v/>
      </c>
      <c r="X263" s="12">
        <f>IFERROR(INT(IF(MID(VLOOKUP(B263,IMPORT!$F:$AF,27,FALSE),1,10)&lt;&gt;"null",MID(VLOOKUP(B263,IMPORT!$F:$AF,27,FALSE),1,10),"-")),"")</f>
        <v>43216</v>
      </c>
      <c r="Y263" s="21">
        <f>IFERROR(IF(VLOOKUP(B263,IMPORT!$F:$AF,24,FALSE)&lt;&gt;"null",VLOOKUP(B263,IMPORT!$F:$AF,24,FALSE),""),"")</f>
        <v>7.0100118723602202E+17</v>
      </c>
      <c r="Z263" s="18" t="str">
        <f>IFERROR(IF(VLOOKUP(B263,IMPORT!$F:$AF,25,FALSE)&lt;&gt;"null",VLOOKUP(B263,IMPORT!$F:$AF,25,FALSE),""),"")</f>
        <v/>
      </c>
    </row>
    <row r="264" spans="1:26">
      <c r="A264" s="1" t="str">
        <f>IFERROR(IF(IMPORT!C264&lt;&gt;"",IMPORT!C264,""),"")</f>
        <v>Paris 15 - Blvd Grenelle</v>
      </c>
      <c r="B264" s="1" t="str">
        <f>IFERROR(VLOOKUP(D264,IMPORT!$1:$1048576,6,FALSE),"")</f>
        <v>EQ-200-CF</v>
      </c>
      <c r="C264" s="1" t="str">
        <f>IFERROR(VLOOKUP(B264,IMPORT!$F:$G,2,FALSE),"")</f>
        <v>MEGANE</v>
      </c>
      <c r="D264" s="8" t="str">
        <f>IFERROR(IF(IMPORT!A264&lt;&gt;"",IMPORT!A264,""),"")</f>
        <v>Paris 15 - Blvd Grenelle1</v>
      </c>
      <c r="E264" s="1" t="str">
        <f>IFERROR(VLOOKUP(D264,IMPORT!$1:$1048576,21,FALSE),"")</f>
        <v>Azize Aouzal</v>
      </c>
      <c r="F264" s="22" t="str">
        <f>IFERROR(IF(VLOOKUP(B264,IMPORT!$F:$J,4,0)="true","","S"),"")</f>
        <v/>
      </c>
      <c r="G264" s="10" t="str">
        <f>IFERROR(IF(VLOOKUP(B264,IMPORT!$F:$J,5,0)="normal","","B"),"")</f>
        <v/>
      </c>
      <c r="H264" s="23" t="str">
        <f>IFERROR(IF(VLOOKUP(B264,IMPORT!$F:$L,7,0)="true","","P"),"")</f>
        <v>P</v>
      </c>
      <c r="I264" s="18" t="str">
        <f>IF(AND(OR(IMPORT!K264="available",IMPORT!K264="reservation",IMPORT!K264="reservation-late"),OR(A264&lt;&gt;"Z - Garage - Livraison",A264&lt;&gt;"Z - Garage - Livraison")),B264,"")</f>
        <v>EQ-200-CF</v>
      </c>
      <c r="J264" s="18" t="str">
        <f>IFERROR(IF(VLOOKUP(B264,IMPORT!$F:$AF,21,FALSE)&lt;&gt;"null",IF(OR(A264="Z - Garage - Livraison",A264="Z - Garage - Restitution"),"",B264),""),"")</f>
        <v/>
      </c>
      <c r="K264" s="18" t="str">
        <f>IF(AND(J264="",OR(IMPORT!K264="intervention",IMPORT!K264="intervention-late")),IF(OR(A264="Z - Garage - Livraison",A264="Z - Garage - Restitution"),"",B264),"")</f>
        <v/>
      </c>
      <c r="L264" s="18" t="str">
        <f t="shared" si="8"/>
        <v/>
      </c>
      <c r="M264" s="20" t="str">
        <f>IFERROR(INT(IF(OR(IMPORT!K264="intervention",IMPORT!K264="intervention-late",IMPORT!K264="unavailable"),IF(J264&lt;&gt;"",MID(VLOOKUP(B264,IMPORT!$F:$AF,21,0),1,10),MID(VLOOKUP(B264,IMPORT!$F:$AF,19,0),1,10)),"")),"")</f>
        <v/>
      </c>
      <c r="N264" s="20" t="str">
        <f>IFERROR(INT(IF(OR(IMPORT!K264="intervention",IMPORT!K264="intervention-late",IMPORT!K264="unavailable"),IF(J264&lt;&gt;"",MID(VLOOKUP(B264,IMPORT!$F:$AF,22,0),1,10),MID(VLOOKUP(B264,IMPORT!$F:$AF,20,0),1,10)),"")),"")</f>
        <v/>
      </c>
      <c r="O264" s="18" t="str">
        <f t="shared" ca="1" si="9"/>
        <v/>
      </c>
      <c r="P264" s="14" t="str">
        <f>IFERROR(INT(IF(MID(VLOOKUP(B264,IMPORT!$F:$AF,23,FALSE),1,10)&lt;&gt;"null",MID(VLOOKUP(B264,IMPORT!$F:$AF,23,FALSE),1,10),"")),"")</f>
        <v/>
      </c>
      <c r="Q264" s="16" t="str">
        <f>IFERROR(INT(IF(MID(VLOOKUP(B264,IMPORT!$F:$AF,26,FALSE),1,10)&lt;&gt;"null",MID(VLOOKUP(B264,IMPORT!$F:$AF,26,FALSE),1,10),"")),"")</f>
        <v/>
      </c>
      <c r="R264" s="16" t="str">
        <f>IFERROR(IF(VLOOKUP(B264,IMPORT!$F:$AF,11,FALSE)="true","X",""),"")</f>
        <v/>
      </c>
      <c r="S264" s="16" t="str">
        <f>IFERROR(IF(VLOOKUP(B264,IMPORT!$F:$AF,12,FALSE)="true","X",""),"")</f>
        <v/>
      </c>
      <c r="T264" s="16" t="str">
        <f>IFERROR(IF(VLOOKUP(B264,IMPORT!$F:$AF,9,FALSE)="true","X",""),"")</f>
        <v/>
      </c>
      <c r="U264" s="16" t="str">
        <f>IFERROR(IF(VLOOKUP(B264,IMPORT!$F:$AF,10,FALSE)="true","X",""),"")</f>
        <v/>
      </c>
      <c r="V264" s="16" t="str">
        <f>IFERROR(IF(VLOOKUP(B264,IMPORT!$F:$AF,13,FALSE)="true","X",""),"")</f>
        <v/>
      </c>
      <c r="W264" s="16" t="str">
        <f>IFERROR(IF(VLOOKUP(B264,IMPORT!$F:$AF,14,FALSE)="true","X",""),"")</f>
        <v/>
      </c>
      <c r="X264" s="12">
        <f>IFERROR(INT(IF(MID(VLOOKUP(B264,IMPORT!$F:$AF,27,FALSE),1,10)&lt;&gt;"null",MID(VLOOKUP(B264,IMPORT!$F:$AF,27,FALSE),1,10),"-")),"")</f>
        <v>43249</v>
      </c>
      <c r="Y264" s="21">
        <f>IFERROR(IF(VLOOKUP(B264,IMPORT!$F:$AF,24,FALSE)&lt;&gt;"null",VLOOKUP(B264,IMPORT!$F:$AF,24,FALSE),""),"")</f>
        <v>7.0100118723605606E+17</v>
      </c>
      <c r="Z264" s="18" t="str">
        <f>IFERROR(IF(VLOOKUP(B264,IMPORT!$F:$AF,25,FALSE)&lt;&gt;"null",VLOOKUP(B264,IMPORT!$F:$AF,25,FALSE),""),"")</f>
        <v/>
      </c>
    </row>
    <row r="265" spans="1:26">
      <c r="A265" s="1" t="str">
        <f>IFERROR(IF(IMPORT!C265&lt;&gt;"",IMPORT!C265,""),"")</f>
        <v>Paris 15 - Blvd Grenelle</v>
      </c>
      <c r="B265" s="1" t="str">
        <f>IFERROR(VLOOKUP(D265,IMPORT!$1:$1048576,6,FALSE),"")</f>
        <v>EL-162-SA</v>
      </c>
      <c r="C265" s="1" t="str">
        <f>IFERROR(VLOOKUP(B265,IMPORT!$F:$G,2,FALSE),"")</f>
        <v>TWINGO</v>
      </c>
      <c r="D265" s="8" t="str">
        <f>IFERROR(IF(IMPORT!A265&lt;&gt;"",IMPORT!A265,""),"")</f>
        <v>Paris 15 - Blvd Grenelle2</v>
      </c>
      <c r="E265" s="1" t="str">
        <f>IFERROR(VLOOKUP(D265,IMPORT!$1:$1048576,21,FALSE),"")</f>
        <v>Azize Aouzal</v>
      </c>
      <c r="F265" s="22" t="str">
        <f>IFERROR(IF(VLOOKUP(B265,IMPORT!$F:$J,4,0)="true","","S"),"")</f>
        <v/>
      </c>
      <c r="G265" s="10" t="str">
        <f>IFERROR(IF(VLOOKUP(B265,IMPORT!$F:$J,5,0)="normal","","B"),"")</f>
        <v/>
      </c>
      <c r="H265" s="23" t="str">
        <f>IFERROR(IF(VLOOKUP(B265,IMPORT!$F:$L,7,0)="true","","P"),"")</f>
        <v/>
      </c>
      <c r="I265" s="18" t="str">
        <f>IF(AND(OR(IMPORT!K265="available",IMPORT!K265="reservation",IMPORT!K265="reservation-late"),OR(A265&lt;&gt;"Z - Garage - Livraison",A265&lt;&gt;"Z - Garage - Livraison")),B265,"")</f>
        <v>EL-162-SA</v>
      </c>
      <c r="J265" s="18" t="str">
        <f>IFERROR(IF(VLOOKUP(B265,IMPORT!$F:$AF,21,FALSE)&lt;&gt;"null",IF(OR(A265="Z - Garage - Livraison",A265="Z - Garage - Restitution"),"",B265),""),"")</f>
        <v/>
      </c>
      <c r="K265" s="18" t="str">
        <f>IF(AND(J265="",OR(IMPORT!K265="intervention",IMPORT!K265="intervention-late")),IF(OR(A265="Z - Garage - Livraison",A265="Z - Garage - Restitution"),"",B265),"")</f>
        <v/>
      </c>
      <c r="L265" s="18" t="str">
        <f t="shared" si="8"/>
        <v/>
      </c>
      <c r="M265" s="20" t="str">
        <f>IFERROR(INT(IF(OR(IMPORT!K265="intervention",IMPORT!K265="intervention-late",IMPORT!K265="unavailable"),IF(J265&lt;&gt;"",MID(VLOOKUP(B265,IMPORT!$F:$AF,21,0),1,10),MID(VLOOKUP(B265,IMPORT!$F:$AF,19,0),1,10)),"")),"")</f>
        <v/>
      </c>
      <c r="N265" s="20" t="str">
        <f>IFERROR(INT(IF(OR(IMPORT!K265="intervention",IMPORT!K265="intervention-late",IMPORT!K265="unavailable"),IF(J265&lt;&gt;"",MID(VLOOKUP(B265,IMPORT!$F:$AF,22,0),1,10),MID(VLOOKUP(B265,IMPORT!$F:$AF,20,0),1,10)),"")),"")</f>
        <v/>
      </c>
      <c r="O265" s="18" t="str">
        <f t="shared" ca="1" si="9"/>
        <v/>
      </c>
      <c r="P265" s="14">
        <f>IFERROR(INT(IF(MID(VLOOKUP(B265,IMPORT!$F:$AF,23,FALSE),1,10)&lt;&gt;"null",MID(VLOOKUP(B265,IMPORT!$F:$AF,23,FALSE),1,10),"")),"")</f>
        <v>43508</v>
      </c>
      <c r="Q265" s="16" t="str">
        <f>IFERROR(INT(IF(MID(VLOOKUP(B265,IMPORT!$F:$AF,26,FALSE),1,10)&lt;&gt;"null",MID(VLOOKUP(B265,IMPORT!$F:$AF,26,FALSE),1,10),"")),"")</f>
        <v/>
      </c>
      <c r="R265" s="16" t="str">
        <f>IFERROR(IF(VLOOKUP(B265,IMPORT!$F:$AF,11,FALSE)="true","X",""),"")</f>
        <v/>
      </c>
      <c r="S265" s="16" t="str">
        <f>IFERROR(IF(VLOOKUP(B265,IMPORT!$F:$AF,12,FALSE)="true","X",""),"")</f>
        <v/>
      </c>
      <c r="T265" s="16" t="str">
        <f>IFERROR(IF(VLOOKUP(B265,IMPORT!$F:$AF,9,FALSE)="true","X",""),"")</f>
        <v/>
      </c>
      <c r="U265" s="16" t="str">
        <f>IFERROR(IF(VLOOKUP(B265,IMPORT!$F:$AF,10,FALSE)="true","X",""),"")</f>
        <v/>
      </c>
      <c r="V265" s="16" t="str">
        <f>IFERROR(IF(VLOOKUP(B265,IMPORT!$F:$AF,13,FALSE)="true","X",""),"")</f>
        <v/>
      </c>
      <c r="W265" s="16" t="str">
        <f>IFERROR(IF(VLOOKUP(B265,IMPORT!$F:$AF,14,FALSE)="true","X",""),"")</f>
        <v/>
      </c>
      <c r="X265" s="12">
        <f>IFERROR(INT(IF(MID(VLOOKUP(B265,IMPORT!$F:$AF,27,FALSE),1,10)&lt;&gt;"null",MID(VLOOKUP(B265,IMPORT!$F:$AF,27,FALSE),1,10),"-")),"")</f>
        <v>43208</v>
      </c>
      <c r="Y265" s="21">
        <f>IFERROR(IF(VLOOKUP(B265,IMPORT!$F:$AF,24,FALSE)&lt;&gt;"null",VLOOKUP(B265,IMPORT!$F:$AF,24,FALSE),""),"")</f>
        <v>7.0100118723600397E+17</v>
      </c>
      <c r="Z265" s="18" t="str">
        <f>IFERROR(IF(VLOOKUP(B265,IMPORT!$F:$AF,25,FALSE)&lt;&gt;"null",VLOOKUP(B265,IMPORT!$F:$AF,25,FALSE),""),"")</f>
        <v/>
      </c>
    </row>
    <row r="266" spans="1:26">
      <c r="A266" s="1" t="str">
        <f>IFERROR(IF(IMPORT!C266&lt;&gt;"",IMPORT!C266,""),"")</f>
        <v>Paris 15 - Cambronne</v>
      </c>
      <c r="B266" s="1" t="str">
        <f>IFERROR(VLOOKUP(D266,IMPORT!$1:$1048576,6,FALSE),"")</f>
        <v>EK-853-GX</v>
      </c>
      <c r="C266" s="1" t="str">
        <f>IFERROR(VLOOKUP(B266,IMPORT!$F:$G,2,FALSE),"")</f>
        <v>TWINGO</v>
      </c>
      <c r="D266" s="8" t="str">
        <f>IFERROR(IF(IMPORT!A266&lt;&gt;"",IMPORT!A266,""),"")</f>
        <v>Paris 15 - Cambronne1</v>
      </c>
      <c r="E266" s="1" t="str">
        <f>IFERROR(VLOOKUP(D266,IMPORT!$1:$1048576,21,FALSE),"")</f>
        <v>Azize Aouzal</v>
      </c>
      <c r="F266" s="22" t="str">
        <f>IFERROR(IF(VLOOKUP(B266,IMPORT!$F:$J,4,0)="true","","S"),"")</f>
        <v/>
      </c>
      <c r="G266" s="10" t="str">
        <f>IFERROR(IF(VLOOKUP(B266,IMPORT!$F:$J,5,0)="normal","","B"),"")</f>
        <v/>
      </c>
      <c r="H266" s="23" t="str">
        <f>IFERROR(IF(VLOOKUP(B266,IMPORT!$F:$L,7,0)="true","","P"),"")</f>
        <v/>
      </c>
      <c r="I266" s="18" t="str">
        <f>IF(AND(OR(IMPORT!K266="available",IMPORT!K266="reservation",IMPORT!K266="reservation-late"),OR(A266&lt;&gt;"Z - Garage - Livraison",A266&lt;&gt;"Z - Garage - Livraison")),B266,"")</f>
        <v>EK-853-GX</v>
      </c>
      <c r="J266" s="18" t="str">
        <f>IFERROR(IF(VLOOKUP(B266,IMPORT!$F:$AF,21,FALSE)&lt;&gt;"null",IF(OR(A266="Z - Garage - Livraison",A266="Z - Garage - Restitution"),"",B266),""),"")</f>
        <v/>
      </c>
      <c r="K266" s="18" t="str">
        <f>IF(AND(J266="",OR(IMPORT!K266="intervention",IMPORT!K266="intervention-late")),IF(OR(A266="Z - Garage - Livraison",A266="Z - Garage - Restitution"),"",B266),"")</f>
        <v/>
      </c>
      <c r="L266" s="18" t="str">
        <f t="shared" si="8"/>
        <v/>
      </c>
      <c r="M266" s="20" t="str">
        <f>IFERROR(INT(IF(OR(IMPORT!K266="intervention",IMPORT!K266="intervention-late",IMPORT!K266="unavailable"),IF(J266&lt;&gt;"",MID(VLOOKUP(B266,IMPORT!$F:$AF,21,0),1,10),MID(VLOOKUP(B266,IMPORT!$F:$AF,19,0),1,10)),"")),"")</f>
        <v/>
      </c>
      <c r="N266" s="20" t="str">
        <f>IFERROR(INT(IF(OR(IMPORT!K266="intervention",IMPORT!K266="intervention-late",IMPORT!K266="unavailable"),IF(J266&lt;&gt;"",MID(VLOOKUP(B266,IMPORT!$F:$AF,22,0),1,10),MID(VLOOKUP(B266,IMPORT!$F:$AF,20,0),1,10)),"")),"")</f>
        <v/>
      </c>
      <c r="O266" s="18" t="str">
        <f t="shared" ca="1" si="9"/>
        <v/>
      </c>
      <c r="P266" s="14" t="str">
        <f>IFERROR(INT(IF(MID(VLOOKUP(B266,IMPORT!$F:$AF,23,FALSE),1,10)&lt;&gt;"null",MID(VLOOKUP(B266,IMPORT!$F:$AF,23,FALSE),1,10),"")),"")</f>
        <v/>
      </c>
      <c r="Q266" s="16">
        <f>IFERROR(INT(IF(MID(VLOOKUP(B266,IMPORT!$F:$AF,26,FALSE),1,10)&lt;&gt;"null",MID(VLOOKUP(B266,IMPORT!$F:$AF,26,FALSE),1,10),"")),"")</f>
        <v>43456</v>
      </c>
      <c r="R266" s="16" t="str">
        <f>IFERROR(IF(VLOOKUP(B266,IMPORT!$F:$AF,11,FALSE)="true","X",""),"")</f>
        <v/>
      </c>
      <c r="S266" s="16" t="str">
        <f>IFERROR(IF(VLOOKUP(B266,IMPORT!$F:$AF,12,FALSE)="true","X",""),"")</f>
        <v/>
      </c>
      <c r="T266" s="16" t="str">
        <f>IFERROR(IF(VLOOKUP(B266,IMPORT!$F:$AF,9,FALSE)="true","X",""),"")</f>
        <v/>
      </c>
      <c r="U266" s="16" t="str">
        <f>IFERROR(IF(VLOOKUP(B266,IMPORT!$F:$AF,10,FALSE)="true","X",""),"")</f>
        <v/>
      </c>
      <c r="V266" s="16" t="str">
        <f>IFERROR(IF(VLOOKUP(B266,IMPORT!$F:$AF,13,FALSE)="true","X",""),"")</f>
        <v/>
      </c>
      <c r="W266" s="16" t="str">
        <f>IFERROR(IF(VLOOKUP(B266,IMPORT!$F:$AF,14,FALSE)="true","X",""),"")</f>
        <v/>
      </c>
      <c r="X266" s="12">
        <f>IFERROR(INT(IF(MID(VLOOKUP(B266,IMPORT!$F:$AF,27,FALSE),1,10)&lt;&gt;"null",MID(VLOOKUP(B266,IMPORT!$F:$AF,27,FALSE),1,10),"-")),"")</f>
        <v>43434</v>
      </c>
      <c r="Y266" s="21">
        <f>IFERROR(IF(VLOOKUP(B266,IMPORT!$F:$AF,24,FALSE)&lt;&gt;"null",VLOOKUP(B266,IMPORT!$F:$AF,24,FALSE),""),"")</f>
        <v>7.0100120039401498E+17</v>
      </c>
      <c r="Z266" s="18">
        <f>IFERROR(IF(VLOOKUP(B266,IMPORT!$F:$AF,25,FALSE)&lt;&gt;"null",VLOOKUP(B266,IMPORT!$F:$AF,25,FALSE),""),"")</f>
        <v>4009</v>
      </c>
    </row>
    <row r="267" spans="1:26">
      <c r="A267" s="1" t="str">
        <f>IFERROR(IF(IMPORT!C267&lt;&gt;"",IMPORT!C267,""),"")</f>
        <v>Paris 15 - Cambronne</v>
      </c>
      <c r="B267" s="1" t="str">
        <f>IFERROR(VLOOKUP(D267,IMPORT!$1:$1048576,6,FALSE),"")</f>
        <v>FA-764-WE</v>
      </c>
      <c r="C267" s="1">
        <f>IFERROR(VLOOKUP(B267,IMPORT!$F:$G,2,FALSE),"")</f>
        <v>500</v>
      </c>
      <c r="D267" s="8" t="str">
        <f>IFERROR(IF(IMPORT!A267&lt;&gt;"",IMPORT!A267,""),"")</f>
        <v>Paris 15 - Cambronne2</v>
      </c>
      <c r="E267" s="1" t="str">
        <f>IFERROR(VLOOKUP(D267,IMPORT!$1:$1048576,21,FALSE),"")</f>
        <v>Azize Aouzal</v>
      </c>
      <c r="F267" s="22" t="str">
        <f>IFERROR(IF(VLOOKUP(B267,IMPORT!$F:$J,4,0)="true","","S"),"")</f>
        <v/>
      </c>
      <c r="G267" s="10" t="str">
        <f>IFERROR(IF(VLOOKUP(B267,IMPORT!$F:$J,5,0)="normal","","B"),"")</f>
        <v/>
      </c>
      <c r="H267" s="23" t="str">
        <f>IFERROR(IF(VLOOKUP(B267,IMPORT!$F:$L,7,0)="true","","P"),"")</f>
        <v>P</v>
      </c>
      <c r="I267" s="18" t="str">
        <f>IF(AND(OR(IMPORT!K267="available",IMPORT!K267="reservation",IMPORT!K267="reservation-late"),OR(A267&lt;&gt;"Z - Garage - Livraison",A267&lt;&gt;"Z - Garage - Livraison")),B267,"")</f>
        <v/>
      </c>
      <c r="J267" s="18" t="str">
        <f>IFERROR(IF(VLOOKUP(B267,IMPORT!$F:$AF,21,FALSE)&lt;&gt;"null",IF(OR(A267="Z - Garage - Livraison",A267="Z - Garage - Restitution"),"",B267),""),"")</f>
        <v>FA-764-WE</v>
      </c>
      <c r="K267" s="18" t="str">
        <f>IF(AND(J267="",OR(IMPORT!K267="intervention",IMPORT!K267="intervention-late")),IF(OR(A267="Z - Garage - Livraison",A267="Z - Garage - Restitution"),"",B267),"")</f>
        <v/>
      </c>
      <c r="L267" s="18" t="str">
        <f t="shared" si="8"/>
        <v/>
      </c>
      <c r="M267" s="20">
        <f>IFERROR(INT(IF(OR(IMPORT!K267="intervention",IMPORT!K267="intervention-late",IMPORT!K267="unavailable"),IF(J267&lt;&gt;"",MID(VLOOKUP(B267,IMPORT!$F:$AF,21,0),1,10),MID(VLOOKUP(B267,IMPORT!$F:$AF,19,0),1,10)),"")),"")</f>
        <v>43498</v>
      </c>
      <c r="N267" s="20">
        <f>IFERROR(INT(IF(OR(IMPORT!K267="intervention",IMPORT!K267="intervention-late",IMPORT!K267="unavailable"),IF(J267&lt;&gt;"",MID(VLOOKUP(B267,IMPORT!$F:$AF,22,0),1,10),MID(VLOOKUP(B267,IMPORT!$F:$AF,20,0),1,10)),"")),"")</f>
        <v>43523</v>
      </c>
      <c r="O267" s="18">
        <f t="shared" ca="1" si="9"/>
        <v>8</v>
      </c>
      <c r="P267" s="14" t="str">
        <f>IFERROR(INT(IF(MID(VLOOKUP(B267,IMPORT!$F:$AF,23,FALSE),1,10)&lt;&gt;"null",MID(VLOOKUP(B267,IMPORT!$F:$AF,23,FALSE),1,10),"")),"")</f>
        <v/>
      </c>
      <c r="Q267" s="16" t="str">
        <f>IFERROR(INT(IF(MID(VLOOKUP(B267,IMPORT!$F:$AF,26,FALSE),1,10)&lt;&gt;"null",MID(VLOOKUP(B267,IMPORT!$F:$AF,26,FALSE),1,10),"")),"")</f>
        <v/>
      </c>
      <c r="R267" s="16" t="str">
        <f>IFERROR(IF(VLOOKUP(B267,IMPORT!$F:$AF,11,FALSE)="true","X",""),"")</f>
        <v/>
      </c>
      <c r="S267" s="16" t="str">
        <f>IFERROR(IF(VLOOKUP(B267,IMPORT!$F:$AF,12,FALSE)="true","X",""),"")</f>
        <v/>
      </c>
      <c r="T267" s="16" t="str">
        <f>IFERROR(IF(VLOOKUP(B267,IMPORT!$F:$AF,9,FALSE)="true","X",""),"")</f>
        <v/>
      </c>
      <c r="U267" s="16" t="str">
        <f>IFERROR(IF(VLOOKUP(B267,IMPORT!$F:$AF,10,FALSE)="true","X",""),"")</f>
        <v/>
      </c>
      <c r="V267" s="16" t="str">
        <f>IFERROR(IF(VLOOKUP(B267,IMPORT!$F:$AF,13,FALSE)="true","X",""),"")</f>
        <v/>
      </c>
      <c r="W267" s="16" t="str">
        <f>IFERROR(IF(VLOOKUP(B267,IMPORT!$F:$AF,14,FALSE)="true","X",""),"")</f>
        <v/>
      </c>
      <c r="X267" s="12" t="str">
        <f>IFERROR(INT(IF(MID(VLOOKUP(B267,IMPORT!$F:$AF,27,FALSE),1,10)&lt;&gt;"null",MID(VLOOKUP(B267,IMPORT!$F:$AF,27,FALSE),1,10),"-")),"")</f>
        <v/>
      </c>
      <c r="Y267" s="21">
        <f>IFERROR(IF(VLOOKUP(B267,IMPORT!$F:$AF,24,FALSE)&lt;&gt;"null",VLOOKUP(B267,IMPORT!$F:$AF,24,FALSE),""),"")</f>
        <v>7.0100118723606003E+17</v>
      </c>
      <c r="Z267" s="18">
        <f>IFERROR(IF(VLOOKUP(B267,IMPORT!$F:$AF,25,FALSE)&lt;&gt;"null",VLOOKUP(B267,IMPORT!$F:$AF,25,FALSE),""),"")</f>
        <v>134627</v>
      </c>
    </row>
    <row r="268" spans="1:26">
      <c r="A268" s="1" t="str">
        <f>IFERROR(IF(IMPORT!C268&lt;&gt;"",IMPORT!C268,""),"")</f>
        <v>Paris 15 - Cambronne</v>
      </c>
      <c r="B268" s="1" t="str">
        <f>IFERROR(VLOOKUP(D268,IMPORT!$1:$1048576,6,FALSE),"")</f>
        <v>EQ-258-CF</v>
      </c>
      <c r="C268" s="1" t="str">
        <f>IFERROR(VLOOKUP(B268,IMPORT!$F:$G,2,FALSE),"")</f>
        <v>MEGANE</v>
      </c>
      <c r="D268" s="8" t="str">
        <f>IFERROR(IF(IMPORT!A268&lt;&gt;"",IMPORT!A268,""),"")</f>
        <v>Paris 15 - Cambronne3</v>
      </c>
      <c r="E268" s="1" t="str">
        <f>IFERROR(VLOOKUP(D268,IMPORT!$1:$1048576,21,FALSE),"")</f>
        <v>Azize Aouzal</v>
      </c>
      <c r="F268" s="22" t="str">
        <f>IFERROR(IF(VLOOKUP(B268,IMPORT!$F:$J,4,0)="true","","S"),"")</f>
        <v/>
      </c>
      <c r="G268" s="10" t="str">
        <f>IFERROR(IF(VLOOKUP(B268,IMPORT!$F:$J,5,0)="normal","","B"),"")</f>
        <v/>
      </c>
      <c r="H268" s="23" t="str">
        <f>IFERROR(IF(VLOOKUP(B268,IMPORT!$F:$L,7,0)="true","","P"),"")</f>
        <v/>
      </c>
      <c r="I268" s="18" t="str">
        <f>IF(AND(OR(IMPORT!K268="available",IMPORT!K268="reservation",IMPORT!K268="reservation-late"),OR(A268&lt;&gt;"Z - Garage - Livraison",A268&lt;&gt;"Z - Garage - Livraison")),B268,"")</f>
        <v>EQ-258-CF</v>
      </c>
      <c r="J268" s="18" t="str">
        <f>IFERROR(IF(VLOOKUP(B268,IMPORT!$F:$AF,21,FALSE)&lt;&gt;"null",IF(OR(A268="Z - Garage - Livraison",A268="Z - Garage - Restitution"),"",B268),""),"")</f>
        <v/>
      </c>
      <c r="K268" s="18" t="str">
        <f>IF(AND(J268="",OR(IMPORT!K268="intervention",IMPORT!K268="intervention-late")),IF(OR(A268="Z - Garage - Livraison",A268="Z - Garage - Restitution"),"",B268),"")</f>
        <v/>
      </c>
      <c r="L268" s="18" t="str">
        <f t="shared" si="8"/>
        <v/>
      </c>
      <c r="M268" s="20" t="str">
        <f>IFERROR(INT(IF(OR(IMPORT!K268="intervention",IMPORT!K268="intervention-late",IMPORT!K268="unavailable"),IF(J268&lt;&gt;"",MID(VLOOKUP(B268,IMPORT!$F:$AF,21,0),1,10),MID(VLOOKUP(B268,IMPORT!$F:$AF,19,0),1,10)),"")),"")</f>
        <v/>
      </c>
      <c r="N268" s="20" t="str">
        <f>IFERROR(INT(IF(OR(IMPORT!K268="intervention",IMPORT!K268="intervention-late",IMPORT!K268="unavailable"),IF(J268&lt;&gt;"",MID(VLOOKUP(B268,IMPORT!$F:$AF,22,0),1,10),MID(VLOOKUP(B268,IMPORT!$F:$AF,20,0),1,10)),"")),"")</f>
        <v/>
      </c>
      <c r="O268" s="18" t="str">
        <f t="shared" ca="1" si="9"/>
        <v/>
      </c>
      <c r="P268" s="14">
        <f>IFERROR(INT(IF(MID(VLOOKUP(B268,IMPORT!$F:$AF,23,FALSE),1,10)&lt;&gt;"null",MID(VLOOKUP(B268,IMPORT!$F:$AF,23,FALSE),1,10),"")),"")</f>
        <v>43501</v>
      </c>
      <c r="Q268" s="16" t="str">
        <f>IFERROR(INT(IF(MID(VLOOKUP(B268,IMPORT!$F:$AF,26,FALSE),1,10)&lt;&gt;"null",MID(VLOOKUP(B268,IMPORT!$F:$AF,26,FALSE),1,10),"")),"")</f>
        <v/>
      </c>
      <c r="R268" s="16" t="str">
        <f>IFERROR(IF(VLOOKUP(B268,IMPORT!$F:$AF,11,FALSE)="true","X",""),"")</f>
        <v/>
      </c>
      <c r="S268" s="16" t="str">
        <f>IFERROR(IF(VLOOKUP(B268,IMPORT!$F:$AF,12,FALSE)="true","X",""),"")</f>
        <v/>
      </c>
      <c r="T268" s="16" t="str">
        <f>IFERROR(IF(VLOOKUP(B268,IMPORT!$F:$AF,9,FALSE)="true","X",""),"")</f>
        <v/>
      </c>
      <c r="U268" s="16" t="str">
        <f>IFERROR(IF(VLOOKUP(B268,IMPORT!$F:$AF,10,FALSE)="true","X",""),"")</f>
        <v/>
      </c>
      <c r="V268" s="16" t="str">
        <f>IFERROR(IF(VLOOKUP(B268,IMPORT!$F:$AF,13,FALSE)="true","X",""),"")</f>
        <v/>
      </c>
      <c r="W268" s="16" t="str">
        <f>IFERROR(IF(VLOOKUP(B268,IMPORT!$F:$AF,14,FALSE)="true","X",""),"")</f>
        <v/>
      </c>
      <c r="X268" s="12">
        <f>IFERROR(INT(IF(MID(VLOOKUP(B268,IMPORT!$F:$AF,27,FALSE),1,10)&lt;&gt;"null",MID(VLOOKUP(B268,IMPORT!$F:$AF,27,FALSE),1,10),"-")),"")</f>
        <v>43434</v>
      </c>
      <c r="Y268" s="21">
        <f>IFERROR(IF(VLOOKUP(B268,IMPORT!$F:$AF,24,FALSE)&lt;&gt;"null",VLOOKUP(B268,IMPORT!$F:$AF,24,FALSE),""),"")</f>
        <v>7.0100118723606003E+17</v>
      </c>
      <c r="Z268" s="18" t="str">
        <f>IFERROR(IF(VLOOKUP(B268,IMPORT!$F:$AF,25,FALSE)&lt;&gt;"null",VLOOKUP(B268,IMPORT!$F:$AF,25,FALSE),""),"")</f>
        <v/>
      </c>
    </row>
    <row r="269" spans="1:26">
      <c r="A269" s="1" t="str">
        <f>IFERROR(IF(IMPORT!C269&lt;&gt;"",IMPORT!C269,""),"")</f>
        <v>Paris 15 - Cambronne</v>
      </c>
      <c r="B269" s="1" t="str">
        <f>IFERROR(VLOOKUP(D269,IMPORT!$1:$1048576,6,FALSE),"")</f>
        <v>EL-140-FN</v>
      </c>
      <c r="C269" s="1" t="str">
        <f>IFERROR(VLOOKUP(B269,IMPORT!$F:$G,2,FALSE),"")</f>
        <v>Golf 7</v>
      </c>
      <c r="D269" s="8" t="str">
        <f>IFERROR(IF(IMPORT!A269&lt;&gt;"",IMPORT!A269,""),"")</f>
        <v>Paris 15 - Cambronne4</v>
      </c>
      <c r="E269" s="1" t="str">
        <f>IFERROR(VLOOKUP(D269,IMPORT!$1:$1048576,21,FALSE),"")</f>
        <v>Azize Aouzal</v>
      </c>
      <c r="F269" s="22" t="str">
        <f>IFERROR(IF(VLOOKUP(B269,IMPORT!$F:$J,4,0)="true","","S"),"")</f>
        <v/>
      </c>
      <c r="G269" s="10" t="str">
        <f>IFERROR(IF(VLOOKUP(B269,IMPORT!$F:$J,5,0)="normal","","B"),"")</f>
        <v/>
      </c>
      <c r="H269" s="23" t="str">
        <f>IFERROR(IF(VLOOKUP(B269,IMPORT!$F:$L,7,0)="true","","P"),"")</f>
        <v/>
      </c>
      <c r="I269" s="18" t="str">
        <f>IF(AND(OR(IMPORT!K269="available",IMPORT!K269="reservation",IMPORT!K269="reservation-late"),OR(A269&lt;&gt;"Z - Garage - Livraison",A269&lt;&gt;"Z - Garage - Livraison")),B269,"")</f>
        <v>EL-140-FN</v>
      </c>
      <c r="J269" s="18" t="str">
        <f>IFERROR(IF(VLOOKUP(B269,IMPORT!$F:$AF,21,FALSE)&lt;&gt;"null",IF(OR(A269="Z - Garage - Livraison",A269="Z - Garage - Restitution"),"",B269),""),"")</f>
        <v/>
      </c>
      <c r="K269" s="18" t="str">
        <f>IF(AND(J269="",OR(IMPORT!K269="intervention",IMPORT!K269="intervention-late")),IF(OR(A269="Z - Garage - Livraison",A269="Z - Garage - Restitution"),"",B269),"")</f>
        <v/>
      </c>
      <c r="L269" s="18" t="str">
        <f t="shared" si="8"/>
        <v/>
      </c>
      <c r="M269" s="20" t="str">
        <f>IFERROR(INT(IF(OR(IMPORT!K269="intervention",IMPORT!K269="intervention-late",IMPORT!K269="unavailable"),IF(J269&lt;&gt;"",MID(VLOOKUP(B269,IMPORT!$F:$AF,21,0),1,10),MID(VLOOKUP(B269,IMPORT!$F:$AF,19,0),1,10)),"")),"")</f>
        <v/>
      </c>
      <c r="N269" s="20" t="str">
        <f>IFERROR(INT(IF(OR(IMPORT!K269="intervention",IMPORT!K269="intervention-late",IMPORT!K269="unavailable"),IF(J269&lt;&gt;"",MID(VLOOKUP(B269,IMPORT!$F:$AF,22,0),1,10),MID(VLOOKUP(B269,IMPORT!$F:$AF,20,0),1,10)),"")),"")</f>
        <v/>
      </c>
      <c r="O269" s="18" t="str">
        <f t="shared" ca="1" si="9"/>
        <v/>
      </c>
      <c r="P269" s="14" t="str">
        <f>IFERROR(INT(IF(MID(VLOOKUP(B269,IMPORT!$F:$AF,23,FALSE),1,10)&lt;&gt;"null",MID(VLOOKUP(B269,IMPORT!$F:$AF,23,FALSE),1,10),"")),"")</f>
        <v/>
      </c>
      <c r="Q269" s="16" t="str">
        <f>IFERROR(INT(IF(MID(VLOOKUP(B269,IMPORT!$F:$AF,26,FALSE),1,10)&lt;&gt;"null",MID(VLOOKUP(B269,IMPORT!$F:$AF,26,FALSE),1,10),"")),"")</f>
        <v/>
      </c>
      <c r="R269" s="16" t="str">
        <f>IFERROR(IF(VLOOKUP(B269,IMPORT!$F:$AF,11,FALSE)="true","X",""),"")</f>
        <v/>
      </c>
      <c r="S269" s="16" t="str">
        <f>IFERROR(IF(VLOOKUP(B269,IMPORT!$F:$AF,12,FALSE)="true","X",""),"")</f>
        <v/>
      </c>
      <c r="T269" s="16" t="str">
        <f>IFERROR(IF(VLOOKUP(B269,IMPORT!$F:$AF,9,FALSE)="true","X",""),"")</f>
        <v/>
      </c>
      <c r="U269" s="16" t="str">
        <f>IFERROR(IF(VLOOKUP(B269,IMPORT!$F:$AF,10,FALSE)="true","X",""),"")</f>
        <v/>
      </c>
      <c r="V269" s="16" t="str">
        <f>IFERROR(IF(VLOOKUP(B269,IMPORT!$F:$AF,13,FALSE)="true","X",""),"")</f>
        <v/>
      </c>
      <c r="W269" s="16" t="str">
        <f>IFERROR(IF(VLOOKUP(B269,IMPORT!$F:$AF,14,FALSE)="true","X",""),"")</f>
        <v/>
      </c>
      <c r="X269" s="12">
        <f>IFERROR(INT(IF(MID(VLOOKUP(B269,IMPORT!$F:$AF,27,FALSE),1,10)&lt;&gt;"null",MID(VLOOKUP(B269,IMPORT!$F:$AF,27,FALSE),1,10),"-")),"")</f>
        <v>43434</v>
      </c>
      <c r="Y269" s="21">
        <f>IFERROR(IF(VLOOKUP(B269,IMPORT!$F:$AF,24,FALSE)&lt;&gt;"null",VLOOKUP(B269,IMPORT!$F:$AF,24,FALSE),""),"")</f>
        <v>7.0100118723606003E+17</v>
      </c>
      <c r="Z269" s="18" t="str">
        <f>IFERROR(IF(VLOOKUP(B269,IMPORT!$F:$AF,25,FALSE)&lt;&gt;"null",VLOOKUP(B269,IMPORT!$F:$AF,25,FALSE),""),"")</f>
        <v/>
      </c>
    </row>
    <row r="270" spans="1:26">
      <c r="A270" s="1" t="str">
        <f>IFERROR(IF(IMPORT!C270&lt;&gt;"",IMPORT!C270,""),"")</f>
        <v>Paris 15 - Cambronne</v>
      </c>
      <c r="B270" s="1" t="str">
        <f>IFERROR(VLOOKUP(D270,IMPORT!$1:$1048576,6,FALSE),"")</f>
        <v>ER-523-PG</v>
      </c>
      <c r="C270" s="1" t="str">
        <f>IFERROR(VLOOKUP(B270,IMPORT!$F:$G,2,FALSE),"")</f>
        <v>Golf 7</v>
      </c>
      <c r="D270" s="8" t="str">
        <f>IFERROR(IF(IMPORT!A270&lt;&gt;"",IMPORT!A270,""),"")</f>
        <v>Paris 15 - Cambronne5</v>
      </c>
      <c r="E270" s="1" t="str">
        <f>IFERROR(VLOOKUP(D270,IMPORT!$1:$1048576,21,FALSE),"")</f>
        <v>Azize Aouzal</v>
      </c>
      <c r="F270" s="22" t="str">
        <f>IFERROR(IF(VLOOKUP(B270,IMPORT!$F:$J,4,0)="true","","S"),"")</f>
        <v/>
      </c>
      <c r="G270" s="10" t="str">
        <f>IFERROR(IF(VLOOKUP(B270,IMPORT!$F:$J,5,0)="normal","","B"),"")</f>
        <v/>
      </c>
      <c r="H270" s="23" t="str">
        <f>IFERROR(IF(VLOOKUP(B270,IMPORT!$F:$L,7,0)="true","","P"),"")</f>
        <v/>
      </c>
      <c r="I270" s="18" t="str">
        <f>IF(AND(OR(IMPORT!K270="available",IMPORT!K270="reservation",IMPORT!K270="reservation-late"),OR(A270&lt;&gt;"Z - Garage - Livraison",A270&lt;&gt;"Z - Garage - Livraison")),B270,"")</f>
        <v>ER-523-PG</v>
      </c>
      <c r="J270" s="18" t="str">
        <f>IFERROR(IF(VLOOKUP(B270,IMPORT!$F:$AF,21,FALSE)&lt;&gt;"null",IF(OR(A270="Z - Garage - Livraison",A270="Z - Garage - Restitution"),"",B270),""),"")</f>
        <v/>
      </c>
      <c r="K270" s="18" t="str">
        <f>IF(AND(J270="",OR(IMPORT!K270="intervention",IMPORT!K270="intervention-late")),IF(OR(A270="Z - Garage - Livraison",A270="Z - Garage - Restitution"),"",B270),"")</f>
        <v/>
      </c>
      <c r="L270" s="18" t="str">
        <f t="shared" si="8"/>
        <v/>
      </c>
      <c r="M270" s="20" t="str">
        <f>IFERROR(INT(IF(OR(IMPORT!K270="intervention",IMPORT!K270="intervention-late",IMPORT!K270="unavailable"),IF(J270&lt;&gt;"",MID(VLOOKUP(B270,IMPORT!$F:$AF,21,0),1,10),MID(VLOOKUP(B270,IMPORT!$F:$AF,19,0),1,10)),"")),"")</f>
        <v/>
      </c>
      <c r="N270" s="20" t="str">
        <f>IFERROR(INT(IF(OR(IMPORT!K270="intervention",IMPORT!K270="intervention-late",IMPORT!K270="unavailable"),IF(J270&lt;&gt;"",MID(VLOOKUP(B270,IMPORT!$F:$AF,22,0),1,10),MID(VLOOKUP(B270,IMPORT!$F:$AF,20,0),1,10)),"")),"")</f>
        <v/>
      </c>
      <c r="O270" s="18" t="str">
        <f t="shared" ca="1" si="9"/>
        <v/>
      </c>
      <c r="P270" s="14" t="str">
        <f>IFERROR(INT(IF(MID(VLOOKUP(B270,IMPORT!$F:$AF,23,FALSE),1,10)&lt;&gt;"null",MID(VLOOKUP(B270,IMPORT!$F:$AF,23,FALSE),1,10),"")),"")</f>
        <v/>
      </c>
      <c r="Q270" s="16" t="str">
        <f>IFERROR(INT(IF(MID(VLOOKUP(B270,IMPORT!$F:$AF,26,FALSE),1,10)&lt;&gt;"null",MID(VLOOKUP(B270,IMPORT!$F:$AF,26,FALSE),1,10),"")),"")</f>
        <v/>
      </c>
      <c r="R270" s="16" t="str">
        <f>IFERROR(IF(VLOOKUP(B270,IMPORT!$F:$AF,11,FALSE)="true","X",""),"")</f>
        <v/>
      </c>
      <c r="S270" s="16" t="str">
        <f>IFERROR(IF(VLOOKUP(B270,IMPORT!$F:$AF,12,FALSE)="true","X",""),"")</f>
        <v/>
      </c>
      <c r="T270" s="16" t="str">
        <f>IFERROR(IF(VLOOKUP(B270,IMPORT!$F:$AF,9,FALSE)="true","X",""),"")</f>
        <v/>
      </c>
      <c r="U270" s="16" t="str">
        <f>IFERROR(IF(VLOOKUP(B270,IMPORT!$F:$AF,10,FALSE)="true","X",""),"")</f>
        <v/>
      </c>
      <c r="V270" s="16" t="str">
        <f>IFERROR(IF(VLOOKUP(B270,IMPORT!$F:$AF,13,FALSE)="true","X",""),"")</f>
        <v/>
      </c>
      <c r="W270" s="16" t="str">
        <f>IFERROR(IF(VLOOKUP(B270,IMPORT!$F:$AF,14,FALSE)="true","X",""),"")</f>
        <v/>
      </c>
      <c r="X270" s="12">
        <f>IFERROR(INT(IF(MID(VLOOKUP(B270,IMPORT!$F:$AF,27,FALSE),1,10)&lt;&gt;"null",MID(VLOOKUP(B270,IMPORT!$F:$AF,27,FALSE),1,10),"-")),"")</f>
        <v>43434</v>
      </c>
      <c r="Y270" s="21">
        <f>IFERROR(IF(VLOOKUP(B270,IMPORT!$F:$AF,24,FALSE)&lt;&gt;"null",VLOOKUP(B270,IMPORT!$F:$AF,24,FALSE),""),"")</f>
        <v>7.0100118723606003E+17</v>
      </c>
      <c r="Z270" s="18" t="str">
        <f>IFERROR(IF(VLOOKUP(B270,IMPORT!$F:$AF,25,FALSE)&lt;&gt;"null",VLOOKUP(B270,IMPORT!$F:$AF,25,FALSE),""),"")</f>
        <v/>
      </c>
    </row>
    <row r="271" spans="1:26">
      <c r="A271" s="1" t="str">
        <f>IFERROR(IF(IMPORT!C271&lt;&gt;"",IMPORT!C271,""),"")</f>
        <v>Paris 15 - Cambronne</v>
      </c>
      <c r="B271" s="1" t="str">
        <f>IFERROR(VLOOKUP(D271,IMPORT!$1:$1048576,6,FALSE),"")</f>
        <v>FC-541-DK</v>
      </c>
      <c r="C271" s="1">
        <f>IFERROR(VLOOKUP(B271,IMPORT!$F:$G,2,FALSE),"")</f>
        <v>500</v>
      </c>
      <c r="D271" s="8" t="str">
        <f>IFERROR(IF(IMPORT!A271&lt;&gt;"",IMPORT!A271,""),"")</f>
        <v>Paris 15 - Cambronne6</v>
      </c>
      <c r="E271" s="1" t="str">
        <f>IFERROR(VLOOKUP(D271,IMPORT!$1:$1048576,21,FALSE),"")</f>
        <v>Azize Aouzal</v>
      </c>
      <c r="F271" s="22" t="str">
        <f>IFERROR(IF(VLOOKUP(B271,IMPORT!$F:$J,4,0)="true","","S"),"")</f>
        <v/>
      </c>
      <c r="G271" s="10" t="str">
        <f>IFERROR(IF(VLOOKUP(B271,IMPORT!$F:$J,5,0)="normal","","B"),"")</f>
        <v/>
      </c>
      <c r="H271" s="23" t="str">
        <f>IFERROR(IF(VLOOKUP(B271,IMPORT!$F:$L,7,0)="true","","P"),"")</f>
        <v/>
      </c>
      <c r="I271" s="18" t="str">
        <f>IF(AND(OR(IMPORT!K271="available",IMPORT!K271="reservation",IMPORT!K271="reservation-late"),OR(A271&lt;&gt;"Z - Garage - Livraison",A271&lt;&gt;"Z - Garage - Livraison")),B271,"")</f>
        <v>FC-541-DK</v>
      </c>
      <c r="J271" s="18" t="str">
        <f>IFERROR(IF(VLOOKUP(B271,IMPORT!$F:$AF,21,FALSE)&lt;&gt;"null",IF(OR(A271="Z - Garage - Livraison",A271="Z - Garage - Restitution"),"",B271),""),"")</f>
        <v/>
      </c>
      <c r="K271" s="18" t="str">
        <f>IF(AND(J271="",OR(IMPORT!K271="intervention",IMPORT!K271="intervention-late")),IF(OR(A271="Z - Garage - Livraison",A271="Z - Garage - Restitution"),"",B271),"")</f>
        <v/>
      </c>
      <c r="L271" s="18" t="str">
        <f t="shared" si="8"/>
        <v/>
      </c>
      <c r="M271" s="20" t="str">
        <f>IFERROR(INT(IF(OR(IMPORT!K271="intervention",IMPORT!K271="intervention-late",IMPORT!K271="unavailable"),IF(J271&lt;&gt;"",MID(VLOOKUP(B271,IMPORT!$F:$AF,21,0),1,10),MID(VLOOKUP(B271,IMPORT!$F:$AF,19,0),1,10)),"")),"")</f>
        <v/>
      </c>
      <c r="N271" s="20" t="str">
        <f>IFERROR(INT(IF(OR(IMPORT!K271="intervention",IMPORT!K271="intervention-late",IMPORT!K271="unavailable"),IF(J271&lt;&gt;"",MID(VLOOKUP(B271,IMPORT!$F:$AF,22,0),1,10),MID(VLOOKUP(B271,IMPORT!$F:$AF,20,0),1,10)),"")),"")</f>
        <v/>
      </c>
      <c r="O271" s="18" t="str">
        <f t="shared" ca="1" si="9"/>
        <v/>
      </c>
      <c r="P271" s="14" t="str">
        <f>IFERROR(INT(IF(MID(VLOOKUP(B271,IMPORT!$F:$AF,23,FALSE),1,10)&lt;&gt;"null",MID(VLOOKUP(B271,IMPORT!$F:$AF,23,FALSE),1,10),"")),"")</f>
        <v/>
      </c>
      <c r="Q271" s="16" t="str">
        <f>IFERROR(INT(IF(MID(VLOOKUP(B271,IMPORT!$F:$AF,26,FALSE),1,10)&lt;&gt;"null",MID(VLOOKUP(B271,IMPORT!$F:$AF,26,FALSE),1,10),"")),"")</f>
        <v/>
      </c>
      <c r="R271" s="16" t="str">
        <f>IFERROR(IF(VLOOKUP(B271,IMPORT!$F:$AF,11,FALSE)="true","X",""),"")</f>
        <v/>
      </c>
      <c r="S271" s="16" t="str">
        <f>IFERROR(IF(VLOOKUP(B271,IMPORT!$F:$AF,12,FALSE)="true","X",""),"")</f>
        <v/>
      </c>
      <c r="T271" s="16" t="str">
        <f>IFERROR(IF(VLOOKUP(B271,IMPORT!$F:$AF,9,FALSE)="true","X",""),"")</f>
        <v/>
      </c>
      <c r="U271" s="16" t="str">
        <f>IFERROR(IF(VLOOKUP(B271,IMPORT!$F:$AF,10,FALSE)="true","X",""),"")</f>
        <v/>
      </c>
      <c r="V271" s="16" t="str">
        <f>IFERROR(IF(VLOOKUP(B271,IMPORT!$F:$AF,13,FALSE)="true","X",""),"")</f>
        <v/>
      </c>
      <c r="W271" s="16" t="str">
        <f>IFERROR(IF(VLOOKUP(B271,IMPORT!$F:$AF,14,FALSE)="true","X",""),"")</f>
        <v/>
      </c>
      <c r="X271" s="12">
        <f>IFERROR(INT(IF(MID(VLOOKUP(B271,IMPORT!$F:$AF,27,FALSE),1,10)&lt;&gt;"null",MID(VLOOKUP(B271,IMPORT!$F:$AF,27,FALSE),1,10),"-")),"")</f>
        <v>43446</v>
      </c>
      <c r="Y271" s="21">
        <f>IFERROR(IF(VLOOKUP(B271,IMPORT!$F:$AF,24,FALSE)&lt;&gt;"null",VLOOKUP(B271,IMPORT!$F:$AF,24,FALSE),""),"")</f>
        <v>7.0100118723605901E+17</v>
      </c>
      <c r="Z271" s="18">
        <f>IFERROR(IF(VLOOKUP(B271,IMPORT!$F:$AF,25,FALSE)&lt;&gt;"null",VLOOKUP(B271,IMPORT!$F:$AF,25,FALSE),""),"")</f>
        <v>134626</v>
      </c>
    </row>
    <row r="272" spans="1:26">
      <c r="A272" s="1" t="str">
        <f>IFERROR(IF(IMPORT!C272&lt;&gt;"",IMPORT!C272,""),"")</f>
        <v>Paris 15 - Convention</v>
      </c>
      <c r="B272" s="1" t="str">
        <f>IFERROR(VLOOKUP(D272,IMPORT!$1:$1048576,6,FALSE),"")</f>
        <v>EL-015-FM</v>
      </c>
      <c r="C272" s="1" t="str">
        <f>IFERROR(VLOOKUP(B272,IMPORT!$F:$G,2,FALSE),"")</f>
        <v>Golf 7</v>
      </c>
      <c r="D272" s="8" t="str">
        <f>IFERROR(IF(IMPORT!A272&lt;&gt;"",IMPORT!A272,""),"")</f>
        <v>Paris 15 - Convention1</v>
      </c>
      <c r="E272" s="1" t="str">
        <f>IFERROR(VLOOKUP(D272,IMPORT!$1:$1048576,21,FALSE),"")</f>
        <v>Stephen Girault</v>
      </c>
      <c r="F272" s="22" t="str">
        <f>IFERROR(IF(VLOOKUP(B272,IMPORT!$F:$J,4,0)="true","","S"),"")</f>
        <v>S</v>
      </c>
      <c r="G272" s="10" t="str">
        <f>IFERROR(IF(VLOOKUP(B272,IMPORT!$F:$J,5,0)="normal","","B"),"")</f>
        <v>B</v>
      </c>
      <c r="H272" s="23" t="str">
        <f>IFERROR(IF(VLOOKUP(B272,IMPORT!$F:$L,7,0)="true","","P"),"")</f>
        <v/>
      </c>
      <c r="I272" s="18" t="str">
        <f>IF(AND(OR(IMPORT!K272="available",IMPORT!K272="reservation",IMPORT!K272="reservation-late"),OR(A272&lt;&gt;"Z - Garage - Livraison",A272&lt;&gt;"Z - Garage - Livraison")),B272,"")</f>
        <v>EL-015-FM</v>
      </c>
      <c r="J272" s="18" t="str">
        <f>IFERROR(IF(VLOOKUP(B272,IMPORT!$F:$AF,21,FALSE)&lt;&gt;"null",IF(OR(A272="Z - Garage - Livraison",A272="Z - Garage - Restitution"),"",B272),""),"")</f>
        <v/>
      </c>
      <c r="K272" s="18" t="str">
        <f>IF(AND(J272="",OR(IMPORT!K272="intervention",IMPORT!K272="intervention-late")),IF(OR(A272="Z - Garage - Livraison",A272="Z - Garage - Restitution"),"",B272),"")</f>
        <v/>
      </c>
      <c r="L272" s="18" t="str">
        <f t="shared" si="8"/>
        <v/>
      </c>
      <c r="M272" s="20" t="str">
        <f>IFERROR(INT(IF(OR(IMPORT!K272="intervention",IMPORT!K272="intervention-late",IMPORT!K272="unavailable"),IF(J272&lt;&gt;"",MID(VLOOKUP(B272,IMPORT!$F:$AF,21,0),1,10),MID(VLOOKUP(B272,IMPORT!$F:$AF,19,0),1,10)),"")),"")</f>
        <v/>
      </c>
      <c r="N272" s="20" t="str">
        <f>IFERROR(INT(IF(OR(IMPORT!K272="intervention",IMPORT!K272="intervention-late",IMPORT!K272="unavailable"),IF(J272&lt;&gt;"",MID(VLOOKUP(B272,IMPORT!$F:$AF,22,0),1,10),MID(VLOOKUP(B272,IMPORT!$F:$AF,20,0),1,10)),"")),"")</f>
        <v/>
      </c>
      <c r="O272" s="18" t="str">
        <f t="shared" ca="1" si="9"/>
        <v/>
      </c>
      <c r="P272" s="14" t="str">
        <f>IFERROR(INT(IF(MID(VLOOKUP(B272,IMPORT!$F:$AF,23,FALSE),1,10)&lt;&gt;"null",MID(VLOOKUP(B272,IMPORT!$F:$AF,23,FALSE),1,10),"")),"")</f>
        <v/>
      </c>
      <c r="Q272" s="16" t="str">
        <f>IFERROR(INT(IF(MID(VLOOKUP(B272,IMPORT!$F:$AF,26,FALSE),1,10)&lt;&gt;"null",MID(VLOOKUP(B272,IMPORT!$F:$AF,26,FALSE),1,10),"")),"")</f>
        <v/>
      </c>
      <c r="R272" s="16" t="str">
        <f>IFERROR(IF(VLOOKUP(B272,IMPORT!$F:$AF,11,FALSE)="true","X",""),"")</f>
        <v/>
      </c>
      <c r="S272" s="16" t="str">
        <f>IFERROR(IF(VLOOKUP(B272,IMPORT!$F:$AF,12,FALSE)="true","X",""),"")</f>
        <v/>
      </c>
      <c r="T272" s="16" t="str">
        <f>IFERROR(IF(VLOOKUP(B272,IMPORT!$F:$AF,9,FALSE)="true","X",""),"")</f>
        <v/>
      </c>
      <c r="U272" s="16" t="str">
        <f>IFERROR(IF(VLOOKUP(B272,IMPORT!$F:$AF,10,FALSE)="true","X",""),"")</f>
        <v/>
      </c>
      <c r="V272" s="16" t="str">
        <f>IFERROR(IF(VLOOKUP(B272,IMPORT!$F:$AF,13,FALSE)="true","X",""),"")</f>
        <v/>
      </c>
      <c r="W272" s="16" t="str">
        <f>IFERROR(IF(VLOOKUP(B272,IMPORT!$F:$AF,14,FALSE)="true","X",""),"")</f>
        <v/>
      </c>
      <c r="X272" s="12">
        <f>IFERROR(INT(IF(MID(VLOOKUP(B272,IMPORT!$F:$AF,27,FALSE),1,10)&lt;&gt;"null",MID(VLOOKUP(B272,IMPORT!$F:$AF,27,FALSE),1,10),"-")),"")</f>
        <v>43208</v>
      </c>
      <c r="Y272" s="21">
        <f>IFERROR(IF(VLOOKUP(B272,IMPORT!$F:$AF,24,FALSE)&lt;&gt;"null",VLOOKUP(B272,IMPORT!$F:$AF,24,FALSE),""),"")</f>
        <v>7.0100118723606106E+17</v>
      </c>
      <c r="Z272" s="18" t="str">
        <f>IFERROR(IF(VLOOKUP(B272,IMPORT!$F:$AF,25,FALSE)&lt;&gt;"null",VLOOKUP(B272,IMPORT!$F:$AF,25,FALSE),""),"")</f>
        <v/>
      </c>
    </row>
    <row r="273" spans="1:26">
      <c r="A273" s="1" t="str">
        <f>IFERROR(IF(IMPORT!C273&lt;&gt;"",IMPORT!C273,""),"")</f>
        <v>Paris 15 - Convention</v>
      </c>
      <c r="B273" s="1" t="str">
        <f>IFERROR(VLOOKUP(D273,IMPORT!$1:$1048576,6,FALSE),"")</f>
        <v>ES-763-VS</v>
      </c>
      <c r="C273" s="1" t="str">
        <f>IFERROR(VLOOKUP(B273,IMPORT!$F:$G,2,FALSE),"")</f>
        <v>MEGANE</v>
      </c>
      <c r="D273" s="8" t="str">
        <f>IFERROR(IF(IMPORT!A273&lt;&gt;"",IMPORT!A273,""),"")</f>
        <v>Paris 15 - Convention2</v>
      </c>
      <c r="E273" s="1" t="str">
        <f>IFERROR(VLOOKUP(D273,IMPORT!$1:$1048576,21,FALSE),"")</f>
        <v>Stephen Girault</v>
      </c>
      <c r="F273" s="22" t="str">
        <f>IFERROR(IF(VLOOKUP(B273,IMPORT!$F:$J,4,0)="true","","S"),"")</f>
        <v/>
      </c>
      <c r="G273" s="10" t="str">
        <f>IFERROR(IF(VLOOKUP(B273,IMPORT!$F:$J,5,0)="normal","","B"),"")</f>
        <v/>
      </c>
      <c r="H273" s="23" t="str">
        <f>IFERROR(IF(VLOOKUP(B273,IMPORT!$F:$L,7,0)="true","","P"),"")</f>
        <v/>
      </c>
      <c r="I273" s="18" t="str">
        <f>IF(AND(OR(IMPORT!K273="available",IMPORT!K273="reservation",IMPORT!K273="reservation-late"),OR(A273&lt;&gt;"Z - Garage - Livraison",A273&lt;&gt;"Z - Garage - Livraison")),B273,"")</f>
        <v>ES-763-VS</v>
      </c>
      <c r="J273" s="18" t="str">
        <f>IFERROR(IF(VLOOKUP(B273,IMPORT!$F:$AF,21,FALSE)&lt;&gt;"null",IF(OR(A273="Z - Garage - Livraison",A273="Z - Garage - Restitution"),"",B273),""),"")</f>
        <v/>
      </c>
      <c r="K273" s="18" t="str">
        <f>IF(AND(J273="",OR(IMPORT!K273="intervention",IMPORT!K273="intervention-late")),IF(OR(A273="Z - Garage - Livraison",A273="Z - Garage - Restitution"),"",B273),"")</f>
        <v/>
      </c>
      <c r="L273" s="18" t="str">
        <f t="shared" si="8"/>
        <v/>
      </c>
      <c r="M273" s="20" t="str">
        <f>IFERROR(INT(IF(OR(IMPORT!K273="intervention",IMPORT!K273="intervention-late",IMPORT!K273="unavailable"),IF(J273&lt;&gt;"",MID(VLOOKUP(B273,IMPORT!$F:$AF,21,0),1,10),MID(VLOOKUP(B273,IMPORT!$F:$AF,19,0),1,10)),"")),"")</f>
        <v/>
      </c>
      <c r="N273" s="20" t="str">
        <f>IFERROR(INT(IF(OR(IMPORT!K273="intervention",IMPORT!K273="intervention-late",IMPORT!K273="unavailable"),IF(J273&lt;&gt;"",MID(VLOOKUP(B273,IMPORT!$F:$AF,22,0),1,10),MID(VLOOKUP(B273,IMPORT!$F:$AF,20,0),1,10)),"")),"")</f>
        <v/>
      </c>
      <c r="O273" s="18" t="str">
        <f t="shared" ca="1" si="9"/>
        <v/>
      </c>
      <c r="P273" s="14" t="str">
        <f>IFERROR(INT(IF(MID(VLOOKUP(B273,IMPORT!$F:$AF,23,FALSE),1,10)&lt;&gt;"null",MID(VLOOKUP(B273,IMPORT!$F:$AF,23,FALSE),1,10),"")),"")</f>
        <v/>
      </c>
      <c r="Q273" s="16" t="str">
        <f>IFERROR(INT(IF(MID(VLOOKUP(B273,IMPORT!$F:$AF,26,FALSE),1,10)&lt;&gt;"null",MID(VLOOKUP(B273,IMPORT!$F:$AF,26,FALSE),1,10),"")),"")</f>
        <v/>
      </c>
      <c r="R273" s="16" t="str">
        <f>IFERROR(IF(VLOOKUP(B273,IMPORT!$F:$AF,11,FALSE)="true","X",""),"")</f>
        <v/>
      </c>
      <c r="S273" s="16" t="str">
        <f>IFERROR(IF(VLOOKUP(B273,IMPORT!$F:$AF,12,FALSE)="true","X",""),"")</f>
        <v/>
      </c>
      <c r="T273" s="16" t="str">
        <f>IFERROR(IF(VLOOKUP(B273,IMPORT!$F:$AF,9,FALSE)="true","X",""),"")</f>
        <v/>
      </c>
      <c r="U273" s="16" t="str">
        <f>IFERROR(IF(VLOOKUP(B273,IMPORT!$F:$AF,10,FALSE)="true","X",""),"")</f>
        <v/>
      </c>
      <c r="V273" s="16" t="str">
        <f>IFERROR(IF(VLOOKUP(B273,IMPORT!$F:$AF,13,FALSE)="true","X",""),"")</f>
        <v/>
      </c>
      <c r="W273" s="16" t="str">
        <f>IFERROR(IF(VLOOKUP(B273,IMPORT!$F:$AF,14,FALSE)="true","X",""),"")</f>
        <v/>
      </c>
      <c r="X273" s="12">
        <f>IFERROR(INT(IF(MID(VLOOKUP(B273,IMPORT!$F:$AF,27,FALSE),1,10)&lt;&gt;"null",MID(VLOOKUP(B273,IMPORT!$F:$AF,27,FALSE),1,10),"-")),"")</f>
        <v>43364</v>
      </c>
      <c r="Y273" s="21">
        <f>IFERROR(IF(VLOOKUP(B273,IMPORT!$F:$AF,24,FALSE)&lt;&gt;"null",VLOOKUP(B273,IMPORT!$F:$AF,24,FALSE),""),"")</f>
        <v>7.0100118723602701E+17</v>
      </c>
      <c r="Z273" s="18" t="str">
        <f>IFERROR(IF(VLOOKUP(B273,IMPORT!$F:$AF,25,FALSE)&lt;&gt;"null",VLOOKUP(B273,IMPORT!$F:$AF,25,FALSE),""),"")</f>
        <v/>
      </c>
    </row>
    <row r="274" spans="1:26">
      <c r="A274" s="1" t="str">
        <f>IFERROR(IF(IMPORT!C274&lt;&gt;"",IMPORT!C274,""),"")</f>
        <v>Paris 15 - Convention</v>
      </c>
      <c r="B274" s="1" t="str">
        <f>IFERROR(VLOOKUP(D274,IMPORT!$1:$1048576,6,FALSE),"")</f>
        <v>EW-043-KN</v>
      </c>
      <c r="C274" s="1">
        <f>IFERROR(VLOOKUP(B274,IMPORT!$F:$G,2,FALSE),"")</f>
        <v>500</v>
      </c>
      <c r="D274" s="8" t="str">
        <f>IFERROR(IF(IMPORT!A274&lt;&gt;"",IMPORT!A274,""),"")</f>
        <v>Paris 15 - Convention3</v>
      </c>
      <c r="E274" s="1" t="str">
        <f>IFERROR(VLOOKUP(D274,IMPORT!$1:$1048576,21,FALSE),"")</f>
        <v>Stephen Girault</v>
      </c>
      <c r="F274" s="22" t="str">
        <f>IFERROR(IF(VLOOKUP(B274,IMPORT!$F:$J,4,0)="true","","S"),"")</f>
        <v/>
      </c>
      <c r="G274" s="10" t="str">
        <f>IFERROR(IF(VLOOKUP(B274,IMPORT!$F:$J,5,0)="normal","","B"),"")</f>
        <v/>
      </c>
      <c r="H274" s="23" t="str">
        <f>IFERROR(IF(VLOOKUP(B274,IMPORT!$F:$L,7,0)="true","","P"),"")</f>
        <v/>
      </c>
      <c r="I274" s="18" t="str">
        <f>IF(AND(OR(IMPORT!K274="available",IMPORT!K274="reservation",IMPORT!K274="reservation-late"),OR(A274&lt;&gt;"Z - Garage - Livraison",A274&lt;&gt;"Z - Garage - Livraison")),B274,"")</f>
        <v/>
      </c>
      <c r="J274" s="18" t="str">
        <f>IFERROR(IF(VLOOKUP(B274,IMPORT!$F:$AF,21,FALSE)&lt;&gt;"null",IF(OR(A274="Z - Garage - Livraison",A274="Z - Garage - Restitution"),"",B274),""),"")</f>
        <v>EW-043-KN</v>
      </c>
      <c r="K274" s="18" t="str">
        <f>IF(AND(J274="",OR(IMPORT!K274="intervention",IMPORT!K274="intervention-late")),IF(OR(A274="Z - Garage - Livraison",A274="Z - Garage - Restitution"),"",B274),"")</f>
        <v/>
      </c>
      <c r="L274" s="18" t="str">
        <f t="shared" si="8"/>
        <v/>
      </c>
      <c r="M274" s="20">
        <f>IFERROR(INT(IF(OR(IMPORT!K274="intervention",IMPORT!K274="intervention-late",IMPORT!K274="unavailable"),IF(J274&lt;&gt;"",MID(VLOOKUP(B274,IMPORT!$F:$AF,21,0),1,10),MID(VLOOKUP(B274,IMPORT!$F:$AF,19,0),1,10)),"")),"")</f>
        <v>43509</v>
      </c>
      <c r="N274" s="20">
        <f>IFERROR(INT(IF(OR(IMPORT!K274="intervention",IMPORT!K274="intervention-late",IMPORT!K274="unavailable"),IF(J274&lt;&gt;"",MID(VLOOKUP(B274,IMPORT!$F:$AF,22,0),1,10),MID(VLOOKUP(B274,IMPORT!$F:$AF,20,0),1,10)),"")),"")</f>
        <v>43516</v>
      </c>
      <c r="O274" s="18">
        <f t="shared" ca="1" si="9"/>
        <v>1</v>
      </c>
      <c r="P274" s="14">
        <f>IFERROR(INT(IF(MID(VLOOKUP(B274,IMPORT!$F:$AF,23,FALSE),1,10)&lt;&gt;"null",MID(VLOOKUP(B274,IMPORT!$F:$AF,23,FALSE),1,10),"")),"")</f>
        <v>43505</v>
      </c>
      <c r="Q274" s="16" t="str">
        <f>IFERROR(INT(IF(MID(VLOOKUP(B274,IMPORT!$F:$AF,26,FALSE),1,10)&lt;&gt;"null",MID(VLOOKUP(B274,IMPORT!$F:$AF,26,FALSE),1,10),"")),"")</f>
        <v/>
      </c>
      <c r="R274" s="16" t="str">
        <f>IFERROR(IF(VLOOKUP(B274,IMPORT!$F:$AF,11,FALSE)="true","X",""),"")</f>
        <v/>
      </c>
      <c r="S274" s="16" t="str">
        <f>IFERROR(IF(VLOOKUP(B274,IMPORT!$F:$AF,12,FALSE)="true","X",""),"")</f>
        <v/>
      </c>
      <c r="T274" s="16" t="str">
        <f>IFERROR(IF(VLOOKUP(B274,IMPORT!$F:$AF,9,FALSE)="true","X",""),"")</f>
        <v/>
      </c>
      <c r="U274" s="16" t="str">
        <f>IFERROR(IF(VLOOKUP(B274,IMPORT!$F:$AF,10,FALSE)="true","X",""),"")</f>
        <v/>
      </c>
      <c r="V274" s="16" t="str">
        <f>IFERROR(IF(VLOOKUP(B274,IMPORT!$F:$AF,13,FALSE)="true","X",""),"")</f>
        <v/>
      </c>
      <c r="W274" s="16" t="str">
        <f>IFERROR(IF(VLOOKUP(B274,IMPORT!$F:$AF,14,FALSE)="true","X",""),"")</f>
        <v/>
      </c>
      <c r="X274" s="12">
        <f>IFERROR(INT(IF(MID(VLOOKUP(B274,IMPORT!$F:$AF,27,FALSE),1,10)&lt;&gt;"null",MID(VLOOKUP(B274,IMPORT!$F:$AF,27,FALSE),1,10),"-")),"")</f>
        <v>43214</v>
      </c>
      <c r="Y274" s="21">
        <f>IFERROR(IF(VLOOKUP(B274,IMPORT!$F:$AF,24,FALSE)&lt;&gt;"null",VLOOKUP(B274,IMPORT!$F:$AF,24,FALSE),""),"")</f>
        <v>7.0100118723603302E+17</v>
      </c>
      <c r="Z274" s="18" t="str">
        <f>IFERROR(IF(VLOOKUP(B274,IMPORT!$F:$AF,25,FALSE)&lt;&gt;"null",VLOOKUP(B274,IMPORT!$F:$AF,25,FALSE),""),"")</f>
        <v/>
      </c>
    </row>
    <row r="275" spans="1:26">
      <c r="A275" s="1" t="str">
        <f>IFERROR(IF(IMPORT!C275&lt;&gt;"",IMPORT!C275,""),"")</f>
        <v>Paris 15 - Convention</v>
      </c>
      <c r="B275" s="1" t="str">
        <f>IFERROR(VLOOKUP(D275,IMPORT!$1:$1048576,6,FALSE),"")</f>
        <v>FC-536-DK</v>
      </c>
      <c r="C275" s="1">
        <f>IFERROR(VLOOKUP(B275,IMPORT!$F:$G,2,FALSE),"")</f>
        <v>500</v>
      </c>
      <c r="D275" s="8" t="str">
        <f>IFERROR(IF(IMPORT!A275&lt;&gt;"",IMPORT!A275,""),"")</f>
        <v>Paris 15 - Convention4</v>
      </c>
      <c r="E275" s="1" t="str">
        <f>IFERROR(VLOOKUP(D275,IMPORT!$1:$1048576,21,FALSE),"")</f>
        <v>Stephen Girault</v>
      </c>
      <c r="F275" s="22" t="str">
        <f>IFERROR(IF(VLOOKUP(B275,IMPORT!$F:$J,4,0)="true","","S"),"")</f>
        <v/>
      </c>
      <c r="G275" s="10" t="str">
        <f>IFERROR(IF(VLOOKUP(B275,IMPORT!$F:$J,5,0)="normal","","B"),"")</f>
        <v/>
      </c>
      <c r="H275" s="23" t="str">
        <f>IFERROR(IF(VLOOKUP(B275,IMPORT!$F:$L,7,0)="true","","P"),"")</f>
        <v>P</v>
      </c>
      <c r="I275" s="18" t="str">
        <f>IF(AND(OR(IMPORT!K275="available",IMPORT!K275="reservation",IMPORT!K275="reservation-late"),OR(A275&lt;&gt;"Z - Garage - Livraison",A275&lt;&gt;"Z - Garage - Livraison")),B275,"")</f>
        <v/>
      </c>
      <c r="J275" s="18" t="str">
        <f>IFERROR(IF(VLOOKUP(B275,IMPORT!$F:$AF,21,FALSE)&lt;&gt;"null",IF(OR(A275="Z - Garage - Livraison",A275="Z - Garage - Restitution"),"",B275),""),"")</f>
        <v/>
      </c>
      <c r="K275" s="18" t="str">
        <f>IF(AND(J275="",OR(IMPORT!K275="intervention",IMPORT!K275="intervention-late")),IF(OR(A275="Z - Garage - Livraison",A275="Z - Garage - Restitution"),"",B275),"")</f>
        <v>FC-536-DK</v>
      </c>
      <c r="L275" s="18" t="str">
        <f t="shared" si="8"/>
        <v/>
      </c>
      <c r="M275" s="20">
        <f>IFERROR(INT(IF(OR(IMPORT!K275="intervention",IMPORT!K275="intervention-late",IMPORT!K275="unavailable"),IF(J275&lt;&gt;"",MID(VLOOKUP(B275,IMPORT!$F:$AF,21,0),1,10),MID(VLOOKUP(B275,IMPORT!$F:$AF,19,0),1,10)),"")),"")</f>
        <v>43510</v>
      </c>
      <c r="N275" s="20">
        <f>IFERROR(INT(IF(OR(IMPORT!K275="intervention",IMPORT!K275="intervention-late",IMPORT!K275="unavailable"),IF(J275&lt;&gt;"",MID(VLOOKUP(B275,IMPORT!$F:$AF,22,0),1,10),MID(VLOOKUP(B275,IMPORT!$F:$AF,20,0),1,10)),"")),"")</f>
        <v>43511</v>
      </c>
      <c r="O275" s="18" t="str">
        <f t="shared" ca="1" si="9"/>
        <v/>
      </c>
      <c r="P275" s="14" t="str">
        <f>IFERROR(INT(IF(MID(VLOOKUP(B275,IMPORT!$F:$AF,23,FALSE),1,10)&lt;&gt;"null",MID(VLOOKUP(B275,IMPORT!$F:$AF,23,FALSE),1,10),"")),"")</f>
        <v/>
      </c>
      <c r="Q275" s="16" t="str">
        <f>IFERROR(INT(IF(MID(VLOOKUP(B275,IMPORT!$F:$AF,26,FALSE),1,10)&lt;&gt;"null",MID(VLOOKUP(B275,IMPORT!$F:$AF,26,FALSE),1,10),"")),"")</f>
        <v/>
      </c>
      <c r="R275" s="16" t="str">
        <f>IFERROR(IF(VLOOKUP(B275,IMPORT!$F:$AF,11,FALSE)="true","X",""),"")</f>
        <v/>
      </c>
      <c r="S275" s="16" t="str">
        <f>IFERROR(IF(VLOOKUP(B275,IMPORT!$F:$AF,12,FALSE)="true","X",""),"")</f>
        <v/>
      </c>
      <c r="T275" s="16" t="str">
        <f>IFERROR(IF(VLOOKUP(B275,IMPORT!$F:$AF,9,FALSE)="true","X",""),"")</f>
        <v/>
      </c>
      <c r="U275" s="16" t="str">
        <f>IFERROR(IF(VLOOKUP(B275,IMPORT!$F:$AF,10,FALSE)="true","X",""),"")</f>
        <v/>
      </c>
      <c r="V275" s="16" t="str">
        <f>IFERROR(IF(VLOOKUP(B275,IMPORT!$F:$AF,13,FALSE)="true","X",""),"")</f>
        <v/>
      </c>
      <c r="W275" s="16" t="str">
        <f>IFERROR(IF(VLOOKUP(B275,IMPORT!$F:$AF,14,FALSE)="true","X",""),"")</f>
        <v/>
      </c>
      <c r="X275" s="12">
        <f>IFERROR(INT(IF(MID(VLOOKUP(B275,IMPORT!$F:$AF,27,FALSE),1,10)&lt;&gt;"null",MID(VLOOKUP(B275,IMPORT!$F:$AF,27,FALSE),1,10),"-")),"")</f>
        <v>43446</v>
      </c>
      <c r="Y275" s="21">
        <f>IFERROR(IF(VLOOKUP(B275,IMPORT!$F:$AF,24,FALSE)&lt;&gt;"null",VLOOKUP(B275,IMPORT!$F:$AF,24,FALSE),""),"")</f>
        <v>7.0100118723605901E+17</v>
      </c>
      <c r="Z275" s="18">
        <f>IFERROR(IF(VLOOKUP(B275,IMPORT!$F:$AF,25,FALSE)&lt;&gt;"null",VLOOKUP(B275,IMPORT!$F:$AF,25,FALSE),""),"")</f>
        <v>550</v>
      </c>
    </row>
    <row r="276" spans="1:26">
      <c r="A276" s="1" t="str">
        <f>IFERROR(IF(IMPORT!C276&lt;&gt;"",IMPORT!C276,""),"")</f>
        <v>Paris 15 - Convention</v>
      </c>
      <c r="B276" s="1" t="str">
        <f>IFERROR(VLOOKUP(D276,IMPORT!$1:$1048576,6,FALSE),"")</f>
        <v xml:space="preserve">EV-749-SN </v>
      </c>
      <c r="C276" s="1" t="str">
        <f>IFERROR(VLOOKUP(B276,IMPORT!$F:$G,2,FALSE),"")</f>
        <v>MEGANE</v>
      </c>
      <c r="D276" s="8" t="str">
        <f>IFERROR(IF(IMPORT!A276&lt;&gt;"",IMPORT!A276,""),"")</f>
        <v>Paris 15 - Convention5</v>
      </c>
      <c r="E276" s="1" t="str">
        <f>IFERROR(VLOOKUP(D276,IMPORT!$1:$1048576,21,FALSE),"")</f>
        <v>Stephen Girault</v>
      </c>
      <c r="F276" s="22" t="str">
        <f>IFERROR(IF(VLOOKUP(B276,IMPORT!$F:$J,4,0)="true","","S"),"")</f>
        <v/>
      </c>
      <c r="G276" s="10" t="str">
        <f>IFERROR(IF(VLOOKUP(B276,IMPORT!$F:$J,5,0)="normal","","B"),"")</f>
        <v/>
      </c>
      <c r="H276" s="23" t="str">
        <f>IFERROR(IF(VLOOKUP(B276,IMPORT!$F:$L,7,0)="true","","P"),"")</f>
        <v/>
      </c>
      <c r="I276" s="18" t="str">
        <f>IF(AND(OR(IMPORT!K276="available",IMPORT!K276="reservation",IMPORT!K276="reservation-late"),OR(A276&lt;&gt;"Z - Garage - Livraison",A276&lt;&gt;"Z - Garage - Livraison")),B276,"")</f>
        <v xml:space="preserve">EV-749-SN </v>
      </c>
      <c r="J276" s="18" t="str">
        <f>IFERROR(IF(VLOOKUP(B276,IMPORT!$F:$AF,21,FALSE)&lt;&gt;"null",IF(OR(A276="Z - Garage - Livraison",A276="Z - Garage - Restitution"),"",B276),""),"")</f>
        <v/>
      </c>
      <c r="K276" s="18" t="str">
        <f>IF(AND(J276="",OR(IMPORT!K276="intervention",IMPORT!K276="intervention-late")),IF(OR(A276="Z - Garage - Livraison",A276="Z - Garage - Restitution"),"",B276),"")</f>
        <v/>
      </c>
      <c r="L276" s="18" t="str">
        <f t="shared" si="8"/>
        <v/>
      </c>
      <c r="M276" s="20" t="str">
        <f>IFERROR(INT(IF(OR(IMPORT!K276="intervention",IMPORT!K276="intervention-late",IMPORT!K276="unavailable"),IF(J276&lt;&gt;"",MID(VLOOKUP(B276,IMPORT!$F:$AF,21,0),1,10),MID(VLOOKUP(B276,IMPORT!$F:$AF,19,0),1,10)),"")),"")</f>
        <v/>
      </c>
      <c r="N276" s="20" t="str">
        <f>IFERROR(INT(IF(OR(IMPORT!K276="intervention",IMPORT!K276="intervention-late",IMPORT!K276="unavailable"),IF(J276&lt;&gt;"",MID(VLOOKUP(B276,IMPORT!$F:$AF,22,0),1,10),MID(VLOOKUP(B276,IMPORT!$F:$AF,20,0),1,10)),"")),"")</f>
        <v/>
      </c>
      <c r="O276" s="18" t="str">
        <f t="shared" ca="1" si="9"/>
        <v/>
      </c>
      <c r="P276" s="14">
        <f>IFERROR(INT(IF(MID(VLOOKUP(B276,IMPORT!$F:$AF,23,FALSE),1,10)&lt;&gt;"null",MID(VLOOKUP(B276,IMPORT!$F:$AF,23,FALSE),1,10),"")),"")</f>
        <v>43290</v>
      </c>
      <c r="Q276" s="16">
        <f>IFERROR(INT(IF(MID(VLOOKUP(B276,IMPORT!$F:$AF,26,FALSE),1,10)&lt;&gt;"null",MID(VLOOKUP(B276,IMPORT!$F:$AF,26,FALSE),1,10),"")),"")</f>
        <v>43421</v>
      </c>
      <c r="R276" s="16" t="str">
        <f>IFERROR(IF(VLOOKUP(B276,IMPORT!$F:$AF,11,FALSE)="true","X",""),"")</f>
        <v/>
      </c>
      <c r="S276" s="16" t="str">
        <f>IFERROR(IF(VLOOKUP(B276,IMPORT!$F:$AF,12,FALSE)="true","X",""),"")</f>
        <v/>
      </c>
      <c r="T276" s="16" t="str">
        <f>IFERROR(IF(VLOOKUP(B276,IMPORT!$F:$AF,9,FALSE)="true","X",""),"")</f>
        <v/>
      </c>
      <c r="U276" s="16" t="str">
        <f>IFERROR(IF(VLOOKUP(B276,IMPORT!$F:$AF,10,FALSE)="true","X",""),"")</f>
        <v/>
      </c>
      <c r="V276" s="16" t="str">
        <f>IFERROR(IF(VLOOKUP(B276,IMPORT!$F:$AF,13,FALSE)="true","X",""),"")</f>
        <v/>
      </c>
      <c r="W276" s="16" t="str">
        <f>IFERROR(IF(VLOOKUP(B276,IMPORT!$F:$AF,14,FALSE)="true","X",""),"")</f>
        <v/>
      </c>
      <c r="X276" s="12">
        <f>IFERROR(INT(IF(MID(VLOOKUP(B276,IMPORT!$F:$AF,27,FALSE),1,10)&lt;&gt;"null",MID(VLOOKUP(B276,IMPORT!$F:$AF,27,FALSE),1,10),"-")),"")</f>
        <v>43284</v>
      </c>
      <c r="Y276" s="21">
        <f>IFERROR(IF(VLOOKUP(B276,IMPORT!$F:$AF,24,FALSE)&lt;&gt;"null",VLOOKUP(B276,IMPORT!$F:$AF,24,FALSE),""),"")</f>
        <v>7.0100118723602099E+17</v>
      </c>
      <c r="Z276" s="18">
        <f>IFERROR(IF(VLOOKUP(B276,IMPORT!$F:$AF,25,FALSE)&lt;&gt;"null",VLOOKUP(B276,IMPORT!$F:$AF,25,FALSE),""),"")</f>
        <v>552</v>
      </c>
    </row>
    <row r="277" spans="1:26">
      <c r="A277" s="1" t="str">
        <f>IFERROR(IF(IMPORT!C277&lt;&gt;"",IMPORT!C277,""),"")</f>
        <v>Paris 15 - Convention</v>
      </c>
      <c r="B277" s="1" t="str">
        <f>IFERROR(VLOOKUP(D277,IMPORT!$1:$1048576,6,FALSE),"")</f>
        <v>FC-457-DK</v>
      </c>
      <c r="C277" s="1">
        <f>IFERROR(VLOOKUP(B277,IMPORT!$F:$G,2,FALSE),"")</f>
        <v>500</v>
      </c>
      <c r="D277" s="8" t="str">
        <f>IFERROR(IF(IMPORT!A277&lt;&gt;"",IMPORT!A277,""),"")</f>
        <v>Paris 15 - Convention6</v>
      </c>
      <c r="E277" s="1" t="str">
        <f>IFERROR(VLOOKUP(D277,IMPORT!$1:$1048576,21,FALSE),"")</f>
        <v>Stephen Girault</v>
      </c>
      <c r="F277" s="22" t="str">
        <f>IFERROR(IF(VLOOKUP(B277,IMPORT!$F:$J,4,0)="true","","S"),"")</f>
        <v/>
      </c>
      <c r="G277" s="10" t="str">
        <f>IFERROR(IF(VLOOKUP(B277,IMPORT!$F:$J,5,0)="normal","","B"),"")</f>
        <v/>
      </c>
      <c r="H277" s="23" t="str">
        <f>IFERROR(IF(VLOOKUP(B277,IMPORT!$F:$L,7,0)="true","","P"),"")</f>
        <v/>
      </c>
      <c r="I277" s="18" t="str">
        <f>IF(AND(OR(IMPORT!K277="available",IMPORT!K277="reservation",IMPORT!K277="reservation-late"),OR(A277&lt;&gt;"Z - Garage - Livraison",A277&lt;&gt;"Z - Garage - Livraison")),B277,"")</f>
        <v>FC-457-DK</v>
      </c>
      <c r="J277" s="18" t="str">
        <f>IFERROR(IF(VLOOKUP(B277,IMPORT!$F:$AF,21,FALSE)&lt;&gt;"null",IF(OR(A277="Z - Garage - Livraison",A277="Z - Garage - Restitution"),"",B277),""),"")</f>
        <v/>
      </c>
      <c r="K277" s="18" t="str">
        <f>IF(AND(J277="",OR(IMPORT!K277="intervention",IMPORT!K277="intervention-late")),IF(OR(A277="Z - Garage - Livraison",A277="Z - Garage - Restitution"),"",B277),"")</f>
        <v/>
      </c>
      <c r="L277" s="18" t="str">
        <f t="shared" si="8"/>
        <v/>
      </c>
      <c r="M277" s="20" t="str">
        <f>IFERROR(INT(IF(OR(IMPORT!K277="intervention",IMPORT!K277="intervention-late",IMPORT!K277="unavailable"),IF(J277&lt;&gt;"",MID(VLOOKUP(B277,IMPORT!$F:$AF,21,0),1,10),MID(VLOOKUP(B277,IMPORT!$F:$AF,19,0),1,10)),"")),"")</f>
        <v/>
      </c>
      <c r="N277" s="20" t="str">
        <f>IFERROR(INT(IF(OR(IMPORT!K277="intervention",IMPORT!K277="intervention-late",IMPORT!K277="unavailable"),IF(J277&lt;&gt;"",MID(VLOOKUP(B277,IMPORT!$F:$AF,22,0),1,10),MID(VLOOKUP(B277,IMPORT!$F:$AF,20,0),1,10)),"")),"")</f>
        <v/>
      </c>
      <c r="O277" s="18" t="str">
        <f t="shared" ca="1" si="9"/>
        <v/>
      </c>
      <c r="P277" s="14" t="str">
        <f>IFERROR(INT(IF(MID(VLOOKUP(B277,IMPORT!$F:$AF,23,FALSE),1,10)&lt;&gt;"null",MID(VLOOKUP(B277,IMPORT!$F:$AF,23,FALSE),1,10),"")),"")</f>
        <v/>
      </c>
      <c r="Q277" s="16" t="str">
        <f>IFERROR(INT(IF(MID(VLOOKUP(B277,IMPORT!$F:$AF,26,FALSE),1,10)&lt;&gt;"null",MID(VLOOKUP(B277,IMPORT!$F:$AF,26,FALSE),1,10),"")),"")</f>
        <v/>
      </c>
      <c r="R277" s="16" t="str">
        <f>IFERROR(IF(VLOOKUP(B277,IMPORT!$F:$AF,11,FALSE)="true","X",""),"")</f>
        <v/>
      </c>
      <c r="S277" s="16" t="str">
        <f>IFERROR(IF(VLOOKUP(B277,IMPORT!$F:$AF,12,FALSE)="true","X",""),"")</f>
        <v/>
      </c>
      <c r="T277" s="16" t="str">
        <f>IFERROR(IF(VLOOKUP(B277,IMPORT!$F:$AF,9,FALSE)="true","X",""),"")</f>
        <v/>
      </c>
      <c r="U277" s="16" t="str">
        <f>IFERROR(IF(VLOOKUP(B277,IMPORT!$F:$AF,10,FALSE)="true","X",""),"")</f>
        <v/>
      </c>
      <c r="V277" s="16" t="str">
        <f>IFERROR(IF(VLOOKUP(B277,IMPORT!$F:$AF,13,FALSE)="true","X",""),"")</f>
        <v/>
      </c>
      <c r="W277" s="16" t="str">
        <f>IFERROR(IF(VLOOKUP(B277,IMPORT!$F:$AF,14,FALSE)="true","X",""),"")</f>
        <v/>
      </c>
      <c r="X277" s="12">
        <f>IFERROR(INT(IF(MID(VLOOKUP(B277,IMPORT!$F:$AF,27,FALSE),1,10)&lt;&gt;"null",MID(VLOOKUP(B277,IMPORT!$F:$AF,27,FALSE),1,10),"-")),"")</f>
        <v>43446</v>
      </c>
      <c r="Y277" s="21">
        <f>IFERROR(IF(VLOOKUP(B277,IMPORT!$F:$AF,24,FALSE)&lt;&gt;"null",VLOOKUP(B277,IMPORT!$F:$AF,24,FALSE),""),"")</f>
        <v>7.0100118723605696E+17</v>
      </c>
      <c r="Z277" s="18">
        <f>IFERROR(IF(VLOOKUP(B277,IMPORT!$F:$AF,25,FALSE)&lt;&gt;"null",VLOOKUP(B277,IMPORT!$F:$AF,25,FALSE),""),"")</f>
        <v>551</v>
      </c>
    </row>
    <row r="278" spans="1:26">
      <c r="A278" s="1" t="str">
        <f>IFERROR(IF(IMPORT!C278&lt;&gt;"",IMPORT!C278,""),"")</f>
        <v>Paris 15 - Etienne Pernet</v>
      </c>
      <c r="B278" s="1" t="str">
        <f>IFERROR(VLOOKUP(D278,IMPORT!$1:$1048576,6,FALSE),"")</f>
        <v>EJ-857-RY</v>
      </c>
      <c r="C278" s="1" t="str">
        <f>IFERROR(VLOOKUP(B278,IMPORT!$F:$G,2,FALSE),"")</f>
        <v>TWINGO</v>
      </c>
      <c r="D278" s="8" t="str">
        <f>IFERROR(IF(IMPORT!A278&lt;&gt;"",IMPORT!A278,""),"")</f>
        <v>Paris 15 - Etienne Pernet1</v>
      </c>
      <c r="E278" s="1" t="str">
        <f>IFERROR(VLOOKUP(D278,IMPORT!$1:$1048576,21,FALSE),"")</f>
        <v>Stephen Girault</v>
      </c>
      <c r="F278" s="22" t="str">
        <f>IFERROR(IF(VLOOKUP(B278,IMPORT!$F:$J,4,0)="true","","S"),"")</f>
        <v/>
      </c>
      <c r="G278" s="10" t="str">
        <f>IFERROR(IF(VLOOKUP(B278,IMPORT!$F:$J,5,0)="normal","","B"),"")</f>
        <v/>
      </c>
      <c r="H278" s="23" t="str">
        <f>IFERROR(IF(VLOOKUP(B278,IMPORT!$F:$L,7,0)="true","","P"),"")</f>
        <v/>
      </c>
      <c r="I278" s="18" t="str">
        <f>IF(AND(OR(IMPORT!K278="available",IMPORT!K278="reservation",IMPORT!K278="reservation-late"),OR(A278&lt;&gt;"Z - Garage - Livraison",A278&lt;&gt;"Z - Garage - Livraison")),B278,"")</f>
        <v>EJ-857-RY</v>
      </c>
      <c r="J278" s="18" t="str">
        <f>IFERROR(IF(VLOOKUP(B278,IMPORT!$F:$AF,21,FALSE)&lt;&gt;"null",IF(OR(A278="Z - Garage - Livraison",A278="Z - Garage - Restitution"),"",B278),""),"")</f>
        <v/>
      </c>
      <c r="K278" s="18" t="str">
        <f>IF(AND(J278="",OR(IMPORT!K278="intervention",IMPORT!K278="intervention-late")),IF(OR(A278="Z - Garage - Livraison",A278="Z - Garage - Restitution"),"",B278),"")</f>
        <v/>
      </c>
      <c r="L278" s="18" t="str">
        <f t="shared" si="8"/>
        <v/>
      </c>
      <c r="M278" s="20" t="str">
        <f>IFERROR(INT(IF(OR(IMPORT!K278="intervention",IMPORT!K278="intervention-late",IMPORT!K278="unavailable"),IF(J278&lt;&gt;"",MID(VLOOKUP(B278,IMPORT!$F:$AF,21,0),1,10),MID(VLOOKUP(B278,IMPORT!$F:$AF,19,0),1,10)),"")),"")</f>
        <v/>
      </c>
      <c r="N278" s="20" t="str">
        <f>IFERROR(INT(IF(OR(IMPORT!K278="intervention",IMPORT!K278="intervention-late",IMPORT!K278="unavailable"),IF(J278&lt;&gt;"",MID(VLOOKUP(B278,IMPORT!$F:$AF,22,0),1,10),MID(VLOOKUP(B278,IMPORT!$F:$AF,20,0),1,10)),"")),"")</f>
        <v/>
      </c>
      <c r="O278" s="18" t="str">
        <f t="shared" ca="1" si="9"/>
        <v/>
      </c>
      <c r="P278" s="14" t="str">
        <f>IFERROR(INT(IF(MID(VLOOKUP(B278,IMPORT!$F:$AF,23,FALSE),1,10)&lt;&gt;"null",MID(VLOOKUP(B278,IMPORT!$F:$AF,23,FALSE),1,10),"")),"")</f>
        <v/>
      </c>
      <c r="Q278" s="16" t="str">
        <f>IFERROR(INT(IF(MID(VLOOKUP(B278,IMPORT!$F:$AF,26,FALSE),1,10)&lt;&gt;"null",MID(VLOOKUP(B278,IMPORT!$F:$AF,26,FALSE),1,10),"")),"")</f>
        <v/>
      </c>
      <c r="R278" s="16" t="str">
        <f>IFERROR(IF(VLOOKUP(B278,IMPORT!$F:$AF,11,FALSE)="true","X",""),"")</f>
        <v/>
      </c>
      <c r="S278" s="16" t="str">
        <f>IFERROR(IF(VLOOKUP(B278,IMPORT!$F:$AF,12,FALSE)="true","X",""),"")</f>
        <v/>
      </c>
      <c r="T278" s="16" t="str">
        <f>IFERROR(IF(VLOOKUP(B278,IMPORT!$F:$AF,9,FALSE)="true","X",""),"")</f>
        <v/>
      </c>
      <c r="U278" s="16" t="str">
        <f>IFERROR(IF(VLOOKUP(B278,IMPORT!$F:$AF,10,FALSE)="true","X",""),"")</f>
        <v/>
      </c>
      <c r="V278" s="16" t="str">
        <f>IFERROR(IF(VLOOKUP(B278,IMPORT!$F:$AF,13,FALSE)="true","X",""),"")</f>
        <v/>
      </c>
      <c r="W278" s="16" t="str">
        <f>IFERROR(IF(VLOOKUP(B278,IMPORT!$F:$AF,14,FALSE)="true","X",""),"")</f>
        <v/>
      </c>
      <c r="X278" s="12">
        <f>IFERROR(INT(IF(MID(VLOOKUP(B278,IMPORT!$F:$AF,27,FALSE),1,10)&lt;&gt;"null",MID(VLOOKUP(B278,IMPORT!$F:$AF,27,FALSE),1,10),"-")),"")</f>
        <v>43213</v>
      </c>
      <c r="Y278" s="21">
        <f>IFERROR(IF(VLOOKUP(B278,IMPORT!$F:$AF,24,FALSE)&lt;&gt;"null",VLOOKUP(B278,IMPORT!$F:$AF,24,FALSE),""),"")</f>
        <v>7.0100118723605005E+17</v>
      </c>
      <c r="Z278" s="18" t="str">
        <f>IFERROR(IF(VLOOKUP(B278,IMPORT!$F:$AF,25,FALSE)&lt;&gt;"null",VLOOKUP(B278,IMPORT!$F:$AF,25,FALSE),""),"")</f>
        <v/>
      </c>
    </row>
    <row r="279" spans="1:26">
      <c r="A279" s="1" t="str">
        <f>IFERROR(IF(IMPORT!C279&lt;&gt;"",IMPORT!C279,""),"")</f>
        <v>Paris 15 - Etienne Pernet</v>
      </c>
      <c r="B279" s="1" t="str">
        <f>IFERROR(VLOOKUP(D279,IMPORT!$1:$1048576,6,FALSE),"")</f>
        <v>EZ-888-XE</v>
      </c>
      <c r="C279" s="1" t="str">
        <f>IFERROR(VLOOKUP(B279,IMPORT!$F:$G,2,FALSE),"")</f>
        <v>C-HR</v>
      </c>
      <c r="D279" s="8" t="str">
        <f>IFERROR(IF(IMPORT!A279&lt;&gt;"",IMPORT!A279,""),"")</f>
        <v>Paris 15 - Etienne Pernet2</v>
      </c>
      <c r="E279" s="1" t="str">
        <f>IFERROR(VLOOKUP(D279,IMPORT!$1:$1048576,21,FALSE),"")</f>
        <v>Stephen Girault</v>
      </c>
      <c r="F279" s="22" t="str">
        <f>IFERROR(IF(VLOOKUP(B279,IMPORT!$F:$J,4,0)="true","","S"),"")</f>
        <v/>
      </c>
      <c r="G279" s="10" t="str">
        <f>IFERROR(IF(VLOOKUP(B279,IMPORT!$F:$J,5,0)="normal","","B"),"")</f>
        <v/>
      </c>
      <c r="H279" s="23" t="str">
        <f>IFERROR(IF(VLOOKUP(B279,IMPORT!$F:$L,7,0)="true","","P"),"")</f>
        <v/>
      </c>
      <c r="I279" s="18" t="str">
        <f>IF(AND(OR(IMPORT!K279="available",IMPORT!K279="reservation",IMPORT!K279="reservation-late"),OR(A279&lt;&gt;"Z - Garage - Livraison",A279&lt;&gt;"Z - Garage - Livraison")),B279,"")</f>
        <v>EZ-888-XE</v>
      </c>
      <c r="J279" s="18" t="str">
        <f>IFERROR(IF(VLOOKUP(B279,IMPORT!$F:$AF,21,FALSE)&lt;&gt;"null",IF(OR(A279="Z - Garage - Livraison",A279="Z - Garage - Restitution"),"",B279),""),"")</f>
        <v/>
      </c>
      <c r="K279" s="18" t="str">
        <f>IF(AND(J279="",OR(IMPORT!K279="intervention",IMPORT!K279="intervention-late")),IF(OR(A279="Z - Garage - Livraison",A279="Z - Garage - Restitution"),"",B279),"")</f>
        <v/>
      </c>
      <c r="L279" s="18" t="str">
        <f t="shared" si="8"/>
        <v/>
      </c>
      <c r="M279" s="20" t="str">
        <f>IFERROR(INT(IF(OR(IMPORT!K279="intervention",IMPORT!K279="intervention-late",IMPORT!K279="unavailable"),IF(J279&lt;&gt;"",MID(VLOOKUP(B279,IMPORT!$F:$AF,21,0),1,10),MID(VLOOKUP(B279,IMPORT!$F:$AF,19,0),1,10)),"")),"")</f>
        <v/>
      </c>
      <c r="N279" s="20" t="str">
        <f>IFERROR(INT(IF(OR(IMPORT!K279="intervention",IMPORT!K279="intervention-late",IMPORT!K279="unavailable"),IF(J279&lt;&gt;"",MID(VLOOKUP(B279,IMPORT!$F:$AF,22,0),1,10),MID(VLOOKUP(B279,IMPORT!$F:$AF,20,0),1,10)),"")),"")</f>
        <v/>
      </c>
      <c r="O279" s="18" t="str">
        <f t="shared" ca="1" si="9"/>
        <v/>
      </c>
      <c r="P279" s="14">
        <f>IFERROR(INT(IF(MID(VLOOKUP(B279,IMPORT!$F:$AF,23,FALSE),1,10)&lt;&gt;"null",MID(VLOOKUP(B279,IMPORT!$F:$AF,23,FALSE),1,10),"")),"")</f>
        <v>43498</v>
      </c>
      <c r="Q279" s="16" t="str">
        <f>IFERROR(INT(IF(MID(VLOOKUP(B279,IMPORT!$F:$AF,26,FALSE),1,10)&lt;&gt;"null",MID(VLOOKUP(B279,IMPORT!$F:$AF,26,FALSE),1,10),"")),"")</f>
        <v/>
      </c>
      <c r="R279" s="16" t="str">
        <f>IFERROR(IF(VLOOKUP(B279,IMPORT!$F:$AF,11,FALSE)="true","X",""),"")</f>
        <v/>
      </c>
      <c r="S279" s="16" t="str">
        <f>IFERROR(IF(VLOOKUP(B279,IMPORT!$F:$AF,12,FALSE)="true","X",""),"")</f>
        <v/>
      </c>
      <c r="T279" s="16" t="str">
        <f>IFERROR(IF(VLOOKUP(B279,IMPORT!$F:$AF,9,FALSE)="true","X",""),"")</f>
        <v/>
      </c>
      <c r="U279" s="16" t="str">
        <f>IFERROR(IF(VLOOKUP(B279,IMPORT!$F:$AF,10,FALSE)="true","X",""),"")</f>
        <v/>
      </c>
      <c r="V279" s="16" t="str">
        <f>IFERROR(IF(VLOOKUP(B279,IMPORT!$F:$AF,13,FALSE)="true","X",""),"")</f>
        <v/>
      </c>
      <c r="W279" s="16" t="str">
        <f>IFERROR(IF(VLOOKUP(B279,IMPORT!$F:$AF,14,FALSE)="true","X",""),"")</f>
        <v/>
      </c>
      <c r="X279" s="12" t="str">
        <f>IFERROR(INT(IF(MID(VLOOKUP(B279,IMPORT!$F:$AF,27,FALSE),1,10)&lt;&gt;"null",MID(VLOOKUP(B279,IMPORT!$F:$AF,27,FALSE),1,10),"-")),"")</f>
        <v/>
      </c>
      <c r="Y279" s="21">
        <f>IFERROR(IF(VLOOKUP(B279,IMPORT!$F:$AF,24,FALSE)&lt;&gt;"null",VLOOKUP(B279,IMPORT!$F:$AF,24,FALSE),""),"")</f>
        <v>7.0100118723604595E+17</v>
      </c>
      <c r="Z279" s="18" t="str">
        <f>IFERROR(IF(VLOOKUP(B279,IMPORT!$F:$AF,25,FALSE)&lt;&gt;"null",VLOOKUP(B279,IMPORT!$F:$AF,25,FALSE),""),"")</f>
        <v/>
      </c>
    </row>
    <row r="280" spans="1:26">
      <c r="A280" s="1" t="str">
        <f>IFERROR(IF(IMPORT!C280&lt;&gt;"",IMPORT!C280,""),"")</f>
        <v>Paris 15 - Grenelle 2</v>
      </c>
      <c r="B280" s="1" t="str">
        <f>IFERROR(VLOOKUP(D280,IMPORT!$1:$1048576,6,FALSE),"")</f>
        <v>FA 678 FF</v>
      </c>
      <c r="C280" s="1" t="str">
        <f>IFERROR(VLOOKUP(B280,IMPORT!$F:$G,2,FALSE),"")</f>
        <v xml:space="preserve">Transporter </v>
      </c>
      <c r="D280" s="8" t="str">
        <f>IFERROR(IF(IMPORT!A280&lt;&gt;"",IMPORT!A280,""),"")</f>
        <v>Paris 15 - Grenelle 21</v>
      </c>
      <c r="E280" s="1" t="str">
        <f>IFERROR(VLOOKUP(D280,IMPORT!$1:$1048576,21,FALSE),"")</f>
        <v>Azize Aouzal</v>
      </c>
      <c r="F280" s="22" t="str">
        <f>IFERROR(IF(VLOOKUP(B280,IMPORT!$F:$J,4,0)="true","","S"),"")</f>
        <v/>
      </c>
      <c r="G280" s="10" t="str">
        <f>IFERROR(IF(VLOOKUP(B280,IMPORT!$F:$J,5,0)="normal","","B"),"")</f>
        <v/>
      </c>
      <c r="H280" s="23" t="str">
        <f>IFERROR(IF(VLOOKUP(B280,IMPORT!$F:$L,7,0)="true","","P"),"")</f>
        <v/>
      </c>
      <c r="I280" s="18" t="str">
        <f>IF(AND(OR(IMPORT!K280="available",IMPORT!K280="reservation",IMPORT!K280="reservation-late"),OR(A280&lt;&gt;"Z - Garage - Livraison",A280&lt;&gt;"Z - Garage - Livraison")),B280,"")</f>
        <v>FA 678 FF</v>
      </c>
      <c r="J280" s="18" t="str">
        <f>IFERROR(IF(VLOOKUP(B280,IMPORT!$F:$AF,21,FALSE)&lt;&gt;"null",IF(OR(A280="Z - Garage - Livraison",A280="Z - Garage - Restitution"),"",B280),""),"")</f>
        <v/>
      </c>
      <c r="K280" s="18" t="str">
        <f>IF(AND(J280="",OR(IMPORT!K280="intervention",IMPORT!K280="intervention-late")),IF(OR(A280="Z - Garage - Livraison",A280="Z - Garage - Restitution"),"",B280),"")</f>
        <v/>
      </c>
      <c r="L280" s="18" t="str">
        <f t="shared" si="8"/>
        <v/>
      </c>
      <c r="M280" s="20" t="str">
        <f>IFERROR(INT(IF(OR(IMPORT!K280="intervention",IMPORT!K280="intervention-late",IMPORT!K280="unavailable"),IF(J280&lt;&gt;"",MID(VLOOKUP(B280,IMPORT!$F:$AF,21,0),1,10),MID(VLOOKUP(B280,IMPORT!$F:$AF,19,0),1,10)),"")),"")</f>
        <v/>
      </c>
      <c r="N280" s="20" t="str">
        <f>IFERROR(INT(IF(OR(IMPORT!K280="intervention",IMPORT!K280="intervention-late",IMPORT!K280="unavailable"),IF(J280&lt;&gt;"",MID(VLOOKUP(B280,IMPORT!$F:$AF,22,0),1,10),MID(VLOOKUP(B280,IMPORT!$F:$AF,20,0),1,10)),"")),"")</f>
        <v/>
      </c>
      <c r="O280" s="18" t="str">
        <f t="shared" ca="1" si="9"/>
        <v/>
      </c>
      <c r="P280" s="14" t="str">
        <f>IFERROR(INT(IF(MID(VLOOKUP(B280,IMPORT!$F:$AF,23,FALSE),1,10)&lt;&gt;"null",MID(VLOOKUP(B280,IMPORT!$F:$AF,23,FALSE),1,10),"")),"")</f>
        <v/>
      </c>
      <c r="Q280" s="16" t="str">
        <f>IFERROR(INT(IF(MID(VLOOKUP(B280,IMPORT!$F:$AF,26,FALSE),1,10)&lt;&gt;"null",MID(VLOOKUP(B280,IMPORT!$F:$AF,26,FALSE),1,10),"")),"")</f>
        <v/>
      </c>
      <c r="R280" s="16" t="str">
        <f>IFERROR(IF(VLOOKUP(B280,IMPORT!$F:$AF,11,FALSE)="true","X",""),"")</f>
        <v/>
      </c>
      <c r="S280" s="16" t="str">
        <f>IFERROR(IF(VLOOKUP(B280,IMPORT!$F:$AF,12,FALSE)="true","X",""),"")</f>
        <v/>
      </c>
      <c r="T280" s="16" t="str">
        <f>IFERROR(IF(VLOOKUP(B280,IMPORT!$F:$AF,9,FALSE)="true","X",""),"")</f>
        <v/>
      </c>
      <c r="U280" s="16" t="str">
        <f>IFERROR(IF(VLOOKUP(B280,IMPORT!$F:$AF,10,FALSE)="true","X",""),"")</f>
        <v/>
      </c>
      <c r="V280" s="16" t="str">
        <f>IFERROR(IF(VLOOKUP(B280,IMPORT!$F:$AF,13,FALSE)="true","X",""),"")</f>
        <v/>
      </c>
      <c r="W280" s="16" t="str">
        <f>IFERROR(IF(VLOOKUP(B280,IMPORT!$F:$AF,14,FALSE)="true","X",""),"")</f>
        <v/>
      </c>
      <c r="X280" s="12" t="str">
        <f>IFERROR(INT(IF(MID(VLOOKUP(B280,IMPORT!$F:$AF,27,FALSE),1,10)&lt;&gt;"null",MID(VLOOKUP(B280,IMPORT!$F:$AF,27,FALSE),1,10),"-")),"")</f>
        <v/>
      </c>
      <c r="Y280" s="21">
        <f>IFERROR(IF(VLOOKUP(B280,IMPORT!$F:$AF,24,FALSE)&lt;&gt;"null",VLOOKUP(B280,IMPORT!$F:$AF,24,FALSE),""),"")</f>
        <v>7.0100118723605606E+17</v>
      </c>
      <c r="Z280" s="18" t="str">
        <f>IFERROR(IF(VLOOKUP(B280,IMPORT!$F:$AF,25,FALSE)&lt;&gt;"null",VLOOKUP(B280,IMPORT!$F:$AF,25,FALSE),""),"")</f>
        <v/>
      </c>
    </row>
    <row r="281" spans="1:26">
      <c r="A281" s="1" t="str">
        <f>IFERROR(IF(IMPORT!C281&lt;&gt;"",IMPORT!C281,""),"")</f>
        <v>Paris 15 - Grenelle 2</v>
      </c>
      <c r="B281" s="1" t="str">
        <f>IFERROR(VLOOKUP(D281,IMPORT!$1:$1048576,6,FALSE),"")</f>
        <v>EP-257-EM</v>
      </c>
      <c r="C281" s="1" t="str">
        <f>IFERROR(VLOOKUP(B281,IMPORT!$F:$G,2,FALSE),"")</f>
        <v>Touran</v>
      </c>
      <c r="D281" s="8" t="str">
        <f>IFERROR(IF(IMPORT!A281&lt;&gt;"",IMPORT!A281,""),"")</f>
        <v>Paris 15 - Grenelle 22</v>
      </c>
      <c r="E281" s="1" t="str">
        <f>IFERROR(VLOOKUP(D281,IMPORT!$1:$1048576,21,FALSE),"")</f>
        <v>Azize Aouzal</v>
      </c>
      <c r="F281" s="22" t="str">
        <f>IFERROR(IF(VLOOKUP(B281,IMPORT!$F:$J,4,0)="true","","S"),"")</f>
        <v/>
      </c>
      <c r="G281" s="10" t="str">
        <f>IFERROR(IF(VLOOKUP(B281,IMPORT!$F:$J,5,0)="normal","","B"),"")</f>
        <v/>
      </c>
      <c r="H281" s="23" t="str">
        <f>IFERROR(IF(VLOOKUP(B281,IMPORT!$F:$L,7,0)="true","","P"),"")</f>
        <v/>
      </c>
      <c r="I281" s="18" t="str">
        <f>IF(AND(OR(IMPORT!K281="available",IMPORT!K281="reservation",IMPORT!K281="reservation-late"),OR(A281&lt;&gt;"Z - Garage - Livraison",A281&lt;&gt;"Z - Garage - Livraison")),B281,"")</f>
        <v>EP-257-EM</v>
      </c>
      <c r="J281" s="18" t="str">
        <f>IFERROR(IF(VLOOKUP(B281,IMPORT!$F:$AF,21,FALSE)&lt;&gt;"null",IF(OR(A281="Z - Garage - Livraison",A281="Z - Garage - Restitution"),"",B281),""),"")</f>
        <v/>
      </c>
      <c r="K281" s="18" t="str">
        <f>IF(AND(J281="",OR(IMPORT!K281="intervention",IMPORT!K281="intervention-late")),IF(OR(A281="Z - Garage - Livraison",A281="Z - Garage - Restitution"),"",B281),"")</f>
        <v/>
      </c>
      <c r="L281" s="18" t="str">
        <f t="shared" si="8"/>
        <v/>
      </c>
      <c r="M281" s="20" t="str">
        <f>IFERROR(INT(IF(OR(IMPORT!K281="intervention",IMPORT!K281="intervention-late",IMPORT!K281="unavailable"),IF(J281&lt;&gt;"",MID(VLOOKUP(B281,IMPORT!$F:$AF,21,0),1,10),MID(VLOOKUP(B281,IMPORT!$F:$AF,19,0),1,10)),"")),"")</f>
        <v/>
      </c>
      <c r="N281" s="20" t="str">
        <f>IFERROR(INT(IF(OR(IMPORT!K281="intervention",IMPORT!K281="intervention-late",IMPORT!K281="unavailable"),IF(J281&lt;&gt;"",MID(VLOOKUP(B281,IMPORT!$F:$AF,22,0),1,10),MID(VLOOKUP(B281,IMPORT!$F:$AF,20,0),1,10)),"")),"")</f>
        <v/>
      </c>
      <c r="O281" s="18" t="str">
        <f t="shared" ca="1" si="9"/>
        <v/>
      </c>
      <c r="P281" s="14">
        <f>IFERROR(INT(IF(MID(VLOOKUP(B281,IMPORT!$F:$AF,23,FALSE),1,10)&lt;&gt;"null",MID(VLOOKUP(B281,IMPORT!$F:$AF,23,FALSE),1,10),"")),"")</f>
        <v>43506</v>
      </c>
      <c r="Q281" s="16" t="str">
        <f>IFERROR(INT(IF(MID(VLOOKUP(B281,IMPORT!$F:$AF,26,FALSE),1,10)&lt;&gt;"null",MID(VLOOKUP(B281,IMPORT!$F:$AF,26,FALSE),1,10),"")),"")</f>
        <v/>
      </c>
      <c r="R281" s="16" t="str">
        <f>IFERROR(IF(VLOOKUP(B281,IMPORT!$F:$AF,11,FALSE)="true","X",""),"")</f>
        <v/>
      </c>
      <c r="S281" s="16" t="str">
        <f>IFERROR(IF(VLOOKUP(B281,IMPORT!$F:$AF,12,FALSE)="true","X",""),"")</f>
        <v/>
      </c>
      <c r="T281" s="16" t="str">
        <f>IFERROR(IF(VLOOKUP(B281,IMPORT!$F:$AF,9,FALSE)="true","X",""),"")</f>
        <v/>
      </c>
      <c r="U281" s="16" t="str">
        <f>IFERROR(IF(VLOOKUP(B281,IMPORT!$F:$AF,10,FALSE)="true","X",""),"")</f>
        <v/>
      </c>
      <c r="V281" s="16" t="str">
        <f>IFERROR(IF(VLOOKUP(B281,IMPORT!$F:$AF,13,FALSE)="true","X",""),"")</f>
        <v/>
      </c>
      <c r="W281" s="16" t="str">
        <f>IFERROR(IF(VLOOKUP(B281,IMPORT!$F:$AF,14,FALSE)="true","X",""),"")</f>
        <v/>
      </c>
      <c r="X281" s="12">
        <f>IFERROR(INT(IF(MID(VLOOKUP(B281,IMPORT!$F:$AF,27,FALSE),1,10)&lt;&gt;"null",MID(VLOOKUP(B281,IMPORT!$F:$AF,27,FALSE),1,10),"-")),"")</f>
        <v>43308</v>
      </c>
      <c r="Y281" s="21">
        <f>IFERROR(IF(VLOOKUP(B281,IMPORT!$F:$AF,24,FALSE)&lt;&gt;"null",VLOOKUP(B281,IMPORT!$F:$AF,24,FALSE),""),"")</f>
        <v>7.0100118723600794E+17</v>
      </c>
      <c r="Z281" s="18" t="str">
        <f>IFERROR(IF(VLOOKUP(B281,IMPORT!$F:$AF,25,FALSE)&lt;&gt;"null",VLOOKUP(B281,IMPORT!$F:$AF,25,FALSE),""),"")</f>
        <v/>
      </c>
    </row>
    <row r="282" spans="1:26">
      <c r="A282" s="1" t="str">
        <f>IFERROR(IF(IMPORT!C282&lt;&gt;"",IMPORT!C282,""),"")</f>
        <v>Paris 15 - Grenelle 2</v>
      </c>
      <c r="B282" s="1" t="str">
        <f>IFERROR(VLOOKUP(D282,IMPORT!$1:$1048576,6,FALSE),"")</f>
        <v>EK-829-XF</v>
      </c>
      <c r="C282" s="1" t="str">
        <f>IFERROR(VLOOKUP(B282,IMPORT!$F:$G,2,FALSE),"")</f>
        <v>TWINGO</v>
      </c>
      <c r="D282" s="8" t="str">
        <f>IFERROR(IF(IMPORT!A282&lt;&gt;"",IMPORT!A282,""),"")</f>
        <v>Paris 15 - Grenelle 23</v>
      </c>
      <c r="E282" s="1" t="str">
        <f>IFERROR(VLOOKUP(D282,IMPORT!$1:$1048576,21,FALSE),"")</f>
        <v>Azize Aouzal</v>
      </c>
      <c r="F282" s="22" t="str">
        <f>IFERROR(IF(VLOOKUP(B282,IMPORT!$F:$J,4,0)="true","","S"),"")</f>
        <v/>
      </c>
      <c r="G282" s="10" t="str">
        <f>IFERROR(IF(VLOOKUP(B282,IMPORT!$F:$J,5,0)="normal","","B"),"")</f>
        <v/>
      </c>
      <c r="H282" s="23" t="str">
        <f>IFERROR(IF(VLOOKUP(B282,IMPORT!$F:$L,7,0)="true","","P"),"")</f>
        <v/>
      </c>
      <c r="I282" s="18" t="str">
        <f>IF(AND(OR(IMPORT!K282="available",IMPORT!K282="reservation",IMPORT!K282="reservation-late"),OR(A282&lt;&gt;"Z - Garage - Livraison",A282&lt;&gt;"Z - Garage - Livraison")),B282,"")</f>
        <v>EK-829-XF</v>
      </c>
      <c r="J282" s="18" t="str">
        <f>IFERROR(IF(VLOOKUP(B282,IMPORT!$F:$AF,21,FALSE)&lt;&gt;"null",IF(OR(A282="Z - Garage - Livraison",A282="Z - Garage - Restitution"),"",B282),""),"")</f>
        <v/>
      </c>
      <c r="K282" s="18" t="str">
        <f>IF(AND(J282="",OR(IMPORT!K282="intervention",IMPORT!K282="intervention-late")),IF(OR(A282="Z - Garage - Livraison",A282="Z - Garage - Restitution"),"",B282),"")</f>
        <v/>
      </c>
      <c r="L282" s="18" t="str">
        <f t="shared" si="8"/>
        <v/>
      </c>
      <c r="M282" s="20" t="str">
        <f>IFERROR(INT(IF(OR(IMPORT!K282="intervention",IMPORT!K282="intervention-late",IMPORT!K282="unavailable"),IF(J282&lt;&gt;"",MID(VLOOKUP(B282,IMPORT!$F:$AF,21,0),1,10),MID(VLOOKUP(B282,IMPORT!$F:$AF,19,0),1,10)),"")),"")</f>
        <v/>
      </c>
      <c r="N282" s="20" t="str">
        <f>IFERROR(INT(IF(OR(IMPORT!K282="intervention",IMPORT!K282="intervention-late",IMPORT!K282="unavailable"),IF(J282&lt;&gt;"",MID(VLOOKUP(B282,IMPORT!$F:$AF,22,0),1,10),MID(VLOOKUP(B282,IMPORT!$F:$AF,20,0),1,10)),"")),"")</f>
        <v/>
      </c>
      <c r="O282" s="18" t="str">
        <f t="shared" ca="1" si="9"/>
        <v/>
      </c>
      <c r="P282" s="14">
        <f>IFERROR(INT(IF(MID(VLOOKUP(B282,IMPORT!$F:$AF,23,FALSE),1,10)&lt;&gt;"null",MID(VLOOKUP(B282,IMPORT!$F:$AF,23,FALSE),1,10),"")),"")</f>
        <v>43507</v>
      </c>
      <c r="Q282" s="16" t="str">
        <f>IFERROR(INT(IF(MID(VLOOKUP(B282,IMPORT!$F:$AF,26,FALSE),1,10)&lt;&gt;"null",MID(VLOOKUP(B282,IMPORT!$F:$AF,26,FALSE),1,10),"")),"")</f>
        <v/>
      </c>
      <c r="R282" s="16" t="str">
        <f>IFERROR(IF(VLOOKUP(B282,IMPORT!$F:$AF,11,FALSE)="true","X",""),"")</f>
        <v/>
      </c>
      <c r="S282" s="16" t="str">
        <f>IFERROR(IF(VLOOKUP(B282,IMPORT!$F:$AF,12,FALSE)="true","X",""),"")</f>
        <v/>
      </c>
      <c r="T282" s="16" t="str">
        <f>IFERROR(IF(VLOOKUP(B282,IMPORT!$F:$AF,9,FALSE)="true","X",""),"")</f>
        <v/>
      </c>
      <c r="U282" s="16" t="str">
        <f>IFERROR(IF(VLOOKUP(B282,IMPORT!$F:$AF,10,FALSE)="true","X",""),"")</f>
        <v/>
      </c>
      <c r="V282" s="16" t="str">
        <f>IFERROR(IF(VLOOKUP(B282,IMPORT!$F:$AF,13,FALSE)="true","X",""),"")</f>
        <v/>
      </c>
      <c r="W282" s="16" t="str">
        <f>IFERROR(IF(VLOOKUP(B282,IMPORT!$F:$AF,14,FALSE)="true","X",""),"")</f>
        <v/>
      </c>
      <c r="X282" s="12">
        <f>IFERROR(INT(IF(MID(VLOOKUP(B282,IMPORT!$F:$AF,27,FALSE),1,10)&lt;&gt;"null",MID(VLOOKUP(B282,IMPORT!$F:$AF,27,FALSE),1,10),"-")),"")</f>
        <v>43222</v>
      </c>
      <c r="Y282" s="21">
        <f>IFERROR(IF(VLOOKUP(B282,IMPORT!$F:$AF,24,FALSE)&lt;&gt;"null",VLOOKUP(B282,IMPORT!$F:$AF,24,FALSE),""),"")</f>
        <v>7.0100118723608397E+17</v>
      </c>
      <c r="Z282" s="18" t="str">
        <f>IFERROR(IF(VLOOKUP(B282,IMPORT!$F:$AF,25,FALSE)&lt;&gt;"null",VLOOKUP(B282,IMPORT!$F:$AF,25,FALSE),""),"")</f>
        <v/>
      </c>
    </row>
    <row r="283" spans="1:26">
      <c r="A283" s="1" t="str">
        <f>IFERROR(IF(IMPORT!C283&lt;&gt;"",IMPORT!C283,""),"")</f>
        <v>Paris 15 - Grenelle 2</v>
      </c>
      <c r="B283" s="1" t="str">
        <f>IFERROR(VLOOKUP(D283,IMPORT!$1:$1048576,6,FALSE),"")</f>
        <v>EP-722-EJ</v>
      </c>
      <c r="C283" s="1" t="str">
        <f>IFERROR(VLOOKUP(B283,IMPORT!$F:$G,2,FALSE),"")</f>
        <v>Golf 7</v>
      </c>
      <c r="D283" s="8" t="str">
        <f>IFERROR(IF(IMPORT!A283&lt;&gt;"",IMPORT!A283,""),"")</f>
        <v>Paris 15 - Grenelle 24</v>
      </c>
      <c r="E283" s="1" t="str">
        <f>IFERROR(VLOOKUP(D283,IMPORT!$1:$1048576,21,FALSE),"")</f>
        <v>Azize Aouzal</v>
      </c>
      <c r="F283" s="22" t="str">
        <f>IFERROR(IF(VLOOKUP(B283,IMPORT!$F:$J,4,0)="true","","S"),"")</f>
        <v/>
      </c>
      <c r="G283" s="10" t="str">
        <f>IFERROR(IF(VLOOKUP(B283,IMPORT!$F:$J,5,0)="normal","","B"),"")</f>
        <v>B</v>
      </c>
      <c r="H283" s="23" t="str">
        <f>IFERROR(IF(VLOOKUP(B283,IMPORT!$F:$L,7,0)="true","","P"),"")</f>
        <v>P</v>
      </c>
      <c r="I283" s="18" t="str">
        <f>IF(AND(OR(IMPORT!K283="available",IMPORT!K283="reservation",IMPORT!K283="reservation-late"),OR(A283&lt;&gt;"Z - Garage - Livraison",A283&lt;&gt;"Z - Garage - Livraison")),B283,"")</f>
        <v/>
      </c>
      <c r="J283" s="18" t="str">
        <f>IFERROR(IF(VLOOKUP(B283,IMPORT!$F:$AF,21,FALSE)&lt;&gt;"null",IF(OR(A283="Z - Garage - Livraison",A283="Z - Garage - Restitution"),"",B283),""),"")</f>
        <v>EP-722-EJ</v>
      </c>
      <c r="K283" s="18" t="str">
        <f>IF(AND(J283="",OR(IMPORT!K283="intervention",IMPORT!K283="intervention-late")),IF(OR(A283="Z - Garage - Livraison",A283="Z - Garage - Restitution"),"",B283),"")</f>
        <v/>
      </c>
      <c r="L283" s="18" t="str">
        <f t="shared" si="8"/>
        <v/>
      </c>
      <c r="M283" s="20">
        <f>IFERROR(INT(IF(OR(IMPORT!K283="intervention",IMPORT!K283="intervention-late",IMPORT!K283="unavailable"),IF(J283&lt;&gt;"",MID(VLOOKUP(B283,IMPORT!$F:$AF,21,0),1,10),MID(VLOOKUP(B283,IMPORT!$F:$AF,19,0),1,10)),"")),"")</f>
        <v>43485</v>
      </c>
      <c r="N283" s="20">
        <f>IFERROR(INT(IF(OR(IMPORT!K283="intervention",IMPORT!K283="intervention-late",IMPORT!K283="unavailable"),IF(J283&lt;&gt;"",MID(VLOOKUP(B283,IMPORT!$F:$AF,22,0),1,10),MID(VLOOKUP(B283,IMPORT!$F:$AF,20,0),1,10)),"")),"")</f>
        <v>43523</v>
      </c>
      <c r="O283" s="18">
        <f t="shared" ca="1" si="9"/>
        <v>8</v>
      </c>
      <c r="P283" s="14" t="str">
        <f>IFERROR(INT(IF(MID(VLOOKUP(B283,IMPORT!$F:$AF,23,FALSE),1,10)&lt;&gt;"null",MID(VLOOKUP(B283,IMPORT!$F:$AF,23,FALSE),1,10),"")),"")</f>
        <v/>
      </c>
      <c r="Q283" s="16" t="str">
        <f>IFERROR(INT(IF(MID(VLOOKUP(B283,IMPORT!$F:$AF,26,FALSE),1,10)&lt;&gt;"null",MID(VLOOKUP(B283,IMPORT!$F:$AF,26,FALSE),1,10),"")),"")</f>
        <v/>
      </c>
      <c r="R283" s="16" t="str">
        <f>IFERROR(IF(VLOOKUP(B283,IMPORT!$F:$AF,11,FALSE)="true","X",""),"")</f>
        <v/>
      </c>
      <c r="S283" s="16" t="str">
        <f>IFERROR(IF(VLOOKUP(B283,IMPORT!$F:$AF,12,FALSE)="true","X",""),"")</f>
        <v/>
      </c>
      <c r="T283" s="16" t="str">
        <f>IFERROR(IF(VLOOKUP(B283,IMPORT!$F:$AF,9,FALSE)="true","X",""),"")</f>
        <v/>
      </c>
      <c r="U283" s="16" t="str">
        <f>IFERROR(IF(VLOOKUP(B283,IMPORT!$F:$AF,10,FALSE)="true","X",""),"")</f>
        <v/>
      </c>
      <c r="V283" s="16" t="str">
        <f>IFERROR(IF(VLOOKUP(B283,IMPORT!$F:$AF,13,FALSE)="true","X",""),"")</f>
        <v/>
      </c>
      <c r="W283" s="16" t="str">
        <f>IFERROR(IF(VLOOKUP(B283,IMPORT!$F:$AF,14,FALSE)="true","X",""),"")</f>
        <v/>
      </c>
      <c r="X283" s="12">
        <f>IFERROR(INT(IF(MID(VLOOKUP(B283,IMPORT!$F:$AF,27,FALSE),1,10)&lt;&gt;"null",MID(VLOOKUP(B283,IMPORT!$F:$AF,27,FALSE),1,10),"-")),"")</f>
        <v>43213</v>
      </c>
      <c r="Y283" s="21">
        <f>IFERROR(IF(VLOOKUP(B283,IMPORT!$F:$AF,24,FALSE)&lt;&gt;"null",VLOOKUP(B283,IMPORT!$F:$AF,24,FALSE),""),"")</f>
        <v>7.0100118723605606E+17</v>
      </c>
      <c r="Z283" s="18" t="str">
        <f>IFERROR(IF(VLOOKUP(B283,IMPORT!$F:$AF,25,FALSE)&lt;&gt;"null",VLOOKUP(B283,IMPORT!$F:$AF,25,FALSE),""),"")</f>
        <v/>
      </c>
    </row>
    <row r="284" spans="1:26">
      <c r="A284" s="1" t="str">
        <f>IFERROR(IF(IMPORT!C284&lt;&gt;"",IMPORT!C284,""),"")</f>
        <v>Paris 15 - Grenelle 2</v>
      </c>
      <c r="B284" s="1" t="str">
        <f>IFERROR(VLOOKUP(D284,IMPORT!$1:$1048576,6,FALSE),"")</f>
        <v>ES-853-GN</v>
      </c>
      <c r="C284" s="1" t="str">
        <f>IFERROR(VLOOKUP(B284,IMPORT!$F:$G,2,FALSE),"")</f>
        <v>MEGANE</v>
      </c>
      <c r="D284" s="8" t="str">
        <f>IFERROR(IF(IMPORT!A284&lt;&gt;"",IMPORT!A284,""),"")</f>
        <v>Paris 15 - Grenelle 25</v>
      </c>
      <c r="E284" s="1" t="str">
        <f>IFERROR(VLOOKUP(D284,IMPORT!$1:$1048576,21,FALSE),"")</f>
        <v>Azize Aouzal</v>
      </c>
      <c r="F284" s="22" t="str">
        <f>IFERROR(IF(VLOOKUP(B284,IMPORT!$F:$J,4,0)="true","","S"),"")</f>
        <v/>
      </c>
      <c r="G284" s="10" t="str">
        <f>IFERROR(IF(VLOOKUP(B284,IMPORT!$F:$J,5,0)="normal","","B"),"")</f>
        <v/>
      </c>
      <c r="H284" s="23" t="str">
        <f>IFERROR(IF(VLOOKUP(B284,IMPORT!$F:$L,7,0)="true","","P"),"")</f>
        <v/>
      </c>
      <c r="I284" s="18" t="str">
        <f>IF(AND(OR(IMPORT!K284="available",IMPORT!K284="reservation",IMPORT!K284="reservation-late"),OR(A284&lt;&gt;"Z - Garage - Livraison",A284&lt;&gt;"Z - Garage - Livraison")),B284,"")</f>
        <v>ES-853-GN</v>
      </c>
      <c r="J284" s="18" t="str">
        <f>IFERROR(IF(VLOOKUP(B284,IMPORT!$F:$AF,21,FALSE)&lt;&gt;"null",IF(OR(A284="Z - Garage - Livraison",A284="Z - Garage - Restitution"),"",B284),""),"")</f>
        <v/>
      </c>
      <c r="K284" s="18" t="str">
        <f>IF(AND(J284="",OR(IMPORT!K284="intervention",IMPORT!K284="intervention-late")),IF(OR(A284="Z - Garage - Livraison",A284="Z - Garage - Restitution"),"",B284),"")</f>
        <v/>
      </c>
      <c r="L284" s="18" t="str">
        <f t="shared" si="8"/>
        <v/>
      </c>
      <c r="M284" s="20" t="str">
        <f>IFERROR(INT(IF(OR(IMPORT!K284="intervention",IMPORT!K284="intervention-late",IMPORT!K284="unavailable"),IF(J284&lt;&gt;"",MID(VLOOKUP(B284,IMPORT!$F:$AF,21,0),1,10),MID(VLOOKUP(B284,IMPORT!$F:$AF,19,0),1,10)),"")),"")</f>
        <v/>
      </c>
      <c r="N284" s="20" t="str">
        <f>IFERROR(INT(IF(OR(IMPORT!K284="intervention",IMPORT!K284="intervention-late",IMPORT!K284="unavailable"),IF(J284&lt;&gt;"",MID(VLOOKUP(B284,IMPORT!$F:$AF,22,0),1,10),MID(VLOOKUP(B284,IMPORT!$F:$AF,20,0),1,10)),"")),"")</f>
        <v/>
      </c>
      <c r="O284" s="18" t="str">
        <f t="shared" ca="1" si="9"/>
        <v/>
      </c>
      <c r="P284" s="14">
        <f>IFERROR(INT(IF(MID(VLOOKUP(B284,IMPORT!$F:$AF,23,FALSE),1,10)&lt;&gt;"null",MID(VLOOKUP(B284,IMPORT!$F:$AF,23,FALSE),1,10),"")),"")</f>
        <v>43498</v>
      </c>
      <c r="Q284" s="16" t="str">
        <f>IFERROR(INT(IF(MID(VLOOKUP(B284,IMPORT!$F:$AF,26,FALSE),1,10)&lt;&gt;"null",MID(VLOOKUP(B284,IMPORT!$F:$AF,26,FALSE),1,10),"")),"")</f>
        <v/>
      </c>
      <c r="R284" s="16" t="str">
        <f>IFERROR(IF(VLOOKUP(B284,IMPORT!$F:$AF,11,FALSE)="true","X",""),"")</f>
        <v/>
      </c>
      <c r="S284" s="16" t="str">
        <f>IFERROR(IF(VLOOKUP(B284,IMPORT!$F:$AF,12,FALSE)="true","X",""),"")</f>
        <v/>
      </c>
      <c r="T284" s="16" t="str">
        <f>IFERROR(IF(VLOOKUP(B284,IMPORT!$F:$AF,9,FALSE)="true","X",""),"")</f>
        <v/>
      </c>
      <c r="U284" s="16" t="str">
        <f>IFERROR(IF(VLOOKUP(B284,IMPORT!$F:$AF,10,FALSE)="true","X",""),"")</f>
        <v/>
      </c>
      <c r="V284" s="16" t="str">
        <f>IFERROR(IF(VLOOKUP(B284,IMPORT!$F:$AF,13,FALSE)="true","X",""),"")</f>
        <v/>
      </c>
      <c r="W284" s="16" t="str">
        <f>IFERROR(IF(VLOOKUP(B284,IMPORT!$F:$AF,14,FALSE)="true","X",""),"")</f>
        <v/>
      </c>
      <c r="X284" s="12">
        <f>IFERROR(INT(IF(MID(VLOOKUP(B284,IMPORT!$F:$AF,27,FALSE),1,10)&lt;&gt;"null",MID(VLOOKUP(B284,IMPORT!$F:$AF,27,FALSE),1,10),"-")),"")</f>
        <v>43216</v>
      </c>
      <c r="Y284" s="21">
        <f>IFERROR(IF(VLOOKUP(B284,IMPORT!$F:$AF,24,FALSE)&lt;&gt;"null",VLOOKUP(B284,IMPORT!$F:$AF,24,FALSE),""),"")</f>
        <v>7.0100118723602304E+17</v>
      </c>
      <c r="Z284" s="18" t="str">
        <f>IFERROR(IF(VLOOKUP(B284,IMPORT!$F:$AF,25,FALSE)&lt;&gt;"null",VLOOKUP(B284,IMPORT!$F:$AF,25,FALSE),""),"")</f>
        <v/>
      </c>
    </row>
    <row r="285" spans="1:26">
      <c r="A285" s="1" t="str">
        <f>IFERROR(IF(IMPORT!C285&lt;&gt;"",IMPORT!C285,""),"")</f>
        <v>Paris 15 - Lecourbe</v>
      </c>
      <c r="B285" s="1" t="str">
        <f>IFERROR(VLOOKUP(D285,IMPORT!$1:$1048576,6,FALSE),"")</f>
        <v>EQ-268-CF</v>
      </c>
      <c r="C285" s="1" t="str">
        <f>IFERROR(VLOOKUP(B285,IMPORT!$F:$G,2,FALSE),"")</f>
        <v>MEGANE</v>
      </c>
      <c r="D285" s="8" t="str">
        <f>IFERROR(IF(IMPORT!A285&lt;&gt;"",IMPORT!A285,""),"")</f>
        <v>Paris 15 - Lecourbe1</v>
      </c>
      <c r="E285" s="1" t="str">
        <f>IFERROR(VLOOKUP(D285,IMPORT!$1:$1048576,21,FALSE),"")</f>
        <v>Azize Aouzal</v>
      </c>
      <c r="F285" s="22" t="str">
        <f>IFERROR(IF(VLOOKUP(B285,IMPORT!$F:$J,4,0)="true","","S"),"")</f>
        <v/>
      </c>
      <c r="G285" s="10" t="str">
        <f>IFERROR(IF(VLOOKUP(B285,IMPORT!$F:$J,5,0)="normal","","B"),"")</f>
        <v/>
      </c>
      <c r="H285" s="23" t="str">
        <f>IFERROR(IF(VLOOKUP(B285,IMPORT!$F:$L,7,0)="true","","P"),"")</f>
        <v/>
      </c>
      <c r="I285" s="18" t="str">
        <f>IF(AND(OR(IMPORT!K285="available",IMPORT!K285="reservation",IMPORT!K285="reservation-late"),OR(A285&lt;&gt;"Z - Garage - Livraison",A285&lt;&gt;"Z - Garage - Livraison")),B285,"")</f>
        <v>EQ-268-CF</v>
      </c>
      <c r="J285" s="18" t="str">
        <f>IFERROR(IF(VLOOKUP(B285,IMPORT!$F:$AF,21,FALSE)&lt;&gt;"null",IF(OR(A285="Z - Garage - Livraison",A285="Z - Garage - Restitution"),"",B285),""),"")</f>
        <v/>
      </c>
      <c r="K285" s="18" t="str">
        <f>IF(AND(J285="",OR(IMPORT!K285="intervention",IMPORT!K285="intervention-late")),IF(OR(A285="Z - Garage - Livraison",A285="Z - Garage - Restitution"),"",B285),"")</f>
        <v/>
      </c>
      <c r="L285" s="18" t="str">
        <f t="shared" si="8"/>
        <v/>
      </c>
      <c r="M285" s="20" t="str">
        <f>IFERROR(INT(IF(OR(IMPORT!K285="intervention",IMPORT!K285="intervention-late",IMPORT!K285="unavailable"),IF(J285&lt;&gt;"",MID(VLOOKUP(B285,IMPORT!$F:$AF,21,0),1,10),MID(VLOOKUP(B285,IMPORT!$F:$AF,19,0),1,10)),"")),"")</f>
        <v/>
      </c>
      <c r="N285" s="20" t="str">
        <f>IFERROR(INT(IF(OR(IMPORT!K285="intervention",IMPORT!K285="intervention-late",IMPORT!K285="unavailable"),IF(J285&lt;&gt;"",MID(VLOOKUP(B285,IMPORT!$F:$AF,22,0),1,10),MID(VLOOKUP(B285,IMPORT!$F:$AF,20,0),1,10)),"")),"")</f>
        <v/>
      </c>
      <c r="O285" s="18" t="str">
        <f t="shared" ca="1" si="9"/>
        <v/>
      </c>
      <c r="P285" s="14" t="str">
        <f>IFERROR(INT(IF(MID(VLOOKUP(B285,IMPORT!$F:$AF,23,FALSE),1,10)&lt;&gt;"null",MID(VLOOKUP(B285,IMPORT!$F:$AF,23,FALSE),1,10),"")),"")</f>
        <v/>
      </c>
      <c r="Q285" s="16" t="str">
        <f>IFERROR(INT(IF(MID(VLOOKUP(B285,IMPORT!$F:$AF,26,FALSE),1,10)&lt;&gt;"null",MID(VLOOKUP(B285,IMPORT!$F:$AF,26,FALSE),1,10),"")),"")</f>
        <v/>
      </c>
      <c r="R285" s="16" t="str">
        <f>IFERROR(IF(VLOOKUP(B285,IMPORT!$F:$AF,11,FALSE)="true","X",""),"")</f>
        <v/>
      </c>
      <c r="S285" s="16" t="str">
        <f>IFERROR(IF(VLOOKUP(B285,IMPORT!$F:$AF,12,FALSE)="true","X",""),"")</f>
        <v/>
      </c>
      <c r="T285" s="16" t="str">
        <f>IFERROR(IF(VLOOKUP(B285,IMPORT!$F:$AF,9,FALSE)="true","X",""),"")</f>
        <v/>
      </c>
      <c r="U285" s="16" t="str">
        <f>IFERROR(IF(VLOOKUP(B285,IMPORT!$F:$AF,10,FALSE)="true","X",""),"")</f>
        <v/>
      </c>
      <c r="V285" s="16" t="str">
        <f>IFERROR(IF(VLOOKUP(B285,IMPORT!$F:$AF,13,FALSE)="true","X",""),"")</f>
        <v/>
      </c>
      <c r="W285" s="16" t="str">
        <f>IFERROR(IF(VLOOKUP(B285,IMPORT!$F:$AF,14,FALSE)="true","X",""),"")</f>
        <v/>
      </c>
      <c r="X285" s="12">
        <f>IFERROR(INT(IF(MID(VLOOKUP(B285,IMPORT!$F:$AF,27,FALSE),1,10)&lt;&gt;"null",MID(VLOOKUP(B285,IMPORT!$F:$AF,27,FALSE),1,10),"-")),"")</f>
        <v>43364</v>
      </c>
      <c r="Y285" s="21">
        <f>IFERROR(IF(VLOOKUP(B285,IMPORT!$F:$AF,24,FALSE)&lt;&gt;"null",VLOOKUP(B285,IMPORT!$F:$AF,24,FALSE),""),"")</f>
        <v>7.0100118723605606E+17</v>
      </c>
      <c r="Z285" s="18" t="str">
        <f>IFERROR(IF(VLOOKUP(B285,IMPORT!$F:$AF,25,FALSE)&lt;&gt;"null",VLOOKUP(B285,IMPORT!$F:$AF,25,FALSE),""),"")</f>
        <v/>
      </c>
    </row>
    <row r="286" spans="1:26">
      <c r="A286" s="1" t="str">
        <f>IFERROR(IF(IMPORT!C286&lt;&gt;"",IMPORT!C286,""),"")</f>
        <v>Paris 15 - Lecourbe</v>
      </c>
      <c r="B286" s="1" t="str">
        <f>IFERROR(VLOOKUP(D286,IMPORT!$1:$1048576,6,FALSE),"")</f>
        <v>FC-341-ME</v>
      </c>
      <c r="C286" s="1" t="str">
        <f>IFERROR(VLOOKUP(B286,IMPORT!$F:$G,2,FALSE),"")</f>
        <v>Golf 7</v>
      </c>
      <c r="D286" s="8" t="str">
        <f>IFERROR(IF(IMPORT!A286&lt;&gt;"",IMPORT!A286,""),"")</f>
        <v>Paris 15 - Lecourbe2</v>
      </c>
      <c r="E286" s="1" t="str">
        <f>IFERROR(VLOOKUP(D286,IMPORT!$1:$1048576,21,FALSE),"")</f>
        <v>Azize Aouzal</v>
      </c>
      <c r="F286" s="22" t="str">
        <f>IFERROR(IF(VLOOKUP(B286,IMPORT!$F:$J,4,0)="true","","S"),"")</f>
        <v/>
      </c>
      <c r="G286" s="10" t="str">
        <f>IFERROR(IF(VLOOKUP(B286,IMPORT!$F:$J,5,0)="normal","","B"),"")</f>
        <v/>
      </c>
      <c r="H286" s="23" t="str">
        <f>IFERROR(IF(VLOOKUP(B286,IMPORT!$F:$L,7,0)="true","","P"),"")</f>
        <v/>
      </c>
      <c r="I286" s="18" t="str">
        <f>IF(AND(OR(IMPORT!K286="available",IMPORT!K286="reservation",IMPORT!K286="reservation-late"),OR(A286&lt;&gt;"Z - Garage - Livraison",A286&lt;&gt;"Z - Garage - Livraison")),B286,"")</f>
        <v>FC-341-ME</v>
      </c>
      <c r="J286" s="18" t="str">
        <f>IFERROR(IF(VLOOKUP(B286,IMPORT!$F:$AF,21,FALSE)&lt;&gt;"null",IF(OR(A286="Z - Garage - Livraison",A286="Z - Garage - Restitution"),"",B286),""),"")</f>
        <v/>
      </c>
      <c r="K286" s="18" t="str">
        <f>IF(AND(J286="",OR(IMPORT!K286="intervention",IMPORT!K286="intervention-late")),IF(OR(A286="Z - Garage - Livraison",A286="Z - Garage - Restitution"),"",B286),"")</f>
        <v/>
      </c>
      <c r="L286" s="18" t="str">
        <f t="shared" si="8"/>
        <v/>
      </c>
      <c r="M286" s="20" t="str">
        <f>IFERROR(INT(IF(OR(IMPORT!K286="intervention",IMPORT!K286="intervention-late",IMPORT!K286="unavailable"),IF(J286&lt;&gt;"",MID(VLOOKUP(B286,IMPORT!$F:$AF,21,0),1,10),MID(VLOOKUP(B286,IMPORT!$F:$AF,19,0),1,10)),"")),"")</f>
        <v/>
      </c>
      <c r="N286" s="20" t="str">
        <f>IFERROR(INT(IF(OR(IMPORT!K286="intervention",IMPORT!K286="intervention-late",IMPORT!K286="unavailable"),IF(J286&lt;&gt;"",MID(VLOOKUP(B286,IMPORT!$F:$AF,22,0),1,10),MID(VLOOKUP(B286,IMPORT!$F:$AF,20,0),1,10)),"")),"")</f>
        <v/>
      </c>
      <c r="O286" s="18" t="str">
        <f t="shared" ca="1" si="9"/>
        <v/>
      </c>
      <c r="P286" s="14" t="str">
        <f>IFERROR(INT(IF(MID(VLOOKUP(B286,IMPORT!$F:$AF,23,FALSE),1,10)&lt;&gt;"null",MID(VLOOKUP(B286,IMPORT!$F:$AF,23,FALSE),1,10),"")),"")</f>
        <v/>
      </c>
      <c r="Q286" s="16" t="str">
        <f>IFERROR(INT(IF(MID(VLOOKUP(B286,IMPORT!$F:$AF,26,FALSE),1,10)&lt;&gt;"null",MID(VLOOKUP(B286,IMPORT!$F:$AF,26,FALSE),1,10),"")),"")</f>
        <v/>
      </c>
      <c r="R286" s="16" t="str">
        <f>IFERROR(IF(VLOOKUP(B286,IMPORT!$F:$AF,11,FALSE)="true","X",""),"")</f>
        <v/>
      </c>
      <c r="S286" s="16" t="str">
        <f>IFERROR(IF(VLOOKUP(B286,IMPORT!$F:$AF,12,FALSE)="true","X",""),"")</f>
        <v/>
      </c>
      <c r="T286" s="16" t="str">
        <f>IFERROR(IF(VLOOKUP(B286,IMPORT!$F:$AF,9,FALSE)="true","X",""),"")</f>
        <v/>
      </c>
      <c r="U286" s="16" t="str">
        <f>IFERROR(IF(VLOOKUP(B286,IMPORT!$F:$AF,10,FALSE)="true","X",""),"")</f>
        <v/>
      </c>
      <c r="V286" s="16" t="str">
        <f>IFERROR(IF(VLOOKUP(B286,IMPORT!$F:$AF,13,FALSE)="true","X",""),"")</f>
        <v/>
      </c>
      <c r="W286" s="16" t="str">
        <f>IFERROR(IF(VLOOKUP(B286,IMPORT!$F:$AF,14,FALSE)="true","X",""),"")</f>
        <v/>
      </c>
      <c r="X286" s="12">
        <f>IFERROR(INT(IF(MID(VLOOKUP(B286,IMPORT!$F:$AF,27,FALSE),1,10)&lt;&gt;"null",MID(VLOOKUP(B286,IMPORT!$F:$AF,27,FALSE),1,10),"-")),"")</f>
        <v>43482</v>
      </c>
      <c r="Y286" s="21">
        <f>IFERROR(IF(VLOOKUP(B286,IMPORT!$F:$AF,24,FALSE)&lt;&gt;"null",VLOOKUP(B286,IMPORT!$F:$AF,24,FALSE),""),"")</f>
        <v>7.0100118723605197E+17</v>
      </c>
      <c r="Z286" s="18">
        <f>IFERROR(IF(VLOOKUP(B286,IMPORT!$F:$AF,25,FALSE)&lt;&gt;"null",VLOOKUP(B286,IMPORT!$F:$AF,25,FALSE),""),"")</f>
        <v>20129</v>
      </c>
    </row>
    <row r="287" spans="1:26">
      <c r="A287" s="1" t="str">
        <f>IFERROR(IF(IMPORT!C287&lt;&gt;"",IMPORT!C287,""),"")</f>
        <v>Paris 15 - Lecourbe</v>
      </c>
      <c r="B287" s="1" t="str">
        <f>IFERROR(VLOOKUP(D287,IMPORT!$1:$1048576,6,FALSE),"")</f>
        <v>EL-008-ZB</v>
      </c>
      <c r="C287" s="1" t="str">
        <f>IFERROR(VLOOKUP(B287,IMPORT!$F:$G,2,FALSE),"")</f>
        <v>Golf 7</v>
      </c>
      <c r="D287" s="8" t="str">
        <f>IFERROR(IF(IMPORT!A287&lt;&gt;"",IMPORT!A287,""),"")</f>
        <v>Paris 15 - Lecourbe3</v>
      </c>
      <c r="E287" s="1" t="str">
        <f>IFERROR(VLOOKUP(D287,IMPORT!$1:$1048576,21,FALSE),"")</f>
        <v>Azize Aouzal</v>
      </c>
      <c r="F287" s="22" t="str">
        <f>IFERROR(IF(VLOOKUP(B287,IMPORT!$F:$J,4,0)="true","","S"),"")</f>
        <v/>
      </c>
      <c r="G287" s="10" t="str">
        <f>IFERROR(IF(VLOOKUP(B287,IMPORT!$F:$J,5,0)="normal","","B"),"")</f>
        <v/>
      </c>
      <c r="H287" s="23" t="str">
        <f>IFERROR(IF(VLOOKUP(B287,IMPORT!$F:$L,7,0)="true","","P"),"")</f>
        <v/>
      </c>
      <c r="I287" s="18" t="str">
        <f>IF(AND(OR(IMPORT!K287="available",IMPORT!K287="reservation",IMPORT!K287="reservation-late"),OR(A287&lt;&gt;"Z - Garage - Livraison",A287&lt;&gt;"Z - Garage - Livraison")),B287,"")</f>
        <v>EL-008-ZB</v>
      </c>
      <c r="J287" s="18" t="str">
        <f>IFERROR(IF(VLOOKUP(B287,IMPORT!$F:$AF,21,FALSE)&lt;&gt;"null",IF(OR(A287="Z - Garage - Livraison",A287="Z - Garage - Restitution"),"",B287),""),"")</f>
        <v/>
      </c>
      <c r="K287" s="18" t="str">
        <f>IF(AND(J287="",OR(IMPORT!K287="intervention",IMPORT!K287="intervention-late")),IF(OR(A287="Z - Garage - Livraison",A287="Z - Garage - Restitution"),"",B287),"")</f>
        <v/>
      </c>
      <c r="L287" s="18" t="str">
        <f t="shared" si="8"/>
        <v/>
      </c>
      <c r="M287" s="20" t="str">
        <f>IFERROR(INT(IF(OR(IMPORT!K287="intervention",IMPORT!K287="intervention-late",IMPORT!K287="unavailable"),IF(J287&lt;&gt;"",MID(VLOOKUP(B287,IMPORT!$F:$AF,21,0),1,10),MID(VLOOKUP(B287,IMPORT!$F:$AF,19,0),1,10)),"")),"")</f>
        <v/>
      </c>
      <c r="N287" s="20" t="str">
        <f>IFERROR(INT(IF(OR(IMPORT!K287="intervention",IMPORT!K287="intervention-late",IMPORT!K287="unavailable"),IF(J287&lt;&gt;"",MID(VLOOKUP(B287,IMPORT!$F:$AF,22,0),1,10),MID(VLOOKUP(B287,IMPORT!$F:$AF,20,0),1,10)),"")),"")</f>
        <v/>
      </c>
      <c r="O287" s="18" t="str">
        <f t="shared" ca="1" si="9"/>
        <v/>
      </c>
      <c r="P287" s="14" t="str">
        <f>IFERROR(INT(IF(MID(VLOOKUP(B287,IMPORT!$F:$AF,23,FALSE),1,10)&lt;&gt;"null",MID(VLOOKUP(B287,IMPORT!$F:$AF,23,FALSE),1,10),"")),"")</f>
        <v/>
      </c>
      <c r="Q287" s="16" t="str">
        <f>IFERROR(INT(IF(MID(VLOOKUP(B287,IMPORT!$F:$AF,26,FALSE),1,10)&lt;&gt;"null",MID(VLOOKUP(B287,IMPORT!$F:$AF,26,FALSE),1,10),"")),"")</f>
        <v/>
      </c>
      <c r="R287" s="16" t="str">
        <f>IFERROR(IF(VLOOKUP(B287,IMPORT!$F:$AF,11,FALSE)="true","X",""),"")</f>
        <v/>
      </c>
      <c r="S287" s="16" t="str">
        <f>IFERROR(IF(VLOOKUP(B287,IMPORT!$F:$AF,12,FALSE)="true","X",""),"")</f>
        <v/>
      </c>
      <c r="T287" s="16" t="str">
        <f>IFERROR(IF(VLOOKUP(B287,IMPORT!$F:$AF,9,FALSE)="true","X",""),"")</f>
        <v/>
      </c>
      <c r="U287" s="16" t="str">
        <f>IFERROR(IF(VLOOKUP(B287,IMPORT!$F:$AF,10,FALSE)="true","X",""),"")</f>
        <v/>
      </c>
      <c r="V287" s="16" t="str">
        <f>IFERROR(IF(VLOOKUP(B287,IMPORT!$F:$AF,13,FALSE)="true","X",""),"")</f>
        <v/>
      </c>
      <c r="W287" s="16" t="str">
        <f>IFERROR(IF(VLOOKUP(B287,IMPORT!$F:$AF,14,FALSE)="true","X",""),"")</f>
        <v/>
      </c>
      <c r="X287" s="12">
        <f>IFERROR(INT(IF(MID(VLOOKUP(B287,IMPORT!$F:$AF,27,FALSE),1,10)&lt;&gt;"null",MID(VLOOKUP(B287,IMPORT!$F:$AF,27,FALSE),1,10),"-")),"")</f>
        <v>43222</v>
      </c>
      <c r="Y287" s="21">
        <f>IFERROR(IF(VLOOKUP(B287,IMPORT!$F:$AF,24,FALSE)&lt;&gt;"null",VLOOKUP(B287,IMPORT!$F:$AF,24,FALSE),""),"")</f>
        <v>7.0100118723605606E+17</v>
      </c>
      <c r="Z287" s="18" t="str">
        <f>IFERROR(IF(VLOOKUP(B287,IMPORT!$F:$AF,25,FALSE)&lt;&gt;"null",VLOOKUP(B287,IMPORT!$F:$AF,25,FALSE),""),"")</f>
        <v/>
      </c>
    </row>
    <row r="288" spans="1:26">
      <c r="A288" s="1" t="str">
        <f>IFERROR(IF(IMPORT!C288&lt;&gt;"",IMPORT!C288,""),"")</f>
        <v>Paris 15 - Mairie du XVe</v>
      </c>
      <c r="B288" s="1" t="str">
        <f>IFERROR(VLOOKUP(D288,IMPORT!$1:$1048576,6,FALSE),"")</f>
        <v>ES-720-VS</v>
      </c>
      <c r="C288" s="1" t="str">
        <f>IFERROR(VLOOKUP(B288,IMPORT!$F:$G,2,FALSE),"")</f>
        <v>MEGANE</v>
      </c>
      <c r="D288" s="8" t="str">
        <f>IFERROR(IF(IMPORT!A288&lt;&gt;"",IMPORT!A288,""),"")</f>
        <v>Paris 15 - Mairie du XVe1</v>
      </c>
      <c r="E288" s="1" t="str">
        <f>IFERROR(VLOOKUP(D288,IMPORT!$1:$1048576,21,FALSE),"")</f>
        <v>Stephen Girault</v>
      </c>
      <c r="F288" s="22" t="str">
        <f>IFERROR(IF(VLOOKUP(B288,IMPORT!$F:$J,4,0)="true","","S"),"")</f>
        <v/>
      </c>
      <c r="G288" s="10" t="str">
        <f>IFERROR(IF(VLOOKUP(B288,IMPORT!$F:$J,5,0)="normal","","B"),"")</f>
        <v/>
      </c>
      <c r="H288" s="23" t="str">
        <f>IFERROR(IF(VLOOKUP(B288,IMPORT!$F:$L,7,0)="true","","P"),"")</f>
        <v/>
      </c>
      <c r="I288" s="18" t="str">
        <f>IF(AND(OR(IMPORT!K288="available",IMPORT!K288="reservation",IMPORT!K288="reservation-late"),OR(A288&lt;&gt;"Z - Garage - Livraison",A288&lt;&gt;"Z - Garage - Livraison")),B288,"")</f>
        <v>ES-720-VS</v>
      </c>
      <c r="J288" s="18" t="str">
        <f>IFERROR(IF(VLOOKUP(B288,IMPORT!$F:$AF,21,FALSE)&lt;&gt;"null",IF(OR(A288="Z - Garage - Livraison",A288="Z - Garage - Restitution"),"",B288),""),"")</f>
        <v/>
      </c>
      <c r="K288" s="18" t="str">
        <f>IF(AND(J288="",OR(IMPORT!K288="intervention",IMPORT!K288="intervention-late")),IF(OR(A288="Z - Garage - Livraison",A288="Z - Garage - Restitution"),"",B288),"")</f>
        <v/>
      </c>
      <c r="L288" s="18" t="str">
        <f t="shared" si="8"/>
        <v/>
      </c>
      <c r="M288" s="20" t="str">
        <f>IFERROR(INT(IF(OR(IMPORT!K288="intervention",IMPORT!K288="intervention-late",IMPORT!K288="unavailable"),IF(J288&lt;&gt;"",MID(VLOOKUP(B288,IMPORT!$F:$AF,21,0),1,10),MID(VLOOKUP(B288,IMPORT!$F:$AF,19,0),1,10)),"")),"")</f>
        <v/>
      </c>
      <c r="N288" s="20" t="str">
        <f>IFERROR(INT(IF(OR(IMPORT!K288="intervention",IMPORT!K288="intervention-late",IMPORT!K288="unavailable"),IF(J288&lt;&gt;"",MID(VLOOKUP(B288,IMPORT!$F:$AF,22,0),1,10),MID(VLOOKUP(B288,IMPORT!$F:$AF,20,0),1,10)),"")),"")</f>
        <v/>
      </c>
      <c r="O288" s="18" t="str">
        <f t="shared" ca="1" si="9"/>
        <v/>
      </c>
      <c r="P288" s="14" t="str">
        <f>IFERROR(INT(IF(MID(VLOOKUP(B288,IMPORT!$F:$AF,23,FALSE),1,10)&lt;&gt;"null",MID(VLOOKUP(B288,IMPORT!$F:$AF,23,FALSE),1,10),"")),"")</f>
        <v/>
      </c>
      <c r="Q288" s="16" t="str">
        <f>IFERROR(INT(IF(MID(VLOOKUP(B288,IMPORT!$F:$AF,26,FALSE),1,10)&lt;&gt;"null",MID(VLOOKUP(B288,IMPORT!$F:$AF,26,FALSE),1,10),"")),"")</f>
        <v/>
      </c>
      <c r="R288" s="16" t="str">
        <f>IFERROR(IF(VLOOKUP(B288,IMPORT!$F:$AF,11,FALSE)="true","X",""),"")</f>
        <v/>
      </c>
      <c r="S288" s="16" t="str">
        <f>IFERROR(IF(VLOOKUP(B288,IMPORT!$F:$AF,12,FALSE)="true","X",""),"")</f>
        <v/>
      </c>
      <c r="T288" s="16" t="str">
        <f>IFERROR(IF(VLOOKUP(B288,IMPORT!$F:$AF,9,FALSE)="true","X",""),"")</f>
        <v/>
      </c>
      <c r="U288" s="16" t="str">
        <f>IFERROR(IF(VLOOKUP(B288,IMPORT!$F:$AF,10,FALSE)="true","X",""),"")</f>
        <v/>
      </c>
      <c r="V288" s="16" t="str">
        <f>IFERROR(IF(VLOOKUP(B288,IMPORT!$F:$AF,13,FALSE)="true","X",""),"")</f>
        <v/>
      </c>
      <c r="W288" s="16" t="str">
        <f>IFERROR(IF(VLOOKUP(B288,IMPORT!$F:$AF,14,FALSE)="true","X",""),"")</f>
        <v/>
      </c>
      <c r="X288" s="12">
        <f>IFERROR(INT(IF(MID(VLOOKUP(B288,IMPORT!$F:$AF,27,FALSE),1,10)&lt;&gt;"null",MID(VLOOKUP(B288,IMPORT!$F:$AF,27,FALSE),1,10),"-")),"")</f>
        <v>43215</v>
      </c>
      <c r="Y288" s="21">
        <f>IFERROR(IF(VLOOKUP(B288,IMPORT!$F:$AF,24,FALSE)&lt;&gt;"null",VLOOKUP(B288,IMPORT!$F:$AF,24,FALSE),""),"")</f>
        <v>7.0100118723606003E+17</v>
      </c>
      <c r="Z288" s="18" t="str">
        <f>IFERROR(IF(VLOOKUP(B288,IMPORT!$F:$AF,25,FALSE)&lt;&gt;"null",VLOOKUP(B288,IMPORT!$F:$AF,25,FALSE),""),"")</f>
        <v/>
      </c>
    </row>
    <row r="289" spans="1:26">
      <c r="A289" s="1" t="str">
        <f>IFERROR(IF(IMPORT!C289&lt;&gt;"",IMPORT!C289,""),"")</f>
        <v>Paris 15 - Mairie du XVe</v>
      </c>
      <c r="B289" s="1" t="str">
        <f>IFERROR(VLOOKUP(D289,IMPORT!$1:$1048576,6,FALSE),"")</f>
        <v>ES-225-VS</v>
      </c>
      <c r="C289" s="1" t="str">
        <f>IFERROR(VLOOKUP(B289,IMPORT!$F:$G,2,FALSE),"")</f>
        <v>MEGANE</v>
      </c>
      <c r="D289" s="8" t="str">
        <f>IFERROR(IF(IMPORT!A289&lt;&gt;"",IMPORT!A289,""),"")</f>
        <v>Paris 15 - Mairie du XVe2</v>
      </c>
      <c r="E289" s="1" t="str">
        <f>IFERROR(VLOOKUP(D289,IMPORT!$1:$1048576,21,FALSE),"")</f>
        <v>Stephen Girault</v>
      </c>
      <c r="F289" s="22" t="str">
        <f>IFERROR(IF(VLOOKUP(B289,IMPORT!$F:$J,4,0)="true","","S"),"")</f>
        <v/>
      </c>
      <c r="G289" s="10" t="str">
        <f>IFERROR(IF(VLOOKUP(B289,IMPORT!$F:$J,5,0)="normal","","B"),"")</f>
        <v/>
      </c>
      <c r="H289" s="23" t="str">
        <f>IFERROR(IF(VLOOKUP(B289,IMPORT!$F:$L,7,0)="true","","P"),"")</f>
        <v/>
      </c>
      <c r="I289" s="18" t="str">
        <f>IF(AND(OR(IMPORT!K289="available",IMPORT!K289="reservation",IMPORT!K289="reservation-late"),OR(A289&lt;&gt;"Z - Garage - Livraison",A289&lt;&gt;"Z - Garage - Livraison")),B289,"")</f>
        <v>ES-225-VS</v>
      </c>
      <c r="J289" s="18" t="str">
        <f>IFERROR(IF(VLOOKUP(B289,IMPORT!$F:$AF,21,FALSE)&lt;&gt;"null",IF(OR(A289="Z - Garage - Livraison",A289="Z - Garage - Restitution"),"",B289),""),"")</f>
        <v/>
      </c>
      <c r="K289" s="18" t="str">
        <f>IF(AND(J289="",OR(IMPORT!K289="intervention",IMPORT!K289="intervention-late")),IF(OR(A289="Z - Garage - Livraison",A289="Z - Garage - Restitution"),"",B289),"")</f>
        <v/>
      </c>
      <c r="L289" s="18" t="str">
        <f t="shared" si="8"/>
        <v/>
      </c>
      <c r="M289" s="20" t="str">
        <f>IFERROR(INT(IF(OR(IMPORT!K289="intervention",IMPORT!K289="intervention-late",IMPORT!K289="unavailable"),IF(J289&lt;&gt;"",MID(VLOOKUP(B289,IMPORT!$F:$AF,21,0),1,10),MID(VLOOKUP(B289,IMPORT!$F:$AF,19,0),1,10)),"")),"")</f>
        <v/>
      </c>
      <c r="N289" s="20" t="str">
        <f>IFERROR(INT(IF(OR(IMPORT!K289="intervention",IMPORT!K289="intervention-late",IMPORT!K289="unavailable"),IF(J289&lt;&gt;"",MID(VLOOKUP(B289,IMPORT!$F:$AF,22,0),1,10),MID(VLOOKUP(B289,IMPORT!$F:$AF,20,0),1,10)),"")),"")</f>
        <v/>
      </c>
      <c r="O289" s="18" t="str">
        <f t="shared" ca="1" si="9"/>
        <v/>
      </c>
      <c r="P289" s="14" t="str">
        <f>IFERROR(INT(IF(MID(VLOOKUP(B289,IMPORT!$F:$AF,23,FALSE),1,10)&lt;&gt;"null",MID(VLOOKUP(B289,IMPORT!$F:$AF,23,FALSE),1,10),"")),"")</f>
        <v/>
      </c>
      <c r="Q289" s="16">
        <f>IFERROR(INT(IF(MID(VLOOKUP(B289,IMPORT!$F:$AF,26,FALSE),1,10)&lt;&gt;"null",MID(VLOOKUP(B289,IMPORT!$F:$AF,26,FALSE),1,10),"")),"")</f>
        <v>43430</v>
      </c>
      <c r="R289" s="16" t="str">
        <f>IFERROR(IF(VLOOKUP(B289,IMPORT!$F:$AF,11,FALSE)="true","X",""),"")</f>
        <v/>
      </c>
      <c r="S289" s="16" t="str">
        <f>IFERROR(IF(VLOOKUP(B289,IMPORT!$F:$AF,12,FALSE)="true","X",""),"")</f>
        <v/>
      </c>
      <c r="T289" s="16" t="str">
        <f>IFERROR(IF(VLOOKUP(B289,IMPORT!$F:$AF,9,FALSE)="true","X",""),"")</f>
        <v/>
      </c>
      <c r="U289" s="16" t="str">
        <f>IFERROR(IF(VLOOKUP(B289,IMPORT!$F:$AF,10,FALSE)="true","X",""),"")</f>
        <v/>
      </c>
      <c r="V289" s="16" t="str">
        <f>IFERROR(IF(VLOOKUP(B289,IMPORT!$F:$AF,13,FALSE)="true","X",""),"")</f>
        <v/>
      </c>
      <c r="W289" s="16" t="str">
        <f>IFERROR(IF(VLOOKUP(B289,IMPORT!$F:$AF,14,FALSE)="true","X",""),"")</f>
        <v/>
      </c>
      <c r="X289" s="12">
        <f>IFERROR(INT(IF(MID(VLOOKUP(B289,IMPORT!$F:$AF,27,FALSE),1,10)&lt;&gt;"null",MID(VLOOKUP(B289,IMPORT!$F:$AF,27,FALSE),1,10),"-")),"")</f>
        <v>43215</v>
      </c>
      <c r="Y289" s="21">
        <f>IFERROR(IF(VLOOKUP(B289,IMPORT!$F:$AF,24,FALSE)&lt;&gt;"null",VLOOKUP(B289,IMPORT!$F:$AF,24,FALSE),""),"")</f>
        <v>7.0100118723602701E+17</v>
      </c>
      <c r="Z289" s="18" t="str">
        <f>IFERROR(IF(VLOOKUP(B289,IMPORT!$F:$AF,25,FALSE)&lt;&gt;"null",VLOOKUP(B289,IMPORT!$F:$AF,25,FALSE),""),"")</f>
        <v/>
      </c>
    </row>
    <row r="290" spans="1:26">
      <c r="A290" s="1" t="str">
        <f>IFERROR(IF(IMPORT!C290&lt;&gt;"",IMPORT!C290,""),"")</f>
        <v>Paris 15 - Mairie du XVe</v>
      </c>
      <c r="B290" s="1" t="str">
        <f>IFERROR(VLOOKUP(D290,IMPORT!$1:$1048576,6,FALSE),"")</f>
        <v>EL-521-ZB</v>
      </c>
      <c r="C290" s="1" t="str">
        <f>IFERROR(VLOOKUP(B290,IMPORT!$F:$G,2,FALSE),"")</f>
        <v>Golf 7</v>
      </c>
      <c r="D290" s="8" t="str">
        <f>IFERROR(IF(IMPORT!A290&lt;&gt;"",IMPORT!A290,""),"")</f>
        <v>Paris 15 - Mairie du XVe3</v>
      </c>
      <c r="E290" s="1" t="str">
        <f>IFERROR(VLOOKUP(D290,IMPORT!$1:$1048576,21,FALSE),"")</f>
        <v>Stephen Girault</v>
      </c>
      <c r="F290" s="22" t="str">
        <f>IFERROR(IF(VLOOKUP(B290,IMPORT!$F:$J,4,0)="true","","S"),"")</f>
        <v/>
      </c>
      <c r="G290" s="10" t="str">
        <f>IFERROR(IF(VLOOKUP(B290,IMPORT!$F:$J,5,0)="normal","","B"),"")</f>
        <v/>
      </c>
      <c r="H290" s="23" t="str">
        <f>IFERROR(IF(VLOOKUP(B290,IMPORT!$F:$L,7,0)="true","","P"),"")</f>
        <v/>
      </c>
      <c r="I290" s="18" t="str">
        <f>IF(AND(OR(IMPORT!K290="available",IMPORT!K290="reservation",IMPORT!K290="reservation-late"),OR(A290&lt;&gt;"Z - Garage - Livraison",A290&lt;&gt;"Z - Garage - Livraison")),B290,"")</f>
        <v>EL-521-ZB</v>
      </c>
      <c r="J290" s="18" t="str">
        <f>IFERROR(IF(VLOOKUP(B290,IMPORT!$F:$AF,21,FALSE)&lt;&gt;"null",IF(OR(A290="Z - Garage - Livraison",A290="Z - Garage - Restitution"),"",B290),""),"")</f>
        <v/>
      </c>
      <c r="K290" s="18" t="str">
        <f>IF(AND(J290="",OR(IMPORT!K290="intervention",IMPORT!K290="intervention-late")),IF(OR(A290="Z - Garage - Livraison",A290="Z - Garage - Restitution"),"",B290),"")</f>
        <v/>
      </c>
      <c r="L290" s="18" t="str">
        <f t="shared" si="8"/>
        <v/>
      </c>
      <c r="M290" s="20" t="str">
        <f>IFERROR(INT(IF(OR(IMPORT!K290="intervention",IMPORT!K290="intervention-late",IMPORT!K290="unavailable"),IF(J290&lt;&gt;"",MID(VLOOKUP(B290,IMPORT!$F:$AF,21,0),1,10),MID(VLOOKUP(B290,IMPORT!$F:$AF,19,0),1,10)),"")),"")</f>
        <v/>
      </c>
      <c r="N290" s="20" t="str">
        <f>IFERROR(INT(IF(OR(IMPORT!K290="intervention",IMPORT!K290="intervention-late",IMPORT!K290="unavailable"),IF(J290&lt;&gt;"",MID(VLOOKUP(B290,IMPORT!$F:$AF,22,0),1,10),MID(VLOOKUP(B290,IMPORT!$F:$AF,20,0),1,10)),"")),"")</f>
        <v/>
      </c>
      <c r="O290" s="18" t="str">
        <f t="shared" ca="1" si="9"/>
        <v/>
      </c>
      <c r="P290" s="14">
        <f>IFERROR(INT(IF(MID(VLOOKUP(B290,IMPORT!$F:$AF,23,FALSE),1,10)&lt;&gt;"null",MID(VLOOKUP(B290,IMPORT!$F:$AF,23,FALSE),1,10),"")),"")</f>
        <v>43479</v>
      </c>
      <c r="Q290" s="16" t="str">
        <f>IFERROR(INT(IF(MID(VLOOKUP(B290,IMPORT!$F:$AF,26,FALSE),1,10)&lt;&gt;"null",MID(VLOOKUP(B290,IMPORT!$F:$AF,26,FALSE),1,10),"")),"")</f>
        <v/>
      </c>
      <c r="R290" s="16" t="str">
        <f>IFERROR(IF(VLOOKUP(B290,IMPORT!$F:$AF,11,FALSE)="true","X",""),"")</f>
        <v/>
      </c>
      <c r="S290" s="16" t="str">
        <f>IFERROR(IF(VLOOKUP(B290,IMPORT!$F:$AF,12,FALSE)="true","X",""),"")</f>
        <v/>
      </c>
      <c r="T290" s="16" t="str">
        <f>IFERROR(IF(VLOOKUP(B290,IMPORT!$F:$AF,9,FALSE)="true","X",""),"")</f>
        <v/>
      </c>
      <c r="U290" s="16" t="str">
        <f>IFERROR(IF(VLOOKUP(B290,IMPORT!$F:$AF,10,FALSE)="true","X",""),"")</f>
        <v/>
      </c>
      <c r="V290" s="16" t="str">
        <f>IFERROR(IF(VLOOKUP(B290,IMPORT!$F:$AF,13,FALSE)="true","X",""),"")</f>
        <v/>
      </c>
      <c r="W290" s="16" t="str">
        <f>IFERROR(IF(VLOOKUP(B290,IMPORT!$F:$AF,14,FALSE)="true","X",""),"")</f>
        <v/>
      </c>
      <c r="X290" s="12">
        <f>IFERROR(INT(IF(MID(VLOOKUP(B290,IMPORT!$F:$AF,27,FALSE),1,10)&lt;&gt;"null",MID(VLOOKUP(B290,IMPORT!$F:$AF,27,FALSE),1,10),"-")),"")</f>
        <v>43222</v>
      </c>
      <c r="Y290" s="21">
        <f>IFERROR(IF(VLOOKUP(B290,IMPORT!$F:$AF,24,FALSE)&lt;&gt;"null",VLOOKUP(B290,IMPORT!$F:$AF,24,FALSE),""),"")</f>
        <v>7.0100118723600294E+17</v>
      </c>
      <c r="Z290" s="18" t="str">
        <f>IFERROR(IF(VLOOKUP(B290,IMPORT!$F:$AF,25,FALSE)&lt;&gt;"null",VLOOKUP(B290,IMPORT!$F:$AF,25,FALSE),""),"")</f>
        <v/>
      </c>
    </row>
    <row r="291" spans="1:26">
      <c r="A291" s="1" t="str">
        <f>IFERROR(IF(IMPORT!C291&lt;&gt;"",IMPORT!C291,""),"")</f>
        <v>Paris 15 - Pasteur exterieur</v>
      </c>
      <c r="B291" s="1" t="str">
        <f>IFERROR(VLOOKUP(D291,IMPORT!$1:$1048576,6,FALSE),"")</f>
        <v>ES-061-NM</v>
      </c>
      <c r="C291" s="1" t="str">
        <f>IFERROR(VLOOKUP(B291,IMPORT!$F:$G,2,FALSE),"")</f>
        <v>MEGANE</v>
      </c>
      <c r="D291" s="8" t="str">
        <f>IFERROR(IF(IMPORT!A291&lt;&gt;"",IMPORT!A291,""),"")</f>
        <v>Paris 15 - Pasteur exterieur1</v>
      </c>
      <c r="E291" s="1" t="str">
        <f>IFERROR(VLOOKUP(D291,IMPORT!$1:$1048576,21,FALSE),"")</f>
        <v>Azize Aouzal</v>
      </c>
      <c r="F291" s="22" t="str">
        <f>IFERROR(IF(VLOOKUP(B291,IMPORT!$F:$J,4,0)="true","","S"),"")</f>
        <v/>
      </c>
      <c r="G291" s="10" t="str">
        <f>IFERROR(IF(VLOOKUP(B291,IMPORT!$F:$J,5,0)="normal","","B"),"")</f>
        <v/>
      </c>
      <c r="H291" s="23" t="str">
        <f>IFERROR(IF(VLOOKUP(B291,IMPORT!$F:$L,7,0)="true","","P"),"")</f>
        <v/>
      </c>
      <c r="I291" s="18" t="str">
        <f>IF(AND(OR(IMPORT!K291="available",IMPORT!K291="reservation",IMPORT!K291="reservation-late"),OR(A291&lt;&gt;"Z - Garage - Livraison",A291&lt;&gt;"Z - Garage - Livraison")),B291,"")</f>
        <v>ES-061-NM</v>
      </c>
      <c r="J291" s="18" t="str">
        <f>IFERROR(IF(VLOOKUP(B291,IMPORT!$F:$AF,21,FALSE)&lt;&gt;"null",IF(OR(A291="Z - Garage - Livraison",A291="Z - Garage - Restitution"),"",B291),""),"")</f>
        <v/>
      </c>
      <c r="K291" s="18" t="str">
        <f>IF(AND(J291="",OR(IMPORT!K291="intervention",IMPORT!K291="intervention-late")),IF(OR(A291="Z - Garage - Livraison",A291="Z - Garage - Restitution"),"",B291),"")</f>
        <v/>
      </c>
      <c r="L291" s="18" t="str">
        <f t="shared" si="8"/>
        <v/>
      </c>
      <c r="M291" s="20" t="str">
        <f>IFERROR(INT(IF(OR(IMPORT!K291="intervention",IMPORT!K291="intervention-late",IMPORT!K291="unavailable"),IF(J291&lt;&gt;"",MID(VLOOKUP(B291,IMPORT!$F:$AF,21,0),1,10),MID(VLOOKUP(B291,IMPORT!$F:$AF,19,0),1,10)),"")),"")</f>
        <v/>
      </c>
      <c r="N291" s="20" t="str">
        <f>IFERROR(INT(IF(OR(IMPORT!K291="intervention",IMPORT!K291="intervention-late",IMPORT!K291="unavailable"),IF(J291&lt;&gt;"",MID(VLOOKUP(B291,IMPORT!$F:$AF,22,0),1,10),MID(VLOOKUP(B291,IMPORT!$F:$AF,20,0),1,10)),"")),"")</f>
        <v/>
      </c>
      <c r="O291" s="18" t="str">
        <f t="shared" ca="1" si="9"/>
        <v/>
      </c>
      <c r="P291" s="14" t="str">
        <f>IFERROR(INT(IF(MID(VLOOKUP(B291,IMPORT!$F:$AF,23,FALSE),1,10)&lt;&gt;"null",MID(VLOOKUP(B291,IMPORT!$F:$AF,23,FALSE),1,10),"")),"")</f>
        <v/>
      </c>
      <c r="Q291" s="16" t="str">
        <f>IFERROR(INT(IF(MID(VLOOKUP(B291,IMPORT!$F:$AF,26,FALSE),1,10)&lt;&gt;"null",MID(VLOOKUP(B291,IMPORT!$F:$AF,26,FALSE),1,10),"")),"")</f>
        <v/>
      </c>
      <c r="R291" s="16" t="str">
        <f>IFERROR(IF(VLOOKUP(B291,IMPORT!$F:$AF,11,FALSE)="true","X",""),"")</f>
        <v/>
      </c>
      <c r="S291" s="16" t="str">
        <f>IFERROR(IF(VLOOKUP(B291,IMPORT!$F:$AF,12,FALSE)="true","X",""),"")</f>
        <v/>
      </c>
      <c r="T291" s="16" t="str">
        <f>IFERROR(IF(VLOOKUP(B291,IMPORT!$F:$AF,9,FALSE)="true","X",""),"")</f>
        <v/>
      </c>
      <c r="U291" s="16" t="str">
        <f>IFERROR(IF(VLOOKUP(B291,IMPORT!$F:$AF,10,FALSE)="true","X",""),"")</f>
        <v/>
      </c>
      <c r="V291" s="16" t="str">
        <f>IFERROR(IF(VLOOKUP(B291,IMPORT!$F:$AF,13,FALSE)="true","X",""),"")</f>
        <v/>
      </c>
      <c r="W291" s="16" t="str">
        <f>IFERROR(IF(VLOOKUP(B291,IMPORT!$F:$AF,14,FALSE)="true","X",""),"")</f>
        <v/>
      </c>
      <c r="X291" s="12">
        <f>IFERROR(INT(IF(MID(VLOOKUP(B291,IMPORT!$F:$AF,27,FALSE),1,10)&lt;&gt;"null",MID(VLOOKUP(B291,IMPORT!$F:$AF,27,FALSE),1,10),"-")),"")</f>
        <v>43434</v>
      </c>
      <c r="Y291" s="21">
        <f>IFERROR(IF(VLOOKUP(B291,IMPORT!$F:$AF,24,FALSE)&lt;&gt;"null",VLOOKUP(B291,IMPORT!$F:$AF,24,FALSE),""),"")</f>
        <v>7.0100118723602406E+17</v>
      </c>
      <c r="Z291" s="18" t="str">
        <f>IFERROR(IF(VLOOKUP(B291,IMPORT!$F:$AF,25,FALSE)&lt;&gt;"null",VLOOKUP(B291,IMPORT!$F:$AF,25,FALSE),""),"")</f>
        <v/>
      </c>
    </row>
    <row r="292" spans="1:26">
      <c r="A292" s="1" t="str">
        <f>IFERROR(IF(IMPORT!C292&lt;&gt;"",IMPORT!C292,""),"")</f>
        <v>Paris 15 - Pasteur exterieur</v>
      </c>
      <c r="B292" s="1" t="str">
        <f>IFERROR(VLOOKUP(D292,IMPORT!$1:$1048576,6,FALSE),"")</f>
        <v>EM-058-EM</v>
      </c>
      <c r="C292" s="1" t="str">
        <f>IFERROR(VLOOKUP(B292,IMPORT!$F:$G,2,FALSE),"")</f>
        <v>TWINGO</v>
      </c>
      <c r="D292" s="8" t="str">
        <f>IFERROR(IF(IMPORT!A292&lt;&gt;"",IMPORT!A292,""),"")</f>
        <v>Paris 15 - Pasteur exterieur2</v>
      </c>
      <c r="E292" s="1" t="str">
        <f>IFERROR(VLOOKUP(D292,IMPORT!$1:$1048576,21,FALSE),"")</f>
        <v>Azize Aouzal</v>
      </c>
      <c r="F292" s="22" t="str">
        <f>IFERROR(IF(VLOOKUP(B292,IMPORT!$F:$J,4,0)="true","","S"),"")</f>
        <v/>
      </c>
      <c r="G292" s="10" t="str">
        <f>IFERROR(IF(VLOOKUP(B292,IMPORT!$F:$J,5,0)="normal","","B"),"")</f>
        <v/>
      </c>
      <c r="H292" s="23" t="str">
        <f>IFERROR(IF(VLOOKUP(B292,IMPORT!$F:$L,7,0)="true","","P"),"")</f>
        <v/>
      </c>
      <c r="I292" s="18" t="str">
        <f>IF(AND(OR(IMPORT!K292="available",IMPORT!K292="reservation",IMPORT!K292="reservation-late"),OR(A292&lt;&gt;"Z - Garage - Livraison",A292&lt;&gt;"Z - Garage - Livraison")),B292,"")</f>
        <v>EM-058-EM</v>
      </c>
      <c r="J292" s="18" t="str">
        <f>IFERROR(IF(VLOOKUP(B292,IMPORT!$F:$AF,21,FALSE)&lt;&gt;"null",IF(OR(A292="Z - Garage - Livraison",A292="Z - Garage - Restitution"),"",B292),""),"")</f>
        <v/>
      </c>
      <c r="K292" s="18" t="str">
        <f>IF(AND(J292="",OR(IMPORT!K292="intervention",IMPORT!K292="intervention-late")),IF(OR(A292="Z - Garage - Livraison",A292="Z - Garage - Restitution"),"",B292),"")</f>
        <v/>
      </c>
      <c r="L292" s="18" t="str">
        <f t="shared" si="8"/>
        <v/>
      </c>
      <c r="M292" s="20" t="str">
        <f>IFERROR(INT(IF(OR(IMPORT!K292="intervention",IMPORT!K292="intervention-late",IMPORT!K292="unavailable"),IF(J292&lt;&gt;"",MID(VLOOKUP(B292,IMPORT!$F:$AF,21,0),1,10),MID(VLOOKUP(B292,IMPORT!$F:$AF,19,0),1,10)),"")),"")</f>
        <v/>
      </c>
      <c r="N292" s="20" t="str">
        <f>IFERROR(INT(IF(OR(IMPORT!K292="intervention",IMPORT!K292="intervention-late",IMPORT!K292="unavailable"),IF(J292&lt;&gt;"",MID(VLOOKUP(B292,IMPORT!$F:$AF,22,0),1,10),MID(VLOOKUP(B292,IMPORT!$F:$AF,20,0),1,10)),"")),"")</f>
        <v/>
      </c>
      <c r="O292" s="18" t="str">
        <f t="shared" ca="1" si="9"/>
        <v/>
      </c>
      <c r="P292" s="14" t="str">
        <f>IFERROR(INT(IF(MID(VLOOKUP(B292,IMPORT!$F:$AF,23,FALSE),1,10)&lt;&gt;"null",MID(VLOOKUP(B292,IMPORT!$F:$AF,23,FALSE),1,10),"")),"")</f>
        <v/>
      </c>
      <c r="Q292" s="16">
        <f>IFERROR(INT(IF(MID(VLOOKUP(B292,IMPORT!$F:$AF,26,FALSE),1,10)&lt;&gt;"null",MID(VLOOKUP(B292,IMPORT!$F:$AF,26,FALSE),1,10),"")),"")</f>
        <v>43499</v>
      </c>
      <c r="R292" s="16" t="str">
        <f>IFERROR(IF(VLOOKUP(B292,IMPORT!$F:$AF,11,FALSE)="true","X",""),"")</f>
        <v/>
      </c>
      <c r="S292" s="16" t="str">
        <f>IFERROR(IF(VLOOKUP(B292,IMPORT!$F:$AF,12,FALSE)="true","X",""),"")</f>
        <v/>
      </c>
      <c r="T292" s="16" t="str">
        <f>IFERROR(IF(VLOOKUP(B292,IMPORT!$F:$AF,9,FALSE)="true","X",""),"")</f>
        <v/>
      </c>
      <c r="U292" s="16" t="str">
        <f>IFERROR(IF(VLOOKUP(B292,IMPORT!$F:$AF,10,FALSE)="true","X",""),"")</f>
        <v/>
      </c>
      <c r="V292" s="16" t="str">
        <f>IFERROR(IF(VLOOKUP(B292,IMPORT!$F:$AF,13,FALSE)="true","X",""),"")</f>
        <v/>
      </c>
      <c r="W292" s="16" t="str">
        <f>IFERROR(IF(VLOOKUP(B292,IMPORT!$F:$AF,14,FALSE)="true","X",""),"")</f>
        <v/>
      </c>
      <c r="X292" s="12">
        <f>IFERROR(INT(IF(MID(VLOOKUP(B292,IMPORT!$F:$AF,27,FALSE),1,10)&lt;&gt;"null",MID(VLOOKUP(B292,IMPORT!$F:$AF,27,FALSE),1,10),"-")),"")</f>
        <v>43434</v>
      </c>
      <c r="Y292" s="21">
        <f>IFERROR(IF(VLOOKUP(B292,IMPORT!$F:$AF,24,FALSE)&lt;&gt;"null",VLOOKUP(B292,IMPORT!$F:$AF,24,FALSE),""),"")</f>
        <v>7.0100118723605606E+17</v>
      </c>
      <c r="Z292" s="18" t="str">
        <f>IFERROR(IF(VLOOKUP(B292,IMPORT!$F:$AF,25,FALSE)&lt;&gt;"null",VLOOKUP(B292,IMPORT!$F:$AF,25,FALSE),""),"")</f>
        <v/>
      </c>
    </row>
    <row r="293" spans="1:26">
      <c r="A293" s="1" t="str">
        <f>IFERROR(IF(IMPORT!C293&lt;&gt;"",IMPORT!C293,""),"")</f>
        <v>Paris 15 - Pasteur Montparnasse</v>
      </c>
      <c r="B293" s="1" t="str">
        <f>IFERROR(VLOOKUP(D293,IMPORT!$1:$1048576,6,FALSE),"")</f>
        <v>ES-470-VT</v>
      </c>
      <c r="C293" s="1" t="str">
        <f>IFERROR(VLOOKUP(B293,IMPORT!$F:$G,2,FALSE),"")</f>
        <v>TWINGO</v>
      </c>
      <c r="D293" s="8" t="str">
        <f>IFERROR(IF(IMPORT!A293&lt;&gt;"",IMPORT!A293,""),"")</f>
        <v>Paris 15 - Pasteur Montparnasse1</v>
      </c>
      <c r="E293" s="1" t="str">
        <f>IFERROR(VLOOKUP(D293,IMPORT!$1:$1048576,21,FALSE),"")</f>
        <v>Azize Aouzal</v>
      </c>
      <c r="F293" s="22" t="str">
        <f>IFERROR(IF(VLOOKUP(B293,IMPORT!$F:$J,4,0)="true","","S"),"")</f>
        <v/>
      </c>
      <c r="G293" s="10" t="str">
        <f>IFERROR(IF(VLOOKUP(B293,IMPORT!$F:$J,5,0)="normal","","B"),"")</f>
        <v/>
      </c>
      <c r="H293" s="23" t="str">
        <f>IFERROR(IF(VLOOKUP(B293,IMPORT!$F:$L,7,0)="true","","P"),"")</f>
        <v/>
      </c>
      <c r="I293" s="18" t="str">
        <f>IF(AND(OR(IMPORT!K293="available",IMPORT!K293="reservation",IMPORT!K293="reservation-late"),OR(A293&lt;&gt;"Z - Garage - Livraison",A293&lt;&gt;"Z - Garage - Livraison")),B293,"")</f>
        <v>ES-470-VT</v>
      </c>
      <c r="J293" s="18" t="str">
        <f>IFERROR(IF(VLOOKUP(B293,IMPORT!$F:$AF,21,FALSE)&lt;&gt;"null",IF(OR(A293="Z - Garage - Livraison",A293="Z - Garage - Restitution"),"",B293),""),"")</f>
        <v/>
      </c>
      <c r="K293" s="18" t="str">
        <f>IF(AND(J293="",OR(IMPORT!K293="intervention",IMPORT!K293="intervention-late")),IF(OR(A293="Z - Garage - Livraison",A293="Z - Garage - Restitution"),"",B293),"")</f>
        <v/>
      </c>
      <c r="L293" s="18" t="str">
        <f t="shared" si="8"/>
        <v/>
      </c>
      <c r="M293" s="20" t="str">
        <f>IFERROR(INT(IF(OR(IMPORT!K293="intervention",IMPORT!K293="intervention-late",IMPORT!K293="unavailable"),IF(J293&lt;&gt;"",MID(VLOOKUP(B293,IMPORT!$F:$AF,21,0),1,10),MID(VLOOKUP(B293,IMPORT!$F:$AF,19,0),1,10)),"")),"")</f>
        <v/>
      </c>
      <c r="N293" s="20" t="str">
        <f>IFERROR(INT(IF(OR(IMPORT!K293="intervention",IMPORT!K293="intervention-late",IMPORT!K293="unavailable"),IF(J293&lt;&gt;"",MID(VLOOKUP(B293,IMPORT!$F:$AF,22,0),1,10),MID(VLOOKUP(B293,IMPORT!$F:$AF,20,0),1,10)),"")),"")</f>
        <v/>
      </c>
      <c r="O293" s="18" t="str">
        <f t="shared" ca="1" si="9"/>
        <v/>
      </c>
      <c r="P293" s="14">
        <f>IFERROR(INT(IF(MID(VLOOKUP(B293,IMPORT!$F:$AF,23,FALSE),1,10)&lt;&gt;"null",MID(VLOOKUP(B293,IMPORT!$F:$AF,23,FALSE),1,10),"")),"")</f>
        <v>43467</v>
      </c>
      <c r="Q293" s="16" t="str">
        <f>IFERROR(INT(IF(MID(VLOOKUP(B293,IMPORT!$F:$AF,26,FALSE),1,10)&lt;&gt;"null",MID(VLOOKUP(B293,IMPORT!$F:$AF,26,FALSE),1,10),"")),"")</f>
        <v/>
      </c>
      <c r="R293" s="16" t="str">
        <f>IFERROR(IF(VLOOKUP(B293,IMPORT!$F:$AF,11,FALSE)="true","X",""),"")</f>
        <v/>
      </c>
      <c r="S293" s="16" t="str">
        <f>IFERROR(IF(VLOOKUP(B293,IMPORT!$F:$AF,12,FALSE)="true","X",""),"")</f>
        <v/>
      </c>
      <c r="T293" s="16" t="str">
        <f>IFERROR(IF(VLOOKUP(B293,IMPORT!$F:$AF,9,FALSE)="true","X",""),"")</f>
        <v/>
      </c>
      <c r="U293" s="16" t="str">
        <f>IFERROR(IF(VLOOKUP(B293,IMPORT!$F:$AF,10,FALSE)="true","X",""),"")</f>
        <v/>
      </c>
      <c r="V293" s="16" t="str">
        <f>IFERROR(IF(VLOOKUP(B293,IMPORT!$F:$AF,13,FALSE)="true","X",""),"")</f>
        <v/>
      </c>
      <c r="W293" s="16" t="str">
        <f>IFERROR(IF(VLOOKUP(B293,IMPORT!$F:$AF,14,FALSE)="true","X",""),"")</f>
        <v/>
      </c>
      <c r="X293" s="12">
        <f>IFERROR(INT(IF(MID(VLOOKUP(B293,IMPORT!$F:$AF,27,FALSE),1,10)&lt;&gt;"null",MID(VLOOKUP(B293,IMPORT!$F:$AF,27,FALSE),1,10),"-")),"")</f>
        <v>43434</v>
      </c>
      <c r="Y293" s="21">
        <f>IFERROR(IF(VLOOKUP(B293,IMPORT!$F:$AF,24,FALSE)&lt;&gt;"null",VLOOKUP(B293,IMPORT!$F:$AF,24,FALSE),""),"")</f>
        <v>701001187236710</v>
      </c>
      <c r="Z293" s="18" t="str">
        <f>IFERROR(IF(VLOOKUP(B293,IMPORT!$F:$AF,25,FALSE)&lt;&gt;"null",VLOOKUP(B293,IMPORT!$F:$AF,25,FALSE),""),"")</f>
        <v/>
      </c>
    </row>
    <row r="294" spans="1:26">
      <c r="A294" s="1" t="str">
        <f>IFERROR(IF(IMPORT!C294&lt;&gt;"",IMPORT!C294,""),"")</f>
        <v>Paris 15 - Pasteur Montparnasse</v>
      </c>
      <c r="B294" s="1" t="str">
        <f>IFERROR(VLOOKUP(D294,IMPORT!$1:$1048576,6,FALSE),"")</f>
        <v>ES-055-LA</v>
      </c>
      <c r="C294" s="1" t="str">
        <f>IFERROR(VLOOKUP(B294,IMPORT!$F:$G,2,FALSE),"")</f>
        <v>MEGANE</v>
      </c>
      <c r="D294" s="8" t="str">
        <f>IFERROR(IF(IMPORT!A294&lt;&gt;"",IMPORT!A294,""),"")</f>
        <v>Paris 15 - Pasteur Montparnasse2</v>
      </c>
      <c r="E294" s="1" t="str">
        <f>IFERROR(VLOOKUP(D294,IMPORT!$1:$1048576,21,FALSE),"")</f>
        <v>Azize Aouzal</v>
      </c>
      <c r="F294" s="22" t="str">
        <f>IFERROR(IF(VLOOKUP(B294,IMPORT!$F:$J,4,0)="true","","S"),"")</f>
        <v/>
      </c>
      <c r="G294" s="10" t="str">
        <f>IFERROR(IF(VLOOKUP(B294,IMPORT!$F:$J,5,0)="normal","","B"),"")</f>
        <v/>
      </c>
      <c r="H294" s="23" t="str">
        <f>IFERROR(IF(VLOOKUP(B294,IMPORT!$F:$L,7,0)="true","","P"),"")</f>
        <v/>
      </c>
      <c r="I294" s="18" t="str">
        <f>IF(AND(OR(IMPORT!K294="available",IMPORT!K294="reservation",IMPORT!K294="reservation-late"),OR(A294&lt;&gt;"Z - Garage - Livraison",A294&lt;&gt;"Z - Garage - Livraison")),B294,"")</f>
        <v>ES-055-LA</v>
      </c>
      <c r="J294" s="18" t="str">
        <f>IFERROR(IF(VLOOKUP(B294,IMPORT!$F:$AF,21,FALSE)&lt;&gt;"null",IF(OR(A294="Z - Garage - Livraison",A294="Z - Garage - Restitution"),"",B294),""),"")</f>
        <v/>
      </c>
      <c r="K294" s="18" t="str">
        <f>IF(AND(J294="",OR(IMPORT!K294="intervention",IMPORT!K294="intervention-late")),IF(OR(A294="Z - Garage - Livraison",A294="Z - Garage - Restitution"),"",B294),"")</f>
        <v/>
      </c>
      <c r="L294" s="18" t="str">
        <f t="shared" si="8"/>
        <v/>
      </c>
      <c r="M294" s="20" t="str">
        <f>IFERROR(INT(IF(OR(IMPORT!K294="intervention",IMPORT!K294="intervention-late",IMPORT!K294="unavailable"),IF(J294&lt;&gt;"",MID(VLOOKUP(B294,IMPORT!$F:$AF,21,0),1,10),MID(VLOOKUP(B294,IMPORT!$F:$AF,19,0),1,10)),"")),"")</f>
        <v/>
      </c>
      <c r="N294" s="20" t="str">
        <f>IFERROR(INT(IF(OR(IMPORT!K294="intervention",IMPORT!K294="intervention-late",IMPORT!K294="unavailable"),IF(J294&lt;&gt;"",MID(VLOOKUP(B294,IMPORT!$F:$AF,22,0),1,10),MID(VLOOKUP(B294,IMPORT!$F:$AF,20,0),1,10)),"")),"")</f>
        <v/>
      </c>
      <c r="O294" s="18" t="str">
        <f t="shared" ca="1" si="9"/>
        <v/>
      </c>
      <c r="P294" s="14" t="str">
        <f>IFERROR(INT(IF(MID(VLOOKUP(B294,IMPORT!$F:$AF,23,FALSE),1,10)&lt;&gt;"null",MID(VLOOKUP(B294,IMPORT!$F:$AF,23,FALSE),1,10),"")),"")</f>
        <v/>
      </c>
      <c r="Q294" s="16">
        <f>IFERROR(INT(IF(MID(VLOOKUP(B294,IMPORT!$F:$AF,26,FALSE),1,10)&lt;&gt;"null",MID(VLOOKUP(B294,IMPORT!$F:$AF,26,FALSE),1,10),"")),"")</f>
        <v>43506</v>
      </c>
      <c r="R294" s="16" t="str">
        <f>IFERROR(IF(VLOOKUP(B294,IMPORT!$F:$AF,11,FALSE)="true","X",""),"")</f>
        <v/>
      </c>
      <c r="S294" s="16" t="str">
        <f>IFERROR(IF(VLOOKUP(B294,IMPORT!$F:$AF,12,FALSE)="true","X",""),"")</f>
        <v/>
      </c>
      <c r="T294" s="16" t="str">
        <f>IFERROR(IF(VLOOKUP(B294,IMPORT!$F:$AF,9,FALSE)="true","X",""),"")</f>
        <v/>
      </c>
      <c r="U294" s="16" t="str">
        <f>IFERROR(IF(VLOOKUP(B294,IMPORT!$F:$AF,10,FALSE)="true","X",""),"")</f>
        <v/>
      </c>
      <c r="V294" s="16" t="str">
        <f>IFERROR(IF(VLOOKUP(B294,IMPORT!$F:$AF,13,FALSE)="true","X",""),"")</f>
        <v/>
      </c>
      <c r="W294" s="16" t="str">
        <f>IFERROR(IF(VLOOKUP(B294,IMPORT!$F:$AF,14,FALSE)="true","X",""),"")</f>
        <v/>
      </c>
      <c r="X294" s="12">
        <f>IFERROR(INT(IF(MID(VLOOKUP(B294,IMPORT!$F:$AF,27,FALSE),1,10)&lt;&gt;"null",MID(VLOOKUP(B294,IMPORT!$F:$AF,27,FALSE),1,10),"-")),"")</f>
        <v>43434</v>
      </c>
      <c r="Y294" s="21">
        <f>IFERROR(IF(VLOOKUP(B294,IMPORT!$F:$AF,24,FALSE)&lt;&gt;"null",VLOOKUP(B294,IMPORT!$F:$AF,24,FALSE),""),"")</f>
        <v>7.0100118723605901E+17</v>
      </c>
      <c r="Z294" s="18" t="str">
        <f>IFERROR(IF(VLOOKUP(B294,IMPORT!$F:$AF,25,FALSE)&lt;&gt;"null",VLOOKUP(B294,IMPORT!$F:$AF,25,FALSE),""),"")</f>
        <v/>
      </c>
    </row>
    <row r="295" spans="1:26">
      <c r="A295" s="1" t="str">
        <f>IFERROR(IF(IMPORT!C295&lt;&gt;"",IMPORT!C295,""),"")</f>
        <v>Paris 15 - Pasteur Montparnasse</v>
      </c>
      <c r="B295" s="1" t="str">
        <f>IFERROR(VLOOKUP(D295,IMPORT!$1:$1048576,6,FALSE),"")</f>
        <v>EL-013-FP</v>
      </c>
      <c r="C295" s="1" t="str">
        <f>IFERROR(VLOOKUP(B295,IMPORT!$F:$G,2,FALSE),"")</f>
        <v>Golf 7</v>
      </c>
      <c r="D295" s="8" t="str">
        <f>IFERROR(IF(IMPORT!A295&lt;&gt;"",IMPORT!A295,""),"")</f>
        <v>Paris 15 - Pasteur Montparnasse3</v>
      </c>
      <c r="E295" s="1" t="str">
        <f>IFERROR(VLOOKUP(D295,IMPORT!$1:$1048576,21,FALSE),"")</f>
        <v>Azize Aouzal</v>
      </c>
      <c r="F295" s="22" t="str">
        <f>IFERROR(IF(VLOOKUP(B295,IMPORT!$F:$J,4,0)="true","","S"),"")</f>
        <v/>
      </c>
      <c r="G295" s="10" t="str">
        <f>IFERROR(IF(VLOOKUP(B295,IMPORT!$F:$J,5,0)="normal","","B"),"")</f>
        <v/>
      </c>
      <c r="H295" s="23" t="str">
        <f>IFERROR(IF(VLOOKUP(B295,IMPORT!$F:$L,7,0)="true","","P"),"")</f>
        <v/>
      </c>
      <c r="I295" s="18" t="str">
        <f>IF(AND(OR(IMPORT!K295="available",IMPORT!K295="reservation",IMPORT!K295="reservation-late"),OR(A295&lt;&gt;"Z - Garage - Livraison",A295&lt;&gt;"Z - Garage - Livraison")),B295,"")</f>
        <v>EL-013-FP</v>
      </c>
      <c r="J295" s="18" t="str">
        <f>IFERROR(IF(VLOOKUP(B295,IMPORT!$F:$AF,21,FALSE)&lt;&gt;"null",IF(OR(A295="Z - Garage - Livraison",A295="Z - Garage - Restitution"),"",B295),""),"")</f>
        <v/>
      </c>
      <c r="K295" s="18" t="str">
        <f>IF(AND(J295="",OR(IMPORT!K295="intervention",IMPORT!K295="intervention-late")),IF(OR(A295="Z - Garage - Livraison",A295="Z - Garage - Restitution"),"",B295),"")</f>
        <v/>
      </c>
      <c r="L295" s="18" t="str">
        <f t="shared" si="8"/>
        <v/>
      </c>
      <c r="M295" s="20" t="str">
        <f>IFERROR(INT(IF(OR(IMPORT!K295="intervention",IMPORT!K295="intervention-late",IMPORT!K295="unavailable"),IF(J295&lt;&gt;"",MID(VLOOKUP(B295,IMPORT!$F:$AF,21,0),1,10),MID(VLOOKUP(B295,IMPORT!$F:$AF,19,0),1,10)),"")),"")</f>
        <v/>
      </c>
      <c r="N295" s="20" t="str">
        <f>IFERROR(INT(IF(OR(IMPORT!K295="intervention",IMPORT!K295="intervention-late",IMPORT!K295="unavailable"),IF(J295&lt;&gt;"",MID(VLOOKUP(B295,IMPORT!$F:$AF,22,0),1,10),MID(VLOOKUP(B295,IMPORT!$F:$AF,20,0),1,10)),"")),"")</f>
        <v/>
      </c>
      <c r="O295" s="18" t="str">
        <f t="shared" ca="1" si="9"/>
        <v/>
      </c>
      <c r="P295" s="14" t="str">
        <f>IFERROR(INT(IF(MID(VLOOKUP(B295,IMPORT!$F:$AF,23,FALSE),1,10)&lt;&gt;"null",MID(VLOOKUP(B295,IMPORT!$F:$AF,23,FALSE),1,10),"")),"")</f>
        <v/>
      </c>
      <c r="Q295" s="16" t="str">
        <f>IFERROR(INT(IF(MID(VLOOKUP(B295,IMPORT!$F:$AF,26,FALSE),1,10)&lt;&gt;"null",MID(VLOOKUP(B295,IMPORT!$F:$AF,26,FALSE),1,10),"")),"")</f>
        <v/>
      </c>
      <c r="R295" s="16" t="str">
        <f>IFERROR(IF(VLOOKUP(B295,IMPORT!$F:$AF,11,FALSE)="true","X",""),"")</f>
        <v/>
      </c>
      <c r="S295" s="16" t="str">
        <f>IFERROR(IF(VLOOKUP(B295,IMPORT!$F:$AF,12,FALSE)="true","X",""),"")</f>
        <v/>
      </c>
      <c r="T295" s="16" t="str">
        <f>IFERROR(IF(VLOOKUP(B295,IMPORT!$F:$AF,9,FALSE)="true","X",""),"")</f>
        <v/>
      </c>
      <c r="U295" s="16" t="str">
        <f>IFERROR(IF(VLOOKUP(B295,IMPORT!$F:$AF,10,FALSE)="true","X",""),"")</f>
        <v/>
      </c>
      <c r="V295" s="16" t="str">
        <f>IFERROR(IF(VLOOKUP(B295,IMPORT!$F:$AF,13,FALSE)="true","X",""),"")</f>
        <v/>
      </c>
      <c r="W295" s="16" t="str">
        <f>IFERROR(IF(VLOOKUP(B295,IMPORT!$F:$AF,14,FALSE)="true","X",""),"")</f>
        <v/>
      </c>
      <c r="X295" s="12">
        <f>IFERROR(INT(IF(MID(VLOOKUP(B295,IMPORT!$F:$AF,27,FALSE),1,10)&lt;&gt;"null",MID(VLOOKUP(B295,IMPORT!$F:$AF,27,FALSE),1,10),"-")),"")</f>
        <v>43207</v>
      </c>
      <c r="Y295" s="21">
        <f>IFERROR(IF(VLOOKUP(B295,IMPORT!$F:$AF,24,FALSE)&lt;&gt;"null",VLOOKUP(B295,IMPORT!$F:$AF,24,FALSE),""),"")</f>
        <v>7.0100118723605901E+17</v>
      </c>
      <c r="Z295" s="18" t="str">
        <f>IFERROR(IF(VLOOKUP(B295,IMPORT!$F:$AF,25,FALSE)&lt;&gt;"null",VLOOKUP(B295,IMPORT!$F:$AF,25,FALSE),""),"")</f>
        <v/>
      </c>
    </row>
    <row r="296" spans="1:26">
      <c r="A296" s="1" t="str">
        <f>IFERROR(IF(IMPORT!C296&lt;&gt;"",IMPORT!C296,""),"")</f>
        <v>Paris 15 - Pasteur Montparnasse</v>
      </c>
      <c r="B296" s="1" t="str">
        <f>IFERROR(VLOOKUP(D296,IMPORT!$1:$1048576,6,FALSE),"")</f>
        <v>FA-753-JA</v>
      </c>
      <c r="C296" s="1" t="str">
        <f>IFERROR(VLOOKUP(B296,IMPORT!$F:$G,2,FALSE),"")</f>
        <v>MEGANE</v>
      </c>
      <c r="D296" s="8" t="str">
        <f>IFERROR(IF(IMPORT!A296&lt;&gt;"",IMPORT!A296,""),"")</f>
        <v>Paris 15 - Pasteur Montparnasse4</v>
      </c>
      <c r="E296" s="1" t="str">
        <f>IFERROR(VLOOKUP(D296,IMPORT!$1:$1048576,21,FALSE),"")</f>
        <v>Azize Aouzal</v>
      </c>
      <c r="F296" s="22" t="str">
        <f>IFERROR(IF(VLOOKUP(B296,IMPORT!$F:$J,4,0)="true","","S"),"")</f>
        <v/>
      </c>
      <c r="G296" s="10" t="str">
        <f>IFERROR(IF(VLOOKUP(B296,IMPORT!$F:$J,5,0)="normal","","B"),"")</f>
        <v/>
      </c>
      <c r="H296" s="23" t="str">
        <f>IFERROR(IF(VLOOKUP(B296,IMPORT!$F:$L,7,0)="true","","P"),"")</f>
        <v/>
      </c>
      <c r="I296" s="18" t="str">
        <f>IF(AND(OR(IMPORT!K296="available",IMPORT!K296="reservation",IMPORT!K296="reservation-late"),OR(A296&lt;&gt;"Z - Garage - Livraison",A296&lt;&gt;"Z - Garage - Livraison")),B296,"")</f>
        <v>FA-753-JA</v>
      </c>
      <c r="J296" s="18" t="str">
        <f>IFERROR(IF(VLOOKUP(B296,IMPORT!$F:$AF,21,FALSE)&lt;&gt;"null",IF(OR(A296="Z - Garage - Livraison",A296="Z - Garage - Restitution"),"",B296),""),"")</f>
        <v/>
      </c>
      <c r="K296" s="18" t="str">
        <f>IF(AND(J296="",OR(IMPORT!K296="intervention",IMPORT!K296="intervention-late")),IF(OR(A296="Z - Garage - Livraison",A296="Z - Garage - Restitution"),"",B296),"")</f>
        <v/>
      </c>
      <c r="L296" s="18" t="str">
        <f t="shared" si="8"/>
        <v/>
      </c>
      <c r="M296" s="20" t="str">
        <f>IFERROR(INT(IF(OR(IMPORT!K296="intervention",IMPORT!K296="intervention-late",IMPORT!K296="unavailable"),IF(J296&lt;&gt;"",MID(VLOOKUP(B296,IMPORT!$F:$AF,21,0),1,10),MID(VLOOKUP(B296,IMPORT!$F:$AF,19,0),1,10)),"")),"")</f>
        <v/>
      </c>
      <c r="N296" s="20" t="str">
        <f>IFERROR(INT(IF(OR(IMPORT!K296="intervention",IMPORT!K296="intervention-late",IMPORT!K296="unavailable"),IF(J296&lt;&gt;"",MID(VLOOKUP(B296,IMPORT!$F:$AF,22,0),1,10),MID(VLOOKUP(B296,IMPORT!$F:$AF,20,0),1,10)),"")),"")</f>
        <v/>
      </c>
      <c r="O296" s="18" t="str">
        <f t="shared" ca="1" si="9"/>
        <v/>
      </c>
      <c r="P296" s="14" t="str">
        <f>IFERROR(INT(IF(MID(VLOOKUP(B296,IMPORT!$F:$AF,23,FALSE),1,10)&lt;&gt;"null",MID(VLOOKUP(B296,IMPORT!$F:$AF,23,FALSE),1,10),"")),"")</f>
        <v/>
      </c>
      <c r="Q296" s="16" t="str">
        <f>IFERROR(INT(IF(MID(VLOOKUP(B296,IMPORT!$F:$AF,26,FALSE),1,10)&lt;&gt;"null",MID(VLOOKUP(B296,IMPORT!$F:$AF,26,FALSE),1,10),"")),"")</f>
        <v/>
      </c>
      <c r="R296" s="16" t="str">
        <f>IFERROR(IF(VLOOKUP(B296,IMPORT!$F:$AF,11,FALSE)="true","X",""),"")</f>
        <v/>
      </c>
      <c r="S296" s="16" t="str">
        <f>IFERROR(IF(VLOOKUP(B296,IMPORT!$F:$AF,12,FALSE)="true","X",""),"")</f>
        <v/>
      </c>
      <c r="T296" s="16" t="str">
        <f>IFERROR(IF(VLOOKUP(B296,IMPORT!$F:$AF,9,FALSE)="true","X",""),"")</f>
        <v/>
      </c>
      <c r="U296" s="16" t="str">
        <f>IFERROR(IF(VLOOKUP(B296,IMPORT!$F:$AF,10,FALSE)="true","X",""),"")</f>
        <v/>
      </c>
      <c r="V296" s="16" t="str">
        <f>IFERROR(IF(VLOOKUP(B296,IMPORT!$F:$AF,13,FALSE)="true","X",""),"")</f>
        <v/>
      </c>
      <c r="W296" s="16" t="str">
        <f>IFERROR(IF(VLOOKUP(B296,IMPORT!$F:$AF,14,FALSE)="true","X",""),"")</f>
        <v/>
      </c>
      <c r="X296" s="12" t="str">
        <f>IFERROR(INT(IF(MID(VLOOKUP(B296,IMPORT!$F:$AF,27,FALSE),1,10)&lt;&gt;"null",MID(VLOOKUP(B296,IMPORT!$F:$AF,27,FALSE),1,10),"-")),"")</f>
        <v/>
      </c>
      <c r="Y296" s="21">
        <f>IFERROR(IF(VLOOKUP(B296,IMPORT!$F:$AF,24,FALSE)&lt;&gt;"null",VLOOKUP(B296,IMPORT!$F:$AF,24,FALSE),""),"")</f>
        <v>7.0100118723606195E+17</v>
      </c>
      <c r="Z296" s="18" t="str">
        <f>IFERROR(IF(VLOOKUP(B296,IMPORT!$F:$AF,25,FALSE)&lt;&gt;"null",VLOOKUP(B296,IMPORT!$F:$AF,25,FALSE),""),"")</f>
        <v/>
      </c>
    </row>
    <row r="297" spans="1:26">
      <c r="A297" s="1" t="str">
        <f>IFERROR(IF(IMPORT!C297&lt;&gt;"",IMPORT!C297,""),"")</f>
        <v>Paris 15 - Pasteur Rue Mizon</v>
      </c>
      <c r="B297" s="1" t="str">
        <f>IFERROR(VLOOKUP(D297,IMPORT!$1:$1048576,6,FALSE),"")</f>
        <v>EV-051-SP</v>
      </c>
      <c r="C297" s="1" t="str">
        <f>IFERROR(VLOOKUP(B297,IMPORT!$F:$G,2,FALSE),"")</f>
        <v>MEGANE</v>
      </c>
      <c r="D297" s="8" t="str">
        <f>IFERROR(IF(IMPORT!A297&lt;&gt;"",IMPORT!A297,""),"")</f>
        <v>Paris 15 - Pasteur Rue Mizon1</v>
      </c>
      <c r="E297" s="1" t="str">
        <f>IFERROR(VLOOKUP(D297,IMPORT!$1:$1048576,21,FALSE),"")</f>
        <v>Azize Aouzal</v>
      </c>
      <c r="F297" s="22" t="str">
        <f>IFERROR(IF(VLOOKUP(B297,IMPORT!$F:$J,4,0)="true","","S"),"")</f>
        <v/>
      </c>
      <c r="G297" s="10" t="str">
        <f>IFERROR(IF(VLOOKUP(B297,IMPORT!$F:$J,5,0)="normal","","B"),"")</f>
        <v/>
      </c>
      <c r="H297" s="23" t="str">
        <f>IFERROR(IF(VLOOKUP(B297,IMPORT!$F:$L,7,0)="true","","P"),"")</f>
        <v/>
      </c>
      <c r="I297" s="18" t="str">
        <f>IF(AND(OR(IMPORT!K297="available",IMPORT!K297="reservation",IMPORT!K297="reservation-late"),OR(A297&lt;&gt;"Z - Garage - Livraison",A297&lt;&gt;"Z - Garage - Livraison")),B297,"")</f>
        <v>EV-051-SP</v>
      </c>
      <c r="J297" s="18" t="str">
        <f>IFERROR(IF(VLOOKUP(B297,IMPORT!$F:$AF,21,FALSE)&lt;&gt;"null",IF(OR(A297="Z - Garage - Livraison",A297="Z - Garage - Restitution"),"",B297),""),"")</f>
        <v/>
      </c>
      <c r="K297" s="18" t="str">
        <f>IF(AND(J297="",OR(IMPORT!K297="intervention",IMPORT!K297="intervention-late")),IF(OR(A297="Z - Garage - Livraison",A297="Z - Garage - Restitution"),"",B297),"")</f>
        <v/>
      </c>
      <c r="L297" s="18" t="str">
        <f t="shared" si="8"/>
        <v/>
      </c>
      <c r="M297" s="20" t="str">
        <f>IFERROR(INT(IF(OR(IMPORT!K297="intervention",IMPORT!K297="intervention-late",IMPORT!K297="unavailable"),IF(J297&lt;&gt;"",MID(VLOOKUP(B297,IMPORT!$F:$AF,21,0),1,10),MID(VLOOKUP(B297,IMPORT!$F:$AF,19,0),1,10)),"")),"")</f>
        <v/>
      </c>
      <c r="N297" s="20" t="str">
        <f>IFERROR(INT(IF(OR(IMPORT!K297="intervention",IMPORT!K297="intervention-late",IMPORT!K297="unavailable"),IF(J297&lt;&gt;"",MID(VLOOKUP(B297,IMPORT!$F:$AF,22,0),1,10),MID(VLOOKUP(B297,IMPORT!$F:$AF,20,0),1,10)),"")),"")</f>
        <v/>
      </c>
      <c r="O297" s="18" t="str">
        <f t="shared" ca="1" si="9"/>
        <v/>
      </c>
      <c r="P297" s="14" t="str">
        <f>IFERROR(INT(IF(MID(VLOOKUP(B297,IMPORT!$F:$AF,23,FALSE),1,10)&lt;&gt;"null",MID(VLOOKUP(B297,IMPORT!$F:$AF,23,FALSE),1,10),"")),"")</f>
        <v/>
      </c>
      <c r="Q297" s="16" t="str">
        <f>IFERROR(INT(IF(MID(VLOOKUP(B297,IMPORT!$F:$AF,26,FALSE),1,10)&lt;&gt;"null",MID(VLOOKUP(B297,IMPORT!$F:$AF,26,FALSE),1,10),"")),"")</f>
        <v/>
      </c>
      <c r="R297" s="16" t="str">
        <f>IFERROR(IF(VLOOKUP(B297,IMPORT!$F:$AF,11,FALSE)="true","X",""),"")</f>
        <v/>
      </c>
      <c r="S297" s="16" t="str">
        <f>IFERROR(IF(VLOOKUP(B297,IMPORT!$F:$AF,12,FALSE)="true","X",""),"")</f>
        <v/>
      </c>
      <c r="T297" s="16" t="str">
        <f>IFERROR(IF(VLOOKUP(B297,IMPORT!$F:$AF,9,FALSE)="true","X",""),"")</f>
        <v/>
      </c>
      <c r="U297" s="16" t="str">
        <f>IFERROR(IF(VLOOKUP(B297,IMPORT!$F:$AF,10,FALSE)="true","X",""),"")</f>
        <v/>
      </c>
      <c r="V297" s="16" t="str">
        <f>IFERROR(IF(VLOOKUP(B297,IMPORT!$F:$AF,13,FALSE)="true","X",""),"")</f>
        <v/>
      </c>
      <c r="W297" s="16" t="str">
        <f>IFERROR(IF(VLOOKUP(B297,IMPORT!$F:$AF,14,FALSE)="true","X",""),"")</f>
        <v/>
      </c>
      <c r="X297" s="12">
        <f>IFERROR(INT(IF(MID(VLOOKUP(B297,IMPORT!$F:$AF,27,FALSE),1,10)&lt;&gt;"null",MID(VLOOKUP(B297,IMPORT!$F:$AF,27,FALSE),1,10),"-")),"")</f>
        <v>43432</v>
      </c>
      <c r="Y297" s="21">
        <f>IFERROR(IF(VLOOKUP(B297,IMPORT!$F:$AF,24,FALSE)&lt;&gt;"null",VLOOKUP(B297,IMPORT!$F:$AF,24,FALSE),""),"")</f>
        <v>7.0100118723605606E+17</v>
      </c>
      <c r="Z297" s="18" t="str">
        <f>IFERROR(IF(VLOOKUP(B297,IMPORT!$F:$AF,25,FALSE)&lt;&gt;"null",VLOOKUP(B297,IMPORT!$F:$AF,25,FALSE),""),"")</f>
        <v/>
      </c>
    </row>
    <row r="298" spans="1:26">
      <c r="A298" s="1" t="str">
        <f>IFERROR(IF(IMPORT!C298&lt;&gt;"",IMPORT!C298,""),"")</f>
        <v>Paris 15 - Pasteur Rue Mizon</v>
      </c>
      <c r="B298" s="1" t="str">
        <f>IFERROR(VLOOKUP(D298,IMPORT!$1:$1048576,6,FALSE),"")</f>
        <v>FA-574-HB</v>
      </c>
      <c r="C298" s="1">
        <f>IFERROR(VLOOKUP(B298,IMPORT!$F:$G,2,FALSE),"")</f>
        <v>500</v>
      </c>
      <c r="D298" s="8" t="str">
        <f>IFERROR(IF(IMPORT!A298&lt;&gt;"",IMPORT!A298,""),"")</f>
        <v>Paris 15 - Pasteur Rue Mizon2</v>
      </c>
      <c r="E298" s="1" t="str">
        <f>IFERROR(VLOOKUP(D298,IMPORT!$1:$1048576,21,FALSE),"")</f>
        <v>Azize Aouzal</v>
      </c>
      <c r="F298" s="22" t="str">
        <f>IFERROR(IF(VLOOKUP(B298,IMPORT!$F:$J,4,0)="true","","S"),"")</f>
        <v/>
      </c>
      <c r="G298" s="10" t="str">
        <f>IFERROR(IF(VLOOKUP(B298,IMPORT!$F:$J,5,0)="normal","","B"),"")</f>
        <v/>
      </c>
      <c r="H298" s="23" t="str">
        <f>IFERROR(IF(VLOOKUP(B298,IMPORT!$F:$L,7,0)="true","","P"),"")</f>
        <v/>
      </c>
      <c r="I298" s="18" t="str">
        <f>IF(AND(OR(IMPORT!K298="available",IMPORT!K298="reservation",IMPORT!K298="reservation-late"),OR(A298&lt;&gt;"Z - Garage - Livraison",A298&lt;&gt;"Z - Garage - Livraison")),B298,"")</f>
        <v>FA-574-HB</v>
      </c>
      <c r="J298" s="18" t="str">
        <f>IFERROR(IF(VLOOKUP(B298,IMPORT!$F:$AF,21,FALSE)&lt;&gt;"null",IF(OR(A298="Z - Garage - Livraison",A298="Z - Garage - Restitution"),"",B298),""),"")</f>
        <v/>
      </c>
      <c r="K298" s="18" t="str">
        <f>IF(AND(J298="",OR(IMPORT!K298="intervention",IMPORT!K298="intervention-late")),IF(OR(A298="Z - Garage - Livraison",A298="Z - Garage - Restitution"),"",B298),"")</f>
        <v/>
      </c>
      <c r="L298" s="18" t="str">
        <f t="shared" si="8"/>
        <v/>
      </c>
      <c r="M298" s="20" t="str">
        <f>IFERROR(INT(IF(OR(IMPORT!K298="intervention",IMPORT!K298="intervention-late",IMPORT!K298="unavailable"),IF(J298&lt;&gt;"",MID(VLOOKUP(B298,IMPORT!$F:$AF,21,0),1,10),MID(VLOOKUP(B298,IMPORT!$F:$AF,19,0),1,10)),"")),"")</f>
        <v/>
      </c>
      <c r="N298" s="20" t="str">
        <f>IFERROR(INT(IF(OR(IMPORT!K298="intervention",IMPORT!K298="intervention-late",IMPORT!K298="unavailable"),IF(J298&lt;&gt;"",MID(VLOOKUP(B298,IMPORT!$F:$AF,22,0),1,10),MID(VLOOKUP(B298,IMPORT!$F:$AF,20,0),1,10)),"")),"")</f>
        <v/>
      </c>
      <c r="O298" s="18" t="str">
        <f t="shared" ca="1" si="9"/>
        <v/>
      </c>
      <c r="P298" s="14" t="str">
        <f>IFERROR(INT(IF(MID(VLOOKUP(B298,IMPORT!$F:$AF,23,FALSE),1,10)&lt;&gt;"null",MID(VLOOKUP(B298,IMPORT!$F:$AF,23,FALSE),1,10),"")),"")</f>
        <v/>
      </c>
      <c r="Q298" s="16" t="str">
        <f>IFERROR(INT(IF(MID(VLOOKUP(B298,IMPORT!$F:$AF,26,FALSE),1,10)&lt;&gt;"null",MID(VLOOKUP(B298,IMPORT!$F:$AF,26,FALSE),1,10),"")),"")</f>
        <v/>
      </c>
      <c r="R298" s="16" t="str">
        <f>IFERROR(IF(VLOOKUP(B298,IMPORT!$F:$AF,11,FALSE)="true","X",""),"")</f>
        <v/>
      </c>
      <c r="S298" s="16" t="str">
        <f>IFERROR(IF(VLOOKUP(B298,IMPORT!$F:$AF,12,FALSE)="true","X",""),"")</f>
        <v/>
      </c>
      <c r="T298" s="16" t="str">
        <f>IFERROR(IF(VLOOKUP(B298,IMPORT!$F:$AF,9,FALSE)="true","X",""),"")</f>
        <v/>
      </c>
      <c r="U298" s="16" t="str">
        <f>IFERROR(IF(VLOOKUP(B298,IMPORT!$F:$AF,10,FALSE)="true","X",""),"")</f>
        <v/>
      </c>
      <c r="V298" s="16" t="str">
        <f>IFERROR(IF(VLOOKUP(B298,IMPORT!$F:$AF,13,FALSE)="true","X",""),"")</f>
        <v/>
      </c>
      <c r="W298" s="16" t="str">
        <f>IFERROR(IF(VLOOKUP(B298,IMPORT!$F:$AF,14,FALSE)="true","X",""),"")</f>
        <v/>
      </c>
      <c r="X298" s="12" t="str">
        <f>IFERROR(INT(IF(MID(VLOOKUP(B298,IMPORT!$F:$AF,27,FALSE),1,10)&lt;&gt;"null",MID(VLOOKUP(B298,IMPORT!$F:$AF,27,FALSE),1,10),"-")),"")</f>
        <v/>
      </c>
      <c r="Y298" s="21">
        <f>IFERROR(IF(VLOOKUP(B298,IMPORT!$F:$AF,24,FALSE)&lt;&gt;"null",VLOOKUP(B298,IMPORT!$F:$AF,24,FALSE),""),"")</f>
        <v>7.0100118723606797E+17</v>
      </c>
      <c r="Z298" s="18" t="str">
        <f>IFERROR(IF(VLOOKUP(B298,IMPORT!$F:$AF,25,FALSE)&lt;&gt;"null",VLOOKUP(B298,IMPORT!$F:$AF,25,FALSE),""),"")</f>
        <v/>
      </c>
    </row>
    <row r="299" spans="1:26">
      <c r="A299" s="1" t="str">
        <f>IFERROR(IF(IMPORT!C299&lt;&gt;"",IMPORT!C299,""),"")</f>
        <v>Paris 15 - Pasteur Rue Mizon</v>
      </c>
      <c r="B299" s="1" t="str">
        <f>IFERROR(VLOOKUP(D299,IMPORT!$1:$1048576,6,FALSE),"")</f>
        <v>FA-966-WE</v>
      </c>
      <c r="C299" s="1">
        <f>IFERROR(VLOOKUP(B299,IMPORT!$F:$G,2,FALSE),"")</f>
        <v>500</v>
      </c>
      <c r="D299" s="8" t="str">
        <f>IFERROR(IF(IMPORT!A299&lt;&gt;"",IMPORT!A299,""),"")</f>
        <v>Paris 15 - Pasteur Rue Mizon3</v>
      </c>
      <c r="E299" s="1" t="str">
        <f>IFERROR(VLOOKUP(D299,IMPORT!$1:$1048576,21,FALSE),"")</f>
        <v>Azize Aouzal</v>
      </c>
      <c r="F299" s="22" t="str">
        <f>IFERROR(IF(VLOOKUP(B299,IMPORT!$F:$J,4,0)="true","","S"),"")</f>
        <v/>
      </c>
      <c r="G299" s="10" t="str">
        <f>IFERROR(IF(VLOOKUP(B299,IMPORT!$F:$J,5,0)="normal","","B"),"")</f>
        <v/>
      </c>
      <c r="H299" s="23" t="str">
        <f>IFERROR(IF(VLOOKUP(B299,IMPORT!$F:$L,7,0)="true","","P"),"")</f>
        <v/>
      </c>
      <c r="I299" s="18" t="str">
        <f>IF(AND(OR(IMPORT!K299="available",IMPORT!K299="reservation",IMPORT!K299="reservation-late"),OR(A299&lt;&gt;"Z - Garage - Livraison",A299&lt;&gt;"Z - Garage - Livraison")),B299,"")</f>
        <v>FA-966-WE</v>
      </c>
      <c r="J299" s="18" t="str">
        <f>IFERROR(IF(VLOOKUP(B299,IMPORT!$F:$AF,21,FALSE)&lt;&gt;"null",IF(OR(A299="Z - Garage - Livraison",A299="Z - Garage - Restitution"),"",B299),""),"")</f>
        <v/>
      </c>
      <c r="K299" s="18" t="str">
        <f>IF(AND(J299="",OR(IMPORT!K299="intervention",IMPORT!K299="intervention-late")),IF(OR(A299="Z - Garage - Livraison",A299="Z - Garage - Restitution"),"",B299),"")</f>
        <v/>
      </c>
      <c r="L299" s="18" t="str">
        <f t="shared" si="8"/>
        <v/>
      </c>
      <c r="M299" s="20" t="str">
        <f>IFERROR(INT(IF(OR(IMPORT!K299="intervention",IMPORT!K299="intervention-late",IMPORT!K299="unavailable"),IF(J299&lt;&gt;"",MID(VLOOKUP(B299,IMPORT!$F:$AF,21,0),1,10),MID(VLOOKUP(B299,IMPORT!$F:$AF,19,0),1,10)),"")),"")</f>
        <v/>
      </c>
      <c r="N299" s="20" t="str">
        <f>IFERROR(INT(IF(OR(IMPORT!K299="intervention",IMPORT!K299="intervention-late",IMPORT!K299="unavailable"),IF(J299&lt;&gt;"",MID(VLOOKUP(B299,IMPORT!$F:$AF,22,0),1,10),MID(VLOOKUP(B299,IMPORT!$F:$AF,20,0),1,10)),"")),"")</f>
        <v/>
      </c>
      <c r="O299" s="18" t="str">
        <f t="shared" ca="1" si="9"/>
        <v/>
      </c>
      <c r="P299" s="14">
        <f>IFERROR(INT(IF(MID(VLOOKUP(B299,IMPORT!$F:$AF,23,FALSE),1,10)&lt;&gt;"null",MID(VLOOKUP(B299,IMPORT!$F:$AF,23,FALSE),1,10),"")),"")</f>
        <v>43478</v>
      </c>
      <c r="Q299" s="16">
        <f>IFERROR(INT(IF(MID(VLOOKUP(B299,IMPORT!$F:$AF,26,FALSE),1,10)&lt;&gt;"null",MID(VLOOKUP(B299,IMPORT!$F:$AF,26,FALSE),1,10),"")),"")</f>
        <v>43430</v>
      </c>
      <c r="R299" s="16" t="str">
        <f>IFERROR(IF(VLOOKUP(B299,IMPORT!$F:$AF,11,FALSE)="true","X",""),"")</f>
        <v/>
      </c>
      <c r="S299" s="16" t="str">
        <f>IFERROR(IF(VLOOKUP(B299,IMPORT!$F:$AF,12,FALSE)="true","X",""),"")</f>
        <v/>
      </c>
      <c r="T299" s="16" t="str">
        <f>IFERROR(IF(VLOOKUP(B299,IMPORT!$F:$AF,9,FALSE)="true","X",""),"")</f>
        <v/>
      </c>
      <c r="U299" s="16" t="str">
        <f>IFERROR(IF(VLOOKUP(B299,IMPORT!$F:$AF,10,FALSE)="true","X",""),"")</f>
        <v/>
      </c>
      <c r="V299" s="16" t="str">
        <f>IFERROR(IF(VLOOKUP(B299,IMPORT!$F:$AF,13,FALSE)="true","X",""),"")</f>
        <v/>
      </c>
      <c r="W299" s="16" t="str">
        <f>IFERROR(IF(VLOOKUP(B299,IMPORT!$F:$AF,14,FALSE)="true","X",""),"")</f>
        <v/>
      </c>
      <c r="X299" s="12" t="str">
        <f>IFERROR(INT(IF(MID(VLOOKUP(B299,IMPORT!$F:$AF,27,FALSE),1,10)&lt;&gt;"null",MID(VLOOKUP(B299,IMPORT!$F:$AF,27,FALSE),1,10),"-")),"")</f>
        <v/>
      </c>
      <c r="Y299" s="21">
        <f>IFERROR(IF(VLOOKUP(B299,IMPORT!$F:$AF,24,FALSE)&lt;&gt;"null",VLOOKUP(B299,IMPORT!$F:$AF,24,FALSE),""),"")</f>
        <v>7.0100118723601805E+17</v>
      </c>
      <c r="Z299" s="18" t="str">
        <f>IFERROR(IF(VLOOKUP(B299,IMPORT!$F:$AF,25,FALSE)&lt;&gt;"null",VLOOKUP(B299,IMPORT!$F:$AF,25,FALSE),""),"")</f>
        <v/>
      </c>
    </row>
    <row r="300" spans="1:26">
      <c r="A300" s="1" t="str">
        <f>IFERROR(IF(IMPORT!C300&lt;&gt;"",IMPORT!C300,""),"")</f>
        <v>Paris 15 - Pasteur Rue Mizon</v>
      </c>
      <c r="B300" s="1" t="str">
        <f>IFERROR(VLOOKUP(D300,IMPORT!$1:$1048576,6,FALSE),"")</f>
        <v>EY-064-BM</v>
      </c>
      <c r="C300" s="1" t="str">
        <f>IFERROR(VLOOKUP(B300,IMPORT!$F:$G,2,FALSE),"")</f>
        <v>GRAND SCENIC</v>
      </c>
      <c r="D300" s="8" t="str">
        <f>IFERROR(IF(IMPORT!A300&lt;&gt;"",IMPORT!A300,""),"")</f>
        <v>Paris 15 - Pasteur Rue Mizon4</v>
      </c>
      <c r="E300" s="1" t="str">
        <f>IFERROR(VLOOKUP(D300,IMPORT!$1:$1048576,21,FALSE),"")</f>
        <v>Azize Aouzal</v>
      </c>
      <c r="F300" s="22" t="str">
        <f>IFERROR(IF(VLOOKUP(B300,IMPORT!$F:$J,4,0)="true","","S"),"")</f>
        <v/>
      </c>
      <c r="G300" s="10" t="str">
        <f>IFERROR(IF(VLOOKUP(B300,IMPORT!$F:$J,5,0)="normal","","B"),"")</f>
        <v/>
      </c>
      <c r="H300" s="23" t="str">
        <f>IFERROR(IF(VLOOKUP(B300,IMPORT!$F:$L,7,0)="true","","P"),"")</f>
        <v/>
      </c>
      <c r="I300" s="18" t="str">
        <f>IF(AND(OR(IMPORT!K300="available",IMPORT!K300="reservation",IMPORT!K300="reservation-late"),OR(A300&lt;&gt;"Z - Garage - Livraison",A300&lt;&gt;"Z - Garage - Livraison")),B300,"")</f>
        <v>EY-064-BM</v>
      </c>
      <c r="J300" s="18" t="str">
        <f>IFERROR(IF(VLOOKUP(B300,IMPORT!$F:$AF,21,FALSE)&lt;&gt;"null",IF(OR(A300="Z - Garage - Livraison",A300="Z - Garage - Restitution"),"",B300),""),"")</f>
        <v/>
      </c>
      <c r="K300" s="18" t="str">
        <f>IF(AND(J300="",OR(IMPORT!K300="intervention",IMPORT!K300="intervention-late")),IF(OR(A300="Z - Garage - Livraison",A300="Z - Garage - Restitution"),"",B300),"")</f>
        <v/>
      </c>
      <c r="L300" s="18" t="str">
        <f t="shared" si="8"/>
        <v/>
      </c>
      <c r="M300" s="20" t="str">
        <f>IFERROR(INT(IF(OR(IMPORT!K300="intervention",IMPORT!K300="intervention-late",IMPORT!K300="unavailable"),IF(J300&lt;&gt;"",MID(VLOOKUP(B300,IMPORT!$F:$AF,21,0),1,10),MID(VLOOKUP(B300,IMPORT!$F:$AF,19,0),1,10)),"")),"")</f>
        <v/>
      </c>
      <c r="N300" s="20" t="str">
        <f>IFERROR(INT(IF(OR(IMPORT!K300="intervention",IMPORT!K300="intervention-late",IMPORT!K300="unavailable"),IF(J300&lt;&gt;"",MID(VLOOKUP(B300,IMPORT!$F:$AF,22,0),1,10),MID(VLOOKUP(B300,IMPORT!$F:$AF,20,0),1,10)),"")),"")</f>
        <v/>
      </c>
      <c r="O300" s="18" t="str">
        <f t="shared" ca="1" si="9"/>
        <v/>
      </c>
      <c r="P300" s="14" t="str">
        <f>IFERROR(INT(IF(MID(VLOOKUP(B300,IMPORT!$F:$AF,23,FALSE),1,10)&lt;&gt;"null",MID(VLOOKUP(B300,IMPORT!$F:$AF,23,FALSE),1,10),"")),"")</f>
        <v/>
      </c>
      <c r="Q300" s="16" t="str">
        <f>IFERROR(INT(IF(MID(VLOOKUP(B300,IMPORT!$F:$AF,26,FALSE),1,10)&lt;&gt;"null",MID(VLOOKUP(B300,IMPORT!$F:$AF,26,FALSE),1,10),"")),"")</f>
        <v/>
      </c>
      <c r="R300" s="16" t="str">
        <f>IFERROR(IF(VLOOKUP(B300,IMPORT!$F:$AF,11,FALSE)="true","X",""),"")</f>
        <v/>
      </c>
      <c r="S300" s="16" t="str">
        <f>IFERROR(IF(VLOOKUP(B300,IMPORT!$F:$AF,12,FALSE)="true","X",""),"")</f>
        <v/>
      </c>
      <c r="T300" s="16" t="str">
        <f>IFERROR(IF(VLOOKUP(B300,IMPORT!$F:$AF,9,FALSE)="true","X",""),"")</f>
        <v/>
      </c>
      <c r="U300" s="16" t="str">
        <f>IFERROR(IF(VLOOKUP(B300,IMPORT!$F:$AF,10,FALSE)="true","X",""),"")</f>
        <v/>
      </c>
      <c r="V300" s="16" t="str">
        <f>IFERROR(IF(VLOOKUP(B300,IMPORT!$F:$AF,13,FALSE)="true","X",""),"")</f>
        <v/>
      </c>
      <c r="W300" s="16" t="str">
        <f>IFERROR(IF(VLOOKUP(B300,IMPORT!$F:$AF,14,FALSE)="true","X",""),"")</f>
        <v/>
      </c>
      <c r="X300" s="12">
        <f>IFERROR(INT(IF(MID(VLOOKUP(B300,IMPORT!$F:$AF,27,FALSE),1,10)&lt;&gt;"null",MID(VLOOKUP(B300,IMPORT!$F:$AF,27,FALSE),1,10),"-")),"")</f>
        <v>43433</v>
      </c>
      <c r="Y300" s="21">
        <f>IFERROR(IF(VLOOKUP(B300,IMPORT!$F:$AF,24,FALSE)&lt;&gt;"null",VLOOKUP(B300,IMPORT!$F:$AF,24,FALSE),""),"")</f>
        <v>7.0100118723603494E+17</v>
      </c>
      <c r="Z300" s="18" t="str">
        <f>IFERROR(IF(VLOOKUP(B300,IMPORT!$F:$AF,25,FALSE)&lt;&gt;"null",VLOOKUP(B300,IMPORT!$F:$AF,25,FALSE),""),"")</f>
        <v/>
      </c>
    </row>
    <row r="301" spans="1:26">
      <c r="A301" s="1" t="str">
        <f>IFERROR(IF(IMPORT!C301&lt;&gt;"",IMPORT!C301,""),"")</f>
        <v>Paris 15 - Pasteur Rue Mizon</v>
      </c>
      <c r="B301" s="1" t="str">
        <f>IFERROR(VLOOKUP(D301,IMPORT!$1:$1048576,6,FALSE),"")</f>
        <v>EW-767-KM</v>
      </c>
      <c r="C301" s="1">
        <f>IFERROR(VLOOKUP(B301,IMPORT!$F:$G,2,FALSE),"")</f>
        <v>500</v>
      </c>
      <c r="D301" s="8" t="str">
        <f>IFERROR(IF(IMPORT!A301&lt;&gt;"",IMPORT!A301,""),"")</f>
        <v>Paris 15 - Pasteur Rue Mizon5</v>
      </c>
      <c r="E301" s="1" t="str">
        <f>IFERROR(VLOOKUP(D301,IMPORT!$1:$1048576,21,FALSE),"")</f>
        <v>Azize Aouzal</v>
      </c>
      <c r="F301" s="22" t="str">
        <f>IFERROR(IF(VLOOKUP(B301,IMPORT!$F:$J,4,0)="true","","S"),"")</f>
        <v/>
      </c>
      <c r="G301" s="10" t="str">
        <f>IFERROR(IF(VLOOKUP(B301,IMPORT!$F:$J,5,0)="normal","","B"),"")</f>
        <v/>
      </c>
      <c r="H301" s="23" t="str">
        <f>IFERROR(IF(VLOOKUP(B301,IMPORT!$F:$L,7,0)="true","","P"),"")</f>
        <v/>
      </c>
      <c r="I301" s="18" t="str">
        <f>IF(AND(OR(IMPORT!K301="available",IMPORT!K301="reservation",IMPORT!K301="reservation-late"),OR(A301&lt;&gt;"Z - Garage - Livraison",A301&lt;&gt;"Z - Garage - Livraison")),B301,"")</f>
        <v>EW-767-KM</v>
      </c>
      <c r="J301" s="18" t="str">
        <f>IFERROR(IF(VLOOKUP(B301,IMPORT!$F:$AF,21,FALSE)&lt;&gt;"null",IF(OR(A301="Z - Garage - Livraison",A301="Z - Garage - Restitution"),"",B301),""),"")</f>
        <v/>
      </c>
      <c r="K301" s="18" t="str">
        <f>IF(AND(J301="",OR(IMPORT!K301="intervention",IMPORT!K301="intervention-late")),IF(OR(A301="Z - Garage - Livraison",A301="Z - Garage - Restitution"),"",B301),"")</f>
        <v/>
      </c>
      <c r="L301" s="18" t="str">
        <f t="shared" si="8"/>
        <v/>
      </c>
      <c r="M301" s="20" t="str">
        <f>IFERROR(INT(IF(OR(IMPORT!K301="intervention",IMPORT!K301="intervention-late",IMPORT!K301="unavailable"),IF(J301&lt;&gt;"",MID(VLOOKUP(B301,IMPORT!$F:$AF,21,0),1,10),MID(VLOOKUP(B301,IMPORT!$F:$AF,19,0),1,10)),"")),"")</f>
        <v/>
      </c>
      <c r="N301" s="20" t="str">
        <f>IFERROR(INT(IF(OR(IMPORT!K301="intervention",IMPORT!K301="intervention-late",IMPORT!K301="unavailable"),IF(J301&lt;&gt;"",MID(VLOOKUP(B301,IMPORT!$F:$AF,22,0),1,10),MID(VLOOKUP(B301,IMPORT!$F:$AF,20,0),1,10)),"")),"")</f>
        <v/>
      </c>
      <c r="O301" s="18" t="str">
        <f t="shared" ca="1" si="9"/>
        <v/>
      </c>
      <c r="P301" s="14" t="str">
        <f>IFERROR(INT(IF(MID(VLOOKUP(B301,IMPORT!$F:$AF,23,FALSE),1,10)&lt;&gt;"null",MID(VLOOKUP(B301,IMPORT!$F:$AF,23,FALSE),1,10),"")),"")</f>
        <v/>
      </c>
      <c r="Q301" s="16" t="str">
        <f>IFERROR(INT(IF(MID(VLOOKUP(B301,IMPORT!$F:$AF,26,FALSE),1,10)&lt;&gt;"null",MID(VLOOKUP(B301,IMPORT!$F:$AF,26,FALSE),1,10),"")),"")</f>
        <v/>
      </c>
      <c r="R301" s="16" t="str">
        <f>IFERROR(IF(VLOOKUP(B301,IMPORT!$F:$AF,11,FALSE)="true","X",""),"")</f>
        <v/>
      </c>
      <c r="S301" s="16" t="str">
        <f>IFERROR(IF(VLOOKUP(B301,IMPORT!$F:$AF,12,FALSE)="true","X",""),"")</f>
        <v/>
      </c>
      <c r="T301" s="16" t="str">
        <f>IFERROR(IF(VLOOKUP(B301,IMPORT!$F:$AF,9,FALSE)="true","X",""),"")</f>
        <v/>
      </c>
      <c r="U301" s="16" t="str">
        <f>IFERROR(IF(VLOOKUP(B301,IMPORT!$F:$AF,10,FALSE)="true","X",""),"")</f>
        <v/>
      </c>
      <c r="V301" s="16" t="str">
        <f>IFERROR(IF(VLOOKUP(B301,IMPORT!$F:$AF,13,FALSE)="true","X",""),"")</f>
        <v/>
      </c>
      <c r="W301" s="16" t="str">
        <f>IFERROR(IF(VLOOKUP(B301,IMPORT!$F:$AF,14,FALSE)="true","X",""),"")</f>
        <v/>
      </c>
      <c r="X301" s="12">
        <f>IFERROR(INT(IF(MID(VLOOKUP(B301,IMPORT!$F:$AF,27,FALSE),1,10)&lt;&gt;"null",MID(VLOOKUP(B301,IMPORT!$F:$AF,27,FALSE),1,10),"-")),"")</f>
        <v>43214</v>
      </c>
      <c r="Y301" s="21">
        <f>IFERROR(IF(VLOOKUP(B301,IMPORT!$F:$AF,24,FALSE)&lt;&gt;"null",VLOOKUP(B301,IMPORT!$F:$AF,24,FALSE),""),"")</f>
        <v>7.01001187236032E+17</v>
      </c>
      <c r="Z301" s="18" t="str">
        <f>IFERROR(IF(VLOOKUP(B301,IMPORT!$F:$AF,25,FALSE)&lt;&gt;"null",VLOOKUP(B301,IMPORT!$F:$AF,25,FALSE),""),"")</f>
        <v/>
      </c>
    </row>
    <row r="302" spans="1:26">
      <c r="A302" s="1" t="str">
        <f>IFERROR(IF(IMPORT!C302&lt;&gt;"",IMPORT!C302,""),"")</f>
        <v>Paris 15 - Porte de Versailles</v>
      </c>
      <c r="B302" s="1" t="str">
        <f>IFERROR(VLOOKUP(D302,IMPORT!$1:$1048576,6,FALSE),"")</f>
        <v>EJ-614-RY</v>
      </c>
      <c r="C302" s="1" t="str">
        <f>IFERROR(VLOOKUP(B302,IMPORT!$F:$G,2,FALSE),"")</f>
        <v>TWINGO</v>
      </c>
      <c r="D302" s="8" t="str">
        <f>IFERROR(IF(IMPORT!A302&lt;&gt;"",IMPORT!A302,""),"")</f>
        <v>Paris 15 - Porte de Versailles1</v>
      </c>
      <c r="E302" s="1" t="str">
        <f>IFERROR(VLOOKUP(D302,IMPORT!$1:$1048576,21,FALSE),"")</f>
        <v>Stephen Girault</v>
      </c>
      <c r="F302" s="22" t="str">
        <f>IFERROR(IF(VLOOKUP(B302,IMPORT!$F:$J,4,0)="true","","S"),"")</f>
        <v/>
      </c>
      <c r="G302" s="10" t="str">
        <f>IFERROR(IF(VLOOKUP(B302,IMPORT!$F:$J,5,0)="normal","","B"),"")</f>
        <v>B</v>
      </c>
      <c r="H302" s="23" t="str">
        <f>IFERROR(IF(VLOOKUP(B302,IMPORT!$F:$L,7,0)="true","","P"),"")</f>
        <v/>
      </c>
      <c r="I302" s="18" t="str">
        <f>IF(AND(OR(IMPORT!K302="available",IMPORT!K302="reservation",IMPORT!K302="reservation-late"),OR(A302&lt;&gt;"Z - Garage - Livraison",A302&lt;&gt;"Z - Garage - Livraison")),B302,"")</f>
        <v/>
      </c>
      <c r="J302" s="18" t="str">
        <f>IFERROR(IF(VLOOKUP(B302,IMPORT!$F:$AF,21,FALSE)&lt;&gt;"null",IF(OR(A302="Z - Garage - Livraison",A302="Z - Garage - Restitution"),"",B302),""),"")</f>
        <v>EJ-614-RY</v>
      </c>
      <c r="K302" s="18" t="str">
        <f>IF(AND(J302="",OR(IMPORT!K302="intervention",IMPORT!K302="intervention-late")),IF(OR(A302="Z - Garage - Livraison",A302="Z - Garage - Restitution"),"",B302),"")</f>
        <v/>
      </c>
      <c r="L302" s="18" t="str">
        <f t="shared" si="8"/>
        <v/>
      </c>
      <c r="M302" s="20">
        <f>IFERROR(INT(IF(OR(IMPORT!K302="intervention",IMPORT!K302="intervention-late",IMPORT!K302="unavailable"),IF(J302&lt;&gt;"",MID(VLOOKUP(B302,IMPORT!$F:$AF,21,0),1,10),MID(VLOOKUP(B302,IMPORT!$F:$AF,19,0),1,10)),"")),"")</f>
        <v>43496</v>
      </c>
      <c r="N302" s="20">
        <f>IFERROR(INT(IF(OR(IMPORT!K302="intervention",IMPORT!K302="intervention-late",IMPORT!K302="unavailable"),IF(J302&lt;&gt;"",MID(VLOOKUP(B302,IMPORT!$F:$AF,22,0),1,10),MID(VLOOKUP(B302,IMPORT!$F:$AF,20,0),1,10)),"")),"")</f>
        <v>43523</v>
      </c>
      <c r="O302" s="18">
        <f t="shared" ca="1" si="9"/>
        <v>8</v>
      </c>
      <c r="P302" s="14" t="str">
        <f>IFERROR(INT(IF(MID(VLOOKUP(B302,IMPORT!$F:$AF,23,FALSE),1,10)&lt;&gt;"null",MID(VLOOKUP(B302,IMPORT!$F:$AF,23,FALSE),1,10),"")),"")</f>
        <v/>
      </c>
      <c r="Q302" s="16">
        <f>IFERROR(INT(IF(MID(VLOOKUP(B302,IMPORT!$F:$AF,26,FALSE),1,10)&lt;&gt;"null",MID(VLOOKUP(B302,IMPORT!$F:$AF,26,FALSE),1,10),"")),"")</f>
        <v>43427</v>
      </c>
      <c r="R302" s="16" t="str">
        <f>IFERROR(IF(VLOOKUP(B302,IMPORT!$F:$AF,11,FALSE)="true","X",""),"")</f>
        <v/>
      </c>
      <c r="S302" s="16" t="str">
        <f>IFERROR(IF(VLOOKUP(B302,IMPORT!$F:$AF,12,FALSE)="true","X",""),"")</f>
        <v/>
      </c>
      <c r="T302" s="16" t="str">
        <f>IFERROR(IF(VLOOKUP(B302,IMPORT!$F:$AF,9,FALSE)="true","X",""),"")</f>
        <v/>
      </c>
      <c r="U302" s="16" t="str">
        <f>IFERROR(IF(VLOOKUP(B302,IMPORT!$F:$AF,10,FALSE)="true","X",""),"")</f>
        <v/>
      </c>
      <c r="V302" s="16" t="str">
        <f>IFERROR(IF(VLOOKUP(B302,IMPORT!$F:$AF,13,FALSE)="true","X",""),"")</f>
        <v/>
      </c>
      <c r="W302" s="16" t="str">
        <f>IFERROR(IF(VLOOKUP(B302,IMPORT!$F:$AF,14,FALSE)="true","X",""),"")</f>
        <v/>
      </c>
      <c r="X302" s="12">
        <f>IFERROR(INT(IF(MID(VLOOKUP(B302,IMPORT!$F:$AF,27,FALSE),1,10)&lt;&gt;"null",MID(VLOOKUP(B302,IMPORT!$F:$AF,27,FALSE),1,10),"-")),"")</f>
        <v>43207</v>
      </c>
      <c r="Y302" s="21">
        <f>IFERROR(IF(VLOOKUP(B302,IMPORT!$F:$AF,24,FALSE)&lt;&gt;"null",VLOOKUP(B302,IMPORT!$F:$AF,24,FALSE),""),"")</f>
        <v>7.0100120039401101E+17</v>
      </c>
      <c r="Z302" s="18" t="str">
        <f>IFERROR(IF(VLOOKUP(B302,IMPORT!$F:$AF,25,FALSE)&lt;&gt;"null",VLOOKUP(B302,IMPORT!$F:$AF,25,FALSE),""),"")</f>
        <v/>
      </c>
    </row>
    <row r="303" spans="1:26">
      <c r="A303" s="1" t="str">
        <f>IFERROR(IF(IMPORT!C303&lt;&gt;"",IMPORT!C303,""),"")</f>
        <v>Paris 15 - Porte de Versailles</v>
      </c>
      <c r="B303" s="1" t="str">
        <f>IFERROR(VLOOKUP(D303,IMPORT!$1:$1048576,6,FALSE),"")</f>
        <v>FA-705-RW</v>
      </c>
      <c r="C303" s="1" t="str">
        <f>IFERROR(VLOOKUP(B303,IMPORT!$F:$G,2,FALSE),"")</f>
        <v>MEGANE</v>
      </c>
      <c r="D303" s="8" t="str">
        <f>IFERROR(IF(IMPORT!A303&lt;&gt;"",IMPORT!A303,""),"")</f>
        <v>Paris 15 - Porte de Versailles2</v>
      </c>
      <c r="E303" s="1" t="str">
        <f>IFERROR(VLOOKUP(D303,IMPORT!$1:$1048576,21,FALSE),"")</f>
        <v>Stephen Girault</v>
      </c>
      <c r="F303" s="22" t="str">
        <f>IFERROR(IF(VLOOKUP(B303,IMPORT!$F:$J,4,0)="true","","S"),"")</f>
        <v/>
      </c>
      <c r="G303" s="10" t="str">
        <f>IFERROR(IF(VLOOKUP(B303,IMPORT!$F:$J,5,0)="normal","","B"),"")</f>
        <v/>
      </c>
      <c r="H303" s="23" t="str">
        <f>IFERROR(IF(VLOOKUP(B303,IMPORT!$F:$L,7,0)="true","","P"),"")</f>
        <v/>
      </c>
      <c r="I303" s="18" t="str">
        <f>IF(AND(OR(IMPORT!K303="available",IMPORT!K303="reservation",IMPORT!K303="reservation-late"),OR(A303&lt;&gt;"Z - Garage - Livraison",A303&lt;&gt;"Z - Garage - Livraison")),B303,"")</f>
        <v>FA-705-RW</v>
      </c>
      <c r="J303" s="18" t="str">
        <f>IFERROR(IF(VLOOKUP(B303,IMPORT!$F:$AF,21,FALSE)&lt;&gt;"null",IF(OR(A303="Z - Garage - Livraison",A303="Z - Garage - Restitution"),"",B303),""),"")</f>
        <v/>
      </c>
      <c r="K303" s="18" t="str">
        <f>IF(AND(J303="",OR(IMPORT!K303="intervention",IMPORT!K303="intervention-late")),IF(OR(A303="Z - Garage - Livraison",A303="Z - Garage - Restitution"),"",B303),"")</f>
        <v/>
      </c>
      <c r="L303" s="18" t="str">
        <f t="shared" si="8"/>
        <v/>
      </c>
      <c r="M303" s="20" t="str">
        <f>IFERROR(INT(IF(OR(IMPORT!K303="intervention",IMPORT!K303="intervention-late",IMPORT!K303="unavailable"),IF(J303&lt;&gt;"",MID(VLOOKUP(B303,IMPORT!$F:$AF,21,0),1,10),MID(VLOOKUP(B303,IMPORT!$F:$AF,19,0),1,10)),"")),"")</f>
        <v/>
      </c>
      <c r="N303" s="20" t="str">
        <f>IFERROR(INT(IF(OR(IMPORT!K303="intervention",IMPORT!K303="intervention-late",IMPORT!K303="unavailable"),IF(J303&lt;&gt;"",MID(VLOOKUP(B303,IMPORT!$F:$AF,22,0),1,10),MID(VLOOKUP(B303,IMPORT!$F:$AF,20,0),1,10)),"")),"")</f>
        <v/>
      </c>
      <c r="O303" s="18" t="str">
        <f t="shared" ca="1" si="9"/>
        <v/>
      </c>
      <c r="P303" s="14">
        <f>IFERROR(INT(IF(MID(VLOOKUP(B303,IMPORT!$F:$AF,23,FALSE),1,10)&lt;&gt;"null",MID(VLOOKUP(B303,IMPORT!$F:$AF,23,FALSE),1,10),"")),"")</f>
        <v>43449</v>
      </c>
      <c r="Q303" s="16" t="str">
        <f>IFERROR(INT(IF(MID(VLOOKUP(B303,IMPORT!$F:$AF,26,FALSE),1,10)&lt;&gt;"null",MID(VLOOKUP(B303,IMPORT!$F:$AF,26,FALSE),1,10),"")),"")</f>
        <v/>
      </c>
      <c r="R303" s="16" t="str">
        <f>IFERROR(IF(VLOOKUP(B303,IMPORT!$F:$AF,11,FALSE)="true","X",""),"")</f>
        <v/>
      </c>
      <c r="S303" s="16" t="str">
        <f>IFERROR(IF(VLOOKUP(B303,IMPORT!$F:$AF,12,FALSE)="true","X",""),"")</f>
        <v/>
      </c>
      <c r="T303" s="16" t="str">
        <f>IFERROR(IF(VLOOKUP(B303,IMPORT!$F:$AF,9,FALSE)="true","X",""),"")</f>
        <v/>
      </c>
      <c r="U303" s="16" t="str">
        <f>IFERROR(IF(VLOOKUP(B303,IMPORT!$F:$AF,10,FALSE)="true","X",""),"")</f>
        <v/>
      </c>
      <c r="V303" s="16" t="str">
        <f>IFERROR(IF(VLOOKUP(B303,IMPORT!$F:$AF,13,FALSE)="true","X",""),"")</f>
        <v/>
      </c>
      <c r="W303" s="16" t="str">
        <f>IFERROR(IF(VLOOKUP(B303,IMPORT!$F:$AF,14,FALSE)="true","X",""),"")</f>
        <v/>
      </c>
      <c r="X303" s="12" t="str">
        <f>IFERROR(INT(IF(MID(VLOOKUP(B303,IMPORT!$F:$AF,27,FALSE),1,10)&lt;&gt;"null",MID(VLOOKUP(B303,IMPORT!$F:$AF,27,FALSE),1,10),"-")),"")</f>
        <v/>
      </c>
      <c r="Y303" s="21">
        <f>IFERROR(IF(VLOOKUP(B303,IMPORT!$F:$AF,24,FALSE)&lt;&gt;"null",VLOOKUP(B303,IMPORT!$F:$AF,24,FALSE),""),"")</f>
        <v>7.0100118723602496E+17</v>
      </c>
      <c r="Z303" s="18" t="str">
        <f>IFERROR(IF(VLOOKUP(B303,IMPORT!$F:$AF,25,FALSE)&lt;&gt;"null",VLOOKUP(B303,IMPORT!$F:$AF,25,FALSE),""),"")</f>
        <v/>
      </c>
    </row>
    <row r="304" spans="1:26">
      <c r="A304" s="1" t="str">
        <f>IFERROR(IF(IMPORT!C304&lt;&gt;"",IMPORT!C304,""),"")</f>
        <v>Paris 15 - Porte de Versailles</v>
      </c>
      <c r="B304" s="1" t="str">
        <f>IFERROR(VLOOKUP(D304,IMPORT!$1:$1048576,6,FALSE),"")</f>
        <v>EV-351-SP</v>
      </c>
      <c r="C304" s="1" t="str">
        <f>IFERROR(VLOOKUP(B304,IMPORT!$F:$G,2,FALSE),"")</f>
        <v>MEGANE</v>
      </c>
      <c r="D304" s="8" t="str">
        <f>IFERROR(IF(IMPORT!A304&lt;&gt;"",IMPORT!A304,""),"")</f>
        <v>Paris 15 - Porte de Versailles3</v>
      </c>
      <c r="E304" s="1" t="str">
        <f>IFERROR(VLOOKUP(D304,IMPORT!$1:$1048576,21,FALSE),"")</f>
        <v>Stephen Girault</v>
      </c>
      <c r="F304" s="22" t="str">
        <f>IFERROR(IF(VLOOKUP(B304,IMPORT!$F:$J,4,0)="true","","S"),"")</f>
        <v/>
      </c>
      <c r="G304" s="10" t="str">
        <f>IFERROR(IF(VLOOKUP(B304,IMPORT!$F:$J,5,0)="normal","","B"),"")</f>
        <v/>
      </c>
      <c r="H304" s="23" t="str">
        <f>IFERROR(IF(VLOOKUP(B304,IMPORT!$F:$L,7,0)="true","","P"),"")</f>
        <v/>
      </c>
      <c r="I304" s="18" t="str">
        <f>IF(AND(OR(IMPORT!K304="available",IMPORT!K304="reservation",IMPORT!K304="reservation-late"),OR(A304&lt;&gt;"Z - Garage - Livraison",A304&lt;&gt;"Z - Garage - Livraison")),B304,"")</f>
        <v>EV-351-SP</v>
      </c>
      <c r="J304" s="18" t="str">
        <f>IFERROR(IF(VLOOKUP(B304,IMPORT!$F:$AF,21,FALSE)&lt;&gt;"null",IF(OR(A304="Z - Garage - Livraison",A304="Z - Garage - Restitution"),"",B304),""),"")</f>
        <v/>
      </c>
      <c r="K304" s="18" t="str">
        <f>IF(AND(J304="",OR(IMPORT!K304="intervention",IMPORT!K304="intervention-late")),IF(OR(A304="Z - Garage - Livraison",A304="Z - Garage - Restitution"),"",B304),"")</f>
        <v/>
      </c>
      <c r="L304" s="18" t="str">
        <f t="shared" si="8"/>
        <v/>
      </c>
      <c r="M304" s="20" t="str">
        <f>IFERROR(INT(IF(OR(IMPORT!K304="intervention",IMPORT!K304="intervention-late",IMPORT!K304="unavailable"),IF(J304&lt;&gt;"",MID(VLOOKUP(B304,IMPORT!$F:$AF,21,0),1,10),MID(VLOOKUP(B304,IMPORT!$F:$AF,19,0),1,10)),"")),"")</f>
        <v/>
      </c>
      <c r="N304" s="20" t="str">
        <f>IFERROR(INT(IF(OR(IMPORT!K304="intervention",IMPORT!K304="intervention-late",IMPORT!K304="unavailable"),IF(J304&lt;&gt;"",MID(VLOOKUP(B304,IMPORT!$F:$AF,22,0),1,10),MID(VLOOKUP(B304,IMPORT!$F:$AF,20,0),1,10)),"")),"")</f>
        <v/>
      </c>
      <c r="O304" s="18" t="str">
        <f t="shared" ca="1" si="9"/>
        <v/>
      </c>
      <c r="P304" s="14">
        <f>IFERROR(INT(IF(MID(VLOOKUP(B304,IMPORT!$F:$AF,23,FALSE),1,10)&lt;&gt;"null",MID(VLOOKUP(B304,IMPORT!$F:$AF,23,FALSE),1,10),"")),"")</f>
        <v>43365</v>
      </c>
      <c r="Q304" s="16" t="str">
        <f>IFERROR(INT(IF(MID(VLOOKUP(B304,IMPORT!$F:$AF,26,FALSE),1,10)&lt;&gt;"null",MID(VLOOKUP(B304,IMPORT!$F:$AF,26,FALSE),1,10),"")),"")</f>
        <v/>
      </c>
      <c r="R304" s="16" t="str">
        <f>IFERROR(IF(VLOOKUP(B304,IMPORT!$F:$AF,11,FALSE)="true","X",""),"")</f>
        <v/>
      </c>
      <c r="S304" s="16" t="str">
        <f>IFERROR(IF(VLOOKUP(B304,IMPORT!$F:$AF,12,FALSE)="true","X",""),"")</f>
        <v/>
      </c>
      <c r="T304" s="16" t="str">
        <f>IFERROR(IF(VLOOKUP(B304,IMPORT!$F:$AF,9,FALSE)="true","X",""),"")</f>
        <v/>
      </c>
      <c r="U304" s="16" t="str">
        <f>IFERROR(IF(VLOOKUP(B304,IMPORT!$F:$AF,10,FALSE)="true","X",""),"")</f>
        <v/>
      </c>
      <c r="V304" s="16" t="str">
        <f>IFERROR(IF(VLOOKUP(B304,IMPORT!$F:$AF,13,FALSE)="true","X",""),"")</f>
        <v/>
      </c>
      <c r="W304" s="16" t="str">
        <f>IFERROR(IF(VLOOKUP(B304,IMPORT!$F:$AF,14,FALSE)="true","X",""),"")</f>
        <v/>
      </c>
      <c r="X304" s="12">
        <f>IFERROR(INT(IF(MID(VLOOKUP(B304,IMPORT!$F:$AF,27,FALSE),1,10)&lt;&gt;"null",MID(VLOOKUP(B304,IMPORT!$F:$AF,27,FALSE),1,10),"-")),"")</f>
        <v>43216</v>
      </c>
      <c r="Y304" s="21">
        <f>IFERROR(IF(VLOOKUP(B304,IMPORT!$F:$AF,24,FALSE)&lt;&gt;"null",VLOOKUP(B304,IMPORT!$F:$AF,24,FALSE),""),"")</f>
        <v>7.0100118723603699E+17</v>
      </c>
      <c r="Z304" s="18" t="str">
        <f>IFERROR(IF(VLOOKUP(B304,IMPORT!$F:$AF,25,FALSE)&lt;&gt;"null",VLOOKUP(B304,IMPORT!$F:$AF,25,FALSE),""),"")</f>
        <v/>
      </c>
    </row>
    <row r="305" spans="1:26">
      <c r="A305" s="1" t="str">
        <f>IFERROR(IF(IMPORT!C305&lt;&gt;"",IMPORT!C305,""),"")</f>
        <v>Paris 15 - Porte de Versailles</v>
      </c>
      <c r="B305" s="1" t="str">
        <f>IFERROR(VLOOKUP(D305,IMPORT!$1:$1048576,6,FALSE),"")</f>
        <v>EQ-022-EJ</v>
      </c>
      <c r="C305" s="1" t="str">
        <f>IFERROR(VLOOKUP(B305,IMPORT!$F:$G,2,FALSE),"")</f>
        <v>MEGANE</v>
      </c>
      <c r="D305" s="8" t="str">
        <f>IFERROR(IF(IMPORT!A305&lt;&gt;"",IMPORT!A305,""),"")</f>
        <v>Paris 15 - Porte de Versailles4</v>
      </c>
      <c r="E305" s="1" t="str">
        <f>IFERROR(VLOOKUP(D305,IMPORT!$1:$1048576,21,FALSE),"")</f>
        <v>Stephen Girault</v>
      </c>
      <c r="F305" s="22" t="str">
        <f>IFERROR(IF(VLOOKUP(B305,IMPORT!$F:$J,4,0)="true","","S"),"")</f>
        <v>S</v>
      </c>
      <c r="G305" s="10" t="str">
        <f>IFERROR(IF(VLOOKUP(B305,IMPORT!$F:$J,5,0)="normal","","B"),"")</f>
        <v/>
      </c>
      <c r="H305" s="23" t="str">
        <f>IFERROR(IF(VLOOKUP(B305,IMPORT!$F:$L,7,0)="true","","P"),"")</f>
        <v/>
      </c>
      <c r="I305" s="18" t="str">
        <f>IF(AND(OR(IMPORT!K305="available",IMPORT!K305="reservation",IMPORT!K305="reservation-late"),OR(A305&lt;&gt;"Z - Garage - Livraison",A305&lt;&gt;"Z - Garage - Livraison")),B305,"")</f>
        <v>EQ-022-EJ</v>
      </c>
      <c r="J305" s="18" t="str">
        <f>IFERROR(IF(VLOOKUP(B305,IMPORT!$F:$AF,21,FALSE)&lt;&gt;"null",IF(OR(A305="Z - Garage - Livraison",A305="Z - Garage - Restitution"),"",B305),""),"")</f>
        <v/>
      </c>
      <c r="K305" s="18" t="str">
        <f>IF(AND(J305="",OR(IMPORT!K305="intervention",IMPORT!K305="intervention-late")),IF(OR(A305="Z - Garage - Livraison",A305="Z - Garage - Restitution"),"",B305),"")</f>
        <v/>
      </c>
      <c r="L305" s="18" t="str">
        <f t="shared" si="8"/>
        <v/>
      </c>
      <c r="M305" s="20" t="str">
        <f>IFERROR(INT(IF(OR(IMPORT!K305="intervention",IMPORT!K305="intervention-late",IMPORT!K305="unavailable"),IF(J305&lt;&gt;"",MID(VLOOKUP(B305,IMPORT!$F:$AF,21,0),1,10),MID(VLOOKUP(B305,IMPORT!$F:$AF,19,0),1,10)),"")),"")</f>
        <v/>
      </c>
      <c r="N305" s="20" t="str">
        <f>IFERROR(INT(IF(OR(IMPORT!K305="intervention",IMPORT!K305="intervention-late",IMPORT!K305="unavailable"),IF(J305&lt;&gt;"",MID(VLOOKUP(B305,IMPORT!$F:$AF,22,0),1,10),MID(VLOOKUP(B305,IMPORT!$F:$AF,20,0),1,10)),"")),"")</f>
        <v/>
      </c>
      <c r="O305" s="18" t="str">
        <f t="shared" ca="1" si="9"/>
        <v/>
      </c>
      <c r="P305" s="14">
        <f>IFERROR(INT(IF(MID(VLOOKUP(B305,IMPORT!$F:$AF,23,FALSE),1,10)&lt;&gt;"null",MID(VLOOKUP(B305,IMPORT!$F:$AF,23,FALSE),1,10),"")),"")</f>
        <v>43474</v>
      </c>
      <c r="Q305" s="16" t="str">
        <f>IFERROR(INT(IF(MID(VLOOKUP(B305,IMPORT!$F:$AF,26,FALSE),1,10)&lt;&gt;"null",MID(VLOOKUP(B305,IMPORT!$F:$AF,26,FALSE),1,10),"")),"")</f>
        <v/>
      </c>
      <c r="R305" s="16" t="str">
        <f>IFERROR(IF(VLOOKUP(B305,IMPORT!$F:$AF,11,FALSE)="true","X",""),"")</f>
        <v/>
      </c>
      <c r="S305" s="16" t="str">
        <f>IFERROR(IF(VLOOKUP(B305,IMPORT!$F:$AF,12,FALSE)="true","X",""),"")</f>
        <v/>
      </c>
      <c r="T305" s="16" t="str">
        <f>IFERROR(IF(VLOOKUP(B305,IMPORT!$F:$AF,9,FALSE)="true","X",""),"")</f>
        <v/>
      </c>
      <c r="U305" s="16" t="str">
        <f>IFERROR(IF(VLOOKUP(B305,IMPORT!$F:$AF,10,FALSE)="true","X",""),"")</f>
        <v/>
      </c>
      <c r="V305" s="16" t="str">
        <f>IFERROR(IF(VLOOKUP(B305,IMPORT!$F:$AF,13,FALSE)="true","X",""),"")</f>
        <v/>
      </c>
      <c r="W305" s="16" t="str">
        <f>IFERROR(IF(VLOOKUP(B305,IMPORT!$F:$AF,14,FALSE)="true","X",""),"")</f>
        <v/>
      </c>
      <c r="X305" s="12">
        <f>IFERROR(INT(IF(MID(VLOOKUP(B305,IMPORT!$F:$AF,27,FALSE),1,10)&lt;&gt;"null",MID(VLOOKUP(B305,IMPORT!$F:$AF,27,FALSE),1,10),"-")),"")</f>
        <v>43214</v>
      </c>
      <c r="Y305" s="21">
        <f>IFERROR(IF(VLOOKUP(B305,IMPORT!$F:$AF,24,FALSE)&lt;&gt;"null",VLOOKUP(B305,IMPORT!$F:$AF,24,FALSE),""),"")</f>
        <v>7.0100118723601997E+17</v>
      </c>
      <c r="Z305" s="18" t="str">
        <f>IFERROR(IF(VLOOKUP(B305,IMPORT!$F:$AF,25,FALSE)&lt;&gt;"null",VLOOKUP(B305,IMPORT!$F:$AF,25,FALSE),""),"")</f>
        <v/>
      </c>
    </row>
    <row r="306" spans="1:26">
      <c r="A306" s="1" t="str">
        <f>IFERROR(IF(IMPORT!C306&lt;&gt;"",IMPORT!C306,""),"")</f>
        <v>Paris 15 - Porte de Versailles</v>
      </c>
      <c r="B306" s="1" t="str">
        <f>IFERROR(VLOOKUP(D306,IMPORT!$1:$1048576,6,FALSE),"")</f>
        <v>FA-365-RV</v>
      </c>
      <c r="C306" s="1" t="str">
        <f>IFERROR(VLOOKUP(B306,IMPORT!$F:$G,2,FALSE),"")</f>
        <v>MEGANE</v>
      </c>
      <c r="D306" s="8" t="str">
        <f>IFERROR(IF(IMPORT!A306&lt;&gt;"",IMPORT!A306,""),"")</f>
        <v>Paris 15 - Porte de Versailles5</v>
      </c>
      <c r="E306" s="1" t="str">
        <f>IFERROR(VLOOKUP(D306,IMPORT!$1:$1048576,21,FALSE),"")</f>
        <v>Stephen Girault</v>
      </c>
      <c r="F306" s="22" t="str">
        <f>IFERROR(IF(VLOOKUP(B306,IMPORT!$F:$J,4,0)="true","","S"),"")</f>
        <v/>
      </c>
      <c r="G306" s="10" t="str">
        <f>IFERROR(IF(VLOOKUP(B306,IMPORT!$F:$J,5,0)="normal","","B"),"")</f>
        <v/>
      </c>
      <c r="H306" s="23" t="str">
        <f>IFERROR(IF(VLOOKUP(B306,IMPORT!$F:$L,7,0)="true","","P"),"")</f>
        <v/>
      </c>
      <c r="I306" s="18" t="str">
        <f>IF(AND(OR(IMPORT!K306="available",IMPORT!K306="reservation",IMPORT!K306="reservation-late"),OR(A306&lt;&gt;"Z - Garage - Livraison",A306&lt;&gt;"Z - Garage - Livraison")),B306,"")</f>
        <v>FA-365-RV</v>
      </c>
      <c r="J306" s="18" t="str">
        <f>IFERROR(IF(VLOOKUP(B306,IMPORT!$F:$AF,21,FALSE)&lt;&gt;"null",IF(OR(A306="Z - Garage - Livraison",A306="Z - Garage - Restitution"),"",B306),""),"")</f>
        <v/>
      </c>
      <c r="K306" s="18" t="str">
        <f>IF(AND(J306="",OR(IMPORT!K306="intervention",IMPORT!K306="intervention-late")),IF(OR(A306="Z - Garage - Livraison",A306="Z - Garage - Restitution"),"",B306),"")</f>
        <v/>
      </c>
      <c r="L306" s="18" t="str">
        <f t="shared" si="8"/>
        <v/>
      </c>
      <c r="M306" s="20" t="str">
        <f>IFERROR(INT(IF(OR(IMPORT!K306="intervention",IMPORT!K306="intervention-late",IMPORT!K306="unavailable"),IF(J306&lt;&gt;"",MID(VLOOKUP(B306,IMPORT!$F:$AF,21,0),1,10),MID(VLOOKUP(B306,IMPORT!$F:$AF,19,0),1,10)),"")),"")</f>
        <v/>
      </c>
      <c r="N306" s="20" t="str">
        <f>IFERROR(INT(IF(OR(IMPORT!K306="intervention",IMPORT!K306="intervention-late",IMPORT!K306="unavailable"),IF(J306&lt;&gt;"",MID(VLOOKUP(B306,IMPORT!$F:$AF,22,0),1,10),MID(VLOOKUP(B306,IMPORT!$F:$AF,20,0),1,10)),"")),"")</f>
        <v/>
      </c>
      <c r="O306" s="18" t="str">
        <f t="shared" ca="1" si="9"/>
        <v/>
      </c>
      <c r="P306" s="14">
        <f>IFERROR(INT(IF(MID(VLOOKUP(B306,IMPORT!$F:$AF,23,FALSE),1,10)&lt;&gt;"null",MID(VLOOKUP(B306,IMPORT!$F:$AF,23,FALSE),1,10),"")),"")</f>
        <v>43505</v>
      </c>
      <c r="Q306" s="16" t="str">
        <f>IFERROR(INT(IF(MID(VLOOKUP(B306,IMPORT!$F:$AF,26,FALSE),1,10)&lt;&gt;"null",MID(VLOOKUP(B306,IMPORT!$F:$AF,26,FALSE),1,10),"")),"")</f>
        <v/>
      </c>
      <c r="R306" s="16" t="str">
        <f>IFERROR(IF(VLOOKUP(B306,IMPORT!$F:$AF,11,FALSE)="true","X",""),"")</f>
        <v/>
      </c>
      <c r="S306" s="16" t="str">
        <f>IFERROR(IF(VLOOKUP(B306,IMPORT!$F:$AF,12,FALSE)="true","X",""),"")</f>
        <v/>
      </c>
      <c r="T306" s="16" t="str">
        <f>IFERROR(IF(VLOOKUP(B306,IMPORT!$F:$AF,9,FALSE)="true","X",""),"")</f>
        <v/>
      </c>
      <c r="U306" s="16" t="str">
        <f>IFERROR(IF(VLOOKUP(B306,IMPORT!$F:$AF,10,FALSE)="true","X",""),"")</f>
        <v/>
      </c>
      <c r="V306" s="16" t="str">
        <f>IFERROR(IF(VLOOKUP(B306,IMPORT!$F:$AF,13,FALSE)="true","X",""),"")</f>
        <v/>
      </c>
      <c r="W306" s="16" t="str">
        <f>IFERROR(IF(VLOOKUP(B306,IMPORT!$F:$AF,14,FALSE)="true","X",""),"")</f>
        <v/>
      </c>
      <c r="X306" s="12" t="str">
        <f>IFERROR(INT(IF(MID(VLOOKUP(B306,IMPORT!$F:$AF,27,FALSE),1,10)&lt;&gt;"null",MID(VLOOKUP(B306,IMPORT!$F:$AF,27,FALSE),1,10),"-")),"")</f>
        <v/>
      </c>
      <c r="Y306" s="21">
        <f>IFERROR(IF(VLOOKUP(B306,IMPORT!$F:$AF,24,FALSE)&lt;&gt;"null",VLOOKUP(B306,IMPORT!$F:$AF,24,FALSE),""),"")</f>
        <v>7.0100118723602496E+17</v>
      </c>
      <c r="Z306" s="18" t="str">
        <f>IFERROR(IF(VLOOKUP(B306,IMPORT!$F:$AF,25,FALSE)&lt;&gt;"null",VLOOKUP(B306,IMPORT!$F:$AF,25,FALSE),""),"")</f>
        <v/>
      </c>
    </row>
    <row r="307" spans="1:26">
      <c r="A307" s="1" t="str">
        <f>IFERROR(IF(IMPORT!C307&lt;&gt;"",IMPORT!C307,""),"")</f>
        <v>Paris 16 - Avenue Foch</v>
      </c>
      <c r="B307" s="1" t="str">
        <f>IFERROR(VLOOKUP(D307,IMPORT!$1:$1048576,6,FALSE),"")</f>
        <v>EK-660-XE</v>
      </c>
      <c r="C307" s="1" t="str">
        <f>IFERROR(VLOOKUP(B307,IMPORT!$F:$G,2,FALSE),"")</f>
        <v>TWINGO</v>
      </c>
      <c r="D307" s="8" t="str">
        <f>IFERROR(IF(IMPORT!A307&lt;&gt;"",IMPORT!A307,""),"")</f>
        <v>Paris 16 - Avenue Foch1</v>
      </c>
      <c r="E307" s="1" t="str">
        <f>IFERROR(VLOOKUP(D307,IMPORT!$1:$1048576,21,FALSE),"")</f>
        <v>Azize Aouzal</v>
      </c>
      <c r="F307" s="22" t="str">
        <f>IFERROR(IF(VLOOKUP(B307,IMPORT!$F:$J,4,0)="true","","S"),"")</f>
        <v/>
      </c>
      <c r="G307" s="10" t="str">
        <f>IFERROR(IF(VLOOKUP(B307,IMPORT!$F:$J,5,0)="normal","","B"),"")</f>
        <v>B</v>
      </c>
      <c r="H307" s="23" t="str">
        <f>IFERROR(IF(VLOOKUP(B307,IMPORT!$F:$L,7,0)="true","","P"),"")</f>
        <v>P</v>
      </c>
      <c r="I307" s="18" t="str">
        <f>IF(AND(OR(IMPORT!K307="available",IMPORT!K307="reservation",IMPORT!K307="reservation-late"),OR(A307&lt;&gt;"Z - Garage - Livraison",A307&lt;&gt;"Z - Garage - Livraison")),B307,"")</f>
        <v/>
      </c>
      <c r="J307" s="18" t="str">
        <f>IFERROR(IF(VLOOKUP(B307,IMPORT!$F:$AF,21,FALSE)&lt;&gt;"null",IF(OR(A307="Z - Garage - Livraison",A307="Z - Garage - Restitution"),"",B307),""),"")</f>
        <v>EK-660-XE</v>
      </c>
      <c r="K307" s="18" t="str">
        <f>IF(AND(J307="",OR(IMPORT!K307="intervention",IMPORT!K307="intervention-late")),IF(OR(A307="Z - Garage - Livraison",A307="Z - Garage - Restitution"),"",B307),"")</f>
        <v/>
      </c>
      <c r="L307" s="18" t="str">
        <f t="shared" si="8"/>
        <v/>
      </c>
      <c r="M307" s="20">
        <f>IFERROR(INT(IF(OR(IMPORT!K307="intervention",IMPORT!K307="intervention-late",IMPORT!K307="unavailable"),IF(J307&lt;&gt;"",MID(VLOOKUP(B307,IMPORT!$F:$AF,21,0),1,10),MID(VLOOKUP(B307,IMPORT!$F:$AF,19,0),1,10)),"")),"")</f>
        <v>43447</v>
      </c>
      <c r="N307" s="20">
        <f>IFERROR(INT(IF(OR(IMPORT!K307="intervention",IMPORT!K307="intervention-late",IMPORT!K307="unavailable"),IF(J307&lt;&gt;"",MID(VLOOKUP(B307,IMPORT!$F:$AF,22,0),1,10),MID(VLOOKUP(B307,IMPORT!$F:$AF,20,0),1,10)),"")),"")</f>
        <v>43523</v>
      </c>
      <c r="O307" s="18">
        <f t="shared" ca="1" si="9"/>
        <v>8</v>
      </c>
      <c r="P307" s="14">
        <f>IFERROR(INT(IF(MID(VLOOKUP(B307,IMPORT!$F:$AF,23,FALSE),1,10)&lt;&gt;"null",MID(VLOOKUP(B307,IMPORT!$F:$AF,23,FALSE),1,10),"")),"")</f>
        <v>43289</v>
      </c>
      <c r="Q307" s="16">
        <f>IFERROR(INT(IF(MID(VLOOKUP(B307,IMPORT!$F:$AF,26,FALSE),1,10)&lt;&gt;"null",MID(VLOOKUP(B307,IMPORT!$F:$AF,26,FALSE),1,10),"")),"")</f>
        <v>43427</v>
      </c>
      <c r="R307" s="16" t="str">
        <f>IFERROR(IF(VLOOKUP(B307,IMPORT!$F:$AF,11,FALSE)="true","X",""),"")</f>
        <v/>
      </c>
      <c r="S307" s="16" t="str">
        <f>IFERROR(IF(VLOOKUP(B307,IMPORT!$F:$AF,12,FALSE)="true","X",""),"")</f>
        <v/>
      </c>
      <c r="T307" s="16" t="str">
        <f>IFERROR(IF(VLOOKUP(B307,IMPORT!$F:$AF,9,FALSE)="true","X",""),"")</f>
        <v/>
      </c>
      <c r="U307" s="16" t="str">
        <f>IFERROR(IF(VLOOKUP(B307,IMPORT!$F:$AF,10,FALSE)="true","X",""),"")</f>
        <v/>
      </c>
      <c r="V307" s="16" t="str">
        <f>IFERROR(IF(VLOOKUP(B307,IMPORT!$F:$AF,13,FALSE)="true","X",""),"")</f>
        <v/>
      </c>
      <c r="W307" s="16" t="str">
        <f>IFERROR(IF(VLOOKUP(B307,IMPORT!$F:$AF,14,FALSE)="true","X",""),"")</f>
        <v/>
      </c>
      <c r="X307" s="12">
        <f>IFERROR(INT(IF(MID(VLOOKUP(B307,IMPORT!$F:$AF,27,FALSE),1,10)&lt;&gt;"null",MID(VLOOKUP(B307,IMPORT!$F:$AF,27,FALSE),1,10),"-")),"")</f>
        <v>43432</v>
      </c>
      <c r="Y307" s="21">
        <f>IFERROR(IF(VLOOKUP(B307,IMPORT!$F:$AF,24,FALSE)&lt;&gt;"null",VLOOKUP(B307,IMPORT!$F:$AF,24,FALSE),""),"")</f>
        <v>7.0100120039401306E+17</v>
      </c>
      <c r="Z307" s="18" t="str">
        <f>IFERROR(IF(VLOOKUP(B307,IMPORT!$F:$AF,25,FALSE)&lt;&gt;"null",VLOOKUP(B307,IMPORT!$F:$AF,25,FALSE),""),"")</f>
        <v/>
      </c>
    </row>
    <row r="308" spans="1:26">
      <c r="A308" s="1" t="str">
        <f>IFERROR(IF(IMPORT!C308&lt;&gt;"",IMPORT!C308,""),"")</f>
        <v>Paris 16 - Avenue Foch</v>
      </c>
      <c r="B308" s="1" t="str">
        <f>IFERROR(VLOOKUP(D308,IMPORT!$1:$1048576,6,FALSE),"")</f>
        <v>EL-452-FM</v>
      </c>
      <c r="C308" s="1" t="str">
        <f>IFERROR(VLOOKUP(B308,IMPORT!$F:$G,2,FALSE),"")</f>
        <v>Golf 7</v>
      </c>
      <c r="D308" s="8" t="str">
        <f>IFERROR(IF(IMPORT!A308&lt;&gt;"",IMPORT!A308,""),"")</f>
        <v>Paris 16 - Avenue Foch2</v>
      </c>
      <c r="E308" s="1" t="str">
        <f>IFERROR(VLOOKUP(D308,IMPORT!$1:$1048576,21,FALSE),"")</f>
        <v>Azize Aouzal</v>
      </c>
      <c r="F308" s="22" t="str">
        <f>IFERROR(IF(VLOOKUP(B308,IMPORT!$F:$J,4,0)="true","","S"),"")</f>
        <v/>
      </c>
      <c r="G308" s="10" t="str">
        <f>IFERROR(IF(VLOOKUP(B308,IMPORT!$F:$J,5,0)="normal","","B"),"")</f>
        <v/>
      </c>
      <c r="H308" s="23" t="str">
        <f>IFERROR(IF(VLOOKUP(B308,IMPORT!$F:$L,7,0)="true","","P"),"")</f>
        <v>P</v>
      </c>
      <c r="I308" s="18" t="str">
        <f>IF(AND(OR(IMPORT!K308="available",IMPORT!K308="reservation",IMPORT!K308="reservation-late"),OR(A308&lt;&gt;"Z - Garage - Livraison",A308&lt;&gt;"Z - Garage - Livraison")),B308,"")</f>
        <v/>
      </c>
      <c r="J308" s="18" t="str">
        <f>IFERROR(IF(VLOOKUP(B308,IMPORT!$F:$AF,21,FALSE)&lt;&gt;"null",IF(OR(A308="Z - Garage - Livraison",A308="Z - Garage - Restitution"),"",B308),""),"")</f>
        <v>EL-452-FM</v>
      </c>
      <c r="K308" s="18" t="str">
        <f>IF(AND(J308="",OR(IMPORT!K308="intervention",IMPORT!K308="intervention-late")),IF(OR(A308="Z - Garage - Livraison",A308="Z - Garage - Restitution"),"",B308),"")</f>
        <v/>
      </c>
      <c r="L308" s="18" t="str">
        <f t="shared" si="8"/>
        <v/>
      </c>
      <c r="M308" s="20">
        <f>IFERROR(INT(IF(OR(IMPORT!K308="intervention",IMPORT!K308="intervention-late",IMPORT!K308="unavailable"),IF(J308&lt;&gt;"",MID(VLOOKUP(B308,IMPORT!$F:$AF,21,0),1,10),MID(VLOOKUP(B308,IMPORT!$F:$AF,19,0),1,10)),"")),"")</f>
        <v>43501</v>
      </c>
      <c r="N308" s="20">
        <f>IFERROR(INT(IF(OR(IMPORT!K308="intervention",IMPORT!K308="intervention-late",IMPORT!K308="unavailable"),IF(J308&lt;&gt;"",MID(VLOOKUP(B308,IMPORT!$F:$AF,22,0),1,10),MID(VLOOKUP(B308,IMPORT!$F:$AF,20,0),1,10)),"")),"")</f>
        <v>43524</v>
      </c>
      <c r="O308" s="18">
        <f t="shared" ca="1" si="9"/>
        <v>9</v>
      </c>
      <c r="P308" s="14" t="str">
        <f>IFERROR(INT(IF(MID(VLOOKUP(B308,IMPORT!$F:$AF,23,FALSE),1,10)&lt;&gt;"null",MID(VLOOKUP(B308,IMPORT!$F:$AF,23,FALSE),1,10),"")),"")</f>
        <v/>
      </c>
      <c r="Q308" s="16" t="str">
        <f>IFERROR(INT(IF(MID(VLOOKUP(B308,IMPORT!$F:$AF,26,FALSE),1,10)&lt;&gt;"null",MID(VLOOKUP(B308,IMPORT!$F:$AF,26,FALSE),1,10),"")),"")</f>
        <v/>
      </c>
      <c r="R308" s="16" t="str">
        <f>IFERROR(IF(VLOOKUP(B308,IMPORT!$F:$AF,11,FALSE)="true","X",""),"")</f>
        <v/>
      </c>
      <c r="S308" s="16" t="str">
        <f>IFERROR(IF(VLOOKUP(B308,IMPORT!$F:$AF,12,FALSE)="true","X",""),"")</f>
        <v/>
      </c>
      <c r="T308" s="16" t="str">
        <f>IFERROR(IF(VLOOKUP(B308,IMPORT!$F:$AF,9,FALSE)="true","X",""),"")</f>
        <v/>
      </c>
      <c r="U308" s="16" t="str">
        <f>IFERROR(IF(VLOOKUP(B308,IMPORT!$F:$AF,10,FALSE)="true","X",""),"")</f>
        <v/>
      </c>
      <c r="V308" s="16" t="str">
        <f>IFERROR(IF(VLOOKUP(B308,IMPORT!$F:$AF,13,FALSE)="true","X",""),"")</f>
        <v/>
      </c>
      <c r="W308" s="16" t="str">
        <f>IFERROR(IF(VLOOKUP(B308,IMPORT!$F:$AF,14,FALSE)="true","X",""),"")</f>
        <v/>
      </c>
      <c r="X308" s="12">
        <f>IFERROR(INT(IF(MID(VLOOKUP(B308,IMPORT!$F:$AF,27,FALSE),1,10)&lt;&gt;"null",MID(VLOOKUP(B308,IMPORT!$F:$AF,27,FALSE),1,10),"-")),"")</f>
        <v>43448</v>
      </c>
      <c r="Y308" s="21">
        <f>IFERROR(IF(VLOOKUP(B308,IMPORT!$F:$AF,24,FALSE)&lt;&gt;"null",VLOOKUP(B308,IMPORT!$F:$AF,24,FALSE),""),"")</f>
        <v>7.0100118723606797E+17</v>
      </c>
      <c r="Z308" s="18" t="str">
        <f>IFERROR(IF(VLOOKUP(B308,IMPORT!$F:$AF,25,FALSE)&lt;&gt;"null",VLOOKUP(B308,IMPORT!$F:$AF,25,FALSE),""),"")</f>
        <v/>
      </c>
    </row>
    <row r="309" spans="1:26">
      <c r="A309" s="1" t="str">
        <f>IFERROR(IF(IMPORT!C309&lt;&gt;"",IMPORT!C309,""),"")</f>
        <v>Paris 16 - Georges Mandel</v>
      </c>
      <c r="B309" s="1" t="str">
        <f>IFERROR(VLOOKUP(D309,IMPORT!$1:$1048576,6,FALSE),"")</f>
        <v>EV-460-CC</v>
      </c>
      <c r="C309" s="1" t="str">
        <f>IFERROR(VLOOKUP(B309,IMPORT!$F:$G,2,FALSE),"")</f>
        <v>MEGANE</v>
      </c>
      <c r="D309" s="8" t="str">
        <f>IFERROR(IF(IMPORT!A309&lt;&gt;"",IMPORT!A309,""),"")</f>
        <v>Paris 16 - Georges Mandel1</v>
      </c>
      <c r="E309" s="1" t="str">
        <f>IFERROR(VLOOKUP(D309,IMPORT!$1:$1048576,21,FALSE),"")</f>
        <v>Azize Aouzal</v>
      </c>
      <c r="F309" s="22" t="str">
        <f>IFERROR(IF(VLOOKUP(B309,IMPORT!$F:$J,4,0)="true","","S"),"")</f>
        <v/>
      </c>
      <c r="G309" s="10" t="str">
        <f>IFERROR(IF(VLOOKUP(B309,IMPORT!$F:$J,5,0)="normal","","B"),"")</f>
        <v/>
      </c>
      <c r="H309" s="23" t="str">
        <f>IFERROR(IF(VLOOKUP(B309,IMPORT!$F:$L,7,0)="true","","P"),"")</f>
        <v/>
      </c>
      <c r="I309" s="18" t="str">
        <f>IF(AND(OR(IMPORT!K309="available",IMPORT!K309="reservation",IMPORT!K309="reservation-late"),OR(A309&lt;&gt;"Z - Garage - Livraison",A309&lt;&gt;"Z - Garage - Livraison")),B309,"")</f>
        <v>EV-460-CC</v>
      </c>
      <c r="J309" s="18" t="str">
        <f>IFERROR(IF(VLOOKUP(B309,IMPORT!$F:$AF,21,FALSE)&lt;&gt;"null",IF(OR(A309="Z - Garage - Livraison",A309="Z - Garage - Restitution"),"",B309),""),"")</f>
        <v/>
      </c>
      <c r="K309" s="18" t="str">
        <f>IF(AND(J309="",OR(IMPORT!K309="intervention",IMPORT!K309="intervention-late")),IF(OR(A309="Z - Garage - Livraison",A309="Z - Garage - Restitution"),"",B309),"")</f>
        <v/>
      </c>
      <c r="L309" s="18" t="str">
        <f t="shared" si="8"/>
        <v/>
      </c>
      <c r="M309" s="20" t="str">
        <f>IFERROR(INT(IF(OR(IMPORT!K309="intervention",IMPORT!K309="intervention-late",IMPORT!K309="unavailable"),IF(J309&lt;&gt;"",MID(VLOOKUP(B309,IMPORT!$F:$AF,21,0),1,10),MID(VLOOKUP(B309,IMPORT!$F:$AF,19,0),1,10)),"")),"")</f>
        <v/>
      </c>
      <c r="N309" s="20" t="str">
        <f>IFERROR(INT(IF(OR(IMPORT!K309="intervention",IMPORT!K309="intervention-late",IMPORT!K309="unavailable"),IF(J309&lt;&gt;"",MID(VLOOKUP(B309,IMPORT!$F:$AF,22,0),1,10),MID(VLOOKUP(B309,IMPORT!$F:$AF,20,0),1,10)),"")),"")</f>
        <v/>
      </c>
      <c r="O309" s="18" t="str">
        <f t="shared" ca="1" si="9"/>
        <v/>
      </c>
      <c r="P309" s="14">
        <f>IFERROR(INT(IF(MID(VLOOKUP(B309,IMPORT!$F:$AF,23,FALSE),1,10)&lt;&gt;"null",MID(VLOOKUP(B309,IMPORT!$F:$AF,23,FALSE),1,10),"")),"")</f>
        <v>43435</v>
      </c>
      <c r="Q309" s="16" t="str">
        <f>IFERROR(INT(IF(MID(VLOOKUP(B309,IMPORT!$F:$AF,26,FALSE),1,10)&lt;&gt;"null",MID(VLOOKUP(B309,IMPORT!$F:$AF,26,FALSE),1,10),"")),"")</f>
        <v/>
      </c>
      <c r="R309" s="16" t="str">
        <f>IFERROR(IF(VLOOKUP(B309,IMPORT!$F:$AF,11,FALSE)="true","X",""),"")</f>
        <v/>
      </c>
      <c r="S309" s="16" t="str">
        <f>IFERROR(IF(VLOOKUP(B309,IMPORT!$F:$AF,12,FALSE)="true","X",""),"")</f>
        <v/>
      </c>
      <c r="T309" s="16" t="str">
        <f>IFERROR(IF(VLOOKUP(B309,IMPORT!$F:$AF,9,FALSE)="true","X",""),"")</f>
        <v/>
      </c>
      <c r="U309" s="16" t="str">
        <f>IFERROR(IF(VLOOKUP(B309,IMPORT!$F:$AF,10,FALSE)="true","X",""),"")</f>
        <v/>
      </c>
      <c r="V309" s="16" t="str">
        <f>IFERROR(IF(VLOOKUP(B309,IMPORT!$F:$AF,13,FALSE)="true","X",""),"")</f>
        <v/>
      </c>
      <c r="W309" s="16" t="str">
        <f>IFERROR(IF(VLOOKUP(B309,IMPORT!$F:$AF,14,FALSE)="true","X",""),"")</f>
        <v/>
      </c>
      <c r="X309" s="12">
        <f>IFERROR(INT(IF(MID(VLOOKUP(B309,IMPORT!$F:$AF,27,FALSE),1,10)&lt;&gt;"null",MID(VLOOKUP(B309,IMPORT!$F:$AF,27,FALSE),1,10),"-")),"")</f>
        <v>43432</v>
      </c>
      <c r="Y309" s="21">
        <f>IFERROR(IF(VLOOKUP(B309,IMPORT!$F:$AF,24,FALSE)&lt;&gt;"null",VLOOKUP(B309,IMPORT!$F:$AF,24,FALSE),""),"")</f>
        <v>7.0100118723607398E+18</v>
      </c>
      <c r="Z309" s="18" t="str">
        <f>IFERROR(IF(VLOOKUP(B309,IMPORT!$F:$AF,25,FALSE)&lt;&gt;"null",VLOOKUP(B309,IMPORT!$F:$AF,25,FALSE),""),"")</f>
        <v/>
      </c>
    </row>
    <row r="310" spans="1:26">
      <c r="A310" s="1" t="str">
        <f>IFERROR(IF(IMPORT!C310&lt;&gt;"",IMPORT!C310,""),"")</f>
        <v>Paris 16 - Georges Mandel</v>
      </c>
      <c r="B310" s="1" t="str">
        <f>IFERROR(VLOOKUP(D310,IMPORT!$1:$1048576,6,FALSE),"")</f>
        <v>EX-381-EX</v>
      </c>
      <c r="C310" s="1">
        <f>IFERROR(VLOOKUP(B310,IMPORT!$F:$G,2,FALSE),"")</f>
        <v>500</v>
      </c>
      <c r="D310" s="8" t="str">
        <f>IFERROR(IF(IMPORT!A310&lt;&gt;"",IMPORT!A310,""),"")</f>
        <v>Paris 16 - Georges Mandel2</v>
      </c>
      <c r="E310" s="1" t="str">
        <f>IFERROR(VLOOKUP(D310,IMPORT!$1:$1048576,21,FALSE),"")</f>
        <v>Azize Aouzal</v>
      </c>
      <c r="F310" s="22" t="str">
        <f>IFERROR(IF(VLOOKUP(B310,IMPORT!$F:$J,4,0)="true","","S"),"")</f>
        <v/>
      </c>
      <c r="G310" s="10" t="str">
        <f>IFERROR(IF(VLOOKUP(B310,IMPORT!$F:$J,5,0)="normal","","B"),"")</f>
        <v/>
      </c>
      <c r="H310" s="23" t="str">
        <f>IFERROR(IF(VLOOKUP(B310,IMPORT!$F:$L,7,0)="true","","P"),"")</f>
        <v/>
      </c>
      <c r="I310" s="18" t="str">
        <f>IF(AND(OR(IMPORT!K310="available",IMPORT!K310="reservation",IMPORT!K310="reservation-late"),OR(A310&lt;&gt;"Z - Garage - Livraison",A310&lt;&gt;"Z - Garage - Livraison")),B310,"")</f>
        <v>EX-381-EX</v>
      </c>
      <c r="J310" s="18" t="str">
        <f>IFERROR(IF(VLOOKUP(B310,IMPORT!$F:$AF,21,FALSE)&lt;&gt;"null",IF(OR(A310="Z - Garage - Livraison",A310="Z - Garage - Restitution"),"",B310),""),"")</f>
        <v/>
      </c>
      <c r="K310" s="18" t="str">
        <f>IF(AND(J310="",OR(IMPORT!K310="intervention",IMPORT!K310="intervention-late")),IF(OR(A310="Z - Garage - Livraison",A310="Z - Garage - Restitution"),"",B310),"")</f>
        <v/>
      </c>
      <c r="L310" s="18" t="str">
        <f t="shared" si="8"/>
        <v/>
      </c>
      <c r="M310" s="20" t="str">
        <f>IFERROR(INT(IF(OR(IMPORT!K310="intervention",IMPORT!K310="intervention-late",IMPORT!K310="unavailable"),IF(J310&lt;&gt;"",MID(VLOOKUP(B310,IMPORT!$F:$AF,21,0),1,10),MID(VLOOKUP(B310,IMPORT!$F:$AF,19,0),1,10)),"")),"")</f>
        <v/>
      </c>
      <c r="N310" s="20" t="str">
        <f>IFERROR(INT(IF(OR(IMPORT!K310="intervention",IMPORT!K310="intervention-late",IMPORT!K310="unavailable"),IF(J310&lt;&gt;"",MID(VLOOKUP(B310,IMPORT!$F:$AF,22,0),1,10),MID(VLOOKUP(B310,IMPORT!$F:$AF,20,0),1,10)),"")),"")</f>
        <v/>
      </c>
      <c r="O310" s="18" t="str">
        <f t="shared" ca="1" si="9"/>
        <v/>
      </c>
      <c r="P310" s="14" t="str">
        <f>IFERROR(INT(IF(MID(VLOOKUP(B310,IMPORT!$F:$AF,23,FALSE),1,10)&lt;&gt;"null",MID(VLOOKUP(B310,IMPORT!$F:$AF,23,FALSE),1,10),"")),"")</f>
        <v/>
      </c>
      <c r="Q310" s="16" t="str">
        <f>IFERROR(INT(IF(MID(VLOOKUP(B310,IMPORT!$F:$AF,26,FALSE),1,10)&lt;&gt;"null",MID(VLOOKUP(B310,IMPORT!$F:$AF,26,FALSE),1,10),"")),"")</f>
        <v/>
      </c>
      <c r="R310" s="16" t="str">
        <f>IFERROR(IF(VLOOKUP(B310,IMPORT!$F:$AF,11,FALSE)="true","X",""),"")</f>
        <v/>
      </c>
      <c r="S310" s="16" t="str">
        <f>IFERROR(IF(VLOOKUP(B310,IMPORT!$F:$AF,12,FALSE)="true","X",""),"")</f>
        <v/>
      </c>
      <c r="T310" s="16" t="str">
        <f>IFERROR(IF(VLOOKUP(B310,IMPORT!$F:$AF,9,FALSE)="true","X",""),"")</f>
        <v/>
      </c>
      <c r="U310" s="16" t="str">
        <f>IFERROR(IF(VLOOKUP(B310,IMPORT!$F:$AF,10,FALSE)="true","X",""),"")</f>
        <v/>
      </c>
      <c r="V310" s="16" t="str">
        <f>IFERROR(IF(VLOOKUP(B310,IMPORT!$F:$AF,13,FALSE)="true","X",""),"")</f>
        <v/>
      </c>
      <c r="W310" s="16" t="str">
        <f>IFERROR(IF(VLOOKUP(B310,IMPORT!$F:$AF,14,FALSE)="true","X",""),"")</f>
        <v/>
      </c>
      <c r="X310" s="12">
        <f>IFERROR(INT(IF(MID(VLOOKUP(B310,IMPORT!$F:$AF,27,FALSE),1,10)&lt;&gt;"null",MID(VLOOKUP(B310,IMPORT!$F:$AF,27,FALSE),1,10),"-")),"")</f>
        <v>43432</v>
      </c>
      <c r="Y310" s="21">
        <f>IFERROR(IF(VLOOKUP(B310,IMPORT!$F:$AF,24,FALSE)&lt;&gt;"null",VLOOKUP(B310,IMPORT!$F:$AF,24,FALSE),""),"")</f>
        <v>7.0100118723603904E+17</v>
      </c>
      <c r="Z310" s="18" t="str">
        <f>IFERROR(IF(VLOOKUP(B310,IMPORT!$F:$AF,25,FALSE)&lt;&gt;"null",VLOOKUP(B310,IMPORT!$F:$AF,25,FALSE),""),"")</f>
        <v/>
      </c>
    </row>
    <row r="311" spans="1:26">
      <c r="A311" s="1" t="str">
        <f>IFERROR(IF(IMPORT!C311&lt;&gt;"",IMPORT!C311,""),"")</f>
        <v>Paris 16 - Kleber Trocadero</v>
      </c>
      <c r="B311" s="1" t="str">
        <f>IFERROR(VLOOKUP(D311,IMPORT!$1:$1048576,6,FALSE),"")</f>
        <v>EQ-512-CE</v>
      </c>
      <c r="C311" s="1" t="str">
        <f>IFERROR(VLOOKUP(B311,IMPORT!$F:$G,2,FALSE),"")</f>
        <v>TWINGO</v>
      </c>
      <c r="D311" s="8" t="str">
        <f>IFERROR(IF(IMPORT!A311&lt;&gt;"",IMPORT!A311,""),"")</f>
        <v>Paris 16 - Kleber Trocadero1</v>
      </c>
      <c r="E311" s="1" t="str">
        <f>IFERROR(VLOOKUP(D311,IMPORT!$1:$1048576,21,FALSE),"")</f>
        <v>Azize Aouzal</v>
      </c>
      <c r="F311" s="22" t="str">
        <f>IFERROR(IF(VLOOKUP(B311,IMPORT!$F:$J,4,0)="true","","S"),"")</f>
        <v/>
      </c>
      <c r="G311" s="10" t="str">
        <f>IFERROR(IF(VLOOKUP(B311,IMPORT!$F:$J,5,0)="normal","","B"),"")</f>
        <v/>
      </c>
      <c r="H311" s="23" t="str">
        <f>IFERROR(IF(VLOOKUP(B311,IMPORT!$F:$L,7,0)="true","","P"),"")</f>
        <v/>
      </c>
      <c r="I311" s="18" t="str">
        <f>IF(AND(OR(IMPORT!K311="available",IMPORT!K311="reservation",IMPORT!K311="reservation-late"),OR(A311&lt;&gt;"Z - Garage - Livraison",A311&lt;&gt;"Z - Garage - Livraison")),B311,"")</f>
        <v>EQ-512-CE</v>
      </c>
      <c r="J311" s="18" t="str">
        <f>IFERROR(IF(VLOOKUP(B311,IMPORT!$F:$AF,21,FALSE)&lt;&gt;"null",IF(OR(A311="Z - Garage - Livraison",A311="Z - Garage - Restitution"),"",B311),""),"")</f>
        <v/>
      </c>
      <c r="K311" s="18" t="str">
        <f>IF(AND(J311="",OR(IMPORT!K311="intervention",IMPORT!K311="intervention-late")),IF(OR(A311="Z - Garage - Livraison",A311="Z - Garage - Restitution"),"",B311),"")</f>
        <v/>
      </c>
      <c r="L311" s="18" t="str">
        <f t="shared" si="8"/>
        <v/>
      </c>
      <c r="M311" s="20" t="str">
        <f>IFERROR(INT(IF(OR(IMPORT!K311="intervention",IMPORT!K311="intervention-late",IMPORT!K311="unavailable"),IF(J311&lt;&gt;"",MID(VLOOKUP(B311,IMPORT!$F:$AF,21,0),1,10),MID(VLOOKUP(B311,IMPORT!$F:$AF,19,0),1,10)),"")),"")</f>
        <v/>
      </c>
      <c r="N311" s="20" t="str">
        <f>IFERROR(INT(IF(OR(IMPORT!K311="intervention",IMPORT!K311="intervention-late",IMPORT!K311="unavailable"),IF(J311&lt;&gt;"",MID(VLOOKUP(B311,IMPORT!$F:$AF,22,0),1,10),MID(VLOOKUP(B311,IMPORT!$F:$AF,20,0),1,10)),"")),"")</f>
        <v/>
      </c>
      <c r="O311" s="18" t="str">
        <f t="shared" ca="1" si="9"/>
        <v/>
      </c>
      <c r="P311" s="14" t="str">
        <f>IFERROR(INT(IF(MID(VLOOKUP(B311,IMPORT!$F:$AF,23,FALSE),1,10)&lt;&gt;"null",MID(VLOOKUP(B311,IMPORT!$F:$AF,23,FALSE),1,10),"")),"")</f>
        <v/>
      </c>
      <c r="Q311" s="16" t="str">
        <f>IFERROR(INT(IF(MID(VLOOKUP(B311,IMPORT!$F:$AF,26,FALSE),1,10)&lt;&gt;"null",MID(VLOOKUP(B311,IMPORT!$F:$AF,26,FALSE),1,10),"")),"")</f>
        <v/>
      </c>
      <c r="R311" s="16" t="str">
        <f>IFERROR(IF(VLOOKUP(B311,IMPORT!$F:$AF,11,FALSE)="true","X",""),"")</f>
        <v/>
      </c>
      <c r="S311" s="16" t="str">
        <f>IFERROR(IF(VLOOKUP(B311,IMPORT!$F:$AF,12,FALSE)="true","X",""),"")</f>
        <v/>
      </c>
      <c r="T311" s="16" t="str">
        <f>IFERROR(IF(VLOOKUP(B311,IMPORT!$F:$AF,9,FALSE)="true","X",""),"")</f>
        <v/>
      </c>
      <c r="U311" s="16" t="str">
        <f>IFERROR(IF(VLOOKUP(B311,IMPORT!$F:$AF,10,FALSE)="true","X",""),"")</f>
        <v/>
      </c>
      <c r="V311" s="16" t="str">
        <f>IFERROR(IF(VLOOKUP(B311,IMPORT!$F:$AF,13,FALSE)="true","X",""),"")</f>
        <v/>
      </c>
      <c r="W311" s="16" t="str">
        <f>IFERROR(IF(VLOOKUP(B311,IMPORT!$F:$AF,14,FALSE)="true","X",""),"")</f>
        <v/>
      </c>
      <c r="X311" s="12">
        <f>IFERROR(INT(IF(MID(VLOOKUP(B311,IMPORT!$F:$AF,27,FALSE),1,10)&lt;&gt;"null",MID(VLOOKUP(B311,IMPORT!$F:$AF,27,FALSE),1,10),"-")),"")</f>
        <v>43432</v>
      </c>
      <c r="Y311" s="21">
        <f>IFERROR(IF(VLOOKUP(B311,IMPORT!$F:$AF,24,FALSE)&lt;&gt;"null",VLOOKUP(B311,IMPORT!$F:$AF,24,FALSE),""),"")</f>
        <v>7.0100118723606694E+17</v>
      </c>
      <c r="Z311" s="18" t="str">
        <f>IFERROR(IF(VLOOKUP(B311,IMPORT!$F:$AF,25,FALSE)&lt;&gt;"null",VLOOKUP(B311,IMPORT!$F:$AF,25,FALSE),""),"")</f>
        <v/>
      </c>
    </row>
    <row r="312" spans="1:26">
      <c r="A312" s="1" t="str">
        <f>IFERROR(IF(IMPORT!C312&lt;&gt;"",IMPORT!C312,""),"")</f>
        <v>Paris 16 - Kleber Trocadero</v>
      </c>
      <c r="B312" s="1" t="str">
        <f>IFERROR(VLOOKUP(D312,IMPORT!$1:$1048576,6,FALSE),"")</f>
        <v>EQ-717-CE</v>
      </c>
      <c r="C312" s="1" t="str">
        <f>IFERROR(VLOOKUP(B312,IMPORT!$F:$G,2,FALSE),"")</f>
        <v>MEGANE</v>
      </c>
      <c r="D312" s="8" t="str">
        <f>IFERROR(IF(IMPORT!A312&lt;&gt;"",IMPORT!A312,""),"")</f>
        <v>Paris 16 - Kleber Trocadero2</v>
      </c>
      <c r="E312" s="1" t="str">
        <f>IFERROR(VLOOKUP(D312,IMPORT!$1:$1048576,21,FALSE),"")</f>
        <v>Azize Aouzal</v>
      </c>
      <c r="F312" s="22" t="str">
        <f>IFERROR(IF(VLOOKUP(B312,IMPORT!$F:$J,4,0)="true","","S"),"")</f>
        <v/>
      </c>
      <c r="G312" s="10" t="str">
        <f>IFERROR(IF(VLOOKUP(B312,IMPORT!$F:$J,5,0)="normal","","B"),"")</f>
        <v/>
      </c>
      <c r="H312" s="23" t="str">
        <f>IFERROR(IF(VLOOKUP(B312,IMPORT!$F:$L,7,0)="true","","P"),"")</f>
        <v/>
      </c>
      <c r="I312" s="18" t="str">
        <f>IF(AND(OR(IMPORT!K312="available",IMPORT!K312="reservation",IMPORT!K312="reservation-late"),OR(A312&lt;&gt;"Z - Garage - Livraison",A312&lt;&gt;"Z - Garage - Livraison")),B312,"")</f>
        <v>EQ-717-CE</v>
      </c>
      <c r="J312" s="18" t="str">
        <f>IFERROR(IF(VLOOKUP(B312,IMPORT!$F:$AF,21,FALSE)&lt;&gt;"null",IF(OR(A312="Z - Garage - Livraison",A312="Z - Garage - Restitution"),"",B312),""),"")</f>
        <v/>
      </c>
      <c r="K312" s="18" t="str">
        <f>IF(AND(J312="",OR(IMPORT!K312="intervention",IMPORT!K312="intervention-late")),IF(OR(A312="Z - Garage - Livraison",A312="Z - Garage - Restitution"),"",B312),"")</f>
        <v/>
      </c>
      <c r="L312" s="18" t="str">
        <f t="shared" si="8"/>
        <v/>
      </c>
      <c r="M312" s="20" t="str">
        <f>IFERROR(INT(IF(OR(IMPORT!K312="intervention",IMPORT!K312="intervention-late",IMPORT!K312="unavailable"),IF(J312&lt;&gt;"",MID(VLOOKUP(B312,IMPORT!$F:$AF,21,0),1,10),MID(VLOOKUP(B312,IMPORT!$F:$AF,19,0),1,10)),"")),"")</f>
        <v/>
      </c>
      <c r="N312" s="20" t="str">
        <f>IFERROR(INT(IF(OR(IMPORT!K312="intervention",IMPORT!K312="intervention-late",IMPORT!K312="unavailable"),IF(J312&lt;&gt;"",MID(VLOOKUP(B312,IMPORT!$F:$AF,22,0),1,10),MID(VLOOKUP(B312,IMPORT!$F:$AF,20,0),1,10)),"")),"")</f>
        <v/>
      </c>
      <c r="O312" s="18" t="str">
        <f t="shared" ca="1" si="9"/>
        <v/>
      </c>
      <c r="P312" s="14" t="str">
        <f>IFERROR(INT(IF(MID(VLOOKUP(B312,IMPORT!$F:$AF,23,FALSE),1,10)&lt;&gt;"null",MID(VLOOKUP(B312,IMPORT!$F:$AF,23,FALSE),1,10),"")),"")</f>
        <v/>
      </c>
      <c r="Q312" s="16" t="str">
        <f>IFERROR(INT(IF(MID(VLOOKUP(B312,IMPORT!$F:$AF,26,FALSE),1,10)&lt;&gt;"null",MID(VLOOKUP(B312,IMPORT!$F:$AF,26,FALSE),1,10),"")),"")</f>
        <v/>
      </c>
      <c r="R312" s="16" t="str">
        <f>IFERROR(IF(VLOOKUP(B312,IMPORT!$F:$AF,11,FALSE)="true","X",""),"")</f>
        <v/>
      </c>
      <c r="S312" s="16" t="str">
        <f>IFERROR(IF(VLOOKUP(B312,IMPORT!$F:$AF,12,FALSE)="true","X",""),"")</f>
        <v/>
      </c>
      <c r="T312" s="16" t="str">
        <f>IFERROR(IF(VLOOKUP(B312,IMPORT!$F:$AF,9,FALSE)="true","X",""),"")</f>
        <v/>
      </c>
      <c r="U312" s="16" t="str">
        <f>IFERROR(IF(VLOOKUP(B312,IMPORT!$F:$AF,10,FALSE)="true","X",""),"")</f>
        <v/>
      </c>
      <c r="V312" s="16" t="str">
        <f>IFERROR(IF(VLOOKUP(B312,IMPORT!$F:$AF,13,FALSE)="true","X",""),"")</f>
        <v/>
      </c>
      <c r="W312" s="16" t="str">
        <f>IFERROR(IF(VLOOKUP(B312,IMPORT!$F:$AF,14,FALSE)="true","X",""),"")</f>
        <v/>
      </c>
      <c r="X312" s="12">
        <f>IFERROR(INT(IF(MID(VLOOKUP(B312,IMPORT!$F:$AF,27,FALSE),1,10)&lt;&gt;"null",MID(VLOOKUP(B312,IMPORT!$F:$AF,27,FALSE),1,10),"-")),"")</f>
        <v>43432</v>
      </c>
      <c r="Y312" s="21">
        <f>IFERROR(IF(VLOOKUP(B312,IMPORT!$F:$AF,24,FALSE)&lt;&gt;"null",VLOOKUP(B312,IMPORT!$F:$AF,24,FALSE),""),"")</f>
        <v>7.0100118723606694E+17</v>
      </c>
      <c r="Z312" s="18" t="str">
        <f>IFERROR(IF(VLOOKUP(B312,IMPORT!$F:$AF,25,FALSE)&lt;&gt;"null",VLOOKUP(B312,IMPORT!$F:$AF,25,FALSE),""),"")</f>
        <v/>
      </c>
    </row>
    <row r="313" spans="1:26">
      <c r="A313" s="1" t="str">
        <f>IFERROR(IF(IMPORT!C313&lt;&gt;"",IMPORT!C313,""),"")</f>
        <v>Paris 16 - Parc des Princes</v>
      </c>
      <c r="B313" s="1" t="str">
        <f>IFERROR(VLOOKUP(D313,IMPORT!$1:$1048576,6,FALSE),"")</f>
        <v>EQ-656-CE</v>
      </c>
      <c r="C313" s="1" t="str">
        <f>IFERROR(VLOOKUP(B313,IMPORT!$F:$G,2,FALSE),"")</f>
        <v>MEGANE</v>
      </c>
      <c r="D313" s="8" t="str">
        <f>IFERROR(IF(IMPORT!A313&lt;&gt;"",IMPORT!A313,""),"")</f>
        <v>Paris 16 - Parc des Princes1</v>
      </c>
      <c r="E313" s="1" t="str">
        <f>IFERROR(VLOOKUP(D313,IMPORT!$1:$1048576,21,FALSE),"")</f>
        <v>Stephen Girault</v>
      </c>
      <c r="F313" s="22" t="str">
        <f>IFERROR(IF(VLOOKUP(B313,IMPORT!$F:$J,4,0)="true","","S"),"")</f>
        <v/>
      </c>
      <c r="G313" s="10" t="str">
        <f>IFERROR(IF(VLOOKUP(B313,IMPORT!$F:$J,5,0)="normal","","B"),"")</f>
        <v/>
      </c>
      <c r="H313" s="23" t="str">
        <f>IFERROR(IF(VLOOKUP(B313,IMPORT!$F:$L,7,0)="true","","P"),"")</f>
        <v/>
      </c>
      <c r="I313" s="18" t="str">
        <f>IF(AND(OR(IMPORT!K313="available",IMPORT!K313="reservation",IMPORT!K313="reservation-late"),OR(A313&lt;&gt;"Z - Garage - Livraison",A313&lt;&gt;"Z - Garage - Livraison")),B313,"")</f>
        <v>EQ-656-CE</v>
      </c>
      <c r="J313" s="18" t="str">
        <f>IFERROR(IF(VLOOKUP(B313,IMPORT!$F:$AF,21,FALSE)&lt;&gt;"null",IF(OR(A313="Z - Garage - Livraison",A313="Z - Garage - Restitution"),"",B313),""),"")</f>
        <v/>
      </c>
      <c r="K313" s="18" t="str">
        <f>IF(AND(J313="",OR(IMPORT!K313="intervention",IMPORT!K313="intervention-late")),IF(OR(A313="Z - Garage - Livraison",A313="Z - Garage - Restitution"),"",B313),"")</f>
        <v/>
      </c>
      <c r="L313" s="18" t="str">
        <f t="shared" si="8"/>
        <v/>
      </c>
      <c r="M313" s="20" t="str">
        <f>IFERROR(INT(IF(OR(IMPORT!K313="intervention",IMPORT!K313="intervention-late",IMPORT!K313="unavailable"),IF(J313&lt;&gt;"",MID(VLOOKUP(B313,IMPORT!$F:$AF,21,0),1,10),MID(VLOOKUP(B313,IMPORT!$F:$AF,19,0),1,10)),"")),"")</f>
        <v/>
      </c>
      <c r="N313" s="20" t="str">
        <f>IFERROR(INT(IF(OR(IMPORT!K313="intervention",IMPORT!K313="intervention-late",IMPORT!K313="unavailable"),IF(J313&lt;&gt;"",MID(VLOOKUP(B313,IMPORT!$F:$AF,22,0),1,10),MID(VLOOKUP(B313,IMPORT!$F:$AF,20,0),1,10)),"")),"")</f>
        <v/>
      </c>
      <c r="O313" s="18" t="str">
        <f t="shared" ca="1" si="9"/>
        <v/>
      </c>
      <c r="P313" s="14" t="str">
        <f>IFERROR(INT(IF(MID(VLOOKUP(B313,IMPORT!$F:$AF,23,FALSE),1,10)&lt;&gt;"null",MID(VLOOKUP(B313,IMPORT!$F:$AF,23,FALSE),1,10),"")),"")</f>
        <v/>
      </c>
      <c r="Q313" s="16" t="str">
        <f>IFERROR(INT(IF(MID(VLOOKUP(B313,IMPORT!$F:$AF,26,FALSE),1,10)&lt;&gt;"null",MID(VLOOKUP(B313,IMPORT!$F:$AF,26,FALSE),1,10),"")),"")</f>
        <v/>
      </c>
      <c r="R313" s="16" t="str">
        <f>IFERROR(IF(VLOOKUP(B313,IMPORT!$F:$AF,11,FALSE)="true","X",""),"")</f>
        <v/>
      </c>
      <c r="S313" s="16" t="str">
        <f>IFERROR(IF(VLOOKUP(B313,IMPORT!$F:$AF,12,FALSE)="true","X",""),"")</f>
        <v/>
      </c>
      <c r="T313" s="16" t="str">
        <f>IFERROR(IF(VLOOKUP(B313,IMPORT!$F:$AF,9,FALSE)="true","X",""),"")</f>
        <v/>
      </c>
      <c r="U313" s="16" t="str">
        <f>IFERROR(IF(VLOOKUP(B313,IMPORT!$F:$AF,10,FALSE)="true","X",""),"")</f>
        <v/>
      </c>
      <c r="V313" s="16" t="str">
        <f>IFERROR(IF(VLOOKUP(B313,IMPORT!$F:$AF,13,FALSE)="true","X",""),"")</f>
        <v/>
      </c>
      <c r="W313" s="16" t="str">
        <f>IFERROR(IF(VLOOKUP(B313,IMPORT!$F:$AF,14,FALSE)="true","X",""),"")</f>
        <v/>
      </c>
      <c r="X313" s="12">
        <f>IFERROR(INT(IF(MID(VLOOKUP(B313,IMPORT!$F:$AF,27,FALSE),1,10)&lt;&gt;"null",MID(VLOOKUP(B313,IMPORT!$F:$AF,27,FALSE),1,10),"-")),"")</f>
        <v>43306</v>
      </c>
      <c r="Y313" s="21">
        <f>IFERROR(IF(VLOOKUP(B313,IMPORT!$F:$AF,24,FALSE)&lt;&gt;"null",VLOOKUP(B313,IMPORT!$F:$AF,24,FALSE),""),"")</f>
        <v>7.0100118723604506E+17</v>
      </c>
      <c r="Z313" s="18" t="str">
        <f>IFERROR(IF(VLOOKUP(B313,IMPORT!$F:$AF,25,FALSE)&lt;&gt;"null",VLOOKUP(B313,IMPORT!$F:$AF,25,FALSE),""),"")</f>
        <v/>
      </c>
    </row>
    <row r="314" spans="1:26">
      <c r="A314" s="1" t="str">
        <f>IFERROR(IF(IMPORT!C314&lt;&gt;"",IMPORT!C314,""),"")</f>
        <v>Paris 16 - Passy</v>
      </c>
      <c r="B314" s="1" t="str">
        <f>IFERROR(VLOOKUP(D314,IMPORT!$1:$1048576,6,FALSE),"")</f>
        <v>EX-865-EW</v>
      </c>
      <c r="C314" s="1">
        <f>IFERROR(VLOOKUP(B314,IMPORT!$F:$G,2,FALSE),"")</f>
        <v>500</v>
      </c>
      <c r="D314" s="8" t="str">
        <f>IFERROR(IF(IMPORT!A314&lt;&gt;"",IMPORT!A314,""),"")</f>
        <v>Paris 16 - Passy1</v>
      </c>
      <c r="E314" s="1" t="str">
        <f>IFERROR(VLOOKUP(D314,IMPORT!$1:$1048576,21,FALSE),"")</f>
        <v>Azize Aouzal</v>
      </c>
      <c r="F314" s="22" t="str">
        <f>IFERROR(IF(VLOOKUP(B314,IMPORT!$F:$J,4,0)="true","","S"),"")</f>
        <v/>
      </c>
      <c r="G314" s="10" t="str">
        <f>IFERROR(IF(VLOOKUP(B314,IMPORT!$F:$J,5,0)="normal","","B"),"")</f>
        <v/>
      </c>
      <c r="H314" s="23" t="str">
        <f>IFERROR(IF(VLOOKUP(B314,IMPORT!$F:$L,7,0)="true","","P"),"")</f>
        <v/>
      </c>
      <c r="I314" s="18" t="str">
        <f>IF(AND(OR(IMPORT!K314="available",IMPORT!K314="reservation",IMPORT!K314="reservation-late"),OR(A314&lt;&gt;"Z - Garage - Livraison",A314&lt;&gt;"Z - Garage - Livraison")),B314,"")</f>
        <v>EX-865-EW</v>
      </c>
      <c r="J314" s="18" t="str">
        <f>IFERROR(IF(VLOOKUP(B314,IMPORT!$F:$AF,21,FALSE)&lt;&gt;"null",IF(OR(A314="Z - Garage - Livraison",A314="Z - Garage - Restitution"),"",B314),""),"")</f>
        <v/>
      </c>
      <c r="K314" s="18" t="str">
        <f>IF(AND(J314="",OR(IMPORT!K314="intervention",IMPORT!K314="intervention-late")),IF(OR(A314="Z - Garage - Livraison",A314="Z - Garage - Restitution"),"",B314),"")</f>
        <v/>
      </c>
      <c r="L314" s="18" t="str">
        <f t="shared" si="8"/>
        <v/>
      </c>
      <c r="M314" s="20" t="str">
        <f>IFERROR(INT(IF(OR(IMPORT!K314="intervention",IMPORT!K314="intervention-late",IMPORT!K314="unavailable"),IF(J314&lt;&gt;"",MID(VLOOKUP(B314,IMPORT!$F:$AF,21,0),1,10),MID(VLOOKUP(B314,IMPORT!$F:$AF,19,0),1,10)),"")),"")</f>
        <v/>
      </c>
      <c r="N314" s="20" t="str">
        <f>IFERROR(INT(IF(OR(IMPORT!K314="intervention",IMPORT!K314="intervention-late",IMPORT!K314="unavailable"),IF(J314&lt;&gt;"",MID(VLOOKUP(B314,IMPORT!$F:$AF,22,0),1,10),MID(VLOOKUP(B314,IMPORT!$F:$AF,20,0),1,10)),"")),"")</f>
        <v/>
      </c>
      <c r="O314" s="18" t="str">
        <f t="shared" ca="1" si="9"/>
        <v/>
      </c>
      <c r="P314" s="14" t="str">
        <f>IFERROR(INT(IF(MID(VLOOKUP(B314,IMPORT!$F:$AF,23,FALSE),1,10)&lt;&gt;"null",MID(VLOOKUP(B314,IMPORT!$F:$AF,23,FALSE),1,10),"")),"")</f>
        <v/>
      </c>
      <c r="Q314" s="16" t="str">
        <f>IFERROR(INT(IF(MID(VLOOKUP(B314,IMPORT!$F:$AF,26,FALSE),1,10)&lt;&gt;"null",MID(VLOOKUP(B314,IMPORT!$F:$AF,26,FALSE),1,10),"")),"")</f>
        <v/>
      </c>
      <c r="R314" s="16" t="str">
        <f>IFERROR(IF(VLOOKUP(B314,IMPORT!$F:$AF,11,FALSE)="true","X",""),"")</f>
        <v/>
      </c>
      <c r="S314" s="16" t="str">
        <f>IFERROR(IF(VLOOKUP(B314,IMPORT!$F:$AF,12,FALSE)="true","X",""),"")</f>
        <v/>
      </c>
      <c r="T314" s="16" t="str">
        <f>IFERROR(IF(VLOOKUP(B314,IMPORT!$F:$AF,9,FALSE)="true","X",""),"")</f>
        <v/>
      </c>
      <c r="U314" s="16" t="str">
        <f>IFERROR(IF(VLOOKUP(B314,IMPORT!$F:$AF,10,FALSE)="true","X",""),"")</f>
        <v/>
      </c>
      <c r="V314" s="16" t="str">
        <f>IFERROR(IF(VLOOKUP(B314,IMPORT!$F:$AF,13,FALSE)="true","X",""),"")</f>
        <v/>
      </c>
      <c r="W314" s="16" t="str">
        <f>IFERROR(IF(VLOOKUP(B314,IMPORT!$F:$AF,14,FALSE)="true","X",""),"")</f>
        <v/>
      </c>
      <c r="X314" s="12">
        <f>IFERROR(INT(IF(MID(VLOOKUP(B314,IMPORT!$F:$AF,27,FALSE),1,10)&lt;&gt;"null",MID(VLOOKUP(B314,IMPORT!$F:$AF,27,FALSE),1,10),"-")),"")</f>
        <v>43432</v>
      </c>
      <c r="Y314" s="21">
        <f>IFERROR(IF(VLOOKUP(B314,IMPORT!$F:$AF,24,FALSE)&lt;&gt;"null",VLOOKUP(B314,IMPORT!$F:$AF,24,FALSE),""),"")</f>
        <v>7.0100118723603904E+17</v>
      </c>
      <c r="Z314" s="18" t="str">
        <f>IFERROR(IF(VLOOKUP(B314,IMPORT!$F:$AF,25,FALSE)&lt;&gt;"null",VLOOKUP(B314,IMPORT!$F:$AF,25,FALSE),""),"")</f>
        <v/>
      </c>
    </row>
    <row r="315" spans="1:26">
      <c r="A315" s="1" t="str">
        <f>IFERROR(IF(IMPORT!C315&lt;&gt;"",IMPORT!C315,""),"")</f>
        <v>Paris 16 - Passy</v>
      </c>
      <c r="B315" s="1" t="str">
        <f>IFERROR(VLOOKUP(D315,IMPORT!$1:$1048576,6,FALSE),"")</f>
        <v>EX-363-EW</v>
      </c>
      <c r="C315" s="1">
        <f>IFERROR(VLOOKUP(B315,IMPORT!$F:$G,2,FALSE),"")</f>
        <v>500</v>
      </c>
      <c r="D315" s="8" t="str">
        <f>IFERROR(IF(IMPORT!A315&lt;&gt;"",IMPORT!A315,""),"")</f>
        <v>Paris 16 - Passy2</v>
      </c>
      <c r="E315" s="1" t="str">
        <f>IFERROR(VLOOKUP(D315,IMPORT!$1:$1048576,21,FALSE),"")</f>
        <v>Azize Aouzal</v>
      </c>
      <c r="F315" s="22" t="str">
        <f>IFERROR(IF(VLOOKUP(B315,IMPORT!$F:$J,4,0)="true","","S"),"")</f>
        <v/>
      </c>
      <c r="G315" s="10" t="str">
        <f>IFERROR(IF(VLOOKUP(B315,IMPORT!$F:$J,5,0)="normal","","B"),"")</f>
        <v/>
      </c>
      <c r="H315" s="23" t="str">
        <f>IFERROR(IF(VLOOKUP(B315,IMPORT!$F:$L,7,0)="true","","P"),"")</f>
        <v/>
      </c>
      <c r="I315" s="18" t="str">
        <f>IF(AND(OR(IMPORT!K315="available",IMPORT!K315="reservation",IMPORT!K315="reservation-late"),OR(A315&lt;&gt;"Z - Garage - Livraison",A315&lt;&gt;"Z - Garage - Livraison")),B315,"")</f>
        <v>EX-363-EW</v>
      </c>
      <c r="J315" s="18" t="str">
        <f>IFERROR(IF(VLOOKUP(B315,IMPORT!$F:$AF,21,FALSE)&lt;&gt;"null",IF(OR(A315="Z - Garage - Livraison",A315="Z - Garage - Restitution"),"",B315),""),"")</f>
        <v/>
      </c>
      <c r="K315" s="18" t="str">
        <f>IF(AND(J315="",OR(IMPORT!K315="intervention",IMPORT!K315="intervention-late")),IF(OR(A315="Z - Garage - Livraison",A315="Z - Garage - Restitution"),"",B315),"")</f>
        <v/>
      </c>
      <c r="L315" s="18" t="str">
        <f t="shared" si="8"/>
        <v/>
      </c>
      <c r="M315" s="20" t="str">
        <f>IFERROR(INT(IF(OR(IMPORT!K315="intervention",IMPORT!K315="intervention-late",IMPORT!K315="unavailable"),IF(J315&lt;&gt;"",MID(VLOOKUP(B315,IMPORT!$F:$AF,21,0),1,10),MID(VLOOKUP(B315,IMPORT!$F:$AF,19,0),1,10)),"")),"")</f>
        <v/>
      </c>
      <c r="N315" s="20" t="str">
        <f>IFERROR(INT(IF(OR(IMPORT!K315="intervention",IMPORT!K315="intervention-late",IMPORT!K315="unavailable"),IF(J315&lt;&gt;"",MID(VLOOKUP(B315,IMPORT!$F:$AF,22,0),1,10),MID(VLOOKUP(B315,IMPORT!$F:$AF,20,0),1,10)),"")),"")</f>
        <v/>
      </c>
      <c r="O315" s="18" t="str">
        <f t="shared" ca="1" si="9"/>
        <v/>
      </c>
      <c r="P315" s="14">
        <f>IFERROR(INT(IF(MID(VLOOKUP(B315,IMPORT!$F:$AF,23,FALSE),1,10)&lt;&gt;"null",MID(VLOOKUP(B315,IMPORT!$F:$AF,23,FALSE),1,10),"")),"")</f>
        <v>43472</v>
      </c>
      <c r="Q315" s="16" t="str">
        <f>IFERROR(INT(IF(MID(VLOOKUP(B315,IMPORT!$F:$AF,26,FALSE),1,10)&lt;&gt;"null",MID(VLOOKUP(B315,IMPORT!$F:$AF,26,FALSE),1,10),"")),"")</f>
        <v/>
      </c>
      <c r="R315" s="16" t="str">
        <f>IFERROR(IF(VLOOKUP(B315,IMPORT!$F:$AF,11,FALSE)="true","X",""),"")</f>
        <v/>
      </c>
      <c r="S315" s="16" t="str">
        <f>IFERROR(IF(VLOOKUP(B315,IMPORT!$F:$AF,12,FALSE)="true","X",""),"")</f>
        <v/>
      </c>
      <c r="T315" s="16" t="str">
        <f>IFERROR(IF(VLOOKUP(B315,IMPORT!$F:$AF,9,FALSE)="true","X",""),"")</f>
        <v/>
      </c>
      <c r="U315" s="16" t="str">
        <f>IFERROR(IF(VLOOKUP(B315,IMPORT!$F:$AF,10,FALSE)="true","X",""),"")</f>
        <v/>
      </c>
      <c r="V315" s="16" t="str">
        <f>IFERROR(IF(VLOOKUP(B315,IMPORT!$F:$AF,13,FALSE)="true","X",""),"")</f>
        <v/>
      </c>
      <c r="W315" s="16" t="str">
        <f>IFERROR(IF(VLOOKUP(B315,IMPORT!$F:$AF,14,FALSE)="true","X",""),"")</f>
        <v/>
      </c>
      <c r="X315" s="12">
        <f>IFERROR(INT(IF(MID(VLOOKUP(B315,IMPORT!$F:$AF,27,FALSE),1,10)&lt;&gt;"null",MID(VLOOKUP(B315,IMPORT!$F:$AF,27,FALSE),1,10),"-")),"")</f>
        <v>43432</v>
      </c>
      <c r="Y315" s="21">
        <f>IFERROR(IF(VLOOKUP(B315,IMPORT!$F:$AF,24,FALSE)&lt;&gt;"null",VLOOKUP(B315,IMPORT!$F:$AF,24,FALSE),""),"")</f>
        <v>7.0100118723603904E+17</v>
      </c>
      <c r="Z315" s="18" t="str">
        <f>IFERROR(IF(VLOOKUP(B315,IMPORT!$F:$AF,25,FALSE)&lt;&gt;"null",VLOOKUP(B315,IMPORT!$F:$AF,25,FALSE),""),"")</f>
        <v/>
      </c>
    </row>
    <row r="316" spans="1:26">
      <c r="A316" s="1" t="str">
        <f>IFERROR(IF(IMPORT!C316&lt;&gt;"",IMPORT!C316,""),"")</f>
        <v>Paris 16 - Passy</v>
      </c>
      <c r="B316" s="1" t="str">
        <f>IFERROR(VLOOKUP(D316,IMPORT!$1:$1048576,6,FALSE),"")</f>
        <v>EV-419-CB</v>
      </c>
      <c r="C316" s="1" t="str">
        <f>IFERROR(VLOOKUP(B316,IMPORT!$F:$G,2,FALSE),"")</f>
        <v>MEGANE</v>
      </c>
      <c r="D316" s="8" t="str">
        <f>IFERROR(IF(IMPORT!A316&lt;&gt;"",IMPORT!A316,""),"")</f>
        <v>Paris 16 - Passy3</v>
      </c>
      <c r="E316" s="1" t="str">
        <f>IFERROR(VLOOKUP(D316,IMPORT!$1:$1048576,21,FALSE),"")</f>
        <v>Azize Aouzal</v>
      </c>
      <c r="F316" s="22" t="str">
        <f>IFERROR(IF(VLOOKUP(B316,IMPORT!$F:$J,4,0)="true","","S"),"")</f>
        <v/>
      </c>
      <c r="G316" s="10" t="str">
        <f>IFERROR(IF(VLOOKUP(B316,IMPORT!$F:$J,5,0)="normal","","B"),"")</f>
        <v/>
      </c>
      <c r="H316" s="23" t="str">
        <f>IFERROR(IF(VLOOKUP(B316,IMPORT!$F:$L,7,0)="true","","P"),"")</f>
        <v/>
      </c>
      <c r="I316" s="18" t="str">
        <f>IF(AND(OR(IMPORT!K316="available",IMPORT!K316="reservation",IMPORT!K316="reservation-late"),OR(A316&lt;&gt;"Z - Garage - Livraison",A316&lt;&gt;"Z - Garage - Livraison")),B316,"")</f>
        <v>EV-419-CB</v>
      </c>
      <c r="J316" s="18" t="str">
        <f>IFERROR(IF(VLOOKUP(B316,IMPORT!$F:$AF,21,FALSE)&lt;&gt;"null",IF(OR(A316="Z - Garage - Livraison",A316="Z - Garage - Restitution"),"",B316),""),"")</f>
        <v/>
      </c>
      <c r="K316" s="18" t="str">
        <f>IF(AND(J316="",OR(IMPORT!K316="intervention",IMPORT!K316="intervention-late")),IF(OR(A316="Z - Garage - Livraison",A316="Z - Garage - Restitution"),"",B316),"")</f>
        <v/>
      </c>
      <c r="L316" s="18" t="str">
        <f t="shared" si="8"/>
        <v/>
      </c>
      <c r="M316" s="20" t="str">
        <f>IFERROR(INT(IF(OR(IMPORT!K316="intervention",IMPORT!K316="intervention-late",IMPORT!K316="unavailable"),IF(J316&lt;&gt;"",MID(VLOOKUP(B316,IMPORT!$F:$AF,21,0),1,10),MID(VLOOKUP(B316,IMPORT!$F:$AF,19,0),1,10)),"")),"")</f>
        <v/>
      </c>
      <c r="N316" s="20" t="str">
        <f>IFERROR(INT(IF(OR(IMPORT!K316="intervention",IMPORT!K316="intervention-late",IMPORT!K316="unavailable"),IF(J316&lt;&gt;"",MID(VLOOKUP(B316,IMPORT!$F:$AF,22,0),1,10),MID(VLOOKUP(B316,IMPORT!$F:$AF,20,0),1,10)),"")),"")</f>
        <v/>
      </c>
      <c r="O316" s="18" t="str">
        <f t="shared" ca="1" si="9"/>
        <v/>
      </c>
      <c r="P316" s="14" t="str">
        <f>IFERROR(INT(IF(MID(VLOOKUP(B316,IMPORT!$F:$AF,23,FALSE),1,10)&lt;&gt;"null",MID(VLOOKUP(B316,IMPORT!$F:$AF,23,FALSE),1,10),"")),"")</f>
        <v/>
      </c>
      <c r="Q316" s="16" t="str">
        <f>IFERROR(INT(IF(MID(VLOOKUP(B316,IMPORT!$F:$AF,26,FALSE),1,10)&lt;&gt;"null",MID(VLOOKUP(B316,IMPORT!$F:$AF,26,FALSE),1,10),"")),"")</f>
        <v/>
      </c>
      <c r="R316" s="16" t="str">
        <f>IFERROR(IF(VLOOKUP(B316,IMPORT!$F:$AF,11,FALSE)="true","X",""),"")</f>
        <v/>
      </c>
      <c r="S316" s="16" t="str">
        <f>IFERROR(IF(VLOOKUP(B316,IMPORT!$F:$AF,12,FALSE)="true","X",""),"")</f>
        <v/>
      </c>
      <c r="T316" s="16" t="str">
        <f>IFERROR(IF(VLOOKUP(B316,IMPORT!$F:$AF,9,FALSE)="true","X",""),"")</f>
        <v/>
      </c>
      <c r="U316" s="16" t="str">
        <f>IFERROR(IF(VLOOKUP(B316,IMPORT!$F:$AF,10,FALSE)="true","X",""),"")</f>
        <v/>
      </c>
      <c r="V316" s="16" t="str">
        <f>IFERROR(IF(VLOOKUP(B316,IMPORT!$F:$AF,13,FALSE)="true","X",""),"")</f>
        <v/>
      </c>
      <c r="W316" s="16" t="str">
        <f>IFERROR(IF(VLOOKUP(B316,IMPORT!$F:$AF,14,FALSE)="true","X",""),"")</f>
        <v/>
      </c>
      <c r="X316" s="12">
        <f>IFERROR(INT(IF(MID(VLOOKUP(B316,IMPORT!$F:$AF,27,FALSE),1,10)&lt;&gt;"null",MID(VLOOKUP(B316,IMPORT!$F:$AF,27,FALSE),1,10),"-")),"")</f>
        <v>43432</v>
      </c>
      <c r="Y316" s="21">
        <f>IFERROR(IF(VLOOKUP(B316,IMPORT!$F:$AF,24,FALSE)&lt;&gt;"null",VLOOKUP(B316,IMPORT!$F:$AF,24,FALSE),""),"")</f>
        <v>7.0100118723602906E+17</v>
      </c>
      <c r="Z316" s="18" t="str">
        <f>IFERROR(IF(VLOOKUP(B316,IMPORT!$F:$AF,25,FALSE)&lt;&gt;"null",VLOOKUP(B316,IMPORT!$F:$AF,25,FALSE),""),"")</f>
        <v/>
      </c>
    </row>
    <row r="317" spans="1:26">
      <c r="A317" s="1" t="str">
        <f>IFERROR(IF(IMPORT!C317&lt;&gt;"",IMPORT!C317,""),"")</f>
        <v>Paris 16 - Passy</v>
      </c>
      <c r="B317" s="1" t="str">
        <f>IFERROR(VLOOKUP(D317,IMPORT!$1:$1048576,6,FALSE),"")</f>
        <v>EX-239-EX</v>
      </c>
      <c r="C317" s="1">
        <f>IFERROR(VLOOKUP(B317,IMPORT!$F:$G,2,FALSE),"")</f>
        <v>500</v>
      </c>
      <c r="D317" s="8" t="str">
        <f>IFERROR(IF(IMPORT!A317&lt;&gt;"",IMPORT!A317,""),"")</f>
        <v>Paris 16 - Passy4</v>
      </c>
      <c r="E317" s="1" t="str">
        <f>IFERROR(VLOOKUP(D317,IMPORT!$1:$1048576,21,FALSE),"")</f>
        <v>Azize Aouzal</v>
      </c>
      <c r="F317" s="22" t="str">
        <f>IFERROR(IF(VLOOKUP(B317,IMPORT!$F:$J,4,0)="true","","S"),"")</f>
        <v>S</v>
      </c>
      <c r="G317" s="10" t="str">
        <f>IFERROR(IF(VLOOKUP(B317,IMPORT!$F:$J,5,0)="normal","","B"),"")</f>
        <v>B</v>
      </c>
      <c r="H317" s="23" t="str">
        <f>IFERROR(IF(VLOOKUP(B317,IMPORT!$F:$L,7,0)="true","","P"),"")</f>
        <v>P</v>
      </c>
      <c r="I317" s="18" t="str">
        <f>IF(AND(OR(IMPORT!K317="available",IMPORT!K317="reservation",IMPORT!K317="reservation-late"),OR(A317&lt;&gt;"Z - Garage - Livraison",A317&lt;&gt;"Z - Garage - Livraison")),B317,"")</f>
        <v/>
      </c>
      <c r="J317" s="18" t="str">
        <f>IFERROR(IF(VLOOKUP(B317,IMPORT!$F:$AF,21,FALSE)&lt;&gt;"null",IF(OR(A317="Z - Garage - Livraison",A317="Z - Garage - Restitution"),"",B317),""),"")</f>
        <v>EX-239-EX</v>
      </c>
      <c r="K317" s="18" t="str">
        <f>IF(AND(J317="",OR(IMPORT!K317="intervention",IMPORT!K317="intervention-late")),IF(OR(A317="Z - Garage - Livraison",A317="Z - Garage - Restitution"),"",B317),"")</f>
        <v/>
      </c>
      <c r="L317" s="18" t="str">
        <f t="shared" si="8"/>
        <v/>
      </c>
      <c r="M317" s="20">
        <f>IFERROR(INT(IF(OR(IMPORT!K317="intervention",IMPORT!K317="intervention-late",IMPORT!K317="unavailable"),IF(J317&lt;&gt;"",MID(VLOOKUP(B317,IMPORT!$F:$AF,21,0),1,10),MID(VLOOKUP(B317,IMPORT!$F:$AF,19,0),1,10)),"")),"")</f>
        <v>43472</v>
      </c>
      <c r="N317" s="20">
        <f>IFERROR(INT(IF(OR(IMPORT!K317="intervention",IMPORT!K317="intervention-late",IMPORT!K317="unavailable"),IF(J317&lt;&gt;"",MID(VLOOKUP(B317,IMPORT!$F:$AF,22,0),1,10),MID(VLOOKUP(B317,IMPORT!$F:$AF,20,0),1,10)),"")),"")</f>
        <v>43523</v>
      </c>
      <c r="O317" s="18">
        <f t="shared" ca="1" si="9"/>
        <v>8</v>
      </c>
      <c r="P317" s="14" t="str">
        <f>IFERROR(INT(IF(MID(VLOOKUP(B317,IMPORT!$F:$AF,23,FALSE),1,10)&lt;&gt;"null",MID(VLOOKUP(B317,IMPORT!$F:$AF,23,FALSE),1,10),"")),"")</f>
        <v/>
      </c>
      <c r="Q317" s="16" t="str">
        <f>IFERROR(INT(IF(MID(VLOOKUP(B317,IMPORT!$F:$AF,26,FALSE),1,10)&lt;&gt;"null",MID(VLOOKUP(B317,IMPORT!$F:$AF,26,FALSE),1,10),"")),"")</f>
        <v/>
      </c>
      <c r="R317" s="16" t="str">
        <f>IFERROR(IF(VLOOKUP(B317,IMPORT!$F:$AF,11,FALSE)="true","X",""),"")</f>
        <v/>
      </c>
      <c r="S317" s="16" t="str">
        <f>IFERROR(IF(VLOOKUP(B317,IMPORT!$F:$AF,12,FALSE)="true","X",""),"")</f>
        <v/>
      </c>
      <c r="T317" s="16" t="str">
        <f>IFERROR(IF(VLOOKUP(B317,IMPORT!$F:$AF,9,FALSE)="true","X",""),"")</f>
        <v/>
      </c>
      <c r="U317" s="16" t="str">
        <f>IFERROR(IF(VLOOKUP(B317,IMPORT!$F:$AF,10,FALSE)="true","X",""),"")</f>
        <v/>
      </c>
      <c r="V317" s="16" t="str">
        <f>IFERROR(IF(VLOOKUP(B317,IMPORT!$F:$AF,13,FALSE)="true","X",""),"")</f>
        <v/>
      </c>
      <c r="W317" s="16" t="str">
        <f>IFERROR(IF(VLOOKUP(B317,IMPORT!$F:$AF,14,FALSE)="true","X",""),"")</f>
        <v/>
      </c>
      <c r="X317" s="12">
        <f>IFERROR(INT(IF(MID(VLOOKUP(B317,IMPORT!$F:$AF,27,FALSE),1,10)&lt;&gt;"null",MID(VLOOKUP(B317,IMPORT!$F:$AF,27,FALSE),1,10),"-")),"")</f>
        <v>43432</v>
      </c>
      <c r="Y317" s="21">
        <f>IFERROR(IF(VLOOKUP(B317,IMPORT!$F:$AF,24,FALSE)&lt;&gt;"null",VLOOKUP(B317,IMPORT!$F:$AF,24,FALSE),""),"")</f>
        <v>7.0100118723603904E+17</v>
      </c>
      <c r="Z317" s="18" t="str">
        <f>IFERROR(IF(VLOOKUP(B317,IMPORT!$F:$AF,25,FALSE)&lt;&gt;"null",VLOOKUP(B317,IMPORT!$F:$AF,25,FALSE),""),"")</f>
        <v/>
      </c>
    </row>
    <row r="318" spans="1:26">
      <c r="A318" s="1" t="str">
        <f>IFERROR(IF(IMPORT!C318&lt;&gt;"",IMPORT!C318,""),"")</f>
        <v>Paris 16 - SAEMES Mandel 2</v>
      </c>
      <c r="B318" s="1" t="str">
        <f>IFERROR(VLOOKUP(D318,IMPORT!$1:$1048576,6,FALSE),"")</f>
        <v>FC-468-DK</v>
      </c>
      <c r="C318" s="1">
        <f>IFERROR(VLOOKUP(B318,IMPORT!$F:$G,2,FALSE),"")</f>
        <v>500</v>
      </c>
      <c r="D318" s="8" t="str">
        <f>IFERROR(IF(IMPORT!A318&lt;&gt;"",IMPORT!A318,""),"")</f>
        <v>Paris 16 - SAEMES Mandel 21</v>
      </c>
      <c r="E318" s="1" t="str">
        <f>IFERROR(VLOOKUP(D318,IMPORT!$1:$1048576,21,FALSE),"")</f>
        <v>Azize Aouzal</v>
      </c>
      <c r="F318" s="22" t="str">
        <f>IFERROR(IF(VLOOKUP(B318,IMPORT!$F:$J,4,0)="true","","S"),"")</f>
        <v/>
      </c>
      <c r="G318" s="10" t="str">
        <f>IFERROR(IF(VLOOKUP(B318,IMPORT!$F:$J,5,0)="normal","","B"),"")</f>
        <v/>
      </c>
      <c r="H318" s="23" t="str">
        <f>IFERROR(IF(VLOOKUP(B318,IMPORT!$F:$L,7,0)="true","","P"),"")</f>
        <v>P</v>
      </c>
      <c r="I318" s="18" t="str">
        <f>IF(AND(OR(IMPORT!K318="available",IMPORT!K318="reservation",IMPORT!K318="reservation-late"),OR(A318&lt;&gt;"Z - Garage - Livraison",A318&lt;&gt;"Z - Garage - Livraison")),B318,"")</f>
        <v/>
      </c>
      <c r="J318" s="18" t="str">
        <f>IFERROR(IF(VLOOKUP(B318,IMPORT!$F:$AF,21,FALSE)&lt;&gt;"null",IF(OR(A318="Z - Garage - Livraison",A318="Z - Garage - Restitution"),"",B318),""),"")</f>
        <v/>
      </c>
      <c r="K318" s="18" t="str">
        <f>IF(AND(J318="",OR(IMPORT!K318="intervention",IMPORT!K318="intervention-late")),IF(OR(A318="Z - Garage - Livraison",A318="Z - Garage - Restitution"),"",B318),"")</f>
        <v>FC-468-DK</v>
      </c>
      <c r="L318" s="18" t="str">
        <f t="shared" si="8"/>
        <v/>
      </c>
      <c r="M318" s="20">
        <f>IFERROR(INT(IF(OR(IMPORT!K318="intervention",IMPORT!K318="intervention-late",IMPORT!K318="unavailable"),IF(J318&lt;&gt;"",MID(VLOOKUP(B318,IMPORT!$F:$AF,21,0),1,10),MID(VLOOKUP(B318,IMPORT!$F:$AF,19,0),1,10)),"")),"")</f>
        <v>43507</v>
      </c>
      <c r="N318" s="20">
        <f>IFERROR(INT(IF(OR(IMPORT!K318="intervention",IMPORT!K318="intervention-late",IMPORT!K318="unavailable"),IF(J318&lt;&gt;"",MID(VLOOKUP(B318,IMPORT!$F:$AF,22,0),1,10),MID(VLOOKUP(B318,IMPORT!$F:$AF,20,0),1,10)),"")),"")</f>
        <v>43515</v>
      </c>
      <c r="O318" s="18" t="str">
        <f t="shared" ca="1" si="9"/>
        <v/>
      </c>
      <c r="P318" s="14" t="str">
        <f>IFERROR(INT(IF(MID(VLOOKUP(B318,IMPORT!$F:$AF,23,FALSE),1,10)&lt;&gt;"null",MID(VLOOKUP(B318,IMPORT!$F:$AF,23,FALSE),1,10),"")),"")</f>
        <v/>
      </c>
      <c r="Q318" s="16" t="str">
        <f>IFERROR(INT(IF(MID(VLOOKUP(B318,IMPORT!$F:$AF,26,FALSE),1,10)&lt;&gt;"null",MID(VLOOKUP(B318,IMPORT!$F:$AF,26,FALSE),1,10),"")),"")</f>
        <v/>
      </c>
      <c r="R318" s="16" t="str">
        <f>IFERROR(IF(VLOOKUP(B318,IMPORT!$F:$AF,11,FALSE)="true","X",""),"")</f>
        <v/>
      </c>
      <c r="S318" s="16" t="str">
        <f>IFERROR(IF(VLOOKUP(B318,IMPORT!$F:$AF,12,FALSE)="true","X",""),"")</f>
        <v/>
      </c>
      <c r="T318" s="16" t="str">
        <f>IFERROR(IF(VLOOKUP(B318,IMPORT!$F:$AF,9,FALSE)="true","X",""),"")</f>
        <v/>
      </c>
      <c r="U318" s="16" t="str">
        <f>IFERROR(IF(VLOOKUP(B318,IMPORT!$F:$AF,10,FALSE)="true","X",""),"")</f>
        <v/>
      </c>
      <c r="V318" s="16" t="str">
        <f>IFERROR(IF(VLOOKUP(B318,IMPORT!$F:$AF,13,FALSE)="true","X",""),"")</f>
        <v/>
      </c>
      <c r="W318" s="16" t="str">
        <f>IFERROR(IF(VLOOKUP(B318,IMPORT!$F:$AF,14,FALSE)="true","X",""),"")</f>
        <v/>
      </c>
      <c r="X318" s="12">
        <f>IFERROR(INT(IF(MID(VLOOKUP(B318,IMPORT!$F:$AF,27,FALSE),1,10)&lt;&gt;"null",MID(VLOOKUP(B318,IMPORT!$F:$AF,27,FALSE),1,10),"-")),"")</f>
        <v>43446</v>
      </c>
      <c r="Y318" s="21">
        <f>IFERROR(IF(VLOOKUP(B318,IMPORT!$F:$AF,24,FALSE)&lt;&gt;"null",VLOOKUP(B318,IMPORT!$F:$AF,24,FALSE),""),"")</f>
        <v>7.0100118723605696E+17</v>
      </c>
      <c r="Z318" s="18">
        <f>IFERROR(IF(VLOOKUP(B318,IMPORT!$F:$AF,25,FALSE)&lt;&gt;"null",VLOOKUP(B318,IMPORT!$F:$AF,25,FALSE),""),"")</f>
        <v>46031</v>
      </c>
    </row>
    <row r="319" spans="1:26">
      <c r="A319" s="1" t="str">
        <f>IFERROR(IF(IMPORT!C319&lt;&gt;"",IMPORT!C319,""),"")</f>
        <v>Paris 16 - Versailles Reynaud</v>
      </c>
      <c r="B319" s="1" t="str">
        <f>IFERROR(VLOOKUP(D319,IMPORT!$1:$1048576,6,FALSE),"")</f>
        <v>EK-563-XF</v>
      </c>
      <c r="C319" s="1" t="str">
        <f>IFERROR(VLOOKUP(B319,IMPORT!$F:$G,2,FALSE),"")</f>
        <v>TWINGO</v>
      </c>
      <c r="D319" s="8" t="str">
        <f>IFERROR(IF(IMPORT!A319&lt;&gt;"",IMPORT!A319,""),"")</f>
        <v>Paris 16 - Versailles Reynaud1</v>
      </c>
      <c r="E319" s="1" t="str">
        <f>IFERROR(VLOOKUP(D319,IMPORT!$1:$1048576,21,FALSE),"")</f>
        <v>Stephen Girault</v>
      </c>
      <c r="F319" s="22" t="str">
        <f>IFERROR(IF(VLOOKUP(B319,IMPORT!$F:$J,4,0)="true","","S"),"")</f>
        <v/>
      </c>
      <c r="G319" s="10" t="str">
        <f>IFERROR(IF(VLOOKUP(B319,IMPORT!$F:$J,5,0)="normal","","B"),"")</f>
        <v/>
      </c>
      <c r="H319" s="23" t="str">
        <f>IFERROR(IF(VLOOKUP(B319,IMPORT!$F:$L,7,0)="true","","P"),"")</f>
        <v/>
      </c>
      <c r="I319" s="18" t="str">
        <f>IF(AND(OR(IMPORT!K319="available",IMPORT!K319="reservation",IMPORT!K319="reservation-late"),OR(A319&lt;&gt;"Z - Garage - Livraison",A319&lt;&gt;"Z - Garage - Livraison")),B319,"")</f>
        <v>EK-563-XF</v>
      </c>
      <c r="J319" s="18" t="str">
        <f>IFERROR(IF(VLOOKUP(B319,IMPORT!$F:$AF,21,FALSE)&lt;&gt;"null",IF(OR(A319="Z - Garage - Livraison",A319="Z - Garage - Restitution"),"",B319),""),"")</f>
        <v/>
      </c>
      <c r="K319" s="18" t="str">
        <f>IF(AND(J319="",OR(IMPORT!K319="intervention",IMPORT!K319="intervention-late")),IF(OR(A319="Z - Garage - Livraison",A319="Z - Garage - Restitution"),"",B319),"")</f>
        <v/>
      </c>
      <c r="L319" s="18" t="str">
        <f t="shared" si="8"/>
        <v/>
      </c>
      <c r="M319" s="20" t="str">
        <f>IFERROR(INT(IF(OR(IMPORT!K319="intervention",IMPORT!K319="intervention-late",IMPORT!K319="unavailable"),IF(J319&lt;&gt;"",MID(VLOOKUP(B319,IMPORT!$F:$AF,21,0),1,10),MID(VLOOKUP(B319,IMPORT!$F:$AF,19,0),1,10)),"")),"")</f>
        <v/>
      </c>
      <c r="N319" s="20" t="str">
        <f>IFERROR(INT(IF(OR(IMPORT!K319="intervention",IMPORT!K319="intervention-late",IMPORT!K319="unavailable"),IF(J319&lt;&gt;"",MID(VLOOKUP(B319,IMPORT!$F:$AF,22,0),1,10),MID(VLOOKUP(B319,IMPORT!$F:$AF,20,0),1,10)),"")),"")</f>
        <v/>
      </c>
      <c r="O319" s="18" t="str">
        <f t="shared" ca="1" si="9"/>
        <v/>
      </c>
      <c r="P319" s="14" t="str">
        <f>IFERROR(INT(IF(MID(VLOOKUP(B319,IMPORT!$F:$AF,23,FALSE),1,10)&lt;&gt;"null",MID(VLOOKUP(B319,IMPORT!$F:$AF,23,FALSE),1,10),"")),"")</f>
        <v/>
      </c>
      <c r="Q319" s="16" t="str">
        <f>IFERROR(INT(IF(MID(VLOOKUP(B319,IMPORT!$F:$AF,26,FALSE),1,10)&lt;&gt;"null",MID(VLOOKUP(B319,IMPORT!$F:$AF,26,FALSE),1,10),"")),"")</f>
        <v/>
      </c>
      <c r="R319" s="16" t="str">
        <f>IFERROR(IF(VLOOKUP(B319,IMPORT!$F:$AF,11,FALSE)="true","X",""),"")</f>
        <v/>
      </c>
      <c r="S319" s="16" t="str">
        <f>IFERROR(IF(VLOOKUP(B319,IMPORT!$F:$AF,12,FALSE)="true","X",""),"")</f>
        <v/>
      </c>
      <c r="T319" s="16" t="str">
        <f>IFERROR(IF(VLOOKUP(B319,IMPORT!$F:$AF,9,FALSE)="true","X",""),"")</f>
        <v/>
      </c>
      <c r="U319" s="16" t="str">
        <f>IFERROR(IF(VLOOKUP(B319,IMPORT!$F:$AF,10,FALSE)="true","X",""),"")</f>
        <v/>
      </c>
      <c r="V319" s="16" t="str">
        <f>IFERROR(IF(VLOOKUP(B319,IMPORT!$F:$AF,13,FALSE)="true","X",""),"")</f>
        <v/>
      </c>
      <c r="W319" s="16" t="str">
        <f>IFERROR(IF(VLOOKUP(B319,IMPORT!$F:$AF,14,FALSE)="true","X",""),"")</f>
        <v/>
      </c>
      <c r="X319" s="12">
        <f>IFERROR(INT(IF(MID(VLOOKUP(B319,IMPORT!$F:$AF,27,FALSE),1,10)&lt;&gt;"null",MID(VLOOKUP(B319,IMPORT!$F:$AF,27,FALSE),1,10),"-")),"")</f>
        <v>43207</v>
      </c>
      <c r="Y319" s="21">
        <f>IFERROR(IF(VLOOKUP(B319,IMPORT!$F:$AF,24,FALSE)&lt;&gt;"null",VLOOKUP(B319,IMPORT!$F:$AF,24,FALSE),""),"")</f>
        <v>7.0100118723604902E+17</v>
      </c>
      <c r="Z319" s="18">
        <f>IFERROR(IF(VLOOKUP(B319,IMPORT!$F:$AF,25,FALSE)&lt;&gt;"null",VLOOKUP(B319,IMPORT!$F:$AF,25,FALSE),""),"")</f>
        <v>1276</v>
      </c>
    </row>
    <row r="320" spans="1:26">
      <c r="A320" s="1" t="str">
        <f>IFERROR(IF(IMPORT!C320&lt;&gt;"",IMPORT!C320,""),"")</f>
        <v>Paris 16 - Versailles Reynaud</v>
      </c>
      <c r="B320" s="1" t="str">
        <f>IFERROR(VLOOKUP(D320,IMPORT!$1:$1048576,6,FALSE),"")</f>
        <v>EW-347-KM</v>
      </c>
      <c r="C320" s="1">
        <f>IFERROR(VLOOKUP(B320,IMPORT!$F:$G,2,FALSE),"")</f>
        <v>500</v>
      </c>
      <c r="D320" s="8" t="str">
        <f>IFERROR(IF(IMPORT!A320&lt;&gt;"",IMPORT!A320,""),"")</f>
        <v>Paris 16 - Versailles Reynaud2</v>
      </c>
      <c r="E320" s="1" t="str">
        <f>IFERROR(VLOOKUP(D320,IMPORT!$1:$1048576,21,FALSE),"")</f>
        <v>Stephen Girault</v>
      </c>
      <c r="F320" s="22" t="str">
        <f>IFERROR(IF(VLOOKUP(B320,IMPORT!$F:$J,4,0)="true","","S"),"")</f>
        <v/>
      </c>
      <c r="G320" s="10" t="str">
        <f>IFERROR(IF(VLOOKUP(B320,IMPORT!$F:$J,5,0)="normal","","B"),"")</f>
        <v/>
      </c>
      <c r="H320" s="23" t="str">
        <f>IFERROR(IF(VLOOKUP(B320,IMPORT!$F:$L,7,0)="true","","P"),"")</f>
        <v/>
      </c>
      <c r="I320" s="18" t="str">
        <f>IF(AND(OR(IMPORT!K320="available",IMPORT!K320="reservation",IMPORT!K320="reservation-late"),OR(A320&lt;&gt;"Z - Garage - Livraison",A320&lt;&gt;"Z - Garage - Livraison")),B320,"")</f>
        <v>EW-347-KM</v>
      </c>
      <c r="J320" s="18" t="str">
        <f>IFERROR(IF(VLOOKUP(B320,IMPORT!$F:$AF,21,FALSE)&lt;&gt;"null",IF(OR(A320="Z - Garage - Livraison",A320="Z - Garage - Restitution"),"",B320),""),"")</f>
        <v/>
      </c>
      <c r="K320" s="18" t="str">
        <f>IF(AND(J320="",OR(IMPORT!K320="intervention",IMPORT!K320="intervention-late")),IF(OR(A320="Z - Garage - Livraison",A320="Z - Garage - Restitution"),"",B320),"")</f>
        <v/>
      </c>
      <c r="L320" s="18" t="str">
        <f t="shared" si="8"/>
        <v/>
      </c>
      <c r="M320" s="20" t="str">
        <f>IFERROR(INT(IF(OR(IMPORT!K320="intervention",IMPORT!K320="intervention-late",IMPORT!K320="unavailable"),IF(J320&lt;&gt;"",MID(VLOOKUP(B320,IMPORT!$F:$AF,21,0),1,10),MID(VLOOKUP(B320,IMPORT!$F:$AF,19,0),1,10)),"")),"")</f>
        <v/>
      </c>
      <c r="N320" s="20" t="str">
        <f>IFERROR(INT(IF(OR(IMPORT!K320="intervention",IMPORT!K320="intervention-late",IMPORT!K320="unavailable"),IF(J320&lt;&gt;"",MID(VLOOKUP(B320,IMPORT!$F:$AF,22,0),1,10),MID(VLOOKUP(B320,IMPORT!$F:$AF,20,0),1,10)),"")),"")</f>
        <v/>
      </c>
      <c r="O320" s="18" t="str">
        <f t="shared" ca="1" si="9"/>
        <v/>
      </c>
      <c r="P320" s="14">
        <f>IFERROR(INT(IF(MID(VLOOKUP(B320,IMPORT!$F:$AF,23,FALSE),1,10)&lt;&gt;"null",MID(VLOOKUP(B320,IMPORT!$F:$AF,23,FALSE),1,10),"")),"")</f>
        <v>43505</v>
      </c>
      <c r="Q320" s="16" t="str">
        <f>IFERROR(INT(IF(MID(VLOOKUP(B320,IMPORT!$F:$AF,26,FALSE),1,10)&lt;&gt;"null",MID(VLOOKUP(B320,IMPORT!$F:$AF,26,FALSE),1,10),"")),"")</f>
        <v/>
      </c>
      <c r="R320" s="16" t="str">
        <f>IFERROR(IF(VLOOKUP(B320,IMPORT!$F:$AF,11,FALSE)="true","X",""),"")</f>
        <v/>
      </c>
      <c r="S320" s="16" t="str">
        <f>IFERROR(IF(VLOOKUP(B320,IMPORT!$F:$AF,12,FALSE)="true","X",""),"")</f>
        <v/>
      </c>
      <c r="T320" s="16" t="str">
        <f>IFERROR(IF(VLOOKUP(B320,IMPORT!$F:$AF,9,FALSE)="true","X",""),"")</f>
        <v/>
      </c>
      <c r="U320" s="16" t="str">
        <f>IFERROR(IF(VLOOKUP(B320,IMPORT!$F:$AF,10,FALSE)="true","X",""),"")</f>
        <v/>
      </c>
      <c r="V320" s="16" t="str">
        <f>IFERROR(IF(VLOOKUP(B320,IMPORT!$F:$AF,13,FALSE)="true","X",""),"")</f>
        <v/>
      </c>
      <c r="W320" s="16" t="str">
        <f>IFERROR(IF(VLOOKUP(B320,IMPORT!$F:$AF,14,FALSE)="true","X",""),"")</f>
        <v/>
      </c>
      <c r="X320" s="12" t="str">
        <f>IFERROR(INT(IF(MID(VLOOKUP(B320,IMPORT!$F:$AF,27,FALSE),1,10)&lt;&gt;"null",MID(VLOOKUP(B320,IMPORT!$F:$AF,27,FALSE),1,10),"-")),"")</f>
        <v/>
      </c>
      <c r="Y320" s="21">
        <f>IFERROR(IF(VLOOKUP(B320,IMPORT!$F:$AF,24,FALSE)&lt;&gt;"null",VLOOKUP(B320,IMPORT!$F:$AF,24,FALSE),""),"")</f>
        <v>7.0100118723606106E+17</v>
      </c>
      <c r="Z320" s="18" t="str">
        <f>IFERROR(IF(VLOOKUP(B320,IMPORT!$F:$AF,25,FALSE)&lt;&gt;"null",VLOOKUP(B320,IMPORT!$F:$AF,25,FALSE),""),"")</f>
        <v/>
      </c>
    </row>
    <row r="321" spans="1:26">
      <c r="A321" s="1" t="str">
        <f>IFERROR(IF(IMPORT!C321&lt;&gt;"",IMPORT!C321,""),"")</f>
        <v>Paris 16 - Versailles Reynaud</v>
      </c>
      <c r="B321" s="1" t="str">
        <f>IFERROR(VLOOKUP(D321,IMPORT!$1:$1048576,6,FALSE),"")</f>
        <v>FC-598-SL</v>
      </c>
      <c r="C321" s="1" t="str">
        <f>IFERROR(VLOOKUP(B321,IMPORT!$F:$G,2,FALSE),"")</f>
        <v>MEGANE</v>
      </c>
      <c r="D321" s="8" t="str">
        <f>IFERROR(IF(IMPORT!A321&lt;&gt;"",IMPORT!A321,""),"")</f>
        <v>Paris 16 - Versailles Reynaud3</v>
      </c>
      <c r="E321" s="1" t="str">
        <f>IFERROR(VLOOKUP(D321,IMPORT!$1:$1048576,21,FALSE),"")</f>
        <v>Stephen Girault</v>
      </c>
      <c r="F321" s="22" t="str">
        <f>IFERROR(IF(VLOOKUP(B321,IMPORT!$F:$J,4,0)="true","","S"),"")</f>
        <v/>
      </c>
      <c r="G321" s="10" t="str">
        <f>IFERROR(IF(VLOOKUP(B321,IMPORT!$F:$J,5,0)="normal","","B"),"")</f>
        <v/>
      </c>
      <c r="H321" s="23" t="str">
        <f>IFERROR(IF(VLOOKUP(B321,IMPORT!$F:$L,7,0)="true","","P"),"")</f>
        <v/>
      </c>
      <c r="I321" s="18" t="str">
        <f>IF(AND(OR(IMPORT!K321="available",IMPORT!K321="reservation",IMPORT!K321="reservation-late"),OR(A321&lt;&gt;"Z - Garage - Livraison",A321&lt;&gt;"Z - Garage - Livraison")),B321,"")</f>
        <v>FC-598-SL</v>
      </c>
      <c r="J321" s="18" t="str">
        <f>IFERROR(IF(VLOOKUP(B321,IMPORT!$F:$AF,21,FALSE)&lt;&gt;"null",IF(OR(A321="Z - Garage - Livraison",A321="Z - Garage - Restitution"),"",B321),""),"")</f>
        <v/>
      </c>
      <c r="K321" s="18" t="str">
        <f>IF(AND(J321="",OR(IMPORT!K321="intervention",IMPORT!K321="intervention-late")),IF(OR(A321="Z - Garage - Livraison",A321="Z - Garage - Restitution"),"",B321),"")</f>
        <v/>
      </c>
      <c r="L321" s="18" t="str">
        <f t="shared" si="8"/>
        <v/>
      </c>
      <c r="M321" s="20" t="str">
        <f>IFERROR(INT(IF(OR(IMPORT!K321="intervention",IMPORT!K321="intervention-late",IMPORT!K321="unavailable"),IF(J321&lt;&gt;"",MID(VLOOKUP(B321,IMPORT!$F:$AF,21,0),1,10),MID(VLOOKUP(B321,IMPORT!$F:$AF,19,0),1,10)),"")),"")</f>
        <v/>
      </c>
      <c r="N321" s="20" t="str">
        <f>IFERROR(INT(IF(OR(IMPORT!K321="intervention",IMPORT!K321="intervention-late",IMPORT!K321="unavailable"),IF(J321&lt;&gt;"",MID(VLOOKUP(B321,IMPORT!$F:$AF,22,0),1,10),MID(VLOOKUP(B321,IMPORT!$F:$AF,20,0),1,10)),"")),"")</f>
        <v/>
      </c>
      <c r="O321" s="18" t="str">
        <f t="shared" ca="1" si="9"/>
        <v/>
      </c>
      <c r="P321" s="14" t="str">
        <f>IFERROR(INT(IF(MID(VLOOKUP(B321,IMPORT!$F:$AF,23,FALSE),1,10)&lt;&gt;"null",MID(VLOOKUP(B321,IMPORT!$F:$AF,23,FALSE),1,10),"")),"")</f>
        <v/>
      </c>
      <c r="Q321" s="16">
        <f>IFERROR(INT(IF(MID(VLOOKUP(B321,IMPORT!$F:$AF,26,FALSE),1,10)&lt;&gt;"null",MID(VLOOKUP(B321,IMPORT!$F:$AF,26,FALSE),1,10),"")),"")</f>
        <v>43505</v>
      </c>
      <c r="R321" s="16" t="str">
        <f>IFERROR(IF(VLOOKUP(B321,IMPORT!$F:$AF,11,FALSE)="true","X",""),"")</f>
        <v/>
      </c>
      <c r="S321" s="16" t="str">
        <f>IFERROR(IF(VLOOKUP(B321,IMPORT!$F:$AF,12,FALSE)="true","X",""),"")</f>
        <v/>
      </c>
      <c r="T321" s="16" t="str">
        <f>IFERROR(IF(VLOOKUP(B321,IMPORT!$F:$AF,9,FALSE)="true","X",""),"")</f>
        <v/>
      </c>
      <c r="U321" s="16" t="str">
        <f>IFERROR(IF(VLOOKUP(B321,IMPORT!$F:$AF,10,FALSE)="true","X",""),"")</f>
        <v/>
      </c>
      <c r="V321" s="16" t="str">
        <f>IFERROR(IF(VLOOKUP(B321,IMPORT!$F:$AF,13,FALSE)="true","X",""),"")</f>
        <v/>
      </c>
      <c r="W321" s="16" t="str">
        <f>IFERROR(IF(VLOOKUP(B321,IMPORT!$F:$AF,14,FALSE)="true","X",""),"")</f>
        <v/>
      </c>
      <c r="X321" s="12">
        <f>IFERROR(INT(IF(MID(VLOOKUP(B321,IMPORT!$F:$AF,27,FALSE),1,10)&lt;&gt;"null",MID(VLOOKUP(B321,IMPORT!$F:$AF,27,FALSE),1,10),"-")),"")</f>
        <v>43483</v>
      </c>
      <c r="Y321" s="21">
        <f>IFERROR(IF(VLOOKUP(B321,IMPORT!$F:$AF,24,FALSE)&lt;&gt;"null",VLOOKUP(B321,IMPORT!$F:$AF,24,FALSE),""),"")</f>
        <v>7.0100118723608602E+17</v>
      </c>
      <c r="Z321" s="18" t="str">
        <f>IFERROR(IF(VLOOKUP(B321,IMPORT!$F:$AF,25,FALSE)&lt;&gt;"null",VLOOKUP(B321,IMPORT!$F:$AF,25,FALSE),""),"")</f>
        <v/>
      </c>
    </row>
    <row r="322" spans="1:26">
      <c r="A322" s="1" t="str">
        <f>IFERROR(IF(IMPORT!C322&lt;&gt;"",IMPORT!C322,""),"")</f>
        <v>Paris 16 - Victor Hugo Pompe</v>
      </c>
      <c r="B322" s="1" t="str">
        <f>IFERROR(VLOOKUP(D322,IMPORT!$1:$1048576,6,FALSE),"")</f>
        <v>EL-018-ZG</v>
      </c>
      <c r="C322" s="1" t="str">
        <f>IFERROR(VLOOKUP(B322,IMPORT!$F:$G,2,FALSE),"")</f>
        <v>Golf 7</v>
      </c>
      <c r="D322" s="8" t="str">
        <f>IFERROR(IF(IMPORT!A322&lt;&gt;"",IMPORT!A322,""),"")</f>
        <v>Paris 16 - Victor Hugo Pompe1</v>
      </c>
      <c r="E322" s="1" t="str">
        <f>IFERROR(VLOOKUP(D322,IMPORT!$1:$1048576,21,FALSE),"")</f>
        <v>Azize Aouzal</v>
      </c>
      <c r="F322" s="22" t="str">
        <f>IFERROR(IF(VLOOKUP(B322,IMPORT!$F:$J,4,0)="true","","S"),"")</f>
        <v/>
      </c>
      <c r="G322" s="10" t="str">
        <f>IFERROR(IF(VLOOKUP(B322,IMPORT!$F:$J,5,0)="normal","","B"),"")</f>
        <v/>
      </c>
      <c r="H322" s="23" t="str">
        <f>IFERROR(IF(VLOOKUP(B322,IMPORT!$F:$L,7,0)="true","","P"),"")</f>
        <v/>
      </c>
      <c r="I322" s="18" t="str">
        <f>IF(AND(OR(IMPORT!K322="available",IMPORT!K322="reservation",IMPORT!K322="reservation-late"),OR(A322&lt;&gt;"Z - Garage - Livraison",A322&lt;&gt;"Z - Garage - Livraison")),B322,"")</f>
        <v>EL-018-ZG</v>
      </c>
      <c r="J322" s="18" t="str">
        <f>IFERROR(IF(VLOOKUP(B322,IMPORT!$F:$AF,21,FALSE)&lt;&gt;"null",IF(OR(A322="Z - Garage - Livraison",A322="Z - Garage - Restitution"),"",B322),""),"")</f>
        <v/>
      </c>
      <c r="K322" s="18" t="str">
        <f>IF(AND(J322="",OR(IMPORT!K322="intervention",IMPORT!K322="intervention-late")),IF(OR(A322="Z - Garage - Livraison",A322="Z - Garage - Restitution"),"",B322),"")</f>
        <v/>
      </c>
      <c r="L322" s="18" t="str">
        <f t="shared" ref="L322:L385" si="10">IFERROR(IF(OR(A322="Z - Garage - Livraison",A322="Z - Garage - Restitution"),B322,""),"")</f>
        <v/>
      </c>
      <c r="M322" s="20" t="str">
        <f>IFERROR(INT(IF(OR(IMPORT!K322="intervention",IMPORT!K322="intervention-late",IMPORT!K322="unavailable"),IF(J322&lt;&gt;"",MID(VLOOKUP(B322,IMPORT!$F:$AF,21,0),1,10),MID(VLOOKUP(B322,IMPORT!$F:$AF,19,0),1,10)),"")),"")</f>
        <v/>
      </c>
      <c r="N322" s="20" t="str">
        <f>IFERROR(INT(IF(OR(IMPORT!K322="intervention",IMPORT!K322="intervention-late",IMPORT!K322="unavailable"),IF(J322&lt;&gt;"",MID(VLOOKUP(B322,IMPORT!$F:$AF,22,0),1,10),MID(VLOOKUP(B322,IMPORT!$F:$AF,20,0),1,10)),"")),"")</f>
        <v/>
      </c>
      <c r="O322" s="18" t="str">
        <f t="shared" ca="1" si="9"/>
        <v/>
      </c>
      <c r="P322" s="14">
        <f>IFERROR(INT(IF(MID(VLOOKUP(B322,IMPORT!$F:$AF,23,FALSE),1,10)&lt;&gt;"null",MID(VLOOKUP(B322,IMPORT!$F:$AF,23,FALSE),1,10),"")),"")</f>
        <v>43458</v>
      </c>
      <c r="Q322" s="16" t="str">
        <f>IFERROR(INT(IF(MID(VLOOKUP(B322,IMPORT!$F:$AF,26,FALSE),1,10)&lt;&gt;"null",MID(VLOOKUP(B322,IMPORT!$F:$AF,26,FALSE),1,10),"")),"")</f>
        <v/>
      </c>
      <c r="R322" s="16" t="str">
        <f>IFERROR(IF(VLOOKUP(B322,IMPORT!$F:$AF,11,FALSE)="true","X",""),"")</f>
        <v/>
      </c>
      <c r="S322" s="16" t="str">
        <f>IFERROR(IF(VLOOKUP(B322,IMPORT!$F:$AF,12,FALSE)="true","X",""),"")</f>
        <v/>
      </c>
      <c r="T322" s="16" t="str">
        <f>IFERROR(IF(VLOOKUP(B322,IMPORT!$F:$AF,9,FALSE)="true","X",""),"")</f>
        <v/>
      </c>
      <c r="U322" s="16" t="str">
        <f>IFERROR(IF(VLOOKUP(B322,IMPORT!$F:$AF,10,FALSE)="true","X",""),"")</f>
        <v/>
      </c>
      <c r="V322" s="16" t="str">
        <f>IFERROR(IF(VLOOKUP(B322,IMPORT!$F:$AF,13,FALSE)="true","X",""),"")</f>
        <v/>
      </c>
      <c r="W322" s="16" t="str">
        <f>IFERROR(IF(VLOOKUP(B322,IMPORT!$F:$AF,14,FALSE)="true","X",""),"")</f>
        <v/>
      </c>
      <c r="X322" s="12">
        <f>IFERROR(INT(IF(MID(VLOOKUP(B322,IMPORT!$F:$AF,27,FALSE),1,10)&lt;&gt;"null",MID(VLOOKUP(B322,IMPORT!$F:$AF,27,FALSE),1,10),"-")),"")</f>
        <v>43432</v>
      </c>
      <c r="Y322" s="21">
        <f>IFERROR(IF(VLOOKUP(B322,IMPORT!$F:$AF,24,FALSE)&lt;&gt;"null",VLOOKUP(B322,IMPORT!$F:$AF,24,FALSE),""),"")</f>
        <v>7.0100118723605504E+17</v>
      </c>
      <c r="Z322" s="18">
        <f>IFERROR(IF(VLOOKUP(B322,IMPORT!$F:$AF,25,FALSE)&lt;&gt;"null",VLOOKUP(B322,IMPORT!$F:$AF,25,FALSE),""),"")</f>
        <v>8294</v>
      </c>
    </row>
    <row r="323" spans="1:26">
      <c r="A323" s="1" t="str">
        <f>IFERROR(IF(IMPORT!C323&lt;&gt;"",IMPORT!C323,""),"")</f>
        <v>Paris 16 - Victor Hugo Pompe</v>
      </c>
      <c r="B323" s="1" t="str">
        <f>IFERROR(VLOOKUP(D323,IMPORT!$1:$1048576,6,FALSE),"")</f>
        <v>EP-150-EM</v>
      </c>
      <c r="C323" s="1" t="str">
        <f>IFERROR(VLOOKUP(B323,IMPORT!$F:$G,2,FALSE),"")</f>
        <v>Touran</v>
      </c>
      <c r="D323" s="8" t="str">
        <f>IFERROR(IF(IMPORT!A323&lt;&gt;"",IMPORT!A323,""),"")</f>
        <v>Paris 16 - Victor Hugo Pompe2</v>
      </c>
      <c r="E323" s="1" t="str">
        <f>IFERROR(VLOOKUP(D323,IMPORT!$1:$1048576,21,FALSE),"")</f>
        <v>Azize Aouzal</v>
      </c>
      <c r="F323" s="22" t="str">
        <f>IFERROR(IF(VLOOKUP(B323,IMPORT!$F:$J,4,0)="true","","S"),"")</f>
        <v/>
      </c>
      <c r="G323" s="10" t="str">
        <f>IFERROR(IF(VLOOKUP(B323,IMPORT!$F:$J,5,0)="normal","","B"),"")</f>
        <v/>
      </c>
      <c r="H323" s="23" t="str">
        <f>IFERROR(IF(VLOOKUP(B323,IMPORT!$F:$L,7,0)="true","","P"),"")</f>
        <v>P</v>
      </c>
      <c r="I323" s="18" t="str">
        <f>IF(AND(OR(IMPORT!K323="available",IMPORT!K323="reservation",IMPORT!K323="reservation-late"),OR(A323&lt;&gt;"Z - Garage - Livraison",A323&lt;&gt;"Z - Garage - Livraison")),B323,"")</f>
        <v/>
      </c>
      <c r="J323" s="18" t="str">
        <f>IFERROR(IF(VLOOKUP(B323,IMPORT!$F:$AF,21,FALSE)&lt;&gt;"null",IF(OR(A323="Z - Garage - Livraison",A323="Z - Garage - Restitution"),"",B323),""),"")</f>
        <v>EP-150-EM</v>
      </c>
      <c r="K323" s="18" t="str">
        <f>IF(AND(J323="",OR(IMPORT!K323="intervention",IMPORT!K323="intervention-late")),IF(OR(A323="Z - Garage - Livraison",A323="Z - Garage - Restitution"),"",B323),"")</f>
        <v/>
      </c>
      <c r="L323" s="18" t="str">
        <f t="shared" si="10"/>
        <v/>
      </c>
      <c r="M323" s="20">
        <f>IFERROR(INT(IF(OR(IMPORT!K323="intervention",IMPORT!K323="intervention-late",IMPORT!K323="unavailable"),IF(J323&lt;&gt;"",MID(VLOOKUP(B323,IMPORT!$F:$AF,21,0),1,10),MID(VLOOKUP(B323,IMPORT!$F:$AF,19,0),1,10)),"")),"")</f>
        <v>43510</v>
      </c>
      <c r="N323" s="20">
        <f>IFERROR(INT(IF(OR(IMPORT!K323="intervention",IMPORT!K323="intervention-late",IMPORT!K323="unavailable"),IF(J323&lt;&gt;"",MID(VLOOKUP(B323,IMPORT!$F:$AF,22,0),1,10),MID(VLOOKUP(B323,IMPORT!$F:$AF,20,0),1,10)),"")),"")</f>
        <v>43545</v>
      </c>
      <c r="O323" s="18">
        <f t="shared" ref="O323:O386" ca="1" si="11">IF(J323&lt;&gt;"",IF(N323&lt;&gt;"",N323-TODAY(),""),"")</f>
        <v>30</v>
      </c>
      <c r="P323" s="14">
        <f>IFERROR(INT(IF(MID(VLOOKUP(B323,IMPORT!$F:$AF,23,FALSE),1,10)&lt;&gt;"null",MID(VLOOKUP(B323,IMPORT!$F:$AF,23,FALSE),1,10),"")),"")</f>
        <v>43456</v>
      </c>
      <c r="Q323" s="16">
        <f>IFERROR(INT(IF(MID(VLOOKUP(B323,IMPORT!$F:$AF,26,FALSE),1,10)&lt;&gt;"null",MID(VLOOKUP(B323,IMPORT!$F:$AF,26,FALSE),1,10),"")),"")</f>
        <v>43352</v>
      </c>
      <c r="R323" s="16" t="str">
        <f>IFERROR(IF(VLOOKUP(B323,IMPORT!$F:$AF,11,FALSE)="true","X",""),"")</f>
        <v/>
      </c>
      <c r="S323" s="16" t="str">
        <f>IFERROR(IF(VLOOKUP(B323,IMPORT!$F:$AF,12,FALSE)="true","X",""),"")</f>
        <v/>
      </c>
      <c r="T323" s="16" t="str">
        <f>IFERROR(IF(VLOOKUP(B323,IMPORT!$F:$AF,9,FALSE)="true","X",""),"")</f>
        <v/>
      </c>
      <c r="U323" s="16" t="str">
        <f>IFERROR(IF(VLOOKUP(B323,IMPORT!$F:$AF,10,FALSE)="true","X",""),"")</f>
        <v/>
      </c>
      <c r="V323" s="16" t="str">
        <f>IFERROR(IF(VLOOKUP(B323,IMPORT!$F:$AF,13,FALSE)="true","X",""),"")</f>
        <v/>
      </c>
      <c r="W323" s="16" t="str">
        <f>IFERROR(IF(VLOOKUP(B323,IMPORT!$F:$AF,14,FALSE)="true","X",""),"")</f>
        <v/>
      </c>
      <c r="X323" s="12">
        <f>IFERROR(INT(IF(MID(VLOOKUP(B323,IMPORT!$F:$AF,27,FALSE),1,10)&lt;&gt;"null",MID(VLOOKUP(B323,IMPORT!$F:$AF,27,FALSE),1,10),"-")),"")</f>
        <v>43432</v>
      </c>
      <c r="Y323" s="21">
        <f>IFERROR(IF(VLOOKUP(B323,IMPORT!$F:$AF,24,FALSE)&lt;&gt;"null",VLOOKUP(B323,IMPORT!$F:$AF,24,FALSE),""),"")</f>
        <v>7.0100118723600998E+17</v>
      </c>
      <c r="Z323" s="18" t="str">
        <f>IFERROR(IF(VLOOKUP(B323,IMPORT!$F:$AF,25,FALSE)&lt;&gt;"null",VLOOKUP(B323,IMPORT!$F:$AF,25,FALSE),""),"")</f>
        <v/>
      </c>
    </row>
    <row r="324" spans="1:26">
      <c r="A324" s="1" t="str">
        <f>IFERROR(IF(IMPORT!C324&lt;&gt;"",IMPORT!C324,""),"")</f>
        <v>Paris 16 - Victor Hugo Pompe</v>
      </c>
      <c r="B324" s="1" t="str">
        <f>IFERROR(VLOOKUP(D324,IMPORT!$1:$1048576,6,FALSE),"")</f>
        <v>FC-239-ME</v>
      </c>
      <c r="C324" s="1" t="str">
        <f>IFERROR(VLOOKUP(B324,IMPORT!$F:$G,2,FALSE),"")</f>
        <v>Golf 7</v>
      </c>
      <c r="D324" s="8" t="str">
        <f>IFERROR(IF(IMPORT!A324&lt;&gt;"",IMPORT!A324,""),"")</f>
        <v>Paris 16 - Victor Hugo Pompe3</v>
      </c>
      <c r="E324" s="1" t="str">
        <f>IFERROR(VLOOKUP(D324,IMPORT!$1:$1048576,21,FALSE),"")</f>
        <v>Azize Aouzal</v>
      </c>
      <c r="F324" s="22" t="str">
        <f>IFERROR(IF(VLOOKUP(B324,IMPORT!$F:$J,4,0)="true","","S"),"")</f>
        <v/>
      </c>
      <c r="G324" s="10" t="str">
        <f>IFERROR(IF(VLOOKUP(B324,IMPORT!$F:$J,5,0)="normal","","B"),"")</f>
        <v/>
      </c>
      <c r="H324" s="23" t="str">
        <f>IFERROR(IF(VLOOKUP(B324,IMPORT!$F:$L,7,0)="true","","P"),"")</f>
        <v>P</v>
      </c>
      <c r="I324" s="18" t="str">
        <f>IF(AND(OR(IMPORT!K324="available",IMPORT!K324="reservation",IMPORT!K324="reservation-late"),OR(A324&lt;&gt;"Z - Garage - Livraison",A324&lt;&gt;"Z - Garage - Livraison")),B324,"")</f>
        <v>FC-239-ME</v>
      </c>
      <c r="J324" s="18" t="str">
        <f>IFERROR(IF(VLOOKUP(B324,IMPORT!$F:$AF,21,FALSE)&lt;&gt;"null",IF(OR(A324="Z - Garage - Livraison",A324="Z - Garage - Restitution"),"",B324),""),"")</f>
        <v/>
      </c>
      <c r="K324" s="18" t="str">
        <f>IF(AND(J324="",OR(IMPORT!K324="intervention",IMPORT!K324="intervention-late")),IF(OR(A324="Z - Garage - Livraison",A324="Z - Garage - Restitution"),"",B324),"")</f>
        <v/>
      </c>
      <c r="L324" s="18" t="str">
        <f t="shared" si="10"/>
        <v/>
      </c>
      <c r="M324" s="20" t="str">
        <f>IFERROR(INT(IF(OR(IMPORT!K324="intervention",IMPORT!K324="intervention-late",IMPORT!K324="unavailable"),IF(J324&lt;&gt;"",MID(VLOOKUP(B324,IMPORT!$F:$AF,21,0),1,10),MID(VLOOKUP(B324,IMPORT!$F:$AF,19,0),1,10)),"")),"")</f>
        <v/>
      </c>
      <c r="N324" s="20" t="str">
        <f>IFERROR(INT(IF(OR(IMPORT!K324="intervention",IMPORT!K324="intervention-late",IMPORT!K324="unavailable"),IF(J324&lt;&gt;"",MID(VLOOKUP(B324,IMPORT!$F:$AF,22,0),1,10),MID(VLOOKUP(B324,IMPORT!$F:$AF,20,0),1,10)),"")),"")</f>
        <v/>
      </c>
      <c r="O324" s="18" t="str">
        <f t="shared" ca="1" si="11"/>
        <v/>
      </c>
      <c r="P324" s="14" t="str">
        <f>IFERROR(INT(IF(MID(VLOOKUP(B324,IMPORT!$F:$AF,23,FALSE),1,10)&lt;&gt;"null",MID(VLOOKUP(B324,IMPORT!$F:$AF,23,FALSE),1,10),"")),"")</f>
        <v/>
      </c>
      <c r="Q324" s="16" t="str">
        <f>IFERROR(INT(IF(MID(VLOOKUP(B324,IMPORT!$F:$AF,26,FALSE),1,10)&lt;&gt;"null",MID(VLOOKUP(B324,IMPORT!$F:$AF,26,FALSE),1,10),"")),"")</f>
        <v/>
      </c>
      <c r="R324" s="16" t="str">
        <f>IFERROR(IF(VLOOKUP(B324,IMPORT!$F:$AF,11,FALSE)="true","X",""),"")</f>
        <v/>
      </c>
      <c r="S324" s="16" t="str">
        <f>IFERROR(IF(VLOOKUP(B324,IMPORT!$F:$AF,12,FALSE)="true","X",""),"")</f>
        <v/>
      </c>
      <c r="T324" s="16" t="str">
        <f>IFERROR(IF(VLOOKUP(B324,IMPORT!$F:$AF,9,FALSE)="true","X",""),"")</f>
        <v/>
      </c>
      <c r="U324" s="16" t="str">
        <f>IFERROR(IF(VLOOKUP(B324,IMPORT!$F:$AF,10,FALSE)="true","X",""),"")</f>
        <v/>
      </c>
      <c r="V324" s="16" t="str">
        <f>IFERROR(IF(VLOOKUP(B324,IMPORT!$F:$AF,13,FALSE)="true","X",""),"")</f>
        <v/>
      </c>
      <c r="W324" s="16" t="str">
        <f>IFERROR(IF(VLOOKUP(B324,IMPORT!$F:$AF,14,FALSE)="true","X",""),"")</f>
        <v/>
      </c>
      <c r="X324" s="12">
        <f>IFERROR(INT(IF(MID(VLOOKUP(B324,IMPORT!$F:$AF,27,FALSE),1,10)&lt;&gt;"null",MID(VLOOKUP(B324,IMPORT!$F:$AF,27,FALSE),1,10),"-")),"")</f>
        <v>43482</v>
      </c>
      <c r="Y324" s="21">
        <f>IFERROR(IF(VLOOKUP(B324,IMPORT!$F:$AF,24,FALSE)&lt;&gt;"null",VLOOKUP(B324,IMPORT!$F:$AF,24,FALSE),""),"")</f>
        <v>7.0100118723605197E+17</v>
      </c>
      <c r="Z324" s="18">
        <f>IFERROR(IF(VLOOKUP(B324,IMPORT!$F:$AF,25,FALSE)&lt;&gt;"null",VLOOKUP(B324,IMPORT!$F:$AF,25,FALSE),""),"")</f>
        <v>8188</v>
      </c>
    </row>
    <row r="325" spans="1:26">
      <c r="A325" s="1" t="str">
        <f>IFERROR(IF(IMPORT!C325&lt;&gt;"",IMPORT!C325,""),"")</f>
        <v>Paris 16 - Victor Hugo Pompe</v>
      </c>
      <c r="B325" s="1" t="str">
        <f>IFERROR(VLOOKUP(D325,IMPORT!$1:$1048576,6,FALSE),"")</f>
        <v>EQ-813-EH</v>
      </c>
      <c r="C325" s="1" t="str">
        <f>IFERROR(VLOOKUP(B325,IMPORT!$F:$G,2,FALSE),"")</f>
        <v>MEGANE</v>
      </c>
      <c r="D325" s="8" t="str">
        <f>IFERROR(IF(IMPORT!A325&lt;&gt;"",IMPORT!A325,""),"")</f>
        <v>Paris 16 - Victor Hugo Pompe4</v>
      </c>
      <c r="E325" s="1" t="str">
        <f>IFERROR(VLOOKUP(D325,IMPORT!$1:$1048576,21,FALSE),"")</f>
        <v>Azize Aouzal</v>
      </c>
      <c r="F325" s="22" t="str">
        <f>IFERROR(IF(VLOOKUP(B325,IMPORT!$F:$J,4,0)="true","","S"),"")</f>
        <v>S</v>
      </c>
      <c r="G325" s="10" t="str">
        <f>IFERROR(IF(VLOOKUP(B325,IMPORT!$F:$J,5,0)="normal","","B"),"")</f>
        <v>B</v>
      </c>
      <c r="H325" s="23" t="str">
        <f>IFERROR(IF(VLOOKUP(B325,IMPORT!$F:$L,7,0)="true","","P"),"")</f>
        <v/>
      </c>
      <c r="I325" s="18" t="str">
        <f>IF(AND(OR(IMPORT!K325="available",IMPORT!K325="reservation",IMPORT!K325="reservation-late"),OR(A325&lt;&gt;"Z - Garage - Livraison",A325&lt;&gt;"Z - Garage - Livraison")),B325,"")</f>
        <v/>
      </c>
      <c r="J325" s="18" t="str">
        <f>IFERROR(IF(VLOOKUP(B325,IMPORT!$F:$AF,21,FALSE)&lt;&gt;"null",IF(OR(A325="Z - Garage - Livraison",A325="Z - Garage - Restitution"),"",B325),""),"")</f>
        <v>EQ-813-EH</v>
      </c>
      <c r="K325" s="18" t="str">
        <f>IF(AND(J325="",OR(IMPORT!K325="intervention",IMPORT!K325="intervention-late")),IF(OR(A325="Z - Garage - Livraison",A325="Z - Garage - Restitution"),"",B325),"")</f>
        <v/>
      </c>
      <c r="L325" s="18" t="str">
        <f t="shared" si="10"/>
        <v/>
      </c>
      <c r="M325" s="20">
        <f>IFERROR(INT(IF(OR(IMPORT!K325="intervention",IMPORT!K325="intervention-late",IMPORT!K325="unavailable"),IF(J325&lt;&gt;"",MID(VLOOKUP(B325,IMPORT!$F:$AF,21,0),1,10),MID(VLOOKUP(B325,IMPORT!$F:$AF,19,0),1,10)),"")),"")</f>
        <v>43484</v>
      </c>
      <c r="N325" s="20">
        <f>IFERROR(INT(IF(OR(IMPORT!K325="intervention",IMPORT!K325="intervention-late",IMPORT!K325="unavailable"),IF(J325&lt;&gt;"",MID(VLOOKUP(B325,IMPORT!$F:$AF,22,0),1,10),MID(VLOOKUP(B325,IMPORT!$F:$AF,20,0),1,10)),"")),"")</f>
        <v>43523</v>
      </c>
      <c r="O325" s="18">
        <f t="shared" ca="1" si="11"/>
        <v>8</v>
      </c>
      <c r="P325" s="14" t="str">
        <f>IFERROR(INT(IF(MID(VLOOKUP(B325,IMPORT!$F:$AF,23,FALSE),1,10)&lt;&gt;"null",MID(VLOOKUP(B325,IMPORT!$F:$AF,23,FALSE),1,10),"")),"")</f>
        <v/>
      </c>
      <c r="Q325" s="16" t="str">
        <f>IFERROR(INT(IF(MID(VLOOKUP(B325,IMPORT!$F:$AF,26,FALSE),1,10)&lt;&gt;"null",MID(VLOOKUP(B325,IMPORT!$F:$AF,26,FALSE),1,10),"")),"")</f>
        <v/>
      </c>
      <c r="R325" s="16" t="str">
        <f>IFERROR(IF(VLOOKUP(B325,IMPORT!$F:$AF,11,FALSE)="true","X",""),"")</f>
        <v/>
      </c>
      <c r="S325" s="16" t="str">
        <f>IFERROR(IF(VLOOKUP(B325,IMPORT!$F:$AF,12,FALSE)="true","X",""),"")</f>
        <v/>
      </c>
      <c r="T325" s="16" t="str">
        <f>IFERROR(IF(VLOOKUP(B325,IMPORT!$F:$AF,9,FALSE)="true","X",""),"")</f>
        <v/>
      </c>
      <c r="U325" s="16" t="str">
        <f>IFERROR(IF(VLOOKUP(B325,IMPORT!$F:$AF,10,FALSE)="true","X",""),"")</f>
        <v/>
      </c>
      <c r="V325" s="16" t="str">
        <f>IFERROR(IF(VLOOKUP(B325,IMPORT!$F:$AF,13,FALSE)="true","X",""),"")</f>
        <v/>
      </c>
      <c r="W325" s="16" t="str">
        <f>IFERROR(IF(VLOOKUP(B325,IMPORT!$F:$AF,14,FALSE)="true","X",""),"")</f>
        <v/>
      </c>
      <c r="X325" s="12">
        <f>IFERROR(INT(IF(MID(VLOOKUP(B325,IMPORT!$F:$AF,27,FALSE),1,10)&lt;&gt;"null",MID(VLOOKUP(B325,IMPORT!$F:$AF,27,FALSE),1,10),"-")),"")</f>
        <v>43319</v>
      </c>
      <c r="Y325" s="21">
        <f>IFERROR(IF(VLOOKUP(B325,IMPORT!$F:$AF,24,FALSE)&lt;&gt;"null",VLOOKUP(B325,IMPORT!$F:$AF,24,FALSE),""),"")</f>
        <v>7.0100118723605504E+17</v>
      </c>
      <c r="Z325" s="18" t="str">
        <f>IFERROR(IF(VLOOKUP(B325,IMPORT!$F:$AF,25,FALSE)&lt;&gt;"null",VLOOKUP(B325,IMPORT!$F:$AF,25,FALSE),""),"")</f>
        <v/>
      </c>
    </row>
    <row r="326" spans="1:26">
      <c r="A326" s="1" t="str">
        <f>IFERROR(IF(IMPORT!C326&lt;&gt;"",IMPORT!C326,""),"")</f>
        <v>Paris 16 - Victor Hugo Pompe</v>
      </c>
      <c r="B326" s="1" t="str">
        <f>IFERROR(VLOOKUP(D326,IMPORT!$1:$1048576,6,FALSE),"")</f>
        <v xml:space="preserve">EL-168-YP </v>
      </c>
      <c r="C326" s="1" t="str">
        <f>IFERROR(VLOOKUP(B326,IMPORT!$F:$G,2,FALSE),"")</f>
        <v>TWINGO</v>
      </c>
      <c r="D326" s="8" t="str">
        <f>IFERROR(IF(IMPORT!A326&lt;&gt;"",IMPORT!A326,""),"")</f>
        <v>Paris 16 - Victor Hugo Pompe5</v>
      </c>
      <c r="E326" s="1" t="str">
        <f>IFERROR(VLOOKUP(D326,IMPORT!$1:$1048576,21,FALSE),"")</f>
        <v>Azize Aouzal</v>
      </c>
      <c r="F326" s="22" t="str">
        <f>IFERROR(IF(VLOOKUP(B326,IMPORT!$F:$J,4,0)="true","","S"),"")</f>
        <v/>
      </c>
      <c r="G326" s="10" t="str">
        <f>IFERROR(IF(VLOOKUP(B326,IMPORT!$F:$J,5,0)="normal","","B"),"")</f>
        <v>B</v>
      </c>
      <c r="H326" s="23" t="str">
        <f>IFERROR(IF(VLOOKUP(B326,IMPORT!$F:$L,7,0)="true","","P"),"")</f>
        <v>P</v>
      </c>
      <c r="I326" s="18" t="str">
        <f>IF(AND(OR(IMPORT!K326="available",IMPORT!K326="reservation",IMPORT!K326="reservation-late"),OR(A326&lt;&gt;"Z - Garage - Livraison",A326&lt;&gt;"Z - Garage - Livraison")),B326,"")</f>
        <v/>
      </c>
      <c r="J326" s="18" t="str">
        <f>IFERROR(IF(VLOOKUP(B326,IMPORT!$F:$AF,21,FALSE)&lt;&gt;"null",IF(OR(A326="Z - Garage - Livraison",A326="Z - Garage - Restitution"),"",B326),""),"")</f>
        <v xml:space="preserve">EL-168-YP </v>
      </c>
      <c r="K326" s="18" t="str">
        <f>IF(AND(J326="",OR(IMPORT!K326="intervention",IMPORT!K326="intervention-late")),IF(OR(A326="Z - Garage - Livraison",A326="Z - Garage - Restitution"),"",B326),"")</f>
        <v/>
      </c>
      <c r="L326" s="18" t="str">
        <f t="shared" si="10"/>
        <v/>
      </c>
      <c r="M326" s="20">
        <f>IFERROR(INT(IF(OR(IMPORT!K326="intervention",IMPORT!K326="intervention-late",IMPORT!K326="unavailable"),IF(J326&lt;&gt;"",MID(VLOOKUP(B326,IMPORT!$F:$AF,21,0),1,10),MID(VLOOKUP(B326,IMPORT!$F:$AF,19,0),1,10)),"")),"")</f>
        <v>43485</v>
      </c>
      <c r="N326" s="20">
        <f>IFERROR(INT(IF(OR(IMPORT!K326="intervention",IMPORT!K326="intervention-late",IMPORT!K326="unavailable"),IF(J326&lt;&gt;"",MID(VLOOKUP(B326,IMPORT!$F:$AF,22,0),1,10),MID(VLOOKUP(B326,IMPORT!$F:$AF,20,0),1,10)),"")),"")</f>
        <v>43523</v>
      </c>
      <c r="O326" s="18">
        <f t="shared" ca="1" si="11"/>
        <v>8</v>
      </c>
      <c r="P326" s="14" t="str">
        <f>IFERROR(INT(IF(MID(VLOOKUP(B326,IMPORT!$F:$AF,23,FALSE),1,10)&lt;&gt;"null",MID(VLOOKUP(B326,IMPORT!$F:$AF,23,FALSE),1,10),"")),"")</f>
        <v/>
      </c>
      <c r="Q326" s="16">
        <f>IFERROR(INT(IF(MID(VLOOKUP(B326,IMPORT!$F:$AF,26,FALSE),1,10)&lt;&gt;"null",MID(VLOOKUP(B326,IMPORT!$F:$AF,26,FALSE),1,10),"")),"")</f>
        <v>43415</v>
      </c>
      <c r="R326" s="16" t="str">
        <f>IFERROR(IF(VLOOKUP(B326,IMPORT!$F:$AF,11,FALSE)="true","X",""),"")</f>
        <v/>
      </c>
      <c r="S326" s="16" t="str">
        <f>IFERROR(IF(VLOOKUP(B326,IMPORT!$F:$AF,12,FALSE)="true","X",""),"")</f>
        <v/>
      </c>
      <c r="T326" s="16" t="str">
        <f>IFERROR(IF(VLOOKUP(B326,IMPORT!$F:$AF,9,FALSE)="true","X",""),"")</f>
        <v/>
      </c>
      <c r="U326" s="16" t="str">
        <f>IFERROR(IF(VLOOKUP(B326,IMPORT!$F:$AF,10,FALSE)="true","X",""),"")</f>
        <v/>
      </c>
      <c r="V326" s="16" t="str">
        <f>IFERROR(IF(VLOOKUP(B326,IMPORT!$F:$AF,13,FALSE)="true","X",""),"")</f>
        <v/>
      </c>
      <c r="W326" s="16" t="str">
        <f>IFERROR(IF(VLOOKUP(B326,IMPORT!$F:$AF,14,FALSE)="true","X",""),"")</f>
        <v/>
      </c>
      <c r="X326" s="12">
        <f>IFERROR(INT(IF(MID(VLOOKUP(B326,IMPORT!$F:$AF,27,FALSE),1,10)&lt;&gt;"null",MID(VLOOKUP(B326,IMPORT!$F:$AF,27,FALSE),1,10),"-")),"")</f>
        <v>43432</v>
      </c>
      <c r="Y326" s="21">
        <f>IFERROR(IF(VLOOKUP(B326,IMPORT!$F:$AF,24,FALSE)&lt;&gt;"null",VLOOKUP(B326,IMPORT!$F:$AF,24,FALSE),""),"")</f>
        <v>7.0100118723602995E+17</v>
      </c>
      <c r="Z326" s="18">
        <f>IFERROR(IF(VLOOKUP(B326,IMPORT!$F:$AF,25,FALSE)&lt;&gt;"null",VLOOKUP(B326,IMPORT!$F:$AF,25,FALSE),""),"")</f>
        <v>8295</v>
      </c>
    </row>
    <row r="327" spans="1:26">
      <c r="A327" s="1" t="str">
        <f>IFERROR(IF(IMPORT!C327&lt;&gt;"",IMPORT!C327,""),"")</f>
        <v>Paris 16 - Victor Hugo Pompe</v>
      </c>
      <c r="B327" s="1" t="str">
        <f>IFERROR(VLOOKUP(D327,IMPORT!$1:$1048576,6,FALSE),"")</f>
        <v>FA-844-JA</v>
      </c>
      <c r="C327" s="1" t="str">
        <f>IFERROR(VLOOKUP(B327,IMPORT!$F:$G,2,FALSE),"")</f>
        <v>MEGANE</v>
      </c>
      <c r="D327" s="8" t="str">
        <f>IFERROR(IF(IMPORT!A327&lt;&gt;"",IMPORT!A327,""),"")</f>
        <v>Paris 16 - Victor Hugo Pompe6</v>
      </c>
      <c r="E327" s="1" t="str">
        <f>IFERROR(VLOOKUP(D327,IMPORT!$1:$1048576,21,FALSE),"")</f>
        <v>Azize Aouzal</v>
      </c>
      <c r="F327" s="22" t="str">
        <f>IFERROR(IF(VLOOKUP(B327,IMPORT!$F:$J,4,0)="true","","S"),"")</f>
        <v/>
      </c>
      <c r="G327" s="10" t="str">
        <f>IFERROR(IF(VLOOKUP(B327,IMPORT!$F:$J,5,0)="normal","","B"),"")</f>
        <v/>
      </c>
      <c r="H327" s="23" t="str">
        <f>IFERROR(IF(VLOOKUP(B327,IMPORT!$F:$L,7,0)="true","","P"),"")</f>
        <v/>
      </c>
      <c r="I327" s="18" t="str">
        <f>IF(AND(OR(IMPORT!K327="available",IMPORT!K327="reservation",IMPORT!K327="reservation-late"),OR(A327&lt;&gt;"Z - Garage - Livraison",A327&lt;&gt;"Z - Garage - Livraison")),B327,"")</f>
        <v>FA-844-JA</v>
      </c>
      <c r="J327" s="18" t="str">
        <f>IFERROR(IF(VLOOKUP(B327,IMPORT!$F:$AF,21,FALSE)&lt;&gt;"null",IF(OR(A327="Z - Garage - Livraison",A327="Z - Garage - Restitution"),"",B327),""),"")</f>
        <v/>
      </c>
      <c r="K327" s="18" t="str">
        <f>IF(AND(J327="",OR(IMPORT!K327="intervention",IMPORT!K327="intervention-late")),IF(OR(A327="Z - Garage - Livraison",A327="Z - Garage - Restitution"),"",B327),"")</f>
        <v/>
      </c>
      <c r="L327" s="18" t="str">
        <f t="shared" si="10"/>
        <v/>
      </c>
      <c r="M327" s="20" t="str">
        <f>IFERROR(INT(IF(OR(IMPORT!K327="intervention",IMPORT!K327="intervention-late",IMPORT!K327="unavailable"),IF(J327&lt;&gt;"",MID(VLOOKUP(B327,IMPORT!$F:$AF,21,0),1,10),MID(VLOOKUP(B327,IMPORT!$F:$AF,19,0),1,10)),"")),"")</f>
        <v/>
      </c>
      <c r="N327" s="20" t="str">
        <f>IFERROR(INT(IF(OR(IMPORT!K327="intervention",IMPORT!K327="intervention-late",IMPORT!K327="unavailable"),IF(J327&lt;&gt;"",MID(VLOOKUP(B327,IMPORT!$F:$AF,22,0),1,10),MID(VLOOKUP(B327,IMPORT!$F:$AF,20,0),1,10)),"")),"")</f>
        <v/>
      </c>
      <c r="O327" s="18" t="str">
        <f t="shared" ca="1" si="11"/>
        <v/>
      </c>
      <c r="P327" s="14" t="str">
        <f>IFERROR(INT(IF(MID(VLOOKUP(B327,IMPORT!$F:$AF,23,FALSE),1,10)&lt;&gt;"null",MID(VLOOKUP(B327,IMPORT!$F:$AF,23,FALSE),1,10),"")),"")</f>
        <v/>
      </c>
      <c r="Q327" s="16" t="str">
        <f>IFERROR(INT(IF(MID(VLOOKUP(B327,IMPORT!$F:$AF,26,FALSE),1,10)&lt;&gt;"null",MID(VLOOKUP(B327,IMPORT!$F:$AF,26,FALSE),1,10),"")),"")</f>
        <v/>
      </c>
      <c r="R327" s="16" t="str">
        <f>IFERROR(IF(VLOOKUP(B327,IMPORT!$F:$AF,11,FALSE)="true","X",""),"")</f>
        <v/>
      </c>
      <c r="S327" s="16" t="str">
        <f>IFERROR(IF(VLOOKUP(B327,IMPORT!$F:$AF,12,FALSE)="true","X",""),"")</f>
        <v/>
      </c>
      <c r="T327" s="16" t="str">
        <f>IFERROR(IF(VLOOKUP(B327,IMPORT!$F:$AF,9,FALSE)="true","X",""),"")</f>
        <v/>
      </c>
      <c r="U327" s="16" t="str">
        <f>IFERROR(IF(VLOOKUP(B327,IMPORT!$F:$AF,10,FALSE)="true","X",""),"")</f>
        <v/>
      </c>
      <c r="V327" s="16" t="str">
        <f>IFERROR(IF(VLOOKUP(B327,IMPORT!$F:$AF,13,FALSE)="true","X",""),"")</f>
        <v/>
      </c>
      <c r="W327" s="16" t="str">
        <f>IFERROR(IF(VLOOKUP(B327,IMPORT!$F:$AF,14,FALSE)="true","X",""),"")</f>
        <v/>
      </c>
      <c r="X327" s="12" t="str">
        <f>IFERROR(INT(IF(MID(VLOOKUP(B327,IMPORT!$F:$AF,27,FALSE),1,10)&lt;&gt;"null",MID(VLOOKUP(B327,IMPORT!$F:$AF,27,FALSE),1,10),"-")),"")</f>
        <v/>
      </c>
      <c r="Y327" s="21">
        <f>IFERROR(IF(VLOOKUP(B327,IMPORT!$F:$AF,24,FALSE)&lt;&gt;"null",VLOOKUP(B327,IMPORT!$F:$AF,24,FALSE),""),"")</f>
        <v>7.0100118723605504E+17</v>
      </c>
      <c r="Z327" s="18">
        <f>IFERROR(IF(VLOOKUP(B327,IMPORT!$F:$AF,25,FALSE)&lt;&gt;"null",VLOOKUP(B327,IMPORT!$F:$AF,25,FALSE),""),"")</f>
        <v>8296</v>
      </c>
    </row>
    <row r="328" spans="1:26">
      <c r="A328" s="1" t="str">
        <f>IFERROR(IF(IMPORT!C328&lt;&gt;"",IMPORT!C328,""),"")</f>
        <v>Paris 17 - Courcelles-Champerret</v>
      </c>
      <c r="B328" s="1" t="str">
        <f>IFERROR(VLOOKUP(D328,IMPORT!$1:$1048576,6,FALSE),"")</f>
        <v>EL-151-ZB</v>
      </c>
      <c r="C328" s="1" t="str">
        <f>IFERROR(VLOOKUP(B328,IMPORT!$F:$G,2,FALSE),"")</f>
        <v>Golf 7</v>
      </c>
      <c r="D328" s="8" t="str">
        <f>IFERROR(IF(IMPORT!A328&lt;&gt;"",IMPORT!A328,""),"")</f>
        <v>Paris 17 - Courcelles-Champerret1</v>
      </c>
      <c r="E328" s="1" t="str">
        <f>IFERROR(VLOOKUP(D328,IMPORT!$1:$1048576,21,FALSE),"")</f>
        <v>Stephen Girault</v>
      </c>
      <c r="F328" s="22" t="str">
        <f>IFERROR(IF(VLOOKUP(B328,IMPORT!$F:$J,4,0)="true","","S"),"")</f>
        <v/>
      </c>
      <c r="G328" s="10" t="str">
        <f>IFERROR(IF(VLOOKUP(B328,IMPORT!$F:$J,5,0)="normal","","B"),"")</f>
        <v/>
      </c>
      <c r="H328" s="23" t="str">
        <f>IFERROR(IF(VLOOKUP(B328,IMPORT!$F:$L,7,0)="true","","P"),"")</f>
        <v/>
      </c>
      <c r="I328" s="18" t="str">
        <f>IF(AND(OR(IMPORT!K328="available",IMPORT!K328="reservation",IMPORT!K328="reservation-late"),OR(A328&lt;&gt;"Z - Garage - Livraison",A328&lt;&gt;"Z - Garage - Livraison")),B328,"")</f>
        <v>EL-151-ZB</v>
      </c>
      <c r="J328" s="18" t="str">
        <f>IFERROR(IF(VLOOKUP(B328,IMPORT!$F:$AF,21,FALSE)&lt;&gt;"null",IF(OR(A328="Z - Garage - Livraison",A328="Z - Garage - Restitution"),"",B328),""),"")</f>
        <v/>
      </c>
      <c r="K328" s="18" t="str">
        <f>IF(AND(J328="",OR(IMPORT!K328="intervention",IMPORT!K328="intervention-late")),IF(OR(A328="Z - Garage - Livraison",A328="Z - Garage - Restitution"),"",B328),"")</f>
        <v/>
      </c>
      <c r="L328" s="18" t="str">
        <f t="shared" si="10"/>
        <v/>
      </c>
      <c r="M328" s="20" t="str">
        <f>IFERROR(INT(IF(OR(IMPORT!K328="intervention",IMPORT!K328="intervention-late",IMPORT!K328="unavailable"),IF(J328&lt;&gt;"",MID(VLOOKUP(B328,IMPORT!$F:$AF,21,0),1,10),MID(VLOOKUP(B328,IMPORT!$F:$AF,19,0),1,10)),"")),"")</f>
        <v/>
      </c>
      <c r="N328" s="20" t="str">
        <f>IFERROR(INT(IF(OR(IMPORT!K328="intervention",IMPORT!K328="intervention-late",IMPORT!K328="unavailable"),IF(J328&lt;&gt;"",MID(VLOOKUP(B328,IMPORT!$F:$AF,22,0),1,10),MID(VLOOKUP(B328,IMPORT!$F:$AF,20,0),1,10)),"")),"")</f>
        <v/>
      </c>
      <c r="O328" s="18" t="str">
        <f t="shared" ca="1" si="11"/>
        <v/>
      </c>
      <c r="P328" s="14" t="str">
        <f>IFERROR(INT(IF(MID(VLOOKUP(B328,IMPORT!$F:$AF,23,FALSE),1,10)&lt;&gt;"null",MID(VLOOKUP(B328,IMPORT!$F:$AF,23,FALSE),1,10),"")),"")</f>
        <v/>
      </c>
      <c r="Q328" s="16">
        <f>IFERROR(INT(IF(MID(VLOOKUP(B328,IMPORT!$F:$AF,26,FALSE),1,10)&lt;&gt;"null",MID(VLOOKUP(B328,IMPORT!$F:$AF,26,FALSE),1,10),"")),"")</f>
        <v>43486</v>
      </c>
      <c r="R328" s="16" t="str">
        <f>IFERROR(IF(VLOOKUP(B328,IMPORT!$F:$AF,11,FALSE)="true","X",""),"")</f>
        <v/>
      </c>
      <c r="S328" s="16" t="str">
        <f>IFERROR(IF(VLOOKUP(B328,IMPORT!$F:$AF,12,FALSE)="true","X",""),"")</f>
        <v/>
      </c>
      <c r="T328" s="16" t="str">
        <f>IFERROR(IF(VLOOKUP(B328,IMPORT!$F:$AF,9,FALSE)="true","X",""),"")</f>
        <v/>
      </c>
      <c r="U328" s="16" t="str">
        <f>IFERROR(IF(VLOOKUP(B328,IMPORT!$F:$AF,10,FALSE)="true","X",""),"")</f>
        <v/>
      </c>
      <c r="V328" s="16" t="str">
        <f>IFERROR(IF(VLOOKUP(B328,IMPORT!$F:$AF,13,FALSE)="true","X",""),"")</f>
        <v/>
      </c>
      <c r="W328" s="16" t="str">
        <f>IFERROR(IF(VLOOKUP(B328,IMPORT!$F:$AF,14,FALSE)="true","X",""),"")</f>
        <v/>
      </c>
      <c r="X328" s="12">
        <f>IFERROR(INT(IF(MID(VLOOKUP(B328,IMPORT!$F:$AF,27,FALSE),1,10)&lt;&gt;"null",MID(VLOOKUP(B328,IMPORT!$F:$AF,27,FALSE),1,10),"-")),"")</f>
        <v>43438</v>
      </c>
      <c r="Y328" s="21">
        <f>IFERROR(IF(VLOOKUP(B328,IMPORT!$F:$AF,24,FALSE)&lt;&gt;"null",VLOOKUP(B328,IMPORT!$F:$AF,24,FALSE),""),"")</f>
        <v>7.0100118723603405E+17</v>
      </c>
      <c r="Z328" s="18" t="str">
        <f>IFERROR(IF(VLOOKUP(B328,IMPORT!$F:$AF,25,FALSE)&lt;&gt;"null",VLOOKUP(B328,IMPORT!$F:$AF,25,FALSE),""),"")</f>
        <v/>
      </c>
    </row>
    <row r="329" spans="1:26">
      <c r="A329" s="1" t="str">
        <f>IFERROR(IF(IMPORT!C329&lt;&gt;"",IMPORT!C329,""),"")</f>
        <v>Paris 17 - Courcelles-Champerret</v>
      </c>
      <c r="B329" s="1" t="str">
        <f>IFERROR(VLOOKUP(D329,IMPORT!$1:$1048576,6,FALSE),"")</f>
        <v>EK-613-XE</v>
      </c>
      <c r="C329" s="1" t="str">
        <f>IFERROR(VLOOKUP(B329,IMPORT!$F:$G,2,FALSE),"")</f>
        <v>TWINGO</v>
      </c>
      <c r="D329" s="8" t="str">
        <f>IFERROR(IF(IMPORT!A329&lt;&gt;"",IMPORT!A329,""),"")</f>
        <v>Paris 17 - Courcelles-Champerret2</v>
      </c>
      <c r="E329" s="1" t="str">
        <f>IFERROR(VLOOKUP(D329,IMPORT!$1:$1048576,21,FALSE),"")</f>
        <v>Stephen Girault</v>
      </c>
      <c r="F329" s="22" t="str">
        <f>IFERROR(IF(VLOOKUP(B329,IMPORT!$F:$J,4,0)="true","","S"),"")</f>
        <v/>
      </c>
      <c r="G329" s="10" t="str">
        <f>IFERROR(IF(VLOOKUP(B329,IMPORT!$F:$J,5,0)="normal","","B"),"")</f>
        <v/>
      </c>
      <c r="H329" s="23" t="str">
        <f>IFERROR(IF(VLOOKUP(B329,IMPORT!$F:$L,7,0)="true","","P"),"")</f>
        <v/>
      </c>
      <c r="I329" s="18" t="str">
        <f>IF(AND(OR(IMPORT!K329="available",IMPORT!K329="reservation",IMPORT!K329="reservation-late"),OR(A329&lt;&gt;"Z - Garage - Livraison",A329&lt;&gt;"Z - Garage - Livraison")),B329,"")</f>
        <v>EK-613-XE</v>
      </c>
      <c r="J329" s="18" t="str">
        <f>IFERROR(IF(VLOOKUP(B329,IMPORT!$F:$AF,21,FALSE)&lt;&gt;"null",IF(OR(A329="Z - Garage - Livraison",A329="Z - Garage - Restitution"),"",B329),""),"")</f>
        <v/>
      </c>
      <c r="K329" s="18" t="str">
        <f>IF(AND(J329="",OR(IMPORT!K329="intervention",IMPORT!K329="intervention-late")),IF(OR(A329="Z - Garage - Livraison",A329="Z - Garage - Restitution"),"",B329),"")</f>
        <v/>
      </c>
      <c r="L329" s="18" t="str">
        <f t="shared" si="10"/>
        <v/>
      </c>
      <c r="M329" s="20" t="str">
        <f>IFERROR(INT(IF(OR(IMPORT!K329="intervention",IMPORT!K329="intervention-late",IMPORT!K329="unavailable"),IF(J329&lt;&gt;"",MID(VLOOKUP(B329,IMPORT!$F:$AF,21,0),1,10),MID(VLOOKUP(B329,IMPORT!$F:$AF,19,0),1,10)),"")),"")</f>
        <v/>
      </c>
      <c r="N329" s="20" t="str">
        <f>IFERROR(INT(IF(OR(IMPORT!K329="intervention",IMPORT!K329="intervention-late",IMPORT!K329="unavailable"),IF(J329&lt;&gt;"",MID(VLOOKUP(B329,IMPORT!$F:$AF,22,0),1,10),MID(VLOOKUP(B329,IMPORT!$F:$AF,20,0),1,10)),"")),"")</f>
        <v/>
      </c>
      <c r="O329" s="18" t="str">
        <f t="shared" ca="1" si="11"/>
        <v/>
      </c>
      <c r="P329" s="14">
        <f>IFERROR(INT(IF(MID(VLOOKUP(B329,IMPORT!$F:$AF,23,FALSE),1,10)&lt;&gt;"null",MID(VLOOKUP(B329,IMPORT!$F:$AF,23,FALSE),1,10),"")),"")</f>
        <v>43498</v>
      </c>
      <c r="Q329" s="16">
        <f>IFERROR(INT(IF(MID(VLOOKUP(B329,IMPORT!$F:$AF,26,FALSE),1,10)&lt;&gt;"null",MID(VLOOKUP(B329,IMPORT!$F:$AF,26,FALSE),1,10),"")),"")</f>
        <v>43459</v>
      </c>
      <c r="R329" s="16" t="str">
        <f>IFERROR(IF(VLOOKUP(B329,IMPORT!$F:$AF,11,FALSE)="true","X",""),"")</f>
        <v/>
      </c>
      <c r="S329" s="16" t="str">
        <f>IFERROR(IF(VLOOKUP(B329,IMPORT!$F:$AF,12,FALSE)="true","X",""),"")</f>
        <v/>
      </c>
      <c r="T329" s="16" t="str">
        <f>IFERROR(IF(VLOOKUP(B329,IMPORT!$F:$AF,9,FALSE)="true","X",""),"")</f>
        <v/>
      </c>
      <c r="U329" s="16" t="str">
        <f>IFERROR(IF(VLOOKUP(B329,IMPORT!$F:$AF,10,FALSE)="true","X",""),"")</f>
        <v/>
      </c>
      <c r="V329" s="16" t="str">
        <f>IFERROR(IF(VLOOKUP(B329,IMPORT!$F:$AF,13,FALSE)="true","X",""),"")</f>
        <v/>
      </c>
      <c r="W329" s="16" t="str">
        <f>IFERROR(IF(VLOOKUP(B329,IMPORT!$F:$AF,14,FALSE)="true","X",""),"")</f>
        <v/>
      </c>
      <c r="X329" s="12">
        <f>IFERROR(INT(IF(MID(VLOOKUP(B329,IMPORT!$F:$AF,27,FALSE),1,10)&lt;&gt;"null",MID(VLOOKUP(B329,IMPORT!$F:$AF,27,FALSE),1,10),"-")),"")</f>
        <v>43208</v>
      </c>
      <c r="Y329" s="21">
        <f>IFERROR(IF(VLOOKUP(B329,IMPORT!$F:$AF,24,FALSE)&lt;&gt;"null",VLOOKUP(B329,IMPORT!$F:$AF,24,FALSE),""),"")</f>
        <v>7.0100118723608499E+17</v>
      </c>
      <c r="Z329" s="18">
        <f>IFERROR(IF(VLOOKUP(B329,IMPORT!$F:$AF,25,FALSE)&lt;&gt;"null",VLOOKUP(B329,IMPORT!$F:$AF,25,FALSE),""),"")</f>
        <v>115379</v>
      </c>
    </row>
    <row r="330" spans="1:26">
      <c r="A330" s="1" t="str">
        <f>IFERROR(IF(IMPORT!C330&lt;&gt;"",IMPORT!C330,""),"")</f>
        <v>Paris 17 - Courcelles-Champerret</v>
      </c>
      <c r="B330" s="1" t="str">
        <f>IFERROR(VLOOKUP(D330,IMPORT!$1:$1048576,6,FALSE),"")</f>
        <v>EL-577-FN</v>
      </c>
      <c r="C330" s="1" t="str">
        <f>IFERROR(VLOOKUP(B330,IMPORT!$F:$G,2,FALSE),"")</f>
        <v>Golf 7</v>
      </c>
      <c r="D330" s="8" t="str">
        <f>IFERROR(IF(IMPORT!A330&lt;&gt;"",IMPORT!A330,""),"")</f>
        <v>Paris 17 - Courcelles-Champerret3</v>
      </c>
      <c r="E330" s="1" t="str">
        <f>IFERROR(VLOOKUP(D330,IMPORT!$1:$1048576,21,FALSE),"")</f>
        <v>Stephen Girault</v>
      </c>
      <c r="F330" s="22" t="str">
        <f>IFERROR(IF(VLOOKUP(B330,IMPORT!$F:$J,4,0)="true","","S"),"")</f>
        <v>S</v>
      </c>
      <c r="G330" s="10" t="str">
        <f>IFERROR(IF(VLOOKUP(B330,IMPORT!$F:$J,5,0)="normal","","B"),"")</f>
        <v>B</v>
      </c>
      <c r="H330" s="23" t="str">
        <f>IFERROR(IF(VLOOKUP(B330,IMPORT!$F:$L,7,0)="true","","P"),"")</f>
        <v/>
      </c>
      <c r="I330" s="18" t="str">
        <f>IF(AND(OR(IMPORT!K330="available",IMPORT!K330="reservation",IMPORT!K330="reservation-late"),OR(A330&lt;&gt;"Z - Garage - Livraison",A330&lt;&gt;"Z - Garage - Livraison")),B330,"")</f>
        <v>EL-577-FN</v>
      </c>
      <c r="J330" s="18" t="str">
        <f>IFERROR(IF(VLOOKUP(B330,IMPORT!$F:$AF,21,FALSE)&lt;&gt;"null",IF(OR(A330="Z - Garage - Livraison",A330="Z - Garage - Restitution"),"",B330),""),"")</f>
        <v/>
      </c>
      <c r="K330" s="18" t="str">
        <f>IF(AND(J330="",OR(IMPORT!K330="intervention",IMPORT!K330="intervention-late")),IF(OR(A330="Z - Garage - Livraison",A330="Z - Garage - Restitution"),"",B330),"")</f>
        <v/>
      </c>
      <c r="L330" s="18" t="str">
        <f t="shared" si="10"/>
        <v/>
      </c>
      <c r="M330" s="20" t="str">
        <f>IFERROR(INT(IF(OR(IMPORT!K330="intervention",IMPORT!K330="intervention-late",IMPORT!K330="unavailable"),IF(J330&lt;&gt;"",MID(VLOOKUP(B330,IMPORT!$F:$AF,21,0),1,10),MID(VLOOKUP(B330,IMPORT!$F:$AF,19,0),1,10)),"")),"")</f>
        <v/>
      </c>
      <c r="N330" s="20" t="str">
        <f>IFERROR(INT(IF(OR(IMPORT!K330="intervention",IMPORT!K330="intervention-late",IMPORT!K330="unavailable"),IF(J330&lt;&gt;"",MID(VLOOKUP(B330,IMPORT!$F:$AF,22,0),1,10),MID(VLOOKUP(B330,IMPORT!$F:$AF,20,0),1,10)),"")),"")</f>
        <v/>
      </c>
      <c r="O330" s="18" t="str">
        <f t="shared" ca="1" si="11"/>
        <v/>
      </c>
      <c r="P330" s="14" t="str">
        <f>IFERROR(INT(IF(MID(VLOOKUP(B330,IMPORT!$F:$AF,23,FALSE),1,10)&lt;&gt;"null",MID(VLOOKUP(B330,IMPORT!$F:$AF,23,FALSE),1,10),"")),"")</f>
        <v/>
      </c>
      <c r="Q330" s="16" t="str">
        <f>IFERROR(INT(IF(MID(VLOOKUP(B330,IMPORT!$F:$AF,26,FALSE),1,10)&lt;&gt;"null",MID(VLOOKUP(B330,IMPORT!$F:$AF,26,FALSE),1,10),"")),"")</f>
        <v/>
      </c>
      <c r="R330" s="16" t="str">
        <f>IFERROR(IF(VLOOKUP(B330,IMPORT!$F:$AF,11,FALSE)="true","X",""),"")</f>
        <v/>
      </c>
      <c r="S330" s="16" t="str">
        <f>IFERROR(IF(VLOOKUP(B330,IMPORT!$F:$AF,12,FALSE)="true","X",""),"")</f>
        <v/>
      </c>
      <c r="T330" s="16" t="str">
        <f>IFERROR(IF(VLOOKUP(B330,IMPORT!$F:$AF,9,FALSE)="true","X",""),"")</f>
        <v/>
      </c>
      <c r="U330" s="16" t="str">
        <f>IFERROR(IF(VLOOKUP(B330,IMPORT!$F:$AF,10,FALSE)="true","X",""),"")</f>
        <v/>
      </c>
      <c r="V330" s="16" t="str">
        <f>IFERROR(IF(VLOOKUP(B330,IMPORT!$F:$AF,13,FALSE)="true","X",""),"")</f>
        <v/>
      </c>
      <c r="W330" s="16" t="str">
        <f>IFERROR(IF(VLOOKUP(B330,IMPORT!$F:$AF,14,FALSE)="true","X",""),"")</f>
        <v/>
      </c>
      <c r="X330" s="12">
        <f>IFERROR(INT(IF(MID(VLOOKUP(B330,IMPORT!$F:$AF,27,FALSE),1,10)&lt;&gt;"null",MID(VLOOKUP(B330,IMPORT!$F:$AF,27,FALSE),1,10),"-")),"")</f>
        <v>43208</v>
      </c>
      <c r="Y330" s="21">
        <f>IFERROR(IF(VLOOKUP(B330,IMPORT!$F:$AF,24,FALSE)&lt;&gt;"null",VLOOKUP(B330,IMPORT!$F:$AF,24,FALSE),""),"")</f>
        <v>7.0100118723605299E+17</v>
      </c>
      <c r="Z330" s="18">
        <f>IFERROR(IF(VLOOKUP(B330,IMPORT!$F:$AF,25,FALSE)&lt;&gt;"null",VLOOKUP(B330,IMPORT!$F:$AF,25,FALSE),""),"")</f>
        <v>127336</v>
      </c>
    </row>
    <row r="331" spans="1:26">
      <c r="A331" s="1" t="str">
        <f>IFERROR(IF(IMPORT!C331&lt;&gt;"",IMPORT!C331,""),"")</f>
        <v>Paris 17 - Courcelles-Champerret</v>
      </c>
      <c r="B331" s="1" t="str">
        <f>IFERROR(VLOOKUP(D331,IMPORT!$1:$1048576,6,FALSE),"")</f>
        <v>EN-408-GB</v>
      </c>
      <c r="C331" s="1" t="str">
        <f>IFERROR(VLOOKUP(B331,IMPORT!$F:$G,2,FALSE),"")</f>
        <v>Golf 7</v>
      </c>
      <c r="D331" s="8" t="str">
        <f>IFERROR(IF(IMPORT!A331&lt;&gt;"",IMPORT!A331,""),"")</f>
        <v>Paris 17 - Courcelles-Champerret4</v>
      </c>
      <c r="E331" s="1" t="str">
        <f>IFERROR(VLOOKUP(D331,IMPORT!$1:$1048576,21,FALSE),"")</f>
        <v>Stephen Girault</v>
      </c>
      <c r="F331" s="22" t="str">
        <f>IFERROR(IF(VLOOKUP(B331,IMPORT!$F:$J,4,0)="true","","S"),"")</f>
        <v/>
      </c>
      <c r="G331" s="10" t="str">
        <f>IFERROR(IF(VLOOKUP(B331,IMPORT!$F:$J,5,0)="normal","","B"),"")</f>
        <v/>
      </c>
      <c r="H331" s="23" t="str">
        <f>IFERROR(IF(VLOOKUP(B331,IMPORT!$F:$L,7,0)="true","","P"),"")</f>
        <v/>
      </c>
      <c r="I331" s="18" t="str">
        <f>IF(AND(OR(IMPORT!K331="available",IMPORT!K331="reservation",IMPORT!K331="reservation-late"),OR(A331&lt;&gt;"Z - Garage - Livraison",A331&lt;&gt;"Z - Garage - Livraison")),B331,"")</f>
        <v>EN-408-GB</v>
      </c>
      <c r="J331" s="18" t="str">
        <f>IFERROR(IF(VLOOKUP(B331,IMPORT!$F:$AF,21,FALSE)&lt;&gt;"null",IF(OR(A331="Z - Garage - Livraison",A331="Z - Garage - Restitution"),"",B331),""),"")</f>
        <v/>
      </c>
      <c r="K331" s="18" t="str">
        <f>IF(AND(J331="",OR(IMPORT!K331="intervention",IMPORT!K331="intervention-late")),IF(OR(A331="Z - Garage - Livraison",A331="Z - Garage - Restitution"),"",B331),"")</f>
        <v/>
      </c>
      <c r="L331" s="18" t="str">
        <f t="shared" si="10"/>
        <v/>
      </c>
      <c r="M331" s="20" t="str">
        <f>IFERROR(INT(IF(OR(IMPORT!K331="intervention",IMPORT!K331="intervention-late",IMPORT!K331="unavailable"),IF(J331&lt;&gt;"",MID(VLOOKUP(B331,IMPORT!$F:$AF,21,0),1,10),MID(VLOOKUP(B331,IMPORT!$F:$AF,19,0),1,10)),"")),"")</f>
        <v/>
      </c>
      <c r="N331" s="20" t="str">
        <f>IFERROR(INT(IF(OR(IMPORT!K331="intervention",IMPORT!K331="intervention-late",IMPORT!K331="unavailable"),IF(J331&lt;&gt;"",MID(VLOOKUP(B331,IMPORT!$F:$AF,22,0),1,10),MID(VLOOKUP(B331,IMPORT!$F:$AF,20,0),1,10)),"")),"")</f>
        <v/>
      </c>
      <c r="O331" s="18" t="str">
        <f t="shared" ca="1" si="11"/>
        <v/>
      </c>
      <c r="P331" s="14" t="str">
        <f>IFERROR(INT(IF(MID(VLOOKUP(B331,IMPORT!$F:$AF,23,FALSE),1,10)&lt;&gt;"null",MID(VLOOKUP(B331,IMPORT!$F:$AF,23,FALSE),1,10),"")),"")</f>
        <v/>
      </c>
      <c r="Q331" s="16" t="str">
        <f>IFERROR(INT(IF(MID(VLOOKUP(B331,IMPORT!$F:$AF,26,FALSE),1,10)&lt;&gt;"null",MID(VLOOKUP(B331,IMPORT!$F:$AF,26,FALSE),1,10),"")),"")</f>
        <v/>
      </c>
      <c r="R331" s="16" t="str">
        <f>IFERROR(IF(VLOOKUP(B331,IMPORT!$F:$AF,11,FALSE)="true","X",""),"")</f>
        <v/>
      </c>
      <c r="S331" s="16" t="str">
        <f>IFERROR(IF(VLOOKUP(B331,IMPORT!$F:$AF,12,FALSE)="true","X",""),"")</f>
        <v/>
      </c>
      <c r="T331" s="16" t="str">
        <f>IFERROR(IF(VLOOKUP(B331,IMPORT!$F:$AF,9,FALSE)="true","X",""),"")</f>
        <v/>
      </c>
      <c r="U331" s="16" t="str">
        <f>IFERROR(IF(VLOOKUP(B331,IMPORT!$F:$AF,10,FALSE)="true","X",""),"")</f>
        <v/>
      </c>
      <c r="V331" s="16" t="str">
        <f>IFERROR(IF(VLOOKUP(B331,IMPORT!$F:$AF,13,FALSE)="true","X",""),"")</f>
        <v/>
      </c>
      <c r="W331" s="16" t="str">
        <f>IFERROR(IF(VLOOKUP(B331,IMPORT!$F:$AF,14,FALSE)="true","X",""),"")</f>
        <v/>
      </c>
      <c r="X331" s="12">
        <f>IFERROR(INT(IF(MID(VLOOKUP(B331,IMPORT!$F:$AF,27,FALSE),1,10)&lt;&gt;"null",MID(VLOOKUP(B331,IMPORT!$F:$AF,27,FALSE),1,10),"-")),"")</f>
        <v>43208</v>
      </c>
      <c r="Y331" s="21">
        <f>IFERROR(IF(VLOOKUP(B331,IMPORT!$F:$AF,24,FALSE)&lt;&gt;"null",VLOOKUP(B331,IMPORT!$F:$AF,24,FALSE),""),"")</f>
        <v>7.0100118723605299E+17</v>
      </c>
      <c r="Z331" s="18">
        <f>IFERROR(IF(VLOOKUP(B331,IMPORT!$F:$AF,25,FALSE)&lt;&gt;"null",VLOOKUP(B331,IMPORT!$F:$AF,25,FALSE),""),"")</f>
        <v>115380</v>
      </c>
    </row>
    <row r="332" spans="1:26">
      <c r="A332" s="1" t="str">
        <f>IFERROR(IF(IMPORT!C332&lt;&gt;"",IMPORT!C332,""),"")</f>
        <v>Paris 17 - Courcelles-Champerret</v>
      </c>
      <c r="B332" s="1" t="str">
        <f>IFERROR(VLOOKUP(D332,IMPORT!$1:$1048576,6,FALSE),"")</f>
        <v>FC-719-MD</v>
      </c>
      <c r="C332" s="1" t="str">
        <f>IFERROR(VLOOKUP(B332,IMPORT!$F:$G,2,FALSE),"")</f>
        <v>Golf 7</v>
      </c>
      <c r="D332" s="8" t="str">
        <f>IFERROR(IF(IMPORT!A332&lt;&gt;"",IMPORT!A332,""),"")</f>
        <v>Paris 17 - Courcelles-Champerret5</v>
      </c>
      <c r="E332" s="1" t="str">
        <f>IFERROR(VLOOKUP(D332,IMPORT!$1:$1048576,21,FALSE),"")</f>
        <v>Stephen Girault</v>
      </c>
      <c r="F332" s="22" t="str">
        <f>IFERROR(IF(VLOOKUP(B332,IMPORT!$F:$J,4,0)="true","","S"),"")</f>
        <v/>
      </c>
      <c r="G332" s="10" t="str">
        <f>IFERROR(IF(VLOOKUP(B332,IMPORT!$F:$J,5,0)="normal","","B"),"")</f>
        <v/>
      </c>
      <c r="H332" s="23" t="str">
        <f>IFERROR(IF(VLOOKUP(B332,IMPORT!$F:$L,7,0)="true","","P"),"")</f>
        <v/>
      </c>
      <c r="I332" s="18" t="str">
        <f>IF(AND(OR(IMPORT!K332="available",IMPORT!K332="reservation",IMPORT!K332="reservation-late"),OR(A332&lt;&gt;"Z - Garage - Livraison",A332&lt;&gt;"Z - Garage - Livraison")),B332,"")</f>
        <v>FC-719-MD</v>
      </c>
      <c r="J332" s="18" t="str">
        <f>IFERROR(IF(VLOOKUP(B332,IMPORT!$F:$AF,21,FALSE)&lt;&gt;"null",IF(OR(A332="Z - Garage - Livraison",A332="Z - Garage - Restitution"),"",B332),""),"")</f>
        <v/>
      </c>
      <c r="K332" s="18" t="str">
        <f>IF(AND(J332="",OR(IMPORT!K332="intervention",IMPORT!K332="intervention-late")),IF(OR(A332="Z - Garage - Livraison",A332="Z - Garage - Restitution"),"",B332),"")</f>
        <v/>
      </c>
      <c r="L332" s="18" t="str">
        <f t="shared" si="10"/>
        <v/>
      </c>
      <c r="M332" s="20" t="str">
        <f>IFERROR(INT(IF(OR(IMPORT!K332="intervention",IMPORT!K332="intervention-late",IMPORT!K332="unavailable"),IF(J332&lt;&gt;"",MID(VLOOKUP(B332,IMPORT!$F:$AF,21,0),1,10),MID(VLOOKUP(B332,IMPORT!$F:$AF,19,0),1,10)),"")),"")</f>
        <v/>
      </c>
      <c r="N332" s="20" t="str">
        <f>IFERROR(INT(IF(OR(IMPORT!K332="intervention",IMPORT!K332="intervention-late",IMPORT!K332="unavailable"),IF(J332&lt;&gt;"",MID(VLOOKUP(B332,IMPORT!$F:$AF,22,0),1,10),MID(VLOOKUP(B332,IMPORT!$F:$AF,20,0),1,10)),"")),"")</f>
        <v/>
      </c>
      <c r="O332" s="18" t="str">
        <f t="shared" ca="1" si="11"/>
        <v/>
      </c>
      <c r="P332" s="14" t="str">
        <f>IFERROR(INT(IF(MID(VLOOKUP(B332,IMPORT!$F:$AF,23,FALSE),1,10)&lt;&gt;"null",MID(VLOOKUP(B332,IMPORT!$F:$AF,23,FALSE),1,10),"")),"")</f>
        <v/>
      </c>
      <c r="Q332" s="16" t="str">
        <f>IFERROR(INT(IF(MID(VLOOKUP(B332,IMPORT!$F:$AF,26,FALSE),1,10)&lt;&gt;"null",MID(VLOOKUP(B332,IMPORT!$F:$AF,26,FALSE),1,10),"")),"")</f>
        <v/>
      </c>
      <c r="R332" s="16" t="str">
        <f>IFERROR(IF(VLOOKUP(B332,IMPORT!$F:$AF,11,FALSE)="true","X",""),"")</f>
        <v/>
      </c>
      <c r="S332" s="16" t="str">
        <f>IFERROR(IF(VLOOKUP(B332,IMPORT!$F:$AF,12,FALSE)="true","X",""),"")</f>
        <v/>
      </c>
      <c r="T332" s="16" t="str">
        <f>IFERROR(IF(VLOOKUP(B332,IMPORT!$F:$AF,9,FALSE)="true","X",""),"")</f>
        <v/>
      </c>
      <c r="U332" s="16" t="str">
        <f>IFERROR(IF(VLOOKUP(B332,IMPORT!$F:$AF,10,FALSE)="true","X",""),"")</f>
        <v/>
      </c>
      <c r="V332" s="16" t="str">
        <f>IFERROR(IF(VLOOKUP(B332,IMPORT!$F:$AF,13,FALSE)="true","X",""),"")</f>
        <v/>
      </c>
      <c r="W332" s="16" t="str">
        <f>IFERROR(IF(VLOOKUP(B332,IMPORT!$F:$AF,14,FALSE)="true","X",""),"")</f>
        <v/>
      </c>
      <c r="X332" s="12">
        <f>IFERROR(INT(IF(MID(VLOOKUP(B332,IMPORT!$F:$AF,27,FALSE),1,10)&lt;&gt;"null",MID(VLOOKUP(B332,IMPORT!$F:$AF,27,FALSE),1,10),"-")),"")</f>
        <v>43482</v>
      </c>
      <c r="Y332" s="21">
        <f>IFERROR(IF(VLOOKUP(B332,IMPORT!$F:$AF,24,FALSE)&lt;&gt;"null",VLOOKUP(B332,IMPORT!$F:$AF,24,FALSE),""),"")</f>
        <v>7.0100118723605094E+17</v>
      </c>
      <c r="Z332" s="18">
        <f>IFERROR(IF(VLOOKUP(B332,IMPORT!$F:$AF,25,FALSE)&lt;&gt;"null",VLOOKUP(B332,IMPORT!$F:$AF,25,FALSE),""),"")</f>
        <v>129258</v>
      </c>
    </row>
    <row r="333" spans="1:26">
      <c r="A333" s="1" t="str">
        <f>IFERROR(IF(IMPORT!C333&lt;&gt;"",IMPORT!C333,""),"")</f>
        <v>Paris 17 - Courcelles-Champerret</v>
      </c>
      <c r="B333" s="1" t="str">
        <f>IFERROR(VLOOKUP(D333,IMPORT!$1:$1048576,6,FALSE),"")</f>
        <v>ES-991-GM</v>
      </c>
      <c r="C333" s="1" t="str">
        <f>IFERROR(VLOOKUP(B333,IMPORT!$F:$G,2,FALSE),"")</f>
        <v>MEGANE</v>
      </c>
      <c r="D333" s="8" t="str">
        <f>IFERROR(IF(IMPORT!A333&lt;&gt;"",IMPORT!A333,""),"")</f>
        <v>Paris 17 - Courcelles-Champerret6</v>
      </c>
      <c r="E333" s="1" t="str">
        <f>IFERROR(VLOOKUP(D333,IMPORT!$1:$1048576,21,FALSE),"")</f>
        <v>Stephen Girault</v>
      </c>
      <c r="F333" s="22" t="str">
        <f>IFERROR(IF(VLOOKUP(B333,IMPORT!$F:$J,4,0)="true","","S"),"")</f>
        <v/>
      </c>
      <c r="G333" s="10" t="str">
        <f>IFERROR(IF(VLOOKUP(B333,IMPORT!$F:$J,5,0)="normal","","B"),"")</f>
        <v/>
      </c>
      <c r="H333" s="23" t="str">
        <f>IFERROR(IF(VLOOKUP(B333,IMPORT!$F:$L,7,0)="true","","P"),"")</f>
        <v/>
      </c>
      <c r="I333" s="18" t="str">
        <f>IF(AND(OR(IMPORT!K333="available",IMPORT!K333="reservation",IMPORT!K333="reservation-late"),OR(A333&lt;&gt;"Z - Garage - Livraison",A333&lt;&gt;"Z - Garage - Livraison")),B333,"")</f>
        <v>ES-991-GM</v>
      </c>
      <c r="J333" s="18" t="str">
        <f>IFERROR(IF(VLOOKUP(B333,IMPORT!$F:$AF,21,FALSE)&lt;&gt;"null",IF(OR(A333="Z - Garage - Livraison",A333="Z - Garage - Restitution"),"",B333),""),"")</f>
        <v/>
      </c>
      <c r="K333" s="18" t="str">
        <f>IF(AND(J333="",OR(IMPORT!K333="intervention",IMPORT!K333="intervention-late")),IF(OR(A333="Z - Garage - Livraison",A333="Z - Garage - Restitution"),"",B333),"")</f>
        <v/>
      </c>
      <c r="L333" s="18" t="str">
        <f t="shared" si="10"/>
        <v/>
      </c>
      <c r="M333" s="20" t="str">
        <f>IFERROR(INT(IF(OR(IMPORT!K333="intervention",IMPORT!K333="intervention-late",IMPORT!K333="unavailable"),IF(J333&lt;&gt;"",MID(VLOOKUP(B333,IMPORT!$F:$AF,21,0),1,10),MID(VLOOKUP(B333,IMPORT!$F:$AF,19,0),1,10)),"")),"")</f>
        <v/>
      </c>
      <c r="N333" s="20" t="str">
        <f>IFERROR(INT(IF(OR(IMPORT!K333="intervention",IMPORT!K333="intervention-late",IMPORT!K333="unavailable"),IF(J333&lt;&gt;"",MID(VLOOKUP(B333,IMPORT!$F:$AF,22,0),1,10),MID(VLOOKUP(B333,IMPORT!$F:$AF,20,0),1,10)),"")),"")</f>
        <v/>
      </c>
      <c r="O333" s="18" t="str">
        <f t="shared" ca="1" si="11"/>
        <v/>
      </c>
      <c r="P333" s="14">
        <f>IFERROR(INT(IF(MID(VLOOKUP(B333,IMPORT!$F:$AF,23,FALSE),1,10)&lt;&gt;"null",MID(VLOOKUP(B333,IMPORT!$F:$AF,23,FALSE),1,10),"")),"")</f>
        <v>43507</v>
      </c>
      <c r="Q333" s="16">
        <f>IFERROR(INT(IF(MID(VLOOKUP(B333,IMPORT!$F:$AF,26,FALSE),1,10)&lt;&gt;"null",MID(VLOOKUP(B333,IMPORT!$F:$AF,26,FALSE),1,10),"")),"")</f>
        <v>43497</v>
      </c>
      <c r="R333" s="16" t="str">
        <f>IFERROR(IF(VLOOKUP(B333,IMPORT!$F:$AF,11,FALSE)="true","X",""),"")</f>
        <v/>
      </c>
      <c r="S333" s="16" t="str">
        <f>IFERROR(IF(VLOOKUP(B333,IMPORT!$F:$AF,12,FALSE)="true","X",""),"")</f>
        <v/>
      </c>
      <c r="T333" s="16" t="str">
        <f>IFERROR(IF(VLOOKUP(B333,IMPORT!$F:$AF,9,FALSE)="true","X",""),"")</f>
        <v/>
      </c>
      <c r="U333" s="16" t="str">
        <f>IFERROR(IF(VLOOKUP(B333,IMPORT!$F:$AF,10,FALSE)="true","X",""),"")</f>
        <v/>
      </c>
      <c r="V333" s="16" t="str">
        <f>IFERROR(IF(VLOOKUP(B333,IMPORT!$F:$AF,13,FALSE)="true","X",""),"")</f>
        <v/>
      </c>
      <c r="W333" s="16" t="str">
        <f>IFERROR(IF(VLOOKUP(B333,IMPORT!$F:$AF,14,FALSE)="true","X",""),"")</f>
        <v/>
      </c>
      <c r="X333" s="12">
        <f>IFERROR(INT(IF(MID(VLOOKUP(B333,IMPORT!$F:$AF,27,FALSE),1,10)&lt;&gt;"null",MID(VLOOKUP(B333,IMPORT!$F:$AF,27,FALSE),1,10),"-")),"")</f>
        <v>43208</v>
      </c>
      <c r="Y333" s="21">
        <f>IFERROR(IF(VLOOKUP(B333,IMPORT!$F:$AF,24,FALSE)&lt;&gt;"null",VLOOKUP(B333,IMPORT!$F:$AF,24,FALSE),""),"")</f>
        <v>7.0100118723605299E+17</v>
      </c>
      <c r="Z333" s="18">
        <f>IFERROR(IF(VLOOKUP(B333,IMPORT!$F:$AF,25,FALSE)&lt;&gt;"null",VLOOKUP(B333,IMPORT!$F:$AF,25,FALSE),""),"")</f>
        <v>129544</v>
      </c>
    </row>
    <row r="334" spans="1:26">
      <c r="A334" s="1" t="str">
        <f>IFERROR(IF(IMPORT!C334&lt;&gt;"",IMPORT!C334,""),"")</f>
        <v>Paris 17 - Courcelles-Champerret</v>
      </c>
      <c r="B334" s="1" t="str">
        <f>IFERROR(VLOOKUP(D334,IMPORT!$1:$1048576,6,FALSE),"")</f>
        <v>EP-244-EK</v>
      </c>
      <c r="C334" s="1" t="str">
        <f>IFERROR(VLOOKUP(B334,IMPORT!$F:$G,2,FALSE),"")</f>
        <v>Touran</v>
      </c>
      <c r="D334" s="8" t="str">
        <f>IFERROR(IF(IMPORT!A334&lt;&gt;"",IMPORT!A334,""),"")</f>
        <v>Paris 17 - Courcelles-Champerret7</v>
      </c>
      <c r="E334" s="1" t="str">
        <f>IFERROR(VLOOKUP(D334,IMPORT!$1:$1048576,21,FALSE),"")</f>
        <v>Stephen Girault</v>
      </c>
      <c r="F334" s="22" t="str">
        <f>IFERROR(IF(VLOOKUP(B334,IMPORT!$F:$J,4,0)="true","","S"),"")</f>
        <v/>
      </c>
      <c r="G334" s="10" t="str">
        <f>IFERROR(IF(VLOOKUP(B334,IMPORT!$F:$J,5,0)="normal","","B"),"")</f>
        <v/>
      </c>
      <c r="H334" s="23" t="str">
        <f>IFERROR(IF(VLOOKUP(B334,IMPORT!$F:$L,7,0)="true","","P"),"")</f>
        <v/>
      </c>
      <c r="I334" s="18" t="str">
        <f>IF(AND(OR(IMPORT!K334="available",IMPORT!K334="reservation",IMPORT!K334="reservation-late"),OR(A334&lt;&gt;"Z - Garage - Livraison",A334&lt;&gt;"Z - Garage - Livraison")),B334,"")</f>
        <v/>
      </c>
      <c r="J334" s="18" t="str">
        <f>IFERROR(IF(VLOOKUP(B334,IMPORT!$F:$AF,21,FALSE)&lt;&gt;"null",IF(OR(A334="Z - Garage - Livraison",A334="Z - Garage - Restitution"),"",B334),""),"")</f>
        <v/>
      </c>
      <c r="K334" s="18" t="str">
        <f>IF(AND(J334="",OR(IMPORT!K334="intervention",IMPORT!K334="intervention-late")),IF(OR(A334="Z - Garage - Livraison",A334="Z - Garage - Restitution"),"",B334),"")</f>
        <v>EP-244-EK</v>
      </c>
      <c r="L334" s="18" t="str">
        <f t="shared" si="10"/>
        <v/>
      </c>
      <c r="M334" s="20">
        <f>IFERROR(INT(IF(OR(IMPORT!K334="intervention",IMPORT!K334="intervention-late",IMPORT!K334="unavailable"),IF(J334&lt;&gt;"",MID(VLOOKUP(B334,IMPORT!$F:$AF,21,0),1,10),MID(VLOOKUP(B334,IMPORT!$F:$AF,19,0),1,10)),"")),"")</f>
        <v>43511</v>
      </c>
      <c r="N334" s="20">
        <f>IFERROR(INT(IF(OR(IMPORT!K334="intervention",IMPORT!K334="intervention-late",IMPORT!K334="unavailable"),IF(J334&lt;&gt;"",MID(VLOOKUP(B334,IMPORT!$F:$AF,22,0),1,10),MID(VLOOKUP(B334,IMPORT!$F:$AF,20,0),1,10)),"")),"")</f>
        <v>43511</v>
      </c>
      <c r="O334" s="18" t="str">
        <f t="shared" ca="1" si="11"/>
        <v/>
      </c>
      <c r="P334" s="14">
        <f>IFERROR(INT(IF(MID(VLOOKUP(B334,IMPORT!$F:$AF,23,FALSE),1,10)&lt;&gt;"null",MID(VLOOKUP(B334,IMPORT!$F:$AF,23,FALSE),1,10),"")),"")</f>
        <v>43383</v>
      </c>
      <c r="Q334" s="16" t="str">
        <f>IFERROR(INT(IF(MID(VLOOKUP(B334,IMPORT!$F:$AF,26,FALSE),1,10)&lt;&gt;"null",MID(VLOOKUP(B334,IMPORT!$F:$AF,26,FALSE),1,10),"")),"")</f>
        <v/>
      </c>
      <c r="R334" s="16" t="str">
        <f>IFERROR(IF(VLOOKUP(B334,IMPORT!$F:$AF,11,FALSE)="true","X",""),"")</f>
        <v/>
      </c>
      <c r="S334" s="16" t="str">
        <f>IFERROR(IF(VLOOKUP(B334,IMPORT!$F:$AF,12,FALSE)="true","X",""),"")</f>
        <v/>
      </c>
      <c r="T334" s="16" t="str">
        <f>IFERROR(IF(VLOOKUP(B334,IMPORT!$F:$AF,9,FALSE)="true","X",""),"")</f>
        <v/>
      </c>
      <c r="U334" s="16" t="str">
        <f>IFERROR(IF(VLOOKUP(B334,IMPORT!$F:$AF,10,FALSE)="true","X",""),"")</f>
        <v/>
      </c>
      <c r="V334" s="16" t="str">
        <f>IFERROR(IF(VLOOKUP(B334,IMPORT!$F:$AF,13,FALSE)="true","X",""),"")</f>
        <v/>
      </c>
      <c r="W334" s="16" t="str">
        <f>IFERROR(IF(VLOOKUP(B334,IMPORT!$F:$AF,14,FALSE)="true","X",""),"")</f>
        <v/>
      </c>
      <c r="X334" s="12">
        <f>IFERROR(INT(IF(MID(VLOOKUP(B334,IMPORT!$F:$AF,27,FALSE),1,10)&lt;&gt;"null",MID(VLOOKUP(B334,IMPORT!$F:$AF,27,FALSE),1,10),"-")),"")</f>
        <v>43223</v>
      </c>
      <c r="Y334" s="21">
        <f>IFERROR(IF(VLOOKUP(B334,IMPORT!$F:$AF,24,FALSE)&lt;&gt;"null",VLOOKUP(B334,IMPORT!$F:$AF,24,FALSE),""),"")</f>
        <v>7.0100118723600794E+17</v>
      </c>
      <c r="Z334" s="18">
        <f>IFERROR(IF(VLOOKUP(B334,IMPORT!$F:$AF,25,FALSE)&lt;&gt;"null",VLOOKUP(B334,IMPORT!$F:$AF,25,FALSE),""),"")</f>
        <v>125344</v>
      </c>
    </row>
    <row r="335" spans="1:26">
      <c r="A335" s="1" t="str">
        <f>IFERROR(IF(IMPORT!C335&lt;&gt;"",IMPORT!C335,""),"")</f>
        <v>Paris 17 - Courcelles-Champerret</v>
      </c>
      <c r="B335" s="1" t="str">
        <f>IFERROR(VLOOKUP(D335,IMPORT!$1:$1048576,6,FALSE),"")</f>
        <v>EV-277-CC</v>
      </c>
      <c r="C335" s="1" t="str">
        <f>IFERROR(VLOOKUP(B335,IMPORT!$F:$G,2,FALSE),"")</f>
        <v>MEGANE</v>
      </c>
      <c r="D335" s="8" t="str">
        <f>IFERROR(IF(IMPORT!A335&lt;&gt;"",IMPORT!A335,""),"")</f>
        <v>Paris 17 - Courcelles-Champerret8</v>
      </c>
      <c r="E335" s="1" t="str">
        <f>IFERROR(VLOOKUP(D335,IMPORT!$1:$1048576,21,FALSE),"")</f>
        <v>Stephen Girault</v>
      </c>
      <c r="F335" s="22" t="str">
        <f>IFERROR(IF(VLOOKUP(B335,IMPORT!$F:$J,4,0)="true","","S"),"")</f>
        <v/>
      </c>
      <c r="G335" s="10" t="str">
        <f>IFERROR(IF(VLOOKUP(B335,IMPORT!$F:$J,5,0)="normal","","B"),"")</f>
        <v/>
      </c>
      <c r="H335" s="23" t="str">
        <f>IFERROR(IF(VLOOKUP(B335,IMPORT!$F:$L,7,0)="true","","P"),"")</f>
        <v/>
      </c>
      <c r="I335" s="18" t="str">
        <f>IF(AND(OR(IMPORT!K335="available",IMPORT!K335="reservation",IMPORT!K335="reservation-late"),OR(A335&lt;&gt;"Z - Garage - Livraison",A335&lt;&gt;"Z - Garage - Livraison")),B335,"")</f>
        <v/>
      </c>
      <c r="J335" s="18" t="str">
        <f>IFERROR(IF(VLOOKUP(B335,IMPORT!$F:$AF,21,FALSE)&lt;&gt;"null",IF(OR(A335="Z - Garage - Livraison",A335="Z - Garage - Restitution"),"",B335),""),"")</f>
        <v/>
      </c>
      <c r="K335" s="18" t="str">
        <f>IF(AND(J335="",OR(IMPORT!K335="intervention",IMPORT!K335="intervention-late")),IF(OR(A335="Z - Garage - Livraison",A335="Z - Garage - Restitution"),"",B335),"")</f>
        <v>EV-277-CC</v>
      </c>
      <c r="L335" s="18" t="str">
        <f t="shared" si="10"/>
        <v/>
      </c>
      <c r="M335" s="20">
        <f>IFERROR(INT(IF(OR(IMPORT!K335="intervention",IMPORT!K335="intervention-late",IMPORT!K335="unavailable"),IF(J335&lt;&gt;"",MID(VLOOKUP(B335,IMPORT!$F:$AF,21,0),1,10),MID(VLOOKUP(B335,IMPORT!$F:$AF,19,0),1,10)),"")),"")</f>
        <v>43511</v>
      </c>
      <c r="N335" s="20">
        <f>IFERROR(INT(IF(OR(IMPORT!K335="intervention",IMPORT!K335="intervention-late",IMPORT!K335="unavailable"),IF(J335&lt;&gt;"",MID(VLOOKUP(B335,IMPORT!$F:$AF,22,0),1,10),MID(VLOOKUP(B335,IMPORT!$F:$AF,20,0),1,10)),"")),"")</f>
        <v>43511</v>
      </c>
      <c r="O335" s="18" t="str">
        <f t="shared" ca="1" si="11"/>
        <v/>
      </c>
      <c r="P335" s="14" t="str">
        <f>IFERROR(INT(IF(MID(VLOOKUP(B335,IMPORT!$F:$AF,23,FALSE),1,10)&lt;&gt;"null",MID(VLOOKUP(B335,IMPORT!$F:$AF,23,FALSE),1,10),"")),"")</f>
        <v/>
      </c>
      <c r="Q335" s="16">
        <f>IFERROR(INT(IF(MID(VLOOKUP(B335,IMPORT!$F:$AF,26,FALSE),1,10)&lt;&gt;"null",MID(VLOOKUP(B335,IMPORT!$F:$AF,26,FALSE),1,10),"")),"")</f>
        <v>43494</v>
      </c>
      <c r="R335" s="16" t="str">
        <f>IFERROR(IF(VLOOKUP(B335,IMPORT!$F:$AF,11,FALSE)="true","X",""),"")</f>
        <v/>
      </c>
      <c r="S335" s="16" t="str">
        <f>IFERROR(IF(VLOOKUP(B335,IMPORT!$F:$AF,12,FALSE)="true","X",""),"")</f>
        <v/>
      </c>
      <c r="T335" s="16" t="str">
        <f>IFERROR(IF(VLOOKUP(B335,IMPORT!$F:$AF,9,FALSE)="true","X",""),"")</f>
        <v/>
      </c>
      <c r="U335" s="16" t="str">
        <f>IFERROR(IF(VLOOKUP(B335,IMPORT!$F:$AF,10,FALSE)="true","X",""),"")</f>
        <v/>
      </c>
      <c r="V335" s="16" t="str">
        <f>IFERROR(IF(VLOOKUP(B335,IMPORT!$F:$AF,13,FALSE)="true","X",""),"")</f>
        <v/>
      </c>
      <c r="W335" s="16" t="str">
        <f>IFERROR(IF(VLOOKUP(B335,IMPORT!$F:$AF,14,FALSE)="true","X",""),"")</f>
        <v/>
      </c>
      <c r="X335" s="12">
        <f>IFERROR(INT(IF(MID(VLOOKUP(B335,IMPORT!$F:$AF,27,FALSE),1,10)&lt;&gt;"null",MID(VLOOKUP(B335,IMPORT!$F:$AF,27,FALSE),1,10),"-")),"")</f>
        <v>43214</v>
      </c>
      <c r="Y335" s="21">
        <f>IFERROR(IF(VLOOKUP(B335,IMPORT!$F:$AF,24,FALSE)&lt;&gt;"null",VLOOKUP(B335,IMPORT!$F:$AF,24,FALSE),""),"")</f>
        <v>7.0100118723605299E+17</v>
      </c>
      <c r="Z335" s="18">
        <f>IFERROR(IF(VLOOKUP(B335,IMPORT!$F:$AF,25,FALSE)&lt;&gt;"null",VLOOKUP(B335,IMPORT!$F:$AF,25,FALSE),""),"")</f>
        <v>129545</v>
      </c>
    </row>
    <row r="336" spans="1:26">
      <c r="A336" s="1" t="str">
        <f>IFERROR(IF(IMPORT!C336&lt;&gt;"",IMPORT!C336,""),"")</f>
        <v>Paris 17 - La Fourche</v>
      </c>
      <c r="B336" s="1" t="str">
        <f>IFERROR(VLOOKUP(D336,IMPORT!$1:$1048576,6,FALSE),"")</f>
        <v>EL-213-ZG</v>
      </c>
      <c r="C336" s="1" t="str">
        <f>IFERROR(VLOOKUP(B336,IMPORT!$F:$G,2,FALSE),"")</f>
        <v>Golf 7</v>
      </c>
      <c r="D336" s="8" t="str">
        <f>IFERROR(IF(IMPORT!A336&lt;&gt;"",IMPORT!A336,""),"")</f>
        <v>Paris 17 - La Fourche1</v>
      </c>
      <c r="E336" s="1" t="str">
        <f>IFERROR(VLOOKUP(D336,IMPORT!$1:$1048576,21,FALSE),"")</f>
        <v>Simon Coulange</v>
      </c>
      <c r="F336" s="22" t="str">
        <f>IFERROR(IF(VLOOKUP(B336,IMPORT!$F:$J,4,0)="true","","S"),"")</f>
        <v/>
      </c>
      <c r="G336" s="10" t="str">
        <f>IFERROR(IF(VLOOKUP(B336,IMPORT!$F:$J,5,0)="normal","","B"),"")</f>
        <v/>
      </c>
      <c r="H336" s="23" t="str">
        <f>IFERROR(IF(VLOOKUP(B336,IMPORT!$F:$L,7,0)="true","","P"),"")</f>
        <v/>
      </c>
      <c r="I336" s="18" t="str">
        <f>IF(AND(OR(IMPORT!K336="available",IMPORT!K336="reservation",IMPORT!K336="reservation-late"),OR(A336&lt;&gt;"Z - Garage - Livraison",A336&lt;&gt;"Z - Garage - Livraison")),B336,"")</f>
        <v>EL-213-ZG</v>
      </c>
      <c r="J336" s="18" t="str">
        <f>IFERROR(IF(VLOOKUP(B336,IMPORT!$F:$AF,21,FALSE)&lt;&gt;"null",IF(OR(A336="Z - Garage - Livraison",A336="Z - Garage - Restitution"),"",B336),""),"")</f>
        <v/>
      </c>
      <c r="K336" s="18" t="str">
        <f>IF(AND(J336="",OR(IMPORT!K336="intervention",IMPORT!K336="intervention-late")),IF(OR(A336="Z - Garage - Livraison",A336="Z - Garage - Restitution"),"",B336),"")</f>
        <v/>
      </c>
      <c r="L336" s="18" t="str">
        <f t="shared" si="10"/>
        <v/>
      </c>
      <c r="M336" s="20" t="str">
        <f>IFERROR(INT(IF(OR(IMPORT!K336="intervention",IMPORT!K336="intervention-late",IMPORT!K336="unavailable"),IF(J336&lt;&gt;"",MID(VLOOKUP(B336,IMPORT!$F:$AF,21,0),1,10),MID(VLOOKUP(B336,IMPORT!$F:$AF,19,0),1,10)),"")),"")</f>
        <v/>
      </c>
      <c r="N336" s="20" t="str">
        <f>IFERROR(INT(IF(OR(IMPORT!K336="intervention",IMPORT!K336="intervention-late",IMPORT!K336="unavailable"),IF(J336&lt;&gt;"",MID(VLOOKUP(B336,IMPORT!$F:$AF,22,0),1,10),MID(VLOOKUP(B336,IMPORT!$F:$AF,20,0),1,10)),"")),"")</f>
        <v/>
      </c>
      <c r="O336" s="18" t="str">
        <f t="shared" ca="1" si="11"/>
        <v/>
      </c>
      <c r="P336" s="14" t="str">
        <f>IFERROR(INT(IF(MID(VLOOKUP(B336,IMPORT!$F:$AF,23,FALSE),1,10)&lt;&gt;"null",MID(VLOOKUP(B336,IMPORT!$F:$AF,23,FALSE),1,10),"")),"")</f>
        <v/>
      </c>
      <c r="Q336" s="16" t="str">
        <f>IFERROR(INT(IF(MID(VLOOKUP(B336,IMPORT!$F:$AF,26,FALSE),1,10)&lt;&gt;"null",MID(VLOOKUP(B336,IMPORT!$F:$AF,26,FALSE),1,10),"")),"")</f>
        <v/>
      </c>
      <c r="R336" s="16" t="str">
        <f>IFERROR(IF(VLOOKUP(B336,IMPORT!$F:$AF,11,FALSE)="true","X",""),"")</f>
        <v/>
      </c>
      <c r="S336" s="16" t="str">
        <f>IFERROR(IF(VLOOKUP(B336,IMPORT!$F:$AF,12,FALSE)="true","X",""),"")</f>
        <v/>
      </c>
      <c r="T336" s="16" t="str">
        <f>IFERROR(IF(VLOOKUP(B336,IMPORT!$F:$AF,9,FALSE)="true","X",""),"")</f>
        <v/>
      </c>
      <c r="U336" s="16" t="str">
        <f>IFERROR(IF(VLOOKUP(B336,IMPORT!$F:$AF,10,FALSE)="true","X",""),"")</f>
        <v/>
      </c>
      <c r="V336" s="16" t="str">
        <f>IFERROR(IF(VLOOKUP(B336,IMPORT!$F:$AF,13,FALSE)="true","X",""),"")</f>
        <v/>
      </c>
      <c r="W336" s="16" t="str">
        <f>IFERROR(IF(VLOOKUP(B336,IMPORT!$F:$AF,14,FALSE)="true","X",""),"")</f>
        <v/>
      </c>
      <c r="X336" s="12">
        <f>IFERROR(INT(IF(MID(VLOOKUP(B336,IMPORT!$F:$AF,27,FALSE),1,10)&lt;&gt;"null",MID(VLOOKUP(B336,IMPORT!$F:$AF,27,FALSE),1,10),"-")),"")</f>
        <v>43391</v>
      </c>
      <c r="Y336" s="21">
        <f>IFERROR(IF(VLOOKUP(B336,IMPORT!$F:$AF,24,FALSE)&lt;&gt;"null",VLOOKUP(B336,IMPORT!$F:$AF,24,FALSE),""),"")</f>
        <v>7.0100118723606694E+17</v>
      </c>
      <c r="Z336" s="18" t="str">
        <f>IFERROR(IF(VLOOKUP(B336,IMPORT!$F:$AF,25,FALSE)&lt;&gt;"null",VLOOKUP(B336,IMPORT!$F:$AF,25,FALSE),""),"")</f>
        <v/>
      </c>
    </row>
    <row r="337" spans="1:26">
      <c r="A337" s="1" t="str">
        <f>IFERROR(IF(IMPORT!C337&lt;&gt;"",IMPORT!C337,""),"")</f>
        <v>Paris 17 - La Fourche</v>
      </c>
      <c r="B337" s="1" t="str">
        <f>IFERROR(VLOOKUP(D337,IMPORT!$1:$1048576,6,FALSE),"")</f>
        <v>EV-805-SN</v>
      </c>
      <c r="C337" s="1" t="str">
        <f>IFERROR(VLOOKUP(B337,IMPORT!$F:$G,2,FALSE),"")</f>
        <v>MEGANE</v>
      </c>
      <c r="D337" s="8" t="str">
        <f>IFERROR(IF(IMPORT!A337&lt;&gt;"",IMPORT!A337,""),"")</f>
        <v>Paris 17 - La Fourche2</v>
      </c>
      <c r="E337" s="1" t="str">
        <f>IFERROR(VLOOKUP(D337,IMPORT!$1:$1048576,21,FALSE),"")</f>
        <v>Simon Coulange</v>
      </c>
      <c r="F337" s="22" t="str">
        <f>IFERROR(IF(VLOOKUP(B337,IMPORT!$F:$J,4,0)="true","","S"),"")</f>
        <v/>
      </c>
      <c r="G337" s="10" t="str">
        <f>IFERROR(IF(VLOOKUP(B337,IMPORT!$F:$J,5,0)="normal","","B"),"")</f>
        <v/>
      </c>
      <c r="H337" s="23" t="str">
        <f>IFERROR(IF(VLOOKUP(B337,IMPORT!$F:$L,7,0)="true","","P"),"")</f>
        <v/>
      </c>
      <c r="I337" s="18" t="str">
        <f>IF(AND(OR(IMPORT!K337="available",IMPORT!K337="reservation",IMPORT!K337="reservation-late"),OR(A337&lt;&gt;"Z - Garage - Livraison",A337&lt;&gt;"Z - Garage - Livraison")),B337,"")</f>
        <v>EV-805-SN</v>
      </c>
      <c r="J337" s="18" t="str">
        <f>IFERROR(IF(VLOOKUP(B337,IMPORT!$F:$AF,21,FALSE)&lt;&gt;"null",IF(OR(A337="Z - Garage - Livraison",A337="Z - Garage - Restitution"),"",B337),""),"")</f>
        <v/>
      </c>
      <c r="K337" s="18" t="str">
        <f>IF(AND(J337="",OR(IMPORT!K337="intervention",IMPORT!K337="intervention-late")),IF(OR(A337="Z - Garage - Livraison",A337="Z - Garage - Restitution"),"",B337),"")</f>
        <v/>
      </c>
      <c r="L337" s="18" t="str">
        <f t="shared" si="10"/>
        <v/>
      </c>
      <c r="M337" s="20" t="str">
        <f>IFERROR(INT(IF(OR(IMPORT!K337="intervention",IMPORT!K337="intervention-late",IMPORT!K337="unavailable"),IF(J337&lt;&gt;"",MID(VLOOKUP(B337,IMPORT!$F:$AF,21,0),1,10),MID(VLOOKUP(B337,IMPORT!$F:$AF,19,0),1,10)),"")),"")</f>
        <v/>
      </c>
      <c r="N337" s="20" t="str">
        <f>IFERROR(INT(IF(OR(IMPORT!K337="intervention",IMPORT!K337="intervention-late",IMPORT!K337="unavailable"),IF(J337&lt;&gt;"",MID(VLOOKUP(B337,IMPORT!$F:$AF,22,0),1,10),MID(VLOOKUP(B337,IMPORT!$F:$AF,20,0),1,10)),"")),"")</f>
        <v/>
      </c>
      <c r="O337" s="18" t="str">
        <f t="shared" ca="1" si="11"/>
        <v/>
      </c>
      <c r="P337" s="14" t="str">
        <f>IFERROR(INT(IF(MID(VLOOKUP(B337,IMPORT!$F:$AF,23,FALSE),1,10)&lt;&gt;"null",MID(VLOOKUP(B337,IMPORT!$F:$AF,23,FALSE),1,10),"")),"")</f>
        <v/>
      </c>
      <c r="Q337" s="16">
        <f>IFERROR(INT(IF(MID(VLOOKUP(B337,IMPORT!$F:$AF,26,FALSE),1,10)&lt;&gt;"null",MID(VLOOKUP(B337,IMPORT!$F:$AF,26,FALSE),1,10),"")),"")</f>
        <v>43319</v>
      </c>
      <c r="R337" s="16" t="str">
        <f>IFERROR(IF(VLOOKUP(B337,IMPORT!$F:$AF,11,FALSE)="true","X",""),"")</f>
        <v/>
      </c>
      <c r="S337" s="16" t="str">
        <f>IFERROR(IF(VLOOKUP(B337,IMPORT!$F:$AF,12,FALSE)="true","X",""),"")</f>
        <v/>
      </c>
      <c r="T337" s="16" t="str">
        <f>IFERROR(IF(VLOOKUP(B337,IMPORT!$F:$AF,9,FALSE)="true","X",""),"")</f>
        <v/>
      </c>
      <c r="U337" s="16" t="str">
        <f>IFERROR(IF(VLOOKUP(B337,IMPORT!$F:$AF,10,FALSE)="true","X",""),"")</f>
        <v/>
      </c>
      <c r="V337" s="16" t="str">
        <f>IFERROR(IF(VLOOKUP(B337,IMPORT!$F:$AF,13,FALSE)="true","X",""),"")</f>
        <v/>
      </c>
      <c r="W337" s="16" t="str">
        <f>IFERROR(IF(VLOOKUP(B337,IMPORT!$F:$AF,14,FALSE)="true","X",""),"")</f>
        <v/>
      </c>
      <c r="X337" s="12">
        <f>IFERROR(INT(IF(MID(VLOOKUP(B337,IMPORT!$F:$AF,27,FALSE),1,10)&lt;&gt;"null",MID(VLOOKUP(B337,IMPORT!$F:$AF,27,FALSE),1,10),"-")),"")</f>
        <v>43391</v>
      </c>
      <c r="Y337" s="21">
        <f>IFERROR(IF(VLOOKUP(B337,IMPORT!$F:$AF,24,FALSE)&lt;&gt;"null",VLOOKUP(B337,IMPORT!$F:$AF,24,FALSE),""),"")</f>
        <v>7.0100118723603802E+17</v>
      </c>
      <c r="Z337" s="18" t="str">
        <f>IFERROR(IF(VLOOKUP(B337,IMPORT!$F:$AF,25,FALSE)&lt;&gt;"null",VLOOKUP(B337,IMPORT!$F:$AF,25,FALSE),""),"")</f>
        <v/>
      </c>
    </row>
    <row r="338" spans="1:26">
      <c r="A338" s="1" t="str">
        <f>IFERROR(IF(IMPORT!C338&lt;&gt;"",IMPORT!C338,""),"")</f>
        <v>Paris 17 - La Fourche</v>
      </c>
      <c r="B338" s="1" t="str">
        <f>IFERROR(VLOOKUP(D338,IMPORT!$1:$1048576,6,FALSE),"")</f>
        <v>EZ-998-XE</v>
      </c>
      <c r="C338" s="1" t="str">
        <f>IFERROR(VLOOKUP(B338,IMPORT!$F:$G,2,FALSE),"")</f>
        <v>C-HR</v>
      </c>
      <c r="D338" s="8" t="str">
        <f>IFERROR(IF(IMPORT!A338&lt;&gt;"",IMPORT!A338,""),"")</f>
        <v>Paris 17 - La Fourche3</v>
      </c>
      <c r="E338" s="1" t="str">
        <f>IFERROR(VLOOKUP(D338,IMPORT!$1:$1048576,21,FALSE),"")</f>
        <v>Simon Coulange</v>
      </c>
      <c r="F338" s="22" t="str">
        <f>IFERROR(IF(VLOOKUP(B338,IMPORT!$F:$J,4,0)="true","","S"),"")</f>
        <v/>
      </c>
      <c r="G338" s="10" t="str">
        <f>IFERROR(IF(VLOOKUP(B338,IMPORT!$F:$J,5,0)="normal","","B"),"")</f>
        <v/>
      </c>
      <c r="H338" s="23" t="str">
        <f>IFERROR(IF(VLOOKUP(B338,IMPORT!$F:$L,7,0)="true","","P"),"")</f>
        <v/>
      </c>
      <c r="I338" s="18" t="str">
        <f>IF(AND(OR(IMPORT!K338="available",IMPORT!K338="reservation",IMPORT!K338="reservation-late"),OR(A338&lt;&gt;"Z - Garage - Livraison",A338&lt;&gt;"Z - Garage - Livraison")),B338,"")</f>
        <v>EZ-998-XE</v>
      </c>
      <c r="J338" s="18" t="str">
        <f>IFERROR(IF(VLOOKUP(B338,IMPORT!$F:$AF,21,FALSE)&lt;&gt;"null",IF(OR(A338="Z - Garage - Livraison",A338="Z - Garage - Restitution"),"",B338),""),"")</f>
        <v/>
      </c>
      <c r="K338" s="18" t="str">
        <f>IF(AND(J338="",OR(IMPORT!K338="intervention",IMPORT!K338="intervention-late")),IF(OR(A338="Z - Garage - Livraison",A338="Z - Garage - Restitution"),"",B338),"")</f>
        <v/>
      </c>
      <c r="L338" s="18" t="str">
        <f t="shared" si="10"/>
        <v/>
      </c>
      <c r="M338" s="20" t="str">
        <f>IFERROR(INT(IF(OR(IMPORT!K338="intervention",IMPORT!K338="intervention-late",IMPORT!K338="unavailable"),IF(J338&lt;&gt;"",MID(VLOOKUP(B338,IMPORT!$F:$AF,21,0),1,10),MID(VLOOKUP(B338,IMPORT!$F:$AF,19,0),1,10)),"")),"")</f>
        <v/>
      </c>
      <c r="N338" s="20" t="str">
        <f>IFERROR(INT(IF(OR(IMPORT!K338="intervention",IMPORT!K338="intervention-late",IMPORT!K338="unavailable"),IF(J338&lt;&gt;"",MID(VLOOKUP(B338,IMPORT!$F:$AF,22,0),1,10),MID(VLOOKUP(B338,IMPORT!$F:$AF,20,0),1,10)),"")),"")</f>
        <v/>
      </c>
      <c r="O338" s="18" t="str">
        <f t="shared" ca="1" si="11"/>
        <v/>
      </c>
      <c r="P338" s="14" t="str">
        <f>IFERROR(INT(IF(MID(VLOOKUP(B338,IMPORT!$F:$AF,23,FALSE),1,10)&lt;&gt;"null",MID(VLOOKUP(B338,IMPORT!$F:$AF,23,FALSE),1,10),"")),"")</f>
        <v/>
      </c>
      <c r="Q338" s="16">
        <f>IFERROR(INT(IF(MID(VLOOKUP(B338,IMPORT!$F:$AF,26,FALSE),1,10)&lt;&gt;"null",MID(VLOOKUP(B338,IMPORT!$F:$AF,26,FALSE),1,10),"")),"")</f>
        <v>43494</v>
      </c>
      <c r="R338" s="16" t="str">
        <f>IFERROR(IF(VLOOKUP(B338,IMPORT!$F:$AF,11,FALSE)="true","X",""),"")</f>
        <v/>
      </c>
      <c r="S338" s="16" t="str">
        <f>IFERROR(IF(VLOOKUP(B338,IMPORT!$F:$AF,12,FALSE)="true","X",""),"")</f>
        <v/>
      </c>
      <c r="T338" s="16" t="str">
        <f>IFERROR(IF(VLOOKUP(B338,IMPORT!$F:$AF,9,FALSE)="true","X",""),"")</f>
        <v/>
      </c>
      <c r="U338" s="16" t="str">
        <f>IFERROR(IF(VLOOKUP(B338,IMPORT!$F:$AF,10,FALSE)="true","X",""),"")</f>
        <v/>
      </c>
      <c r="V338" s="16" t="str">
        <f>IFERROR(IF(VLOOKUP(B338,IMPORT!$F:$AF,13,FALSE)="true","X",""),"")</f>
        <v/>
      </c>
      <c r="W338" s="16" t="str">
        <f>IFERROR(IF(VLOOKUP(B338,IMPORT!$F:$AF,14,FALSE)="true","X",""),"")</f>
        <v/>
      </c>
      <c r="X338" s="12" t="str">
        <f>IFERROR(INT(IF(MID(VLOOKUP(B338,IMPORT!$F:$AF,27,FALSE),1,10)&lt;&gt;"null",MID(VLOOKUP(B338,IMPORT!$F:$AF,27,FALSE),1,10),"-")),"")</f>
        <v/>
      </c>
      <c r="Y338" s="21">
        <f>IFERROR(IF(VLOOKUP(B338,IMPORT!$F:$AF,24,FALSE)&lt;&gt;"null",VLOOKUP(B338,IMPORT!$F:$AF,24,FALSE),""),"")</f>
        <v>7.0100118723604698E+17</v>
      </c>
      <c r="Z338" s="18" t="str">
        <f>IFERROR(IF(VLOOKUP(B338,IMPORT!$F:$AF,25,FALSE)&lt;&gt;"null",VLOOKUP(B338,IMPORT!$F:$AF,25,FALSE),""),"")</f>
        <v/>
      </c>
    </row>
    <row r="339" spans="1:26">
      <c r="A339" s="1" t="str">
        <f>IFERROR(IF(IMPORT!C339&lt;&gt;"",IMPORT!C339,""),"")</f>
        <v>Paris 17 - La Fourche</v>
      </c>
      <c r="B339" s="1" t="str">
        <f>IFERROR(VLOOKUP(D339,IMPORT!$1:$1048576,6,FALSE),"")</f>
        <v>EX-594-YT</v>
      </c>
      <c r="C339" s="1">
        <f>IFERROR(VLOOKUP(B339,IMPORT!$F:$G,2,FALSE),"")</f>
        <v>500</v>
      </c>
      <c r="D339" s="8" t="str">
        <f>IFERROR(IF(IMPORT!A339&lt;&gt;"",IMPORT!A339,""),"")</f>
        <v>Paris 17 - La Fourche4</v>
      </c>
      <c r="E339" s="1" t="str">
        <f>IFERROR(VLOOKUP(D339,IMPORT!$1:$1048576,21,FALSE),"")</f>
        <v>Simon Coulange</v>
      </c>
      <c r="F339" s="22" t="str">
        <f>IFERROR(IF(VLOOKUP(B339,IMPORT!$F:$J,4,0)="true","","S"),"")</f>
        <v/>
      </c>
      <c r="G339" s="10" t="str">
        <f>IFERROR(IF(VLOOKUP(B339,IMPORT!$F:$J,5,0)="normal","","B"),"")</f>
        <v/>
      </c>
      <c r="H339" s="23" t="str">
        <f>IFERROR(IF(VLOOKUP(B339,IMPORT!$F:$L,7,0)="true","","P"),"")</f>
        <v/>
      </c>
      <c r="I339" s="18" t="str">
        <f>IF(AND(OR(IMPORT!K339="available",IMPORT!K339="reservation",IMPORT!K339="reservation-late"),OR(A339&lt;&gt;"Z - Garage - Livraison",A339&lt;&gt;"Z - Garage - Livraison")),B339,"")</f>
        <v>EX-594-YT</v>
      </c>
      <c r="J339" s="18" t="str">
        <f>IFERROR(IF(VLOOKUP(B339,IMPORT!$F:$AF,21,FALSE)&lt;&gt;"null",IF(OR(A339="Z - Garage - Livraison",A339="Z - Garage - Restitution"),"",B339),""),"")</f>
        <v/>
      </c>
      <c r="K339" s="18" t="str">
        <f>IF(AND(J339="",OR(IMPORT!K339="intervention",IMPORT!K339="intervention-late")),IF(OR(A339="Z - Garage - Livraison",A339="Z - Garage - Restitution"),"",B339),"")</f>
        <v/>
      </c>
      <c r="L339" s="18" t="str">
        <f t="shared" si="10"/>
        <v/>
      </c>
      <c r="M339" s="20" t="str">
        <f>IFERROR(INT(IF(OR(IMPORT!K339="intervention",IMPORT!K339="intervention-late",IMPORT!K339="unavailable"),IF(J339&lt;&gt;"",MID(VLOOKUP(B339,IMPORT!$F:$AF,21,0),1,10),MID(VLOOKUP(B339,IMPORT!$F:$AF,19,0),1,10)),"")),"")</f>
        <v/>
      </c>
      <c r="N339" s="20" t="str">
        <f>IFERROR(INT(IF(OR(IMPORT!K339="intervention",IMPORT!K339="intervention-late",IMPORT!K339="unavailable"),IF(J339&lt;&gt;"",MID(VLOOKUP(B339,IMPORT!$F:$AF,22,0),1,10),MID(VLOOKUP(B339,IMPORT!$F:$AF,20,0),1,10)),"")),"")</f>
        <v/>
      </c>
      <c r="O339" s="18" t="str">
        <f t="shared" ca="1" si="11"/>
        <v/>
      </c>
      <c r="P339" s="14" t="str">
        <f>IFERROR(INT(IF(MID(VLOOKUP(B339,IMPORT!$F:$AF,23,FALSE),1,10)&lt;&gt;"null",MID(VLOOKUP(B339,IMPORT!$F:$AF,23,FALSE),1,10),"")),"")</f>
        <v/>
      </c>
      <c r="Q339" s="16" t="str">
        <f>IFERROR(INT(IF(MID(VLOOKUP(B339,IMPORT!$F:$AF,26,FALSE),1,10)&lt;&gt;"null",MID(VLOOKUP(B339,IMPORT!$F:$AF,26,FALSE),1,10),"")),"")</f>
        <v/>
      </c>
      <c r="R339" s="16" t="str">
        <f>IFERROR(IF(VLOOKUP(B339,IMPORT!$F:$AF,11,FALSE)="true","X",""),"")</f>
        <v/>
      </c>
      <c r="S339" s="16" t="str">
        <f>IFERROR(IF(VLOOKUP(B339,IMPORT!$F:$AF,12,FALSE)="true","X",""),"")</f>
        <v/>
      </c>
      <c r="T339" s="16" t="str">
        <f>IFERROR(IF(VLOOKUP(B339,IMPORT!$F:$AF,9,FALSE)="true","X",""),"")</f>
        <v/>
      </c>
      <c r="U339" s="16" t="str">
        <f>IFERROR(IF(VLOOKUP(B339,IMPORT!$F:$AF,10,FALSE)="true","X",""),"")</f>
        <v/>
      </c>
      <c r="V339" s="16" t="str">
        <f>IFERROR(IF(VLOOKUP(B339,IMPORT!$F:$AF,13,FALSE)="true","X",""),"")</f>
        <v/>
      </c>
      <c r="W339" s="16" t="str">
        <f>IFERROR(IF(VLOOKUP(B339,IMPORT!$F:$AF,14,FALSE)="true","X",""),"")</f>
        <v/>
      </c>
      <c r="X339" s="12">
        <f>IFERROR(INT(IF(MID(VLOOKUP(B339,IMPORT!$F:$AF,27,FALSE),1,10)&lt;&gt;"null",MID(VLOOKUP(B339,IMPORT!$F:$AF,27,FALSE),1,10),"-")),"")</f>
        <v>43391</v>
      </c>
      <c r="Y339" s="21">
        <f>IFERROR(IF(VLOOKUP(B339,IMPORT!$F:$AF,24,FALSE)&lt;&gt;"null",VLOOKUP(B339,IMPORT!$F:$AF,24,FALSE),""),"")</f>
        <v>7.0100118723603994E+17</v>
      </c>
      <c r="Z339" s="18" t="str">
        <f>IFERROR(IF(VLOOKUP(B339,IMPORT!$F:$AF,25,FALSE)&lt;&gt;"null",VLOOKUP(B339,IMPORT!$F:$AF,25,FALSE),""),"")</f>
        <v/>
      </c>
    </row>
    <row r="340" spans="1:26">
      <c r="A340" s="1" t="str">
        <f>IFERROR(IF(IMPORT!C340&lt;&gt;"",IMPORT!C340,""),"")</f>
        <v>Paris 17 - La Fourche Nollet</v>
      </c>
      <c r="B340" s="1" t="str">
        <f>IFERROR(VLOOKUP(D340,IMPORT!$1:$1048576,6,FALSE),"")</f>
        <v>EQ-057-CF</v>
      </c>
      <c r="C340" s="1" t="str">
        <f>IFERROR(VLOOKUP(B340,IMPORT!$F:$G,2,FALSE),"")</f>
        <v>MEGANE</v>
      </c>
      <c r="D340" s="8" t="str">
        <f>IFERROR(IF(IMPORT!A340&lt;&gt;"",IMPORT!A340,""),"")</f>
        <v>Paris 17 - La Fourche Nollet1</v>
      </c>
      <c r="E340" s="1" t="str">
        <f>IFERROR(VLOOKUP(D340,IMPORT!$1:$1048576,21,FALSE),"")</f>
        <v>Simon Coulange</v>
      </c>
      <c r="F340" s="22" t="str">
        <f>IFERROR(IF(VLOOKUP(B340,IMPORT!$F:$J,4,0)="true","","S"),"")</f>
        <v/>
      </c>
      <c r="G340" s="10" t="str">
        <f>IFERROR(IF(VLOOKUP(B340,IMPORT!$F:$J,5,0)="normal","","B"),"")</f>
        <v/>
      </c>
      <c r="H340" s="23" t="str">
        <f>IFERROR(IF(VLOOKUP(B340,IMPORT!$F:$L,7,0)="true","","P"),"")</f>
        <v/>
      </c>
      <c r="I340" s="18" t="str">
        <f>IF(AND(OR(IMPORT!K340="available",IMPORT!K340="reservation",IMPORT!K340="reservation-late"),OR(A340&lt;&gt;"Z - Garage - Livraison",A340&lt;&gt;"Z - Garage - Livraison")),B340,"")</f>
        <v>EQ-057-CF</v>
      </c>
      <c r="J340" s="18" t="str">
        <f>IFERROR(IF(VLOOKUP(B340,IMPORT!$F:$AF,21,FALSE)&lt;&gt;"null",IF(OR(A340="Z - Garage - Livraison",A340="Z - Garage - Restitution"),"",B340),""),"")</f>
        <v/>
      </c>
      <c r="K340" s="18" t="str">
        <f>IF(AND(J340="",OR(IMPORT!K340="intervention",IMPORT!K340="intervention-late")),IF(OR(A340="Z - Garage - Livraison",A340="Z - Garage - Restitution"),"",B340),"")</f>
        <v/>
      </c>
      <c r="L340" s="18" t="str">
        <f t="shared" si="10"/>
        <v/>
      </c>
      <c r="M340" s="20" t="str">
        <f>IFERROR(INT(IF(OR(IMPORT!K340="intervention",IMPORT!K340="intervention-late",IMPORT!K340="unavailable"),IF(J340&lt;&gt;"",MID(VLOOKUP(B340,IMPORT!$F:$AF,21,0),1,10),MID(VLOOKUP(B340,IMPORT!$F:$AF,19,0),1,10)),"")),"")</f>
        <v/>
      </c>
      <c r="N340" s="20" t="str">
        <f>IFERROR(INT(IF(OR(IMPORT!K340="intervention",IMPORT!K340="intervention-late",IMPORT!K340="unavailable"),IF(J340&lt;&gt;"",MID(VLOOKUP(B340,IMPORT!$F:$AF,22,0),1,10),MID(VLOOKUP(B340,IMPORT!$F:$AF,20,0),1,10)),"")),"")</f>
        <v/>
      </c>
      <c r="O340" s="18" t="str">
        <f t="shared" ca="1" si="11"/>
        <v/>
      </c>
      <c r="P340" s="14" t="str">
        <f>IFERROR(INT(IF(MID(VLOOKUP(B340,IMPORT!$F:$AF,23,FALSE),1,10)&lt;&gt;"null",MID(VLOOKUP(B340,IMPORT!$F:$AF,23,FALSE),1,10),"")),"")</f>
        <v/>
      </c>
      <c r="Q340" s="16" t="str">
        <f>IFERROR(INT(IF(MID(VLOOKUP(B340,IMPORT!$F:$AF,26,FALSE),1,10)&lt;&gt;"null",MID(VLOOKUP(B340,IMPORT!$F:$AF,26,FALSE),1,10),"")),"")</f>
        <v/>
      </c>
      <c r="R340" s="16" t="str">
        <f>IFERROR(IF(VLOOKUP(B340,IMPORT!$F:$AF,11,FALSE)="true","X",""),"")</f>
        <v/>
      </c>
      <c r="S340" s="16" t="str">
        <f>IFERROR(IF(VLOOKUP(B340,IMPORT!$F:$AF,12,FALSE)="true","X",""),"")</f>
        <v/>
      </c>
      <c r="T340" s="16" t="str">
        <f>IFERROR(IF(VLOOKUP(B340,IMPORT!$F:$AF,9,FALSE)="true","X",""),"")</f>
        <v/>
      </c>
      <c r="U340" s="16" t="str">
        <f>IFERROR(IF(VLOOKUP(B340,IMPORT!$F:$AF,10,FALSE)="true","X",""),"")</f>
        <v/>
      </c>
      <c r="V340" s="16" t="str">
        <f>IFERROR(IF(VLOOKUP(B340,IMPORT!$F:$AF,13,FALSE)="true","X",""),"")</f>
        <v/>
      </c>
      <c r="W340" s="16" t="str">
        <f>IFERROR(IF(VLOOKUP(B340,IMPORT!$F:$AF,14,FALSE)="true","X",""),"")</f>
        <v/>
      </c>
      <c r="X340" s="12">
        <f>IFERROR(INT(IF(MID(VLOOKUP(B340,IMPORT!$F:$AF,27,FALSE),1,10)&lt;&gt;"null",MID(VLOOKUP(B340,IMPORT!$F:$AF,27,FALSE),1,10),"-")),"")</f>
        <v>43208</v>
      </c>
      <c r="Y340" s="21">
        <f>IFERROR(IF(VLOOKUP(B340,IMPORT!$F:$AF,24,FALSE)&lt;&gt;"null",VLOOKUP(B340,IMPORT!$F:$AF,24,FALSE),""),"")</f>
        <v>7.0100118723604096E+17</v>
      </c>
      <c r="Z340" s="18" t="str">
        <f>IFERROR(IF(VLOOKUP(B340,IMPORT!$F:$AF,25,FALSE)&lt;&gt;"null",VLOOKUP(B340,IMPORT!$F:$AF,25,FALSE),""),"")</f>
        <v/>
      </c>
    </row>
    <row r="341" spans="1:26">
      <c r="A341" s="1" t="str">
        <f>IFERROR(IF(IMPORT!C341&lt;&gt;"",IMPORT!C341,""),"")</f>
        <v>Paris 17 - La Fourche Nollet</v>
      </c>
      <c r="B341" s="1" t="str">
        <f>IFERROR(VLOOKUP(D341,IMPORT!$1:$1048576,6,FALSE),"")</f>
        <v>EM-488-EM</v>
      </c>
      <c r="C341" s="1" t="str">
        <f>IFERROR(VLOOKUP(B341,IMPORT!$F:$G,2,FALSE),"")</f>
        <v>TWINGO</v>
      </c>
      <c r="D341" s="8" t="str">
        <f>IFERROR(IF(IMPORT!A341&lt;&gt;"",IMPORT!A341,""),"")</f>
        <v>Paris 17 - La Fourche Nollet2</v>
      </c>
      <c r="E341" s="1" t="str">
        <f>IFERROR(VLOOKUP(D341,IMPORT!$1:$1048576,21,FALSE),"")</f>
        <v>Simon Coulange</v>
      </c>
      <c r="F341" s="22" t="str">
        <f>IFERROR(IF(VLOOKUP(B341,IMPORT!$F:$J,4,0)="true","","S"),"")</f>
        <v/>
      </c>
      <c r="G341" s="10" t="str">
        <f>IFERROR(IF(VLOOKUP(B341,IMPORT!$F:$J,5,0)="normal","","B"),"")</f>
        <v/>
      </c>
      <c r="H341" s="23" t="str">
        <f>IFERROR(IF(VLOOKUP(B341,IMPORT!$F:$L,7,0)="true","","P"),"")</f>
        <v/>
      </c>
      <c r="I341" s="18" t="str">
        <f>IF(AND(OR(IMPORT!K341="available",IMPORT!K341="reservation",IMPORT!K341="reservation-late"),OR(A341&lt;&gt;"Z - Garage - Livraison",A341&lt;&gt;"Z - Garage - Livraison")),B341,"")</f>
        <v>EM-488-EM</v>
      </c>
      <c r="J341" s="18" t="str">
        <f>IFERROR(IF(VLOOKUP(B341,IMPORT!$F:$AF,21,FALSE)&lt;&gt;"null",IF(OR(A341="Z - Garage - Livraison",A341="Z - Garage - Restitution"),"",B341),""),"")</f>
        <v/>
      </c>
      <c r="K341" s="18" t="str">
        <f>IF(AND(J341="",OR(IMPORT!K341="intervention",IMPORT!K341="intervention-late")),IF(OR(A341="Z - Garage - Livraison",A341="Z - Garage - Restitution"),"",B341),"")</f>
        <v/>
      </c>
      <c r="L341" s="18" t="str">
        <f t="shared" si="10"/>
        <v/>
      </c>
      <c r="M341" s="20" t="str">
        <f>IFERROR(INT(IF(OR(IMPORT!K341="intervention",IMPORT!K341="intervention-late",IMPORT!K341="unavailable"),IF(J341&lt;&gt;"",MID(VLOOKUP(B341,IMPORT!$F:$AF,21,0),1,10),MID(VLOOKUP(B341,IMPORT!$F:$AF,19,0),1,10)),"")),"")</f>
        <v/>
      </c>
      <c r="N341" s="20" t="str">
        <f>IFERROR(INT(IF(OR(IMPORT!K341="intervention",IMPORT!K341="intervention-late",IMPORT!K341="unavailable"),IF(J341&lt;&gt;"",MID(VLOOKUP(B341,IMPORT!$F:$AF,22,0),1,10),MID(VLOOKUP(B341,IMPORT!$F:$AF,20,0),1,10)),"")),"")</f>
        <v/>
      </c>
      <c r="O341" s="18" t="str">
        <f t="shared" ca="1" si="11"/>
        <v/>
      </c>
      <c r="P341" s="14" t="str">
        <f>IFERROR(INT(IF(MID(VLOOKUP(B341,IMPORT!$F:$AF,23,FALSE),1,10)&lt;&gt;"null",MID(VLOOKUP(B341,IMPORT!$F:$AF,23,FALSE),1,10),"")),"")</f>
        <v/>
      </c>
      <c r="Q341" s="16" t="str">
        <f>IFERROR(INT(IF(MID(VLOOKUP(B341,IMPORT!$F:$AF,26,FALSE),1,10)&lt;&gt;"null",MID(VLOOKUP(B341,IMPORT!$F:$AF,26,FALSE),1,10),"")),"")</f>
        <v/>
      </c>
      <c r="R341" s="16" t="str">
        <f>IFERROR(IF(VLOOKUP(B341,IMPORT!$F:$AF,11,FALSE)="true","X",""),"")</f>
        <v/>
      </c>
      <c r="S341" s="16" t="str">
        <f>IFERROR(IF(VLOOKUP(B341,IMPORT!$F:$AF,12,FALSE)="true","X",""),"")</f>
        <v/>
      </c>
      <c r="T341" s="16" t="str">
        <f>IFERROR(IF(VLOOKUP(B341,IMPORT!$F:$AF,9,FALSE)="true","X",""),"")</f>
        <v/>
      </c>
      <c r="U341" s="16" t="str">
        <f>IFERROR(IF(VLOOKUP(B341,IMPORT!$F:$AF,10,FALSE)="true","X",""),"")</f>
        <v/>
      </c>
      <c r="V341" s="16" t="str">
        <f>IFERROR(IF(VLOOKUP(B341,IMPORT!$F:$AF,13,FALSE)="true","X",""),"")</f>
        <v/>
      </c>
      <c r="W341" s="16" t="str">
        <f>IFERROR(IF(VLOOKUP(B341,IMPORT!$F:$AF,14,FALSE)="true","X",""),"")</f>
        <v/>
      </c>
      <c r="X341" s="12">
        <f>IFERROR(INT(IF(MID(VLOOKUP(B341,IMPORT!$F:$AF,27,FALSE),1,10)&lt;&gt;"null",MID(VLOOKUP(B341,IMPORT!$F:$AF,27,FALSE),1,10),"-")),"")</f>
        <v>43391</v>
      </c>
      <c r="Y341" s="21">
        <f>IFERROR(IF(VLOOKUP(B341,IMPORT!$F:$AF,24,FALSE)&lt;&gt;"null",VLOOKUP(B341,IMPORT!$F:$AF,24,FALSE),""),"")</f>
        <v>7.0100118723604096E+17</v>
      </c>
      <c r="Z341" s="18" t="str">
        <f>IFERROR(IF(VLOOKUP(B341,IMPORT!$F:$AF,25,FALSE)&lt;&gt;"null",VLOOKUP(B341,IMPORT!$F:$AF,25,FALSE),""),"")</f>
        <v/>
      </c>
    </row>
    <row r="342" spans="1:26">
      <c r="A342" s="1" t="str">
        <f>IFERROR(IF(IMPORT!C342&lt;&gt;"",IMPORT!C342,""),"")</f>
        <v>Paris 17 - La Fourche Nollet</v>
      </c>
      <c r="B342" s="1" t="str">
        <f>IFERROR(VLOOKUP(D342,IMPORT!$1:$1048576,6,FALSE),"")</f>
        <v>EL-470-BR</v>
      </c>
      <c r="C342" s="1" t="str">
        <f>IFERROR(VLOOKUP(B342,IMPORT!$F:$G,2,FALSE),"")</f>
        <v>TWINGO</v>
      </c>
      <c r="D342" s="8" t="str">
        <f>IFERROR(IF(IMPORT!A342&lt;&gt;"",IMPORT!A342,""),"")</f>
        <v>Paris 17 - La Fourche Nollet3</v>
      </c>
      <c r="E342" s="1" t="str">
        <f>IFERROR(VLOOKUP(D342,IMPORT!$1:$1048576,21,FALSE),"")</f>
        <v>Simon Coulange</v>
      </c>
      <c r="F342" s="22" t="str">
        <f>IFERROR(IF(VLOOKUP(B342,IMPORT!$F:$J,4,0)="true","","S"),"")</f>
        <v/>
      </c>
      <c r="G342" s="10" t="str">
        <f>IFERROR(IF(VLOOKUP(B342,IMPORT!$F:$J,5,0)="normal","","B"),"")</f>
        <v/>
      </c>
      <c r="H342" s="23" t="str">
        <f>IFERROR(IF(VLOOKUP(B342,IMPORT!$F:$L,7,0)="true","","P"),"")</f>
        <v/>
      </c>
      <c r="I342" s="18" t="str">
        <f>IF(AND(OR(IMPORT!K342="available",IMPORT!K342="reservation",IMPORT!K342="reservation-late"),OR(A342&lt;&gt;"Z - Garage - Livraison",A342&lt;&gt;"Z - Garage - Livraison")),B342,"")</f>
        <v/>
      </c>
      <c r="J342" s="18" t="str">
        <f>IFERROR(IF(VLOOKUP(B342,IMPORT!$F:$AF,21,FALSE)&lt;&gt;"null",IF(OR(A342="Z - Garage - Livraison",A342="Z - Garage - Restitution"),"",B342),""),"")</f>
        <v/>
      </c>
      <c r="K342" s="18" t="str">
        <f>IF(AND(J342="",OR(IMPORT!K342="intervention",IMPORT!K342="intervention-late")),IF(OR(A342="Z - Garage - Livraison",A342="Z - Garage - Restitution"),"",B342),"")</f>
        <v>EL-470-BR</v>
      </c>
      <c r="L342" s="18" t="str">
        <f t="shared" si="10"/>
        <v/>
      </c>
      <c r="M342" s="20">
        <f>IFERROR(INT(IF(OR(IMPORT!K342="intervention",IMPORT!K342="intervention-late",IMPORT!K342="unavailable"),IF(J342&lt;&gt;"",MID(VLOOKUP(B342,IMPORT!$F:$AF,21,0),1,10),MID(VLOOKUP(B342,IMPORT!$F:$AF,19,0),1,10)),"")),"")</f>
        <v>43511</v>
      </c>
      <c r="N342" s="20">
        <f>IFERROR(INT(IF(OR(IMPORT!K342="intervention",IMPORT!K342="intervention-late",IMPORT!K342="unavailable"),IF(J342&lt;&gt;"",MID(VLOOKUP(B342,IMPORT!$F:$AF,22,0),1,10),MID(VLOOKUP(B342,IMPORT!$F:$AF,20,0),1,10)),"")),"")</f>
        <v>43511</v>
      </c>
      <c r="O342" s="18" t="str">
        <f t="shared" ca="1" si="11"/>
        <v/>
      </c>
      <c r="P342" s="14">
        <f>IFERROR(INT(IF(MID(VLOOKUP(B342,IMPORT!$F:$AF,23,FALSE),1,10)&lt;&gt;"null",MID(VLOOKUP(B342,IMPORT!$F:$AF,23,FALSE),1,10),"")),"")</f>
        <v>43498</v>
      </c>
      <c r="Q342" s="16" t="str">
        <f>IFERROR(INT(IF(MID(VLOOKUP(B342,IMPORT!$F:$AF,26,FALSE),1,10)&lt;&gt;"null",MID(VLOOKUP(B342,IMPORT!$F:$AF,26,FALSE),1,10),"")),"")</f>
        <v/>
      </c>
      <c r="R342" s="16" t="str">
        <f>IFERROR(IF(VLOOKUP(B342,IMPORT!$F:$AF,11,FALSE)="true","X",""),"")</f>
        <v/>
      </c>
      <c r="S342" s="16" t="str">
        <f>IFERROR(IF(VLOOKUP(B342,IMPORT!$F:$AF,12,FALSE)="true","X",""),"")</f>
        <v/>
      </c>
      <c r="T342" s="16" t="str">
        <f>IFERROR(IF(VLOOKUP(B342,IMPORT!$F:$AF,9,FALSE)="true","X",""),"")</f>
        <v/>
      </c>
      <c r="U342" s="16" t="str">
        <f>IFERROR(IF(VLOOKUP(B342,IMPORT!$F:$AF,10,FALSE)="true","X",""),"")</f>
        <v/>
      </c>
      <c r="V342" s="16" t="str">
        <f>IFERROR(IF(VLOOKUP(B342,IMPORT!$F:$AF,13,FALSE)="true","X",""),"")</f>
        <v/>
      </c>
      <c r="W342" s="16" t="str">
        <f>IFERROR(IF(VLOOKUP(B342,IMPORT!$F:$AF,14,FALSE)="true","X",""),"")</f>
        <v/>
      </c>
      <c r="X342" s="12">
        <f>IFERROR(INT(IF(MID(VLOOKUP(B342,IMPORT!$F:$AF,27,FALSE),1,10)&lt;&gt;"null",MID(VLOOKUP(B342,IMPORT!$F:$AF,27,FALSE),1,10),"-")),"")</f>
        <v>43391</v>
      </c>
      <c r="Y342" s="21" t="str">
        <f>IFERROR(IF(VLOOKUP(B342,IMPORT!$F:$AF,24,FALSE)&lt;&gt;"null",VLOOKUP(B342,IMPORT!$F:$AF,24,FALSE),""),"")</f>
        <v xml:space="preserve">701001187236020902 KO </v>
      </c>
      <c r="Z342" s="18" t="str">
        <f>IFERROR(IF(VLOOKUP(B342,IMPORT!$F:$AF,25,FALSE)&lt;&gt;"null",VLOOKUP(B342,IMPORT!$F:$AF,25,FALSE),""),"")</f>
        <v/>
      </c>
    </row>
    <row r="343" spans="1:26">
      <c r="A343" s="1" t="str">
        <f>IFERROR(IF(IMPORT!C343&lt;&gt;"",IMPORT!C343,""),"")</f>
        <v>Paris 17 - La Fourche Nollet</v>
      </c>
      <c r="B343" s="1" t="str">
        <f>IFERROR(VLOOKUP(D343,IMPORT!$1:$1048576,6,FALSE),"")</f>
        <v>EV-143-CC</v>
      </c>
      <c r="C343" s="1" t="str">
        <f>IFERROR(VLOOKUP(B343,IMPORT!$F:$G,2,FALSE),"")</f>
        <v>MEGANE</v>
      </c>
      <c r="D343" s="8" t="str">
        <f>IFERROR(IF(IMPORT!A343&lt;&gt;"",IMPORT!A343,""),"")</f>
        <v>Paris 17 - La Fourche Nollet4</v>
      </c>
      <c r="E343" s="1" t="str">
        <f>IFERROR(VLOOKUP(D343,IMPORT!$1:$1048576,21,FALSE),"")</f>
        <v>Simon Coulange</v>
      </c>
      <c r="F343" s="22" t="str">
        <f>IFERROR(IF(VLOOKUP(B343,IMPORT!$F:$J,4,0)="true","","S"),"")</f>
        <v/>
      </c>
      <c r="G343" s="10" t="str">
        <f>IFERROR(IF(VLOOKUP(B343,IMPORT!$F:$J,5,0)="normal","","B"),"")</f>
        <v/>
      </c>
      <c r="H343" s="23" t="str">
        <f>IFERROR(IF(VLOOKUP(B343,IMPORT!$F:$L,7,0)="true","","P"),"")</f>
        <v/>
      </c>
      <c r="I343" s="18" t="str">
        <f>IF(AND(OR(IMPORT!K343="available",IMPORT!K343="reservation",IMPORT!K343="reservation-late"),OR(A343&lt;&gt;"Z - Garage - Livraison",A343&lt;&gt;"Z - Garage - Livraison")),B343,"")</f>
        <v>EV-143-CC</v>
      </c>
      <c r="J343" s="18" t="str">
        <f>IFERROR(IF(VLOOKUP(B343,IMPORT!$F:$AF,21,FALSE)&lt;&gt;"null",IF(OR(A343="Z - Garage - Livraison",A343="Z - Garage - Restitution"),"",B343),""),"")</f>
        <v/>
      </c>
      <c r="K343" s="18" t="str">
        <f>IF(AND(J343="",OR(IMPORT!K343="intervention",IMPORT!K343="intervention-late")),IF(OR(A343="Z - Garage - Livraison",A343="Z - Garage - Restitution"),"",B343),"")</f>
        <v/>
      </c>
      <c r="L343" s="18" t="str">
        <f t="shared" si="10"/>
        <v/>
      </c>
      <c r="M343" s="20" t="str">
        <f>IFERROR(INT(IF(OR(IMPORT!K343="intervention",IMPORT!K343="intervention-late",IMPORT!K343="unavailable"),IF(J343&lt;&gt;"",MID(VLOOKUP(B343,IMPORT!$F:$AF,21,0),1,10),MID(VLOOKUP(B343,IMPORT!$F:$AF,19,0),1,10)),"")),"")</f>
        <v/>
      </c>
      <c r="N343" s="20" t="str">
        <f>IFERROR(INT(IF(OR(IMPORT!K343="intervention",IMPORT!K343="intervention-late",IMPORT!K343="unavailable"),IF(J343&lt;&gt;"",MID(VLOOKUP(B343,IMPORT!$F:$AF,22,0),1,10),MID(VLOOKUP(B343,IMPORT!$F:$AF,20,0),1,10)),"")),"")</f>
        <v/>
      </c>
      <c r="O343" s="18" t="str">
        <f t="shared" ca="1" si="11"/>
        <v/>
      </c>
      <c r="P343" s="14" t="str">
        <f>IFERROR(INT(IF(MID(VLOOKUP(B343,IMPORT!$F:$AF,23,FALSE),1,10)&lt;&gt;"null",MID(VLOOKUP(B343,IMPORT!$F:$AF,23,FALSE),1,10),"")),"")</f>
        <v/>
      </c>
      <c r="Q343" s="16" t="str">
        <f>IFERROR(INT(IF(MID(VLOOKUP(B343,IMPORT!$F:$AF,26,FALSE),1,10)&lt;&gt;"null",MID(VLOOKUP(B343,IMPORT!$F:$AF,26,FALSE),1,10),"")),"")</f>
        <v/>
      </c>
      <c r="R343" s="16" t="str">
        <f>IFERROR(IF(VLOOKUP(B343,IMPORT!$F:$AF,11,FALSE)="true","X",""),"")</f>
        <v/>
      </c>
      <c r="S343" s="16" t="str">
        <f>IFERROR(IF(VLOOKUP(B343,IMPORT!$F:$AF,12,FALSE)="true","X",""),"")</f>
        <v/>
      </c>
      <c r="T343" s="16" t="str">
        <f>IFERROR(IF(VLOOKUP(B343,IMPORT!$F:$AF,9,FALSE)="true","X",""),"")</f>
        <v/>
      </c>
      <c r="U343" s="16" t="str">
        <f>IFERROR(IF(VLOOKUP(B343,IMPORT!$F:$AF,10,FALSE)="true","X",""),"")</f>
        <v/>
      </c>
      <c r="V343" s="16" t="str">
        <f>IFERROR(IF(VLOOKUP(B343,IMPORT!$F:$AF,13,FALSE)="true","X",""),"")</f>
        <v/>
      </c>
      <c r="W343" s="16" t="str">
        <f>IFERROR(IF(VLOOKUP(B343,IMPORT!$F:$AF,14,FALSE)="true","X",""),"")</f>
        <v/>
      </c>
      <c r="X343" s="12">
        <f>IFERROR(INT(IF(MID(VLOOKUP(B343,IMPORT!$F:$AF,27,FALSE),1,10)&lt;&gt;"null",MID(VLOOKUP(B343,IMPORT!$F:$AF,27,FALSE),1,10),"-")),"")</f>
        <v>43437</v>
      </c>
      <c r="Y343" s="21">
        <f>IFERROR(IF(VLOOKUP(B343,IMPORT!$F:$AF,24,FALSE)&lt;&gt;"null",VLOOKUP(B343,IMPORT!$F:$AF,24,FALSE),""),"")</f>
        <v>7.0100118723605299E+17</v>
      </c>
      <c r="Z343" s="18" t="str">
        <f>IFERROR(IF(VLOOKUP(B343,IMPORT!$F:$AF,25,FALSE)&lt;&gt;"null",VLOOKUP(B343,IMPORT!$F:$AF,25,FALSE),""),"")</f>
        <v/>
      </c>
    </row>
    <row r="344" spans="1:26">
      <c r="A344" s="1" t="str">
        <f>IFERROR(IF(IMPORT!C344&lt;&gt;"",IMPORT!C344,""),"")</f>
        <v>Paris 17 - La Fourche Nollet</v>
      </c>
      <c r="B344" s="1" t="str">
        <f>IFERROR(VLOOKUP(D344,IMPORT!$1:$1048576,6,FALSE),"")</f>
        <v>FA-628-HB</v>
      </c>
      <c r="C344" s="1">
        <f>IFERROR(VLOOKUP(B344,IMPORT!$F:$G,2,FALSE),"")</f>
        <v>500</v>
      </c>
      <c r="D344" s="8" t="str">
        <f>IFERROR(IF(IMPORT!A344&lt;&gt;"",IMPORT!A344,""),"")</f>
        <v>Paris 17 - La Fourche Nollet5</v>
      </c>
      <c r="E344" s="1" t="str">
        <f>IFERROR(VLOOKUP(D344,IMPORT!$1:$1048576,21,FALSE),"")</f>
        <v>Simon Coulange</v>
      </c>
      <c r="F344" s="22" t="str">
        <f>IFERROR(IF(VLOOKUP(B344,IMPORT!$F:$J,4,0)="true","","S"),"")</f>
        <v/>
      </c>
      <c r="G344" s="10" t="str">
        <f>IFERROR(IF(VLOOKUP(B344,IMPORT!$F:$J,5,0)="normal","","B"),"")</f>
        <v/>
      </c>
      <c r="H344" s="23" t="str">
        <f>IFERROR(IF(VLOOKUP(B344,IMPORT!$F:$L,7,0)="true","","P"),"")</f>
        <v/>
      </c>
      <c r="I344" s="18" t="str">
        <f>IF(AND(OR(IMPORT!K344="available",IMPORT!K344="reservation",IMPORT!K344="reservation-late"),OR(A344&lt;&gt;"Z - Garage - Livraison",A344&lt;&gt;"Z - Garage - Livraison")),B344,"")</f>
        <v>FA-628-HB</v>
      </c>
      <c r="J344" s="18" t="str">
        <f>IFERROR(IF(VLOOKUP(B344,IMPORT!$F:$AF,21,FALSE)&lt;&gt;"null",IF(OR(A344="Z - Garage - Livraison",A344="Z - Garage - Restitution"),"",B344),""),"")</f>
        <v/>
      </c>
      <c r="K344" s="18" t="str">
        <f>IF(AND(J344="",OR(IMPORT!K344="intervention",IMPORT!K344="intervention-late")),IF(OR(A344="Z - Garage - Livraison",A344="Z - Garage - Restitution"),"",B344),"")</f>
        <v/>
      </c>
      <c r="L344" s="18" t="str">
        <f t="shared" si="10"/>
        <v/>
      </c>
      <c r="M344" s="20" t="str">
        <f>IFERROR(INT(IF(OR(IMPORT!K344="intervention",IMPORT!K344="intervention-late",IMPORT!K344="unavailable"),IF(J344&lt;&gt;"",MID(VLOOKUP(B344,IMPORT!$F:$AF,21,0),1,10),MID(VLOOKUP(B344,IMPORT!$F:$AF,19,0),1,10)),"")),"")</f>
        <v/>
      </c>
      <c r="N344" s="20" t="str">
        <f>IFERROR(INT(IF(OR(IMPORT!K344="intervention",IMPORT!K344="intervention-late",IMPORT!K344="unavailable"),IF(J344&lt;&gt;"",MID(VLOOKUP(B344,IMPORT!$F:$AF,22,0),1,10),MID(VLOOKUP(B344,IMPORT!$F:$AF,20,0),1,10)),"")),"")</f>
        <v/>
      </c>
      <c r="O344" s="18" t="str">
        <f t="shared" ca="1" si="11"/>
        <v/>
      </c>
      <c r="P344" s="14" t="str">
        <f>IFERROR(INT(IF(MID(VLOOKUP(B344,IMPORT!$F:$AF,23,FALSE),1,10)&lt;&gt;"null",MID(VLOOKUP(B344,IMPORT!$F:$AF,23,FALSE),1,10),"")),"")</f>
        <v/>
      </c>
      <c r="Q344" s="16" t="str">
        <f>IFERROR(INT(IF(MID(VLOOKUP(B344,IMPORT!$F:$AF,26,FALSE),1,10)&lt;&gt;"null",MID(VLOOKUP(B344,IMPORT!$F:$AF,26,FALSE),1,10),"")),"")</f>
        <v/>
      </c>
      <c r="R344" s="16" t="str">
        <f>IFERROR(IF(VLOOKUP(B344,IMPORT!$F:$AF,11,FALSE)="true","X",""),"")</f>
        <v/>
      </c>
      <c r="S344" s="16" t="str">
        <f>IFERROR(IF(VLOOKUP(B344,IMPORT!$F:$AF,12,FALSE)="true","X",""),"")</f>
        <v/>
      </c>
      <c r="T344" s="16" t="str">
        <f>IFERROR(IF(VLOOKUP(B344,IMPORT!$F:$AF,9,FALSE)="true","X",""),"")</f>
        <v/>
      </c>
      <c r="U344" s="16" t="str">
        <f>IFERROR(IF(VLOOKUP(B344,IMPORT!$F:$AF,10,FALSE)="true","X",""),"")</f>
        <v/>
      </c>
      <c r="V344" s="16" t="str">
        <f>IFERROR(IF(VLOOKUP(B344,IMPORT!$F:$AF,13,FALSE)="true","X",""),"")</f>
        <v/>
      </c>
      <c r="W344" s="16" t="str">
        <f>IFERROR(IF(VLOOKUP(B344,IMPORT!$F:$AF,14,FALSE)="true","X",""),"")</f>
        <v/>
      </c>
      <c r="X344" s="12" t="str">
        <f>IFERROR(INT(IF(MID(VLOOKUP(B344,IMPORT!$F:$AF,27,FALSE),1,10)&lt;&gt;"null",MID(VLOOKUP(B344,IMPORT!$F:$AF,27,FALSE),1,10),"-")),"")</f>
        <v/>
      </c>
      <c r="Y344" s="21">
        <f>IFERROR(IF(VLOOKUP(B344,IMPORT!$F:$AF,24,FALSE)&lt;&gt;"null",VLOOKUP(B344,IMPORT!$F:$AF,24,FALSE),""),"")</f>
        <v>7.01001187236048E+17</v>
      </c>
      <c r="Z344" s="18" t="str">
        <f>IFERROR(IF(VLOOKUP(B344,IMPORT!$F:$AF,25,FALSE)&lt;&gt;"null",VLOOKUP(B344,IMPORT!$F:$AF,25,FALSE),""),"")</f>
        <v/>
      </c>
    </row>
    <row r="345" spans="1:26">
      <c r="A345" s="1" t="str">
        <f>IFERROR(IF(IMPORT!C345&lt;&gt;"",IMPORT!C345,""),"")</f>
        <v>Paris 17 - La Fourche Nollet</v>
      </c>
      <c r="B345" s="1" t="str">
        <f>IFERROR(VLOOKUP(D345,IMPORT!$1:$1048576,6,FALSE),"")</f>
        <v>EV-008-EZ</v>
      </c>
      <c r="C345" s="1" t="str">
        <f>IFERROR(VLOOKUP(B345,IMPORT!$F:$G,2,FALSE),"")</f>
        <v>MEGANE</v>
      </c>
      <c r="D345" s="8" t="str">
        <f>IFERROR(IF(IMPORT!A345&lt;&gt;"",IMPORT!A345,""),"")</f>
        <v>Paris 17 - La Fourche Nollet6</v>
      </c>
      <c r="E345" s="1" t="str">
        <f>IFERROR(VLOOKUP(D345,IMPORT!$1:$1048576,21,FALSE),"")</f>
        <v>Simon Coulange</v>
      </c>
      <c r="F345" s="22" t="str">
        <f>IFERROR(IF(VLOOKUP(B345,IMPORT!$F:$J,4,0)="true","","S"),"")</f>
        <v/>
      </c>
      <c r="G345" s="10" t="str">
        <f>IFERROR(IF(VLOOKUP(B345,IMPORT!$F:$J,5,0)="normal","","B"),"")</f>
        <v/>
      </c>
      <c r="H345" s="23" t="str">
        <f>IFERROR(IF(VLOOKUP(B345,IMPORT!$F:$L,7,0)="true","","P"),"")</f>
        <v/>
      </c>
      <c r="I345" s="18" t="str">
        <f>IF(AND(OR(IMPORT!K345="available",IMPORT!K345="reservation",IMPORT!K345="reservation-late"),OR(A345&lt;&gt;"Z - Garage - Livraison",A345&lt;&gt;"Z - Garage - Livraison")),B345,"")</f>
        <v/>
      </c>
      <c r="J345" s="18" t="str">
        <f>IFERROR(IF(VLOOKUP(B345,IMPORT!$F:$AF,21,FALSE)&lt;&gt;"null",IF(OR(A345="Z - Garage - Livraison",A345="Z - Garage - Restitution"),"",B345),""),"")</f>
        <v/>
      </c>
      <c r="K345" s="18" t="str">
        <f>IF(AND(J345="",OR(IMPORT!K345="intervention",IMPORT!K345="intervention-late")),IF(OR(A345="Z - Garage - Livraison",A345="Z - Garage - Restitution"),"",B345),"")</f>
        <v>EV-008-EZ</v>
      </c>
      <c r="L345" s="18" t="str">
        <f t="shared" si="10"/>
        <v/>
      </c>
      <c r="M345" s="20">
        <f>IFERROR(INT(IF(OR(IMPORT!K345="intervention",IMPORT!K345="intervention-late",IMPORT!K345="unavailable"),IF(J345&lt;&gt;"",MID(VLOOKUP(B345,IMPORT!$F:$AF,21,0),1,10),MID(VLOOKUP(B345,IMPORT!$F:$AF,19,0),1,10)),"")),"")</f>
        <v>43511</v>
      </c>
      <c r="N345" s="20">
        <f>IFERROR(INT(IF(OR(IMPORT!K345="intervention",IMPORT!K345="intervention-late",IMPORT!K345="unavailable"),IF(J345&lt;&gt;"",MID(VLOOKUP(B345,IMPORT!$F:$AF,22,0),1,10),MID(VLOOKUP(B345,IMPORT!$F:$AF,20,0),1,10)),"")),"")</f>
        <v>43511</v>
      </c>
      <c r="O345" s="18" t="str">
        <f t="shared" ca="1" si="11"/>
        <v/>
      </c>
      <c r="P345" s="14" t="str">
        <f>IFERROR(INT(IF(MID(VLOOKUP(B345,IMPORT!$F:$AF,23,FALSE),1,10)&lt;&gt;"null",MID(VLOOKUP(B345,IMPORT!$F:$AF,23,FALSE),1,10),"")),"")</f>
        <v/>
      </c>
      <c r="Q345" s="16" t="str">
        <f>IFERROR(INT(IF(MID(VLOOKUP(B345,IMPORT!$F:$AF,26,FALSE),1,10)&lt;&gt;"null",MID(VLOOKUP(B345,IMPORT!$F:$AF,26,FALSE),1,10),"")),"")</f>
        <v/>
      </c>
      <c r="R345" s="16" t="str">
        <f>IFERROR(IF(VLOOKUP(B345,IMPORT!$F:$AF,11,FALSE)="true","X",""),"")</f>
        <v/>
      </c>
      <c r="S345" s="16" t="str">
        <f>IFERROR(IF(VLOOKUP(B345,IMPORT!$F:$AF,12,FALSE)="true","X",""),"")</f>
        <v/>
      </c>
      <c r="T345" s="16" t="str">
        <f>IFERROR(IF(VLOOKUP(B345,IMPORT!$F:$AF,9,FALSE)="true","X",""),"")</f>
        <v/>
      </c>
      <c r="U345" s="16" t="str">
        <f>IFERROR(IF(VLOOKUP(B345,IMPORT!$F:$AF,10,FALSE)="true","X",""),"")</f>
        <v/>
      </c>
      <c r="V345" s="16" t="str">
        <f>IFERROR(IF(VLOOKUP(B345,IMPORT!$F:$AF,13,FALSE)="true","X",""),"")</f>
        <v/>
      </c>
      <c r="W345" s="16" t="str">
        <f>IFERROR(IF(VLOOKUP(B345,IMPORT!$F:$AF,14,FALSE)="true","X",""),"")</f>
        <v/>
      </c>
      <c r="X345" s="12">
        <f>IFERROR(INT(IF(MID(VLOOKUP(B345,IMPORT!$F:$AF,27,FALSE),1,10)&lt;&gt;"null",MID(VLOOKUP(B345,IMPORT!$F:$AF,27,FALSE),1,10),"-")),"")</f>
        <v>43391</v>
      </c>
      <c r="Y345" s="21">
        <f>IFERROR(IF(VLOOKUP(B345,IMPORT!$F:$AF,24,FALSE)&lt;&gt;"null",VLOOKUP(B345,IMPORT!$F:$AF,24,FALSE),""),"")</f>
        <v>7.0100118723602906E+17</v>
      </c>
      <c r="Z345" s="18" t="str">
        <f>IFERROR(IF(VLOOKUP(B345,IMPORT!$F:$AF,25,FALSE)&lt;&gt;"null",VLOOKUP(B345,IMPORT!$F:$AF,25,FALSE),""),"")</f>
        <v/>
      </c>
    </row>
    <row r="346" spans="1:26">
      <c r="A346" s="1" t="str">
        <f>IFERROR(IF(IMPORT!C346&lt;&gt;"",IMPORT!C346,""),"")</f>
        <v>Paris 17 - Porte de Champerret</v>
      </c>
      <c r="B346" s="1" t="str">
        <f>IFERROR(VLOOKUP(D346,IMPORT!$1:$1048576,6,FALSE),"")</f>
        <v>EN-800-GB</v>
      </c>
      <c r="C346" s="1" t="str">
        <f>IFERROR(VLOOKUP(B346,IMPORT!$F:$G,2,FALSE),"")</f>
        <v>Golf 7</v>
      </c>
      <c r="D346" s="8" t="str">
        <f>IFERROR(IF(IMPORT!A346&lt;&gt;"",IMPORT!A346,""),"")</f>
        <v>Paris 17 - Porte de Champerret1</v>
      </c>
      <c r="E346" s="1" t="str">
        <f>IFERROR(VLOOKUP(D346,IMPORT!$1:$1048576,21,FALSE),"")</f>
        <v>Stephen Girault</v>
      </c>
      <c r="F346" s="22" t="str">
        <f>IFERROR(IF(VLOOKUP(B346,IMPORT!$F:$J,4,0)="true","","S"),"")</f>
        <v/>
      </c>
      <c r="G346" s="10" t="str">
        <f>IFERROR(IF(VLOOKUP(B346,IMPORT!$F:$J,5,0)="normal","","B"),"")</f>
        <v/>
      </c>
      <c r="H346" s="23" t="str">
        <f>IFERROR(IF(VLOOKUP(B346,IMPORT!$F:$L,7,0)="true","","P"),"")</f>
        <v/>
      </c>
      <c r="I346" s="18" t="str">
        <f>IF(AND(OR(IMPORT!K346="available",IMPORT!K346="reservation",IMPORT!K346="reservation-late"),OR(A346&lt;&gt;"Z - Garage - Livraison",A346&lt;&gt;"Z - Garage - Livraison")),B346,"")</f>
        <v>EN-800-GB</v>
      </c>
      <c r="J346" s="18" t="str">
        <f>IFERROR(IF(VLOOKUP(B346,IMPORT!$F:$AF,21,FALSE)&lt;&gt;"null",IF(OR(A346="Z - Garage - Livraison",A346="Z - Garage - Restitution"),"",B346),""),"")</f>
        <v/>
      </c>
      <c r="K346" s="18" t="str">
        <f>IF(AND(J346="",OR(IMPORT!K346="intervention",IMPORT!K346="intervention-late")),IF(OR(A346="Z - Garage - Livraison",A346="Z - Garage - Restitution"),"",B346),"")</f>
        <v/>
      </c>
      <c r="L346" s="18" t="str">
        <f t="shared" si="10"/>
        <v/>
      </c>
      <c r="M346" s="20" t="str">
        <f>IFERROR(INT(IF(OR(IMPORT!K346="intervention",IMPORT!K346="intervention-late",IMPORT!K346="unavailable"),IF(J346&lt;&gt;"",MID(VLOOKUP(B346,IMPORT!$F:$AF,21,0),1,10),MID(VLOOKUP(B346,IMPORT!$F:$AF,19,0),1,10)),"")),"")</f>
        <v/>
      </c>
      <c r="N346" s="20" t="str">
        <f>IFERROR(INT(IF(OR(IMPORT!K346="intervention",IMPORT!K346="intervention-late",IMPORT!K346="unavailable"),IF(J346&lt;&gt;"",MID(VLOOKUP(B346,IMPORT!$F:$AF,22,0),1,10),MID(VLOOKUP(B346,IMPORT!$F:$AF,20,0),1,10)),"")),"")</f>
        <v/>
      </c>
      <c r="O346" s="18" t="str">
        <f t="shared" ca="1" si="11"/>
        <v/>
      </c>
      <c r="P346" s="14" t="str">
        <f>IFERROR(INT(IF(MID(VLOOKUP(B346,IMPORT!$F:$AF,23,FALSE),1,10)&lt;&gt;"null",MID(VLOOKUP(B346,IMPORT!$F:$AF,23,FALSE),1,10),"")),"")</f>
        <v/>
      </c>
      <c r="Q346" s="16" t="str">
        <f>IFERROR(INT(IF(MID(VLOOKUP(B346,IMPORT!$F:$AF,26,FALSE),1,10)&lt;&gt;"null",MID(VLOOKUP(B346,IMPORT!$F:$AF,26,FALSE),1,10),"")),"")</f>
        <v/>
      </c>
      <c r="R346" s="16" t="str">
        <f>IFERROR(IF(VLOOKUP(B346,IMPORT!$F:$AF,11,FALSE)="true","X",""),"")</f>
        <v/>
      </c>
      <c r="S346" s="16" t="str">
        <f>IFERROR(IF(VLOOKUP(B346,IMPORT!$F:$AF,12,FALSE)="true","X",""),"")</f>
        <v/>
      </c>
      <c r="T346" s="16" t="str">
        <f>IFERROR(IF(VLOOKUP(B346,IMPORT!$F:$AF,9,FALSE)="true","X",""),"")</f>
        <v/>
      </c>
      <c r="U346" s="16" t="str">
        <f>IFERROR(IF(VLOOKUP(B346,IMPORT!$F:$AF,10,FALSE)="true","X",""),"")</f>
        <v/>
      </c>
      <c r="V346" s="16" t="str">
        <f>IFERROR(IF(VLOOKUP(B346,IMPORT!$F:$AF,13,FALSE)="true","X",""),"")</f>
        <v/>
      </c>
      <c r="W346" s="16" t="str">
        <f>IFERROR(IF(VLOOKUP(B346,IMPORT!$F:$AF,14,FALSE)="true","X",""),"")</f>
        <v/>
      </c>
      <c r="X346" s="12">
        <f>IFERROR(INT(IF(MID(VLOOKUP(B346,IMPORT!$F:$AF,27,FALSE),1,10)&lt;&gt;"null",MID(VLOOKUP(B346,IMPORT!$F:$AF,27,FALSE),1,10),"-")),"")</f>
        <v>43392</v>
      </c>
      <c r="Y346" s="21">
        <f>IFERROR(IF(VLOOKUP(B346,IMPORT!$F:$AF,24,FALSE)&lt;&gt;"null",VLOOKUP(B346,IMPORT!$F:$AF,24,FALSE),""),"")</f>
        <v>7.0100118723605299E+17</v>
      </c>
      <c r="Z346" s="18" t="str">
        <f>IFERROR(IF(VLOOKUP(B346,IMPORT!$F:$AF,25,FALSE)&lt;&gt;"null",VLOOKUP(B346,IMPORT!$F:$AF,25,FALSE),""),"")</f>
        <v/>
      </c>
    </row>
    <row r="347" spans="1:26">
      <c r="A347" s="1" t="str">
        <f>IFERROR(IF(IMPORT!C347&lt;&gt;"",IMPORT!C347,""),"")</f>
        <v>Paris 17 - Porte de Champerret</v>
      </c>
      <c r="B347" s="1" t="str">
        <f>IFERROR(VLOOKUP(D347,IMPORT!$1:$1048576,6,FALSE),"")</f>
        <v>EV-542-EY</v>
      </c>
      <c r="C347" s="1" t="str">
        <f>IFERROR(VLOOKUP(B347,IMPORT!$F:$G,2,FALSE),"")</f>
        <v>MEGANE</v>
      </c>
      <c r="D347" s="8" t="str">
        <f>IFERROR(IF(IMPORT!A347&lt;&gt;"",IMPORT!A347,""),"")</f>
        <v>Paris 17 - Porte de Champerret2</v>
      </c>
      <c r="E347" s="1" t="str">
        <f>IFERROR(VLOOKUP(D347,IMPORT!$1:$1048576,21,FALSE),"")</f>
        <v>Stephen Girault</v>
      </c>
      <c r="F347" s="22" t="str">
        <f>IFERROR(IF(VLOOKUP(B347,IMPORT!$F:$J,4,0)="true","","S"),"")</f>
        <v/>
      </c>
      <c r="G347" s="10" t="str">
        <f>IFERROR(IF(VLOOKUP(B347,IMPORT!$F:$J,5,0)="normal","","B"),"")</f>
        <v/>
      </c>
      <c r="H347" s="23" t="str">
        <f>IFERROR(IF(VLOOKUP(B347,IMPORT!$F:$L,7,0)="true","","P"),"")</f>
        <v/>
      </c>
      <c r="I347" s="18" t="str">
        <f>IF(AND(OR(IMPORT!K347="available",IMPORT!K347="reservation",IMPORT!K347="reservation-late"),OR(A347&lt;&gt;"Z - Garage - Livraison",A347&lt;&gt;"Z - Garage - Livraison")),B347,"")</f>
        <v/>
      </c>
      <c r="J347" s="18" t="str">
        <f>IFERROR(IF(VLOOKUP(B347,IMPORT!$F:$AF,21,FALSE)&lt;&gt;"null",IF(OR(A347="Z - Garage - Livraison",A347="Z - Garage - Restitution"),"",B347),""),"")</f>
        <v/>
      </c>
      <c r="K347" s="18" t="str">
        <f>IF(AND(J347="",OR(IMPORT!K347="intervention",IMPORT!K347="intervention-late")),IF(OR(A347="Z - Garage - Livraison",A347="Z - Garage - Restitution"),"",B347),"")</f>
        <v>EV-542-EY</v>
      </c>
      <c r="L347" s="18" t="str">
        <f t="shared" si="10"/>
        <v/>
      </c>
      <c r="M347" s="20">
        <f>IFERROR(INT(IF(OR(IMPORT!K347="intervention",IMPORT!K347="intervention-late",IMPORT!K347="unavailable"),IF(J347&lt;&gt;"",MID(VLOOKUP(B347,IMPORT!$F:$AF,21,0),1,10),MID(VLOOKUP(B347,IMPORT!$F:$AF,19,0),1,10)),"")),"")</f>
        <v>43511</v>
      </c>
      <c r="N347" s="20">
        <f>IFERROR(INT(IF(OR(IMPORT!K347="intervention",IMPORT!K347="intervention-late",IMPORT!K347="unavailable"),IF(J347&lt;&gt;"",MID(VLOOKUP(B347,IMPORT!$F:$AF,22,0),1,10),MID(VLOOKUP(B347,IMPORT!$F:$AF,20,0),1,10)),"")),"")</f>
        <v>43511</v>
      </c>
      <c r="O347" s="18" t="str">
        <f t="shared" ca="1" si="11"/>
        <v/>
      </c>
      <c r="P347" s="14" t="str">
        <f>IFERROR(INT(IF(MID(VLOOKUP(B347,IMPORT!$F:$AF,23,FALSE),1,10)&lt;&gt;"null",MID(VLOOKUP(B347,IMPORT!$F:$AF,23,FALSE),1,10),"")),"")</f>
        <v/>
      </c>
      <c r="Q347" s="16" t="str">
        <f>IFERROR(INT(IF(MID(VLOOKUP(B347,IMPORT!$F:$AF,26,FALSE),1,10)&lt;&gt;"null",MID(VLOOKUP(B347,IMPORT!$F:$AF,26,FALSE),1,10),"")),"")</f>
        <v/>
      </c>
      <c r="R347" s="16" t="str">
        <f>IFERROR(IF(VLOOKUP(B347,IMPORT!$F:$AF,11,FALSE)="true","X",""),"")</f>
        <v/>
      </c>
      <c r="S347" s="16" t="str">
        <f>IFERROR(IF(VLOOKUP(B347,IMPORT!$F:$AF,12,FALSE)="true","X",""),"")</f>
        <v/>
      </c>
      <c r="T347" s="16" t="str">
        <f>IFERROR(IF(VLOOKUP(B347,IMPORT!$F:$AF,9,FALSE)="true","X",""),"")</f>
        <v/>
      </c>
      <c r="U347" s="16" t="str">
        <f>IFERROR(IF(VLOOKUP(B347,IMPORT!$F:$AF,10,FALSE)="true","X",""),"")</f>
        <v/>
      </c>
      <c r="V347" s="16" t="str">
        <f>IFERROR(IF(VLOOKUP(B347,IMPORT!$F:$AF,13,FALSE)="true","X",""),"")</f>
        <v/>
      </c>
      <c r="W347" s="16" t="str">
        <f>IFERROR(IF(VLOOKUP(B347,IMPORT!$F:$AF,14,FALSE)="true","X",""),"")</f>
        <v/>
      </c>
      <c r="X347" s="12" t="str">
        <f>IFERROR(INT(IF(MID(VLOOKUP(B347,IMPORT!$F:$AF,27,FALSE),1,10)&lt;&gt;"null",MID(VLOOKUP(B347,IMPORT!$F:$AF,27,FALSE),1,10),"-")),"")</f>
        <v/>
      </c>
      <c r="Y347" s="21">
        <f>IFERROR(IF(VLOOKUP(B347,IMPORT!$F:$AF,24,FALSE)&lt;&gt;"null",VLOOKUP(B347,IMPORT!$F:$AF,24,FALSE),""),"")</f>
        <v>7.0100118723604403E+17</v>
      </c>
      <c r="Z347" s="18" t="str">
        <f>IFERROR(IF(VLOOKUP(B347,IMPORT!$F:$AF,25,FALSE)&lt;&gt;"null",VLOOKUP(B347,IMPORT!$F:$AF,25,FALSE),""),"")</f>
        <v/>
      </c>
    </row>
    <row r="348" spans="1:26">
      <c r="A348" s="1" t="str">
        <f>IFERROR(IF(IMPORT!C348&lt;&gt;"",IMPORT!C348,""),"")</f>
        <v>Paris 17 - Porte de Champerret</v>
      </c>
      <c r="B348" s="1" t="str">
        <f>IFERROR(VLOOKUP(D348,IMPORT!$1:$1048576,6,FALSE),"")</f>
        <v>ES-330-GN</v>
      </c>
      <c r="C348" s="1" t="str">
        <f>IFERROR(VLOOKUP(B348,IMPORT!$F:$G,2,FALSE),"")</f>
        <v>TWINGO</v>
      </c>
      <c r="D348" s="8" t="str">
        <f>IFERROR(IF(IMPORT!A348&lt;&gt;"",IMPORT!A348,""),"")</f>
        <v>Paris 17 - Porte de Champerret3</v>
      </c>
      <c r="E348" s="1" t="str">
        <f>IFERROR(VLOOKUP(D348,IMPORT!$1:$1048576,21,FALSE),"")</f>
        <v>Stephen Girault</v>
      </c>
      <c r="F348" s="22" t="str">
        <f>IFERROR(IF(VLOOKUP(B348,IMPORT!$F:$J,4,0)="true","","S"),"")</f>
        <v/>
      </c>
      <c r="G348" s="10" t="str">
        <f>IFERROR(IF(VLOOKUP(B348,IMPORT!$F:$J,5,0)="normal","","B"),"")</f>
        <v/>
      </c>
      <c r="H348" s="23" t="str">
        <f>IFERROR(IF(VLOOKUP(B348,IMPORT!$F:$L,7,0)="true","","P"),"")</f>
        <v/>
      </c>
      <c r="I348" s="18" t="str">
        <f>IF(AND(OR(IMPORT!K348="available",IMPORT!K348="reservation",IMPORT!K348="reservation-late"),OR(A348&lt;&gt;"Z - Garage - Livraison",A348&lt;&gt;"Z - Garage - Livraison")),B348,"")</f>
        <v>ES-330-GN</v>
      </c>
      <c r="J348" s="18" t="str">
        <f>IFERROR(IF(VLOOKUP(B348,IMPORT!$F:$AF,21,FALSE)&lt;&gt;"null",IF(OR(A348="Z - Garage - Livraison",A348="Z - Garage - Restitution"),"",B348),""),"")</f>
        <v/>
      </c>
      <c r="K348" s="18" t="str">
        <f>IF(AND(J348="",OR(IMPORT!K348="intervention",IMPORT!K348="intervention-late")),IF(OR(A348="Z - Garage - Livraison",A348="Z - Garage - Restitution"),"",B348),"")</f>
        <v/>
      </c>
      <c r="L348" s="18" t="str">
        <f t="shared" si="10"/>
        <v/>
      </c>
      <c r="M348" s="20" t="str">
        <f>IFERROR(INT(IF(OR(IMPORT!K348="intervention",IMPORT!K348="intervention-late",IMPORT!K348="unavailable"),IF(J348&lt;&gt;"",MID(VLOOKUP(B348,IMPORT!$F:$AF,21,0),1,10),MID(VLOOKUP(B348,IMPORT!$F:$AF,19,0),1,10)),"")),"")</f>
        <v/>
      </c>
      <c r="N348" s="20" t="str">
        <f>IFERROR(INT(IF(OR(IMPORT!K348="intervention",IMPORT!K348="intervention-late",IMPORT!K348="unavailable"),IF(J348&lt;&gt;"",MID(VLOOKUP(B348,IMPORT!$F:$AF,22,0),1,10),MID(VLOOKUP(B348,IMPORT!$F:$AF,20,0),1,10)),"")),"")</f>
        <v/>
      </c>
      <c r="O348" s="18" t="str">
        <f t="shared" ca="1" si="11"/>
        <v/>
      </c>
      <c r="P348" s="14" t="str">
        <f>IFERROR(INT(IF(MID(VLOOKUP(B348,IMPORT!$F:$AF,23,FALSE),1,10)&lt;&gt;"null",MID(VLOOKUP(B348,IMPORT!$F:$AF,23,FALSE),1,10),"")),"")</f>
        <v/>
      </c>
      <c r="Q348" s="16" t="str">
        <f>IFERROR(INT(IF(MID(VLOOKUP(B348,IMPORT!$F:$AF,26,FALSE),1,10)&lt;&gt;"null",MID(VLOOKUP(B348,IMPORT!$F:$AF,26,FALSE),1,10),"")),"")</f>
        <v/>
      </c>
      <c r="R348" s="16" t="str">
        <f>IFERROR(IF(VLOOKUP(B348,IMPORT!$F:$AF,11,FALSE)="true","X",""),"")</f>
        <v/>
      </c>
      <c r="S348" s="16" t="str">
        <f>IFERROR(IF(VLOOKUP(B348,IMPORT!$F:$AF,12,FALSE)="true","X",""),"")</f>
        <v/>
      </c>
      <c r="T348" s="16" t="str">
        <f>IFERROR(IF(VLOOKUP(B348,IMPORT!$F:$AF,9,FALSE)="true","X",""),"")</f>
        <v/>
      </c>
      <c r="U348" s="16" t="str">
        <f>IFERROR(IF(VLOOKUP(B348,IMPORT!$F:$AF,10,FALSE)="true","X",""),"")</f>
        <v/>
      </c>
      <c r="V348" s="16" t="str">
        <f>IFERROR(IF(VLOOKUP(B348,IMPORT!$F:$AF,13,FALSE)="true","X",""),"")</f>
        <v/>
      </c>
      <c r="W348" s="16" t="str">
        <f>IFERROR(IF(VLOOKUP(B348,IMPORT!$F:$AF,14,FALSE)="true","X",""),"")</f>
        <v/>
      </c>
      <c r="X348" s="12">
        <f>IFERROR(INT(IF(MID(VLOOKUP(B348,IMPORT!$F:$AF,27,FALSE),1,10)&lt;&gt;"null",MID(VLOOKUP(B348,IMPORT!$F:$AF,27,FALSE),1,10),"-")),"")</f>
        <v>43392</v>
      </c>
      <c r="Y348" s="21">
        <f>IFERROR(IF(VLOOKUP(B348,IMPORT!$F:$AF,24,FALSE)&lt;&gt;"null",VLOOKUP(B348,IMPORT!$F:$AF,24,FALSE),""),"")</f>
        <v>7.0100118723605299E+17</v>
      </c>
      <c r="Z348" s="18" t="str">
        <f>IFERROR(IF(VLOOKUP(B348,IMPORT!$F:$AF,25,FALSE)&lt;&gt;"null",VLOOKUP(B348,IMPORT!$F:$AF,25,FALSE),""),"")</f>
        <v/>
      </c>
    </row>
    <row r="349" spans="1:26">
      <c r="A349" s="1" t="str">
        <f>IFERROR(IF(IMPORT!C349&lt;&gt;"",IMPORT!C349,""),"")</f>
        <v>Paris 17 - Rome Batignolles</v>
      </c>
      <c r="B349" s="1" t="str">
        <f>IFERROR(VLOOKUP(D349,IMPORT!$1:$1048576,6,FALSE),"")</f>
        <v>DY-195-NP</v>
      </c>
      <c r="C349" s="1" t="str">
        <f>IFERROR(VLOOKUP(B349,IMPORT!$F:$G,2,FALSE),"")</f>
        <v>Yaris</v>
      </c>
      <c r="D349" s="8" t="str">
        <f>IFERROR(IF(IMPORT!A349&lt;&gt;"",IMPORT!A349,""),"")</f>
        <v>Paris 17 - Rome Batignolles1</v>
      </c>
      <c r="E349" s="1" t="str">
        <f>IFERROR(VLOOKUP(D349,IMPORT!$1:$1048576,21,FALSE),"")</f>
        <v>Simon Coulange</v>
      </c>
      <c r="F349" s="22" t="str">
        <f>IFERROR(IF(VLOOKUP(B349,IMPORT!$F:$J,4,0)="true","","S"),"")</f>
        <v>S</v>
      </c>
      <c r="G349" s="10" t="str">
        <f>IFERROR(IF(VLOOKUP(B349,IMPORT!$F:$J,5,0)="normal","","B"),"")</f>
        <v>B</v>
      </c>
      <c r="H349" s="23" t="str">
        <f>IFERROR(IF(VLOOKUP(B349,IMPORT!$F:$L,7,0)="true","","P"),"")</f>
        <v/>
      </c>
      <c r="I349" s="18" t="str">
        <f>IF(AND(OR(IMPORT!K349="available",IMPORT!K349="reservation",IMPORT!K349="reservation-late"),OR(A349&lt;&gt;"Z - Garage - Livraison",A349&lt;&gt;"Z - Garage - Livraison")),B349,"")</f>
        <v/>
      </c>
      <c r="J349" s="18" t="str">
        <f>IFERROR(IF(VLOOKUP(B349,IMPORT!$F:$AF,21,FALSE)&lt;&gt;"null",IF(OR(A349="Z - Garage - Livraison",A349="Z - Garage - Restitution"),"",B349),""),"")</f>
        <v/>
      </c>
      <c r="K349" s="18" t="str">
        <f>IF(AND(J349="",OR(IMPORT!K349="intervention",IMPORT!K349="intervention-late")),IF(OR(A349="Z - Garage - Livraison",A349="Z - Garage - Restitution"),"",B349),"")</f>
        <v>DY-195-NP</v>
      </c>
      <c r="L349" s="18" t="str">
        <f t="shared" si="10"/>
        <v/>
      </c>
      <c r="M349" s="20">
        <f>IFERROR(INT(IF(OR(IMPORT!K349="intervention",IMPORT!K349="intervention-late",IMPORT!K349="unavailable"),IF(J349&lt;&gt;"",MID(VLOOKUP(B349,IMPORT!$F:$AF,21,0),1,10),MID(VLOOKUP(B349,IMPORT!$F:$AF,19,0),1,10)),"")),"")</f>
        <v>43510</v>
      </c>
      <c r="N349" s="20">
        <f>IFERROR(INT(IF(OR(IMPORT!K349="intervention",IMPORT!K349="intervention-late",IMPORT!K349="unavailable"),IF(J349&lt;&gt;"",MID(VLOOKUP(B349,IMPORT!$F:$AF,22,0),1,10),MID(VLOOKUP(B349,IMPORT!$F:$AF,20,0),1,10)),"")),"")</f>
        <v>43827</v>
      </c>
      <c r="O349" s="18" t="str">
        <f t="shared" ca="1" si="11"/>
        <v/>
      </c>
      <c r="P349" s="14" t="str">
        <f>IFERROR(INT(IF(MID(VLOOKUP(B349,IMPORT!$F:$AF,23,FALSE),1,10)&lt;&gt;"null",MID(VLOOKUP(B349,IMPORT!$F:$AF,23,FALSE),1,10),"")),"")</f>
        <v/>
      </c>
      <c r="Q349" s="16" t="str">
        <f>IFERROR(INT(IF(MID(VLOOKUP(B349,IMPORT!$F:$AF,26,FALSE),1,10)&lt;&gt;"null",MID(VLOOKUP(B349,IMPORT!$F:$AF,26,FALSE),1,10),"")),"")</f>
        <v/>
      </c>
      <c r="R349" s="16" t="str">
        <f>IFERROR(IF(VLOOKUP(B349,IMPORT!$F:$AF,11,FALSE)="true","X",""),"")</f>
        <v/>
      </c>
      <c r="S349" s="16" t="str">
        <f>IFERROR(IF(VLOOKUP(B349,IMPORT!$F:$AF,12,FALSE)="true","X",""),"")</f>
        <v/>
      </c>
      <c r="T349" s="16" t="str">
        <f>IFERROR(IF(VLOOKUP(B349,IMPORT!$F:$AF,9,FALSE)="true","X",""),"")</f>
        <v/>
      </c>
      <c r="U349" s="16" t="str">
        <f>IFERROR(IF(VLOOKUP(B349,IMPORT!$F:$AF,10,FALSE)="true","X",""),"")</f>
        <v/>
      </c>
      <c r="V349" s="16" t="str">
        <f>IFERROR(IF(VLOOKUP(B349,IMPORT!$F:$AF,13,FALSE)="true","X",""),"")</f>
        <v/>
      </c>
      <c r="W349" s="16" t="str">
        <f>IFERROR(IF(VLOOKUP(B349,IMPORT!$F:$AF,14,FALSE)="true","X",""),"")</f>
        <v/>
      </c>
      <c r="X349" s="12" t="str">
        <f>IFERROR(INT(IF(MID(VLOOKUP(B349,IMPORT!$F:$AF,27,FALSE),1,10)&lt;&gt;"null",MID(VLOOKUP(B349,IMPORT!$F:$AF,27,FALSE),1,10),"-")),"")</f>
        <v/>
      </c>
      <c r="Y349" s="21">
        <f>IFERROR(IF(VLOOKUP(B349,IMPORT!$F:$AF,24,FALSE)&lt;&gt;"null",VLOOKUP(B349,IMPORT!$F:$AF,24,FALSE),""),"")</f>
        <v>7010011872360130</v>
      </c>
      <c r="Z349" s="18">
        <f>IFERROR(IF(VLOOKUP(B349,IMPORT!$F:$AF,25,FALSE)&lt;&gt;"null",VLOOKUP(B349,IMPORT!$F:$AF,25,FALSE),""),"")</f>
        <v>373</v>
      </c>
    </row>
    <row r="350" spans="1:26">
      <c r="A350" s="1" t="str">
        <f>IFERROR(IF(IMPORT!C350&lt;&gt;"",IMPORT!C350,""),"")</f>
        <v>Paris 17 - Rome Batignolles</v>
      </c>
      <c r="B350" s="1" t="str">
        <f>IFERROR(VLOOKUP(D350,IMPORT!$1:$1048576,6,FALSE),"")</f>
        <v xml:space="preserve">EY-130-BN </v>
      </c>
      <c r="C350" s="1" t="str">
        <f>IFERROR(VLOOKUP(B350,IMPORT!$F:$G,2,FALSE),"")</f>
        <v>GRAND SCENIC</v>
      </c>
      <c r="D350" s="8" t="str">
        <f>IFERROR(IF(IMPORT!A350&lt;&gt;"",IMPORT!A350,""),"")</f>
        <v>Paris 17 - Rome Batignolles2</v>
      </c>
      <c r="E350" s="1" t="str">
        <f>IFERROR(VLOOKUP(D350,IMPORT!$1:$1048576,21,FALSE),"")</f>
        <v>Simon Coulange</v>
      </c>
      <c r="F350" s="22" t="str">
        <f>IFERROR(IF(VLOOKUP(B350,IMPORT!$F:$J,4,0)="true","","S"),"")</f>
        <v/>
      </c>
      <c r="G350" s="10" t="str">
        <f>IFERROR(IF(VLOOKUP(B350,IMPORT!$F:$J,5,0)="normal","","B"),"")</f>
        <v/>
      </c>
      <c r="H350" s="23" t="str">
        <f>IFERROR(IF(VLOOKUP(B350,IMPORT!$F:$L,7,0)="true","","P"),"")</f>
        <v/>
      </c>
      <c r="I350" s="18" t="str">
        <f>IF(AND(OR(IMPORT!K350="available",IMPORT!K350="reservation",IMPORT!K350="reservation-late"),OR(A350&lt;&gt;"Z - Garage - Livraison",A350&lt;&gt;"Z - Garage - Livraison")),B350,"")</f>
        <v/>
      </c>
      <c r="J350" s="18" t="str">
        <f>IFERROR(IF(VLOOKUP(B350,IMPORT!$F:$AF,21,FALSE)&lt;&gt;"null",IF(OR(A350="Z - Garage - Livraison",A350="Z - Garage - Restitution"),"",B350),""),"")</f>
        <v/>
      </c>
      <c r="K350" s="18" t="str">
        <f>IF(AND(J350="",OR(IMPORT!K350="intervention",IMPORT!K350="intervention-late")),IF(OR(A350="Z - Garage - Livraison",A350="Z - Garage - Restitution"),"",B350),"")</f>
        <v xml:space="preserve">EY-130-BN </v>
      </c>
      <c r="L350" s="18" t="str">
        <f t="shared" si="10"/>
        <v/>
      </c>
      <c r="M350" s="20">
        <f>IFERROR(INT(IF(OR(IMPORT!K350="intervention",IMPORT!K350="intervention-late",IMPORT!K350="unavailable"),IF(J350&lt;&gt;"",MID(VLOOKUP(B350,IMPORT!$F:$AF,21,0),1,10),MID(VLOOKUP(B350,IMPORT!$F:$AF,19,0),1,10)),"")),"")</f>
        <v>43511</v>
      </c>
      <c r="N350" s="20">
        <f>IFERROR(INT(IF(OR(IMPORT!K350="intervention",IMPORT!K350="intervention-late",IMPORT!K350="unavailable"),IF(J350&lt;&gt;"",MID(VLOOKUP(B350,IMPORT!$F:$AF,22,0),1,10),MID(VLOOKUP(B350,IMPORT!$F:$AF,20,0),1,10)),"")),"")</f>
        <v>43511</v>
      </c>
      <c r="O350" s="18" t="str">
        <f t="shared" ca="1" si="11"/>
        <v/>
      </c>
      <c r="P350" s="14" t="str">
        <f>IFERROR(INT(IF(MID(VLOOKUP(B350,IMPORT!$F:$AF,23,FALSE),1,10)&lt;&gt;"null",MID(VLOOKUP(B350,IMPORT!$F:$AF,23,FALSE),1,10),"")),"")</f>
        <v/>
      </c>
      <c r="Q350" s="16" t="str">
        <f>IFERROR(INT(IF(MID(VLOOKUP(B350,IMPORT!$F:$AF,26,FALSE),1,10)&lt;&gt;"null",MID(VLOOKUP(B350,IMPORT!$F:$AF,26,FALSE),1,10),"")),"")</f>
        <v/>
      </c>
      <c r="R350" s="16" t="str">
        <f>IFERROR(IF(VLOOKUP(B350,IMPORT!$F:$AF,11,FALSE)="true","X",""),"")</f>
        <v/>
      </c>
      <c r="S350" s="16" t="str">
        <f>IFERROR(IF(VLOOKUP(B350,IMPORT!$F:$AF,12,FALSE)="true","X",""),"")</f>
        <v/>
      </c>
      <c r="T350" s="16" t="str">
        <f>IFERROR(IF(VLOOKUP(B350,IMPORT!$F:$AF,9,FALSE)="true","X",""),"")</f>
        <v/>
      </c>
      <c r="U350" s="16" t="str">
        <f>IFERROR(IF(VLOOKUP(B350,IMPORT!$F:$AF,10,FALSE)="true","X",""),"")</f>
        <v/>
      </c>
      <c r="V350" s="16" t="str">
        <f>IFERROR(IF(VLOOKUP(B350,IMPORT!$F:$AF,13,FALSE)="true","X",""),"")</f>
        <v/>
      </c>
      <c r="W350" s="16" t="str">
        <f>IFERROR(IF(VLOOKUP(B350,IMPORT!$F:$AF,14,FALSE)="true","X",""),"")</f>
        <v/>
      </c>
      <c r="X350" s="12" t="str">
        <f>IFERROR(INT(IF(MID(VLOOKUP(B350,IMPORT!$F:$AF,27,FALSE),1,10)&lt;&gt;"null",MID(VLOOKUP(B350,IMPORT!$F:$AF,27,FALSE),1,10),"-")),"")</f>
        <v/>
      </c>
      <c r="Y350" s="21">
        <f>IFERROR(IF(VLOOKUP(B350,IMPORT!$F:$AF,24,FALSE)&lt;&gt;"null",VLOOKUP(B350,IMPORT!$F:$AF,24,FALSE),""),"")</f>
        <v>7.0100118723605402E+17</v>
      </c>
      <c r="Z350" s="18" t="str">
        <f>IFERROR(IF(VLOOKUP(B350,IMPORT!$F:$AF,25,FALSE)&lt;&gt;"null",VLOOKUP(B350,IMPORT!$F:$AF,25,FALSE),""),"")</f>
        <v/>
      </c>
    </row>
    <row r="351" spans="1:26">
      <c r="A351" s="1" t="str">
        <f>IFERROR(IF(IMPORT!C351&lt;&gt;"",IMPORT!C351,""),"")</f>
        <v>Paris 17 - Rome Batignolles</v>
      </c>
      <c r="B351" s="1" t="str">
        <f>IFERROR(VLOOKUP(D351,IMPORT!$1:$1048576,6,FALSE),"")</f>
        <v>EL-633-ZA</v>
      </c>
      <c r="C351" s="1" t="str">
        <f>IFERROR(VLOOKUP(B351,IMPORT!$F:$G,2,FALSE),"")</f>
        <v>Golf 7</v>
      </c>
      <c r="D351" s="8" t="str">
        <f>IFERROR(IF(IMPORT!A351&lt;&gt;"",IMPORT!A351,""),"")</f>
        <v>Paris 17 - Rome Batignolles3</v>
      </c>
      <c r="E351" s="1" t="str">
        <f>IFERROR(VLOOKUP(D351,IMPORT!$1:$1048576,21,FALSE),"")</f>
        <v>Simon Coulange</v>
      </c>
      <c r="F351" s="22" t="str">
        <f>IFERROR(IF(VLOOKUP(B351,IMPORT!$F:$J,4,0)="true","","S"),"")</f>
        <v/>
      </c>
      <c r="G351" s="10" t="str">
        <f>IFERROR(IF(VLOOKUP(B351,IMPORT!$F:$J,5,0)="normal","","B"),"")</f>
        <v>B</v>
      </c>
      <c r="H351" s="23" t="str">
        <f>IFERROR(IF(VLOOKUP(B351,IMPORT!$F:$L,7,0)="true","","P"),"")</f>
        <v>P</v>
      </c>
      <c r="I351" s="18" t="str">
        <f>IF(AND(OR(IMPORT!K351="available",IMPORT!K351="reservation",IMPORT!K351="reservation-late"),OR(A351&lt;&gt;"Z - Garage - Livraison",A351&lt;&gt;"Z - Garage - Livraison")),B351,"")</f>
        <v/>
      </c>
      <c r="J351" s="18" t="str">
        <f>IFERROR(IF(VLOOKUP(B351,IMPORT!$F:$AF,21,FALSE)&lt;&gt;"null",IF(OR(A351="Z - Garage - Livraison",A351="Z - Garage - Restitution"),"",B351),""),"")</f>
        <v>EL-633-ZA</v>
      </c>
      <c r="K351" s="18" t="str">
        <f>IF(AND(J351="",OR(IMPORT!K351="intervention",IMPORT!K351="intervention-late")),IF(OR(A351="Z - Garage - Livraison",A351="Z - Garage - Restitution"),"",B351),"")</f>
        <v/>
      </c>
      <c r="L351" s="18" t="str">
        <f t="shared" si="10"/>
        <v/>
      </c>
      <c r="M351" s="20">
        <f>IFERROR(INT(IF(OR(IMPORT!K351="intervention",IMPORT!K351="intervention-late",IMPORT!K351="unavailable"),IF(J351&lt;&gt;"",MID(VLOOKUP(B351,IMPORT!$F:$AF,21,0),1,10),MID(VLOOKUP(B351,IMPORT!$F:$AF,19,0),1,10)),"")),"")</f>
        <v>43471</v>
      </c>
      <c r="N351" s="20">
        <f>IFERROR(INT(IF(OR(IMPORT!K351="intervention",IMPORT!K351="intervention-late",IMPORT!K351="unavailable"),IF(J351&lt;&gt;"",MID(VLOOKUP(B351,IMPORT!$F:$AF,22,0),1,10),MID(VLOOKUP(B351,IMPORT!$F:$AF,20,0),1,10)),"")),"")</f>
        <v>43523</v>
      </c>
      <c r="O351" s="18">
        <f t="shared" ca="1" si="11"/>
        <v>8</v>
      </c>
      <c r="P351" s="14" t="str">
        <f>IFERROR(INT(IF(MID(VLOOKUP(B351,IMPORT!$F:$AF,23,FALSE),1,10)&lt;&gt;"null",MID(VLOOKUP(B351,IMPORT!$F:$AF,23,FALSE),1,10),"")),"")</f>
        <v/>
      </c>
      <c r="Q351" s="16" t="str">
        <f>IFERROR(INT(IF(MID(VLOOKUP(B351,IMPORT!$F:$AF,26,FALSE),1,10)&lt;&gt;"null",MID(VLOOKUP(B351,IMPORT!$F:$AF,26,FALSE),1,10),"")),"")</f>
        <v/>
      </c>
      <c r="R351" s="16" t="str">
        <f>IFERROR(IF(VLOOKUP(B351,IMPORT!$F:$AF,11,FALSE)="true","X",""),"")</f>
        <v/>
      </c>
      <c r="S351" s="16" t="str">
        <f>IFERROR(IF(VLOOKUP(B351,IMPORT!$F:$AF,12,FALSE)="true","X",""),"")</f>
        <v/>
      </c>
      <c r="T351" s="16" t="str">
        <f>IFERROR(IF(VLOOKUP(B351,IMPORT!$F:$AF,9,FALSE)="true","X",""),"")</f>
        <v/>
      </c>
      <c r="U351" s="16" t="str">
        <f>IFERROR(IF(VLOOKUP(B351,IMPORT!$F:$AF,10,FALSE)="true","X",""),"")</f>
        <v/>
      </c>
      <c r="V351" s="16" t="str">
        <f>IFERROR(IF(VLOOKUP(B351,IMPORT!$F:$AF,13,FALSE)="true","X",""),"")</f>
        <v/>
      </c>
      <c r="W351" s="16" t="str">
        <f>IFERROR(IF(VLOOKUP(B351,IMPORT!$F:$AF,14,FALSE)="true","X",""),"")</f>
        <v/>
      </c>
      <c r="X351" s="12">
        <f>IFERROR(INT(IF(MID(VLOOKUP(B351,IMPORT!$F:$AF,27,FALSE),1,10)&lt;&gt;"null",MID(VLOOKUP(B351,IMPORT!$F:$AF,27,FALSE),1,10),"-")),"")</f>
        <v>43420</v>
      </c>
      <c r="Y351" s="21">
        <f>IFERROR(IF(VLOOKUP(B351,IMPORT!$F:$AF,24,FALSE)&lt;&gt;"null",VLOOKUP(B351,IMPORT!$F:$AF,24,FALSE),""),"")</f>
        <v>7.0100118723605299E+17</v>
      </c>
      <c r="Z351" s="18" t="str">
        <f>IFERROR(IF(VLOOKUP(B351,IMPORT!$F:$AF,25,FALSE)&lt;&gt;"null",VLOOKUP(B351,IMPORT!$F:$AF,25,FALSE),""),"")</f>
        <v/>
      </c>
    </row>
    <row r="352" spans="1:26">
      <c r="A352" s="1" t="str">
        <f>IFERROR(IF(IMPORT!C352&lt;&gt;"",IMPORT!C352,""),"")</f>
        <v>Paris 17 - Rome Batignolles</v>
      </c>
      <c r="B352" s="1" t="str">
        <f>IFERROR(VLOOKUP(D352,IMPORT!$1:$1048576,6,FALSE),"")</f>
        <v>EW-475-KM</v>
      </c>
      <c r="C352" s="1">
        <f>IFERROR(VLOOKUP(B352,IMPORT!$F:$G,2,FALSE),"")</f>
        <v>500</v>
      </c>
      <c r="D352" s="8" t="str">
        <f>IFERROR(IF(IMPORT!A352&lt;&gt;"",IMPORT!A352,""),"")</f>
        <v>Paris 17 - Rome Batignolles4</v>
      </c>
      <c r="E352" s="1" t="str">
        <f>IFERROR(VLOOKUP(D352,IMPORT!$1:$1048576,21,FALSE),"")</f>
        <v>Simon Coulange</v>
      </c>
      <c r="F352" s="22" t="str">
        <f>IFERROR(IF(VLOOKUP(B352,IMPORT!$F:$J,4,0)="true","","S"),"")</f>
        <v/>
      </c>
      <c r="G352" s="10" t="str">
        <f>IFERROR(IF(VLOOKUP(B352,IMPORT!$F:$J,5,0)="normal","","B"),"")</f>
        <v/>
      </c>
      <c r="H352" s="23" t="str">
        <f>IFERROR(IF(VLOOKUP(B352,IMPORT!$F:$L,7,0)="true","","P"),"")</f>
        <v/>
      </c>
      <c r="I352" s="18" t="str">
        <f>IF(AND(OR(IMPORT!K352="available",IMPORT!K352="reservation",IMPORT!K352="reservation-late"),OR(A352&lt;&gt;"Z - Garage - Livraison",A352&lt;&gt;"Z - Garage - Livraison")),B352,"")</f>
        <v>EW-475-KM</v>
      </c>
      <c r="J352" s="18" t="str">
        <f>IFERROR(IF(VLOOKUP(B352,IMPORT!$F:$AF,21,FALSE)&lt;&gt;"null",IF(OR(A352="Z - Garage - Livraison",A352="Z - Garage - Restitution"),"",B352),""),"")</f>
        <v/>
      </c>
      <c r="K352" s="18" t="str">
        <f>IF(AND(J352="",OR(IMPORT!K352="intervention",IMPORT!K352="intervention-late")),IF(OR(A352="Z - Garage - Livraison",A352="Z - Garage - Restitution"),"",B352),"")</f>
        <v/>
      </c>
      <c r="L352" s="18" t="str">
        <f t="shared" si="10"/>
        <v/>
      </c>
      <c r="M352" s="20" t="str">
        <f>IFERROR(INT(IF(OR(IMPORT!K352="intervention",IMPORT!K352="intervention-late",IMPORT!K352="unavailable"),IF(J352&lt;&gt;"",MID(VLOOKUP(B352,IMPORT!$F:$AF,21,0),1,10),MID(VLOOKUP(B352,IMPORT!$F:$AF,19,0),1,10)),"")),"")</f>
        <v/>
      </c>
      <c r="N352" s="20" t="str">
        <f>IFERROR(INT(IF(OR(IMPORT!K352="intervention",IMPORT!K352="intervention-late",IMPORT!K352="unavailable"),IF(J352&lt;&gt;"",MID(VLOOKUP(B352,IMPORT!$F:$AF,22,0),1,10),MID(VLOOKUP(B352,IMPORT!$F:$AF,20,0),1,10)),"")),"")</f>
        <v/>
      </c>
      <c r="O352" s="18" t="str">
        <f t="shared" ca="1" si="11"/>
        <v/>
      </c>
      <c r="P352" s="14" t="str">
        <f>IFERROR(INT(IF(MID(VLOOKUP(B352,IMPORT!$F:$AF,23,FALSE),1,10)&lt;&gt;"null",MID(VLOOKUP(B352,IMPORT!$F:$AF,23,FALSE),1,10),"")),"")</f>
        <v/>
      </c>
      <c r="Q352" s="16" t="str">
        <f>IFERROR(INT(IF(MID(VLOOKUP(B352,IMPORT!$F:$AF,26,FALSE),1,10)&lt;&gt;"null",MID(VLOOKUP(B352,IMPORT!$F:$AF,26,FALSE),1,10),"")),"")</f>
        <v/>
      </c>
      <c r="R352" s="16" t="str">
        <f>IFERROR(IF(VLOOKUP(B352,IMPORT!$F:$AF,11,FALSE)="true","X",""),"")</f>
        <v/>
      </c>
      <c r="S352" s="16" t="str">
        <f>IFERROR(IF(VLOOKUP(B352,IMPORT!$F:$AF,12,FALSE)="true","X",""),"")</f>
        <v/>
      </c>
      <c r="T352" s="16" t="str">
        <f>IFERROR(IF(VLOOKUP(B352,IMPORT!$F:$AF,9,FALSE)="true","X",""),"")</f>
        <v/>
      </c>
      <c r="U352" s="16" t="str">
        <f>IFERROR(IF(VLOOKUP(B352,IMPORT!$F:$AF,10,FALSE)="true","X",""),"")</f>
        <v/>
      </c>
      <c r="V352" s="16" t="str">
        <f>IFERROR(IF(VLOOKUP(B352,IMPORT!$F:$AF,13,FALSE)="true","X",""),"")</f>
        <v/>
      </c>
      <c r="W352" s="16" t="str">
        <f>IFERROR(IF(VLOOKUP(B352,IMPORT!$F:$AF,14,FALSE)="true","X",""),"")</f>
        <v/>
      </c>
      <c r="X352" s="12">
        <f>IFERROR(INT(IF(MID(VLOOKUP(B352,IMPORT!$F:$AF,27,FALSE),1,10)&lt;&gt;"null",MID(VLOOKUP(B352,IMPORT!$F:$AF,27,FALSE),1,10),"-")),"")</f>
        <v>43392</v>
      </c>
      <c r="Y352" s="21">
        <f>IFERROR(IF(VLOOKUP(B352,IMPORT!$F:$AF,24,FALSE)&lt;&gt;"null",VLOOKUP(B352,IMPORT!$F:$AF,24,FALSE),""),"")</f>
        <v>7.0100118723603302E+17</v>
      </c>
      <c r="Z352" s="18" t="str">
        <f>IFERROR(IF(VLOOKUP(B352,IMPORT!$F:$AF,25,FALSE)&lt;&gt;"null",VLOOKUP(B352,IMPORT!$F:$AF,25,FALSE),""),"")</f>
        <v/>
      </c>
    </row>
    <row r="353" spans="1:26">
      <c r="A353" s="1" t="str">
        <f>IFERROR(IF(IMPORT!C353&lt;&gt;"",IMPORT!C353,""),"")</f>
        <v>Paris 17 - Rome Batignolles</v>
      </c>
      <c r="B353" s="1" t="str">
        <f>IFERROR(VLOOKUP(D353,IMPORT!$1:$1048576,6,FALSE),"")</f>
        <v>EV-125-CC</v>
      </c>
      <c r="C353" s="1" t="str">
        <f>IFERROR(VLOOKUP(B353,IMPORT!$F:$G,2,FALSE),"")</f>
        <v>MEGANE</v>
      </c>
      <c r="D353" s="8" t="str">
        <f>IFERROR(IF(IMPORT!A353&lt;&gt;"",IMPORT!A353,""),"")</f>
        <v>Paris 17 - Rome Batignolles5</v>
      </c>
      <c r="E353" s="1" t="str">
        <f>IFERROR(VLOOKUP(D353,IMPORT!$1:$1048576,21,FALSE),"")</f>
        <v>Simon Coulange</v>
      </c>
      <c r="F353" s="22" t="str">
        <f>IFERROR(IF(VLOOKUP(B353,IMPORT!$F:$J,4,0)="true","","S"),"")</f>
        <v/>
      </c>
      <c r="G353" s="10" t="str">
        <f>IFERROR(IF(VLOOKUP(B353,IMPORT!$F:$J,5,0)="normal","","B"),"")</f>
        <v/>
      </c>
      <c r="H353" s="23" t="str">
        <f>IFERROR(IF(VLOOKUP(B353,IMPORT!$F:$L,7,0)="true","","P"),"")</f>
        <v/>
      </c>
      <c r="I353" s="18" t="str">
        <f>IF(AND(OR(IMPORT!K353="available",IMPORT!K353="reservation",IMPORT!K353="reservation-late"),OR(A353&lt;&gt;"Z - Garage - Livraison",A353&lt;&gt;"Z - Garage - Livraison")),B353,"")</f>
        <v>EV-125-CC</v>
      </c>
      <c r="J353" s="18" t="str">
        <f>IFERROR(IF(VLOOKUP(B353,IMPORT!$F:$AF,21,FALSE)&lt;&gt;"null",IF(OR(A353="Z - Garage - Livraison",A353="Z - Garage - Restitution"),"",B353),""),"")</f>
        <v/>
      </c>
      <c r="K353" s="18" t="str">
        <f>IF(AND(J353="",OR(IMPORT!K353="intervention",IMPORT!K353="intervention-late")),IF(OR(A353="Z - Garage - Livraison",A353="Z - Garage - Restitution"),"",B353),"")</f>
        <v/>
      </c>
      <c r="L353" s="18" t="str">
        <f t="shared" si="10"/>
        <v/>
      </c>
      <c r="M353" s="20" t="str">
        <f>IFERROR(INT(IF(OR(IMPORT!K353="intervention",IMPORT!K353="intervention-late",IMPORT!K353="unavailable"),IF(J353&lt;&gt;"",MID(VLOOKUP(B353,IMPORT!$F:$AF,21,0),1,10),MID(VLOOKUP(B353,IMPORT!$F:$AF,19,0),1,10)),"")),"")</f>
        <v/>
      </c>
      <c r="N353" s="20" t="str">
        <f>IFERROR(INT(IF(OR(IMPORT!K353="intervention",IMPORT!K353="intervention-late",IMPORT!K353="unavailable"),IF(J353&lt;&gt;"",MID(VLOOKUP(B353,IMPORT!$F:$AF,22,0),1,10),MID(VLOOKUP(B353,IMPORT!$F:$AF,20,0),1,10)),"")),"")</f>
        <v/>
      </c>
      <c r="O353" s="18" t="str">
        <f t="shared" ca="1" si="11"/>
        <v/>
      </c>
      <c r="P353" s="14" t="str">
        <f>IFERROR(INT(IF(MID(VLOOKUP(B353,IMPORT!$F:$AF,23,FALSE),1,10)&lt;&gt;"null",MID(VLOOKUP(B353,IMPORT!$F:$AF,23,FALSE),1,10),"")),"")</f>
        <v/>
      </c>
      <c r="Q353" s="16" t="str">
        <f>IFERROR(INT(IF(MID(VLOOKUP(B353,IMPORT!$F:$AF,26,FALSE),1,10)&lt;&gt;"null",MID(VLOOKUP(B353,IMPORT!$F:$AF,26,FALSE),1,10),"")),"")</f>
        <v/>
      </c>
      <c r="R353" s="16" t="str">
        <f>IFERROR(IF(VLOOKUP(B353,IMPORT!$F:$AF,11,FALSE)="true","X",""),"")</f>
        <v/>
      </c>
      <c r="S353" s="16" t="str">
        <f>IFERROR(IF(VLOOKUP(B353,IMPORT!$F:$AF,12,FALSE)="true","X",""),"")</f>
        <v/>
      </c>
      <c r="T353" s="16" t="str">
        <f>IFERROR(IF(VLOOKUP(B353,IMPORT!$F:$AF,9,FALSE)="true","X",""),"")</f>
        <v/>
      </c>
      <c r="U353" s="16" t="str">
        <f>IFERROR(IF(VLOOKUP(B353,IMPORT!$F:$AF,10,FALSE)="true","X",""),"")</f>
        <v/>
      </c>
      <c r="V353" s="16" t="str">
        <f>IFERROR(IF(VLOOKUP(B353,IMPORT!$F:$AF,13,FALSE)="true","X",""),"")</f>
        <v/>
      </c>
      <c r="W353" s="16" t="str">
        <f>IFERROR(IF(VLOOKUP(B353,IMPORT!$F:$AF,14,FALSE)="true","X",""),"")</f>
        <v/>
      </c>
      <c r="X353" s="12">
        <f>IFERROR(INT(IF(MID(VLOOKUP(B353,IMPORT!$F:$AF,27,FALSE),1,10)&lt;&gt;"null",MID(VLOOKUP(B353,IMPORT!$F:$AF,27,FALSE),1,10),"-")),"")</f>
        <v>43420</v>
      </c>
      <c r="Y353" s="21">
        <f>IFERROR(IF(VLOOKUP(B353,IMPORT!$F:$AF,24,FALSE)&lt;&gt;"null",VLOOKUP(B353,IMPORT!$F:$AF,24,FALSE),""),"")</f>
        <v>7.0100118723602906E+17</v>
      </c>
      <c r="Z353" s="18" t="str">
        <f>IFERROR(IF(VLOOKUP(B353,IMPORT!$F:$AF,25,FALSE)&lt;&gt;"null",VLOOKUP(B353,IMPORT!$F:$AF,25,FALSE),""),"")</f>
        <v/>
      </c>
    </row>
    <row r="354" spans="1:26">
      <c r="A354" s="1" t="str">
        <f>IFERROR(IF(IMPORT!C354&lt;&gt;"",IMPORT!C354,""),"")</f>
        <v>Paris 17 - Ternes</v>
      </c>
      <c r="B354" s="1" t="str">
        <f>IFERROR(VLOOKUP(D354,IMPORT!$1:$1048576,6,FALSE),"")</f>
        <v>EL-194-ZF</v>
      </c>
      <c r="C354" s="1" t="str">
        <f>IFERROR(VLOOKUP(B354,IMPORT!$F:$G,2,FALSE),"")</f>
        <v>Golf 7</v>
      </c>
      <c r="D354" s="8" t="str">
        <f>IFERROR(IF(IMPORT!A354&lt;&gt;"",IMPORT!A354,""),"")</f>
        <v>Paris 17 - Ternes1</v>
      </c>
      <c r="E354" s="1" t="str">
        <f>IFERROR(VLOOKUP(D354,IMPORT!$1:$1048576,21,FALSE),"")</f>
        <v>Simon Coulange</v>
      </c>
      <c r="F354" s="22" t="str">
        <f>IFERROR(IF(VLOOKUP(B354,IMPORT!$F:$J,4,0)="true","","S"),"")</f>
        <v/>
      </c>
      <c r="G354" s="10" t="str">
        <f>IFERROR(IF(VLOOKUP(B354,IMPORT!$F:$J,5,0)="normal","","B"),"")</f>
        <v/>
      </c>
      <c r="H354" s="23" t="str">
        <f>IFERROR(IF(VLOOKUP(B354,IMPORT!$F:$L,7,0)="true","","P"),"")</f>
        <v/>
      </c>
      <c r="I354" s="18" t="str">
        <f>IF(AND(OR(IMPORT!K354="available",IMPORT!K354="reservation",IMPORT!K354="reservation-late"),OR(A354&lt;&gt;"Z - Garage - Livraison",A354&lt;&gt;"Z - Garage - Livraison")),B354,"")</f>
        <v>EL-194-ZF</v>
      </c>
      <c r="J354" s="18" t="str">
        <f>IFERROR(IF(VLOOKUP(B354,IMPORT!$F:$AF,21,FALSE)&lt;&gt;"null",IF(OR(A354="Z - Garage - Livraison",A354="Z - Garage - Restitution"),"",B354),""),"")</f>
        <v/>
      </c>
      <c r="K354" s="18" t="str">
        <f>IF(AND(J354="",OR(IMPORT!K354="intervention",IMPORT!K354="intervention-late")),IF(OR(A354="Z - Garage - Livraison",A354="Z - Garage - Restitution"),"",B354),"")</f>
        <v/>
      </c>
      <c r="L354" s="18" t="str">
        <f t="shared" si="10"/>
        <v/>
      </c>
      <c r="M354" s="20" t="str">
        <f>IFERROR(INT(IF(OR(IMPORT!K354="intervention",IMPORT!K354="intervention-late",IMPORT!K354="unavailable"),IF(J354&lt;&gt;"",MID(VLOOKUP(B354,IMPORT!$F:$AF,21,0),1,10),MID(VLOOKUP(B354,IMPORT!$F:$AF,19,0),1,10)),"")),"")</f>
        <v/>
      </c>
      <c r="N354" s="20" t="str">
        <f>IFERROR(INT(IF(OR(IMPORT!K354="intervention",IMPORT!K354="intervention-late",IMPORT!K354="unavailable"),IF(J354&lt;&gt;"",MID(VLOOKUP(B354,IMPORT!$F:$AF,22,0),1,10),MID(VLOOKUP(B354,IMPORT!$F:$AF,20,0),1,10)),"")),"")</f>
        <v/>
      </c>
      <c r="O354" s="18" t="str">
        <f t="shared" ca="1" si="11"/>
        <v/>
      </c>
      <c r="P354" s="14">
        <f>IFERROR(INT(IF(MID(VLOOKUP(B354,IMPORT!$F:$AF,23,FALSE),1,10)&lt;&gt;"null",MID(VLOOKUP(B354,IMPORT!$F:$AF,23,FALSE),1,10),"")),"")</f>
        <v>43508</v>
      </c>
      <c r="Q354" s="16" t="str">
        <f>IFERROR(INT(IF(MID(VLOOKUP(B354,IMPORT!$F:$AF,26,FALSE),1,10)&lt;&gt;"null",MID(VLOOKUP(B354,IMPORT!$F:$AF,26,FALSE),1,10),"")),"")</f>
        <v/>
      </c>
      <c r="R354" s="16" t="str">
        <f>IFERROR(IF(VLOOKUP(B354,IMPORT!$F:$AF,11,FALSE)="true","X",""),"")</f>
        <v/>
      </c>
      <c r="S354" s="16" t="str">
        <f>IFERROR(IF(VLOOKUP(B354,IMPORT!$F:$AF,12,FALSE)="true","X",""),"")</f>
        <v/>
      </c>
      <c r="T354" s="16" t="str">
        <f>IFERROR(IF(VLOOKUP(B354,IMPORT!$F:$AF,9,FALSE)="true","X",""),"")</f>
        <v/>
      </c>
      <c r="U354" s="16" t="str">
        <f>IFERROR(IF(VLOOKUP(B354,IMPORT!$F:$AF,10,FALSE)="true","X",""),"")</f>
        <v/>
      </c>
      <c r="V354" s="16" t="str">
        <f>IFERROR(IF(VLOOKUP(B354,IMPORT!$F:$AF,13,FALSE)="true","X",""),"")</f>
        <v/>
      </c>
      <c r="W354" s="16" t="str">
        <f>IFERROR(IF(VLOOKUP(B354,IMPORT!$F:$AF,14,FALSE)="true","X",""),"")</f>
        <v/>
      </c>
      <c r="X354" s="12">
        <f>IFERROR(INT(IF(MID(VLOOKUP(B354,IMPORT!$F:$AF,27,FALSE),1,10)&lt;&gt;"null",MID(VLOOKUP(B354,IMPORT!$F:$AF,27,FALSE),1,10),"-")),"")</f>
        <v>43420</v>
      </c>
      <c r="Y354" s="21">
        <f>IFERROR(IF(VLOOKUP(B354,IMPORT!$F:$AF,24,FALSE)&lt;&gt;"null",VLOOKUP(B354,IMPORT!$F:$AF,24,FALSE),""),"")</f>
        <v>7.0100118723601997E+17</v>
      </c>
      <c r="Z354" s="18" t="str">
        <f>IFERROR(IF(VLOOKUP(B354,IMPORT!$F:$AF,25,FALSE)&lt;&gt;"null",VLOOKUP(B354,IMPORT!$F:$AF,25,FALSE),""),"")</f>
        <v/>
      </c>
    </row>
    <row r="355" spans="1:26">
      <c r="A355" s="1" t="str">
        <f>IFERROR(IF(IMPORT!C355&lt;&gt;"",IMPORT!C355,""),"")</f>
        <v>Paris 17 - Ternes</v>
      </c>
      <c r="B355" s="1" t="str">
        <f>IFERROR(VLOOKUP(D355,IMPORT!$1:$1048576,6,FALSE),"")</f>
        <v>EQ-960-HR</v>
      </c>
      <c r="C355" s="1" t="str">
        <f>IFERROR(VLOOKUP(B355,IMPORT!$F:$G,2,FALSE),"")</f>
        <v>MEGANE</v>
      </c>
      <c r="D355" s="8" t="str">
        <f>IFERROR(IF(IMPORT!A355&lt;&gt;"",IMPORT!A355,""),"")</f>
        <v>Paris 17 - Ternes2</v>
      </c>
      <c r="E355" s="1" t="str">
        <f>IFERROR(VLOOKUP(D355,IMPORT!$1:$1048576,21,FALSE),"")</f>
        <v>Simon Coulange</v>
      </c>
      <c r="F355" s="22" t="str">
        <f>IFERROR(IF(VLOOKUP(B355,IMPORT!$F:$J,4,0)="true","","S"),"")</f>
        <v/>
      </c>
      <c r="G355" s="10" t="str">
        <f>IFERROR(IF(VLOOKUP(B355,IMPORT!$F:$J,5,0)="normal","","B"),"")</f>
        <v/>
      </c>
      <c r="H355" s="23" t="str">
        <f>IFERROR(IF(VLOOKUP(B355,IMPORT!$F:$L,7,0)="true","","P"),"")</f>
        <v/>
      </c>
      <c r="I355" s="18" t="str">
        <f>IF(AND(OR(IMPORT!K355="available",IMPORT!K355="reservation",IMPORT!K355="reservation-late"),OR(A355&lt;&gt;"Z - Garage - Livraison",A355&lt;&gt;"Z - Garage - Livraison")),B355,"")</f>
        <v>EQ-960-HR</v>
      </c>
      <c r="J355" s="18" t="str">
        <f>IFERROR(IF(VLOOKUP(B355,IMPORT!$F:$AF,21,FALSE)&lt;&gt;"null",IF(OR(A355="Z - Garage - Livraison",A355="Z - Garage - Restitution"),"",B355),""),"")</f>
        <v/>
      </c>
      <c r="K355" s="18" t="str">
        <f>IF(AND(J355="",OR(IMPORT!K355="intervention",IMPORT!K355="intervention-late")),IF(OR(A355="Z - Garage - Livraison",A355="Z - Garage - Restitution"),"",B355),"")</f>
        <v/>
      </c>
      <c r="L355" s="18" t="str">
        <f t="shared" si="10"/>
        <v/>
      </c>
      <c r="M355" s="20" t="str">
        <f>IFERROR(INT(IF(OR(IMPORT!K355="intervention",IMPORT!K355="intervention-late",IMPORT!K355="unavailable"),IF(J355&lt;&gt;"",MID(VLOOKUP(B355,IMPORT!$F:$AF,21,0),1,10),MID(VLOOKUP(B355,IMPORT!$F:$AF,19,0),1,10)),"")),"")</f>
        <v/>
      </c>
      <c r="N355" s="20" t="str">
        <f>IFERROR(INT(IF(OR(IMPORT!K355="intervention",IMPORT!K355="intervention-late",IMPORT!K355="unavailable"),IF(J355&lt;&gt;"",MID(VLOOKUP(B355,IMPORT!$F:$AF,22,0),1,10),MID(VLOOKUP(B355,IMPORT!$F:$AF,20,0),1,10)),"")),"")</f>
        <v/>
      </c>
      <c r="O355" s="18" t="str">
        <f t="shared" ca="1" si="11"/>
        <v/>
      </c>
      <c r="P355" s="14" t="str">
        <f>IFERROR(INT(IF(MID(VLOOKUP(B355,IMPORT!$F:$AF,23,FALSE),1,10)&lt;&gt;"null",MID(VLOOKUP(B355,IMPORT!$F:$AF,23,FALSE),1,10),"")),"")</f>
        <v/>
      </c>
      <c r="Q355" s="16">
        <f>IFERROR(INT(IF(MID(VLOOKUP(B355,IMPORT!$F:$AF,26,FALSE),1,10)&lt;&gt;"null",MID(VLOOKUP(B355,IMPORT!$F:$AF,26,FALSE),1,10),"")),"")</f>
        <v>43485</v>
      </c>
      <c r="R355" s="16" t="str">
        <f>IFERROR(IF(VLOOKUP(B355,IMPORT!$F:$AF,11,FALSE)="true","X",""),"")</f>
        <v/>
      </c>
      <c r="S355" s="16" t="str">
        <f>IFERROR(IF(VLOOKUP(B355,IMPORT!$F:$AF,12,FALSE)="true","X",""),"")</f>
        <v/>
      </c>
      <c r="T355" s="16" t="str">
        <f>IFERROR(IF(VLOOKUP(B355,IMPORT!$F:$AF,9,FALSE)="true","X",""),"")</f>
        <v/>
      </c>
      <c r="U355" s="16" t="str">
        <f>IFERROR(IF(VLOOKUP(B355,IMPORT!$F:$AF,10,FALSE)="true","X",""),"")</f>
        <v/>
      </c>
      <c r="V355" s="16" t="str">
        <f>IFERROR(IF(VLOOKUP(B355,IMPORT!$F:$AF,13,FALSE)="true","X",""),"")</f>
        <v/>
      </c>
      <c r="W355" s="16" t="str">
        <f>IFERROR(IF(VLOOKUP(B355,IMPORT!$F:$AF,14,FALSE)="true","X",""),"")</f>
        <v/>
      </c>
      <c r="X355" s="12">
        <f>IFERROR(INT(IF(MID(VLOOKUP(B355,IMPORT!$F:$AF,27,FALSE),1,10)&lt;&gt;"null",MID(VLOOKUP(B355,IMPORT!$F:$AF,27,FALSE),1,10),"-")),"")</f>
        <v>43420</v>
      </c>
      <c r="Y355" s="21">
        <f>IFERROR(IF(VLOOKUP(B355,IMPORT!$F:$AF,24,FALSE)&lt;&gt;"null",VLOOKUP(B355,IMPORT!$F:$AF,24,FALSE),""),"")</f>
        <v>7.0100118723605402E+17</v>
      </c>
      <c r="Z355" s="18" t="str">
        <f>IFERROR(IF(VLOOKUP(B355,IMPORT!$F:$AF,25,FALSE)&lt;&gt;"null",VLOOKUP(B355,IMPORT!$F:$AF,25,FALSE),""),"")</f>
        <v/>
      </c>
    </row>
    <row r="356" spans="1:26">
      <c r="A356" s="1" t="str">
        <f>IFERROR(IF(IMPORT!C356&lt;&gt;"",IMPORT!C356,""),"")</f>
        <v>Paris 17 - Ternes</v>
      </c>
      <c r="B356" s="1" t="str">
        <f>IFERROR(VLOOKUP(D356,IMPORT!$1:$1048576,6,FALSE),"")</f>
        <v>EK-728-XE</v>
      </c>
      <c r="C356" s="1" t="str">
        <f>IFERROR(VLOOKUP(B356,IMPORT!$F:$G,2,FALSE),"")</f>
        <v>TWINGO</v>
      </c>
      <c r="D356" s="8" t="str">
        <f>IFERROR(IF(IMPORT!A356&lt;&gt;"",IMPORT!A356,""),"")</f>
        <v>Paris 17 - Ternes3</v>
      </c>
      <c r="E356" s="1" t="str">
        <f>IFERROR(VLOOKUP(D356,IMPORT!$1:$1048576,21,FALSE),"")</f>
        <v>Simon Coulange</v>
      </c>
      <c r="F356" s="22" t="str">
        <f>IFERROR(IF(VLOOKUP(B356,IMPORT!$F:$J,4,0)="true","","S"),"")</f>
        <v/>
      </c>
      <c r="G356" s="10" t="str">
        <f>IFERROR(IF(VLOOKUP(B356,IMPORT!$F:$J,5,0)="normal","","B"),"")</f>
        <v/>
      </c>
      <c r="H356" s="23" t="str">
        <f>IFERROR(IF(VLOOKUP(B356,IMPORT!$F:$L,7,0)="true","","P"),"")</f>
        <v/>
      </c>
      <c r="I356" s="18" t="str">
        <f>IF(AND(OR(IMPORT!K356="available",IMPORT!K356="reservation",IMPORT!K356="reservation-late"),OR(A356&lt;&gt;"Z - Garage - Livraison",A356&lt;&gt;"Z - Garage - Livraison")),B356,"")</f>
        <v/>
      </c>
      <c r="J356" s="18" t="str">
        <f>IFERROR(IF(VLOOKUP(B356,IMPORT!$F:$AF,21,FALSE)&lt;&gt;"null",IF(OR(A356="Z - Garage - Livraison",A356="Z - Garage - Restitution"),"",B356),""),"")</f>
        <v/>
      </c>
      <c r="K356" s="18" t="str">
        <f>IF(AND(J356="",OR(IMPORT!K356="intervention",IMPORT!K356="intervention-late")),IF(OR(A356="Z - Garage - Livraison",A356="Z - Garage - Restitution"),"",B356),"")</f>
        <v>EK-728-XE</v>
      </c>
      <c r="L356" s="18" t="str">
        <f t="shared" si="10"/>
        <v/>
      </c>
      <c r="M356" s="20">
        <f>IFERROR(INT(IF(OR(IMPORT!K356="intervention",IMPORT!K356="intervention-late",IMPORT!K356="unavailable"),IF(J356&lt;&gt;"",MID(VLOOKUP(B356,IMPORT!$F:$AF,21,0),1,10),MID(VLOOKUP(B356,IMPORT!$F:$AF,19,0),1,10)),"")),"")</f>
        <v>43511</v>
      </c>
      <c r="N356" s="20">
        <f>IFERROR(INT(IF(OR(IMPORT!K356="intervention",IMPORT!K356="intervention-late",IMPORT!K356="unavailable"),IF(J356&lt;&gt;"",MID(VLOOKUP(B356,IMPORT!$F:$AF,22,0),1,10),MID(VLOOKUP(B356,IMPORT!$F:$AF,20,0),1,10)),"")),"")</f>
        <v>43511</v>
      </c>
      <c r="O356" s="18" t="str">
        <f t="shared" ca="1" si="11"/>
        <v/>
      </c>
      <c r="P356" s="14" t="str">
        <f>IFERROR(INT(IF(MID(VLOOKUP(B356,IMPORT!$F:$AF,23,FALSE),1,10)&lt;&gt;"null",MID(VLOOKUP(B356,IMPORT!$F:$AF,23,FALSE),1,10),"")),"")</f>
        <v/>
      </c>
      <c r="Q356" s="16">
        <f>IFERROR(INT(IF(MID(VLOOKUP(B356,IMPORT!$F:$AF,26,FALSE),1,10)&lt;&gt;"null",MID(VLOOKUP(B356,IMPORT!$F:$AF,26,FALSE),1,10),"")),"")</f>
        <v>43461</v>
      </c>
      <c r="R356" s="16" t="str">
        <f>IFERROR(IF(VLOOKUP(B356,IMPORT!$F:$AF,11,FALSE)="true","X",""),"")</f>
        <v/>
      </c>
      <c r="S356" s="16" t="str">
        <f>IFERROR(IF(VLOOKUP(B356,IMPORT!$F:$AF,12,FALSE)="true","X",""),"")</f>
        <v/>
      </c>
      <c r="T356" s="16" t="str">
        <f>IFERROR(IF(VLOOKUP(B356,IMPORT!$F:$AF,9,FALSE)="true","X",""),"")</f>
        <v/>
      </c>
      <c r="U356" s="16" t="str">
        <f>IFERROR(IF(VLOOKUP(B356,IMPORT!$F:$AF,10,FALSE)="true","X",""),"")</f>
        <v/>
      </c>
      <c r="V356" s="16" t="str">
        <f>IFERROR(IF(VLOOKUP(B356,IMPORT!$F:$AF,13,FALSE)="true","X",""),"")</f>
        <v/>
      </c>
      <c r="W356" s="16" t="str">
        <f>IFERROR(IF(VLOOKUP(B356,IMPORT!$F:$AF,14,FALSE)="true","X",""),"")</f>
        <v/>
      </c>
      <c r="X356" s="12">
        <f>IFERROR(INT(IF(MID(VLOOKUP(B356,IMPORT!$F:$AF,27,FALSE),1,10)&lt;&gt;"null",MID(VLOOKUP(B356,IMPORT!$F:$AF,27,FALSE),1,10),"-")),"")</f>
        <v>43384</v>
      </c>
      <c r="Y356" s="21">
        <f>IFERROR(IF(VLOOKUP(B356,IMPORT!$F:$AF,24,FALSE)&lt;&gt;"null",VLOOKUP(B356,IMPORT!$F:$AF,24,FALSE),""),"")</f>
        <v>7.0100120039401498E+17</v>
      </c>
      <c r="Z356" s="18" t="str">
        <f>IFERROR(IF(VLOOKUP(B356,IMPORT!$F:$AF,25,FALSE)&lt;&gt;"null",VLOOKUP(B356,IMPORT!$F:$AF,25,FALSE),""),"")</f>
        <v/>
      </c>
    </row>
    <row r="357" spans="1:26">
      <c r="A357" s="1" t="str">
        <f>IFERROR(IF(IMPORT!C357&lt;&gt;"",IMPORT!C357,""),"")</f>
        <v>Paris 17 - Villiers</v>
      </c>
      <c r="B357" s="1" t="str">
        <f>IFERROR(VLOOKUP(D357,IMPORT!$1:$1048576,6,FALSE),"")</f>
        <v>FA 589 FF</v>
      </c>
      <c r="C357" s="1" t="str">
        <f>IFERROR(VLOOKUP(B357,IMPORT!$F:$G,2,FALSE),"")</f>
        <v xml:space="preserve">Transporter </v>
      </c>
      <c r="D357" s="8" t="str">
        <f>IFERROR(IF(IMPORT!A357&lt;&gt;"",IMPORT!A357,""),"")</f>
        <v>Paris 17 - Villiers1</v>
      </c>
      <c r="E357" s="1" t="str">
        <f>IFERROR(VLOOKUP(D357,IMPORT!$1:$1048576,21,FALSE),"")</f>
        <v>Simon Coulange</v>
      </c>
      <c r="F357" s="22" t="str">
        <f>IFERROR(IF(VLOOKUP(B357,IMPORT!$F:$J,4,0)="true","","S"),"")</f>
        <v/>
      </c>
      <c r="G357" s="10" t="str">
        <f>IFERROR(IF(VLOOKUP(B357,IMPORT!$F:$J,5,0)="normal","","B"),"")</f>
        <v/>
      </c>
      <c r="H357" s="23" t="str">
        <f>IFERROR(IF(VLOOKUP(B357,IMPORT!$F:$L,7,0)="true","","P"),"")</f>
        <v/>
      </c>
      <c r="I357" s="18" t="str">
        <f>IF(AND(OR(IMPORT!K357="available",IMPORT!K357="reservation",IMPORT!K357="reservation-late"),OR(A357&lt;&gt;"Z - Garage - Livraison",A357&lt;&gt;"Z - Garage - Livraison")),B357,"")</f>
        <v/>
      </c>
      <c r="J357" s="18" t="str">
        <f>IFERROR(IF(VLOOKUP(B357,IMPORT!$F:$AF,21,FALSE)&lt;&gt;"null",IF(OR(A357="Z - Garage - Livraison",A357="Z - Garage - Restitution"),"",B357),""),"")</f>
        <v/>
      </c>
      <c r="K357" s="18" t="str">
        <f>IF(AND(J357="",OR(IMPORT!K357="intervention",IMPORT!K357="intervention-late")),IF(OR(A357="Z - Garage - Livraison",A357="Z - Garage - Restitution"),"",B357),"")</f>
        <v>FA 589 FF</v>
      </c>
      <c r="L357" s="18" t="str">
        <f t="shared" si="10"/>
        <v/>
      </c>
      <c r="M357" s="20">
        <f>IFERROR(INT(IF(OR(IMPORT!K357="intervention",IMPORT!K357="intervention-late",IMPORT!K357="unavailable"),IF(J357&lt;&gt;"",MID(VLOOKUP(B357,IMPORT!$F:$AF,21,0),1,10),MID(VLOOKUP(B357,IMPORT!$F:$AF,19,0),1,10)),"")),"")</f>
        <v>43511</v>
      </c>
      <c r="N357" s="20">
        <f>IFERROR(INT(IF(OR(IMPORT!K357="intervention",IMPORT!K357="intervention-late",IMPORT!K357="unavailable"),IF(J357&lt;&gt;"",MID(VLOOKUP(B357,IMPORT!$F:$AF,22,0),1,10),MID(VLOOKUP(B357,IMPORT!$F:$AF,20,0),1,10)),"")),"")</f>
        <v>43511</v>
      </c>
      <c r="O357" s="18" t="str">
        <f t="shared" ca="1" si="11"/>
        <v/>
      </c>
      <c r="P357" s="14" t="str">
        <f>IFERROR(INT(IF(MID(VLOOKUP(B357,IMPORT!$F:$AF,23,FALSE),1,10)&lt;&gt;"null",MID(VLOOKUP(B357,IMPORT!$F:$AF,23,FALSE),1,10),"")),"")</f>
        <v/>
      </c>
      <c r="Q357" s="16" t="str">
        <f>IFERROR(INT(IF(MID(VLOOKUP(B357,IMPORT!$F:$AF,26,FALSE),1,10)&lt;&gt;"null",MID(VLOOKUP(B357,IMPORT!$F:$AF,26,FALSE),1,10),"")),"")</f>
        <v/>
      </c>
      <c r="R357" s="16" t="str">
        <f>IFERROR(IF(VLOOKUP(B357,IMPORT!$F:$AF,11,FALSE)="true","X",""),"")</f>
        <v/>
      </c>
      <c r="S357" s="16" t="str">
        <f>IFERROR(IF(VLOOKUP(B357,IMPORT!$F:$AF,12,FALSE)="true","X",""),"")</f>
        <v/>
      </c>
      <c r="T357" s="16" t="str">
        <f>IFERROR(IF(VLOOKUP(B357,IMPORT!$F:$AF,9,FALSE)="true","X",""),"")</f>
        <v/>
      </c>
      <c r="U357" s="16" t="str">
        <f>IFERROR(IF(VLOOKUP(B357,IMPORT!$F:$AF,10,FALSE)="true","X",""),"")</f>
        <v/>
      </c>
      <c r="V357" s="16" t="str">
        <f>IFERROR(IF(VLOOKUP(B357,IMPORT!$F:$AF,13,FALSE)="true","X",""),"")</f>
        <v/>
      </c>
      <c r="W357" s="16" t="str">
        <f>IFERROR(IF(VLOOKUP(B357,IMPORT!$F:$AF,14,FALSE)="true","X",""),"")</f>
        <v/>
      </c>
      <c r="X357" s="12" t="str">
        <f>IFERROR(INT(IF(MID(VLOOKUP(B357,IMPORT!$F:$AF,27,FALSE),1,10)&lt;&gt;"null",MID(VLOOKUP(B357,IMPORT!$F:$AF,27,FALSE),1,10),"-")),"")</f>
        <v/>
      </c>
      <c r="Y357" s="21">
        <f>IFERROR(IF(VLOOKUP(B357,IMPORT!$F:$AF,24,FALSE)&lt;&gt;"null",VLOOKUP(B357,IMPORT!$F:$AF,24,FALSE),""),"")</f>
        <v>7.0100118723605402E+17</v>
      </c>
      <c r="Z357" s="18" t="str">
        <f>IFERROR(IF(VLOOKUP(B357,IMPORT!$F:$AF,25,FALSE)&lt;&gt;"null",VLOOKUP(B357,IMPORT!$F:$AF,25,FALSE),""),"")</f>
        <v>voirie</v>
      </c>
    </row>
    <row r="358" spans="1:26">
      <c r="A358" s="1" t="str">
        <f>IFERROR(IF(IMPORT!C358&lt;&gt;"",IMPORT!C358,""),"")</f>
        <v>Paris 17 - Villiers</v>
      </c>
      <c r="B358" s="1" t="str">
        <f>IFERROR(VLOOKUP(D358,IMPORT!$1:$1048576,6,FALSE),"")</f>
        <v>EX-243-YV</v>
      </c>
      <c r="C358" s="1">
        <f>IFERROR(VLOOKUP(B358,IMPORT!$F:$G,2,FALSE),"")</f>
        <v>500</v>
      </c>
      <c r="D358" s="8" t="str">
        <f>IFERROR(IF(IMPORT!A358&lt;&gt;"",IMPORT!A358,""),"")</f>
        <v>Paris 17 - Villiers2</v>
      </c>
      <c r="E358" s="1" t="str">
        <f>IFERROR(VLOOKUP(D358,IMPORT!$1:$1048576,21,FALSE),"")</f>
        <v>Simon Coulange</v>
      </c>
      <c r="F358" s="22" t="str">
        <f>IFERROR(IF(VLOOKUP(B358,IMPORT!$F:$J,4,0)="true","","S"),"")</f>
        <v/>
      </c>
      <c r="G358" s="10" t="str">
        <f>IFERROR(IF(VLOOKUP(B358,IMPORT!$F:$J,5,0)="normal","","B"),"")</f>
        <v/>
      </c>
      <c r="H358" s="23" t="str">
        <f>IFERROR(IF(VLOOKUP(B358,IMPORT!$F:$L,7,0)="true","","P"),"")</f>
        <v/>
      </c>
      <c r="I358" s="18" t="str">
        <f>IF(AND(OR(IMPORT!K358="available",IMPORT!K358="reservation",IMPORT!K358="reservation-late"),OR(A358&lt;&gt;"Z - Garage - Livraison",A358&lt;&gt;"Z - Garage - Livraison")),B358,"")</f>
        <v/>
      </c>
      <c r="J358" s="18" t="str">
        <f>IFERROR(IF(VLOOKUP(B358,IMPORT!$F:$AF,21,FALSE)&lt;&gt;"null",IF(OR(A358="Z - Garage - Livraison",A358="Z - Garage - Restitution"),"",B358),""),"")</f>
        <v/>
      </c>
      <c r="K358" s="18" t="str">
        <f>IF(AND(J358="",OR(IMPORT!K358="intervention",IMPORT!K358="intervention-late")),IF(OR(A358="Z - Garage - Livraison",A358="Z - Garage - Restitution"),"",B358),"")</f>
        <v>EX-243-YV</v>
      </c>
      <c r="L358" s="18" t="str">
        <f t="shared" si="10"/>
        <v/>
      </c>
      <c r="M358" s="20">
        <f>IFERROR(INT(IF(OR(IMPORT!K358="intervention",IMPORT!K358="intervention-late",IMPORT!K358="unavailable"),IF(J358&lt;&gt;"",MID(VLOOKUP(B358,IMPORT!$F:$AF,21,0),1,10),MID(VLOOKUP(B358,IMPORT!$F:$AF,19,0),1,10)),"")),"")</f>
        <v>43511</v>
      </c>
      <c r="N358" s="20">
        <f>IFERROR(INT(IF(OR(IMPORT!K358="intervention",IMPORT!K358="intervention-late",IMPORT!K358="unavailable"),IF(J358&lt;&gt;"",MID(VLOOKUP(B358,IMPORT!$F:$AF,22,0),1,10),MID(VLOOKUP(B358,IMPORT!$F:$AF,20,0),1,10)),"")),"")</f>
        <v>43511</v>
      </c>
      <c r="O358" s="18" t="str">
        <f t="shared" ca="1" si="11"/>
        <v/>
      </c>
      <c r="P358" s="14" t="str">
        <f>IFERROR(INT(IF(MID(VLOOKUP(B358,IMPORT!$F:$AF,23,FALSE),1,10)&lt;&gt;"null",MID(VLOOKUP(B358,IMPORT!$F:$AF,23,FALSE),1,10),"")),"")</f>
        <v/>
      </c>
      <c r="Q358" s="16" t="str">
        <f>IFERROR(INT(IF(MID(VLOOKUP(B358,IMPORT!$F:$AF,26,FALSE),1,10)&lt;&gt;"null",MID(VLOOKUP(B358,IMPORT!$F:$AF,26,FALSE),1,10),"")),"")</f>
        <v/>
      </c>
      <c r="R358" s="16" t="str">
        <f>IFERROR(IF(VLOOKUP(B358,IMPORT!$F:$AF,11,FALSE)="true","X",""),"")</f>
        <v/>
      </c>
      <c r="S358" s="16" t="str">
        <f>IFERROR(IF(VLOOKUP(B358,IMPORT!$F:$AF,12,FALSE)="true","X",""),"")</f>
        <v/>
      </c>
      <c r="T358" s="16" t="str">
        <f>IFERROR(IF(VLOOKUP(B358,IMPORT!$F:$AF,9,FALSE)="true","X",""),"")</f>
        <v/>
      </c>
      <c r="U358" s="16" t="str">
        <f>IFERROR(IF(VLOOKUP(B358,IMPORT!$F:$AF,10,FALSE)="true","X",""),"")</f>
        <v/>
      </c>
      <c r="V358" s="16" t="str">
        <f>IFERROR(IF(VLOOKUP(B358,IMPORT!$F:$AF,13,FALSE)="true","X",""),"")</f>
        <v/>
      </c>
      <c r="W358" s="16" t="str">
        <f>IFERROR(IF(VLOOKUP(B358,IMPORT!$F:$AF,14,FALSE)="true","X",""),"")</f>
        <v/>
      </c>
      <c r="X358" s="12">
        <f>IFERROR(INT(IF(MID(VLOOKUP(B358,IMPORT!$F:$AF,27,FALSE),1,10)&lt;&gt;"null",MID(VLOOKUP(B358,IMPORT!$F:$AF,27,FALSE),1,10),"-")),"")</f>
        <v>43420</v>
      </c>
      <c r="Y358" s="21">
        <f>IFERROR(IF(VLOOKUP(B358,IMPORT!$F:$AF,24,FALSE)&lt;&gt;"null",VLOOKUP(B358,IMPORT!$F:$AF,24,FALSE),""),"")</f>
        <v>7.0100118723606195E+17</v>
      </c>
      <c r="Z358" s="18" t="str">
        <f>IFERROR(IF(VLOOKUP(B358,IMPORT!$F:$AF,25,FALSE)&lt;&gt;"null",VLOOKUP(B358,IMPORT!$F:$AF,25,FALSE),""),"")</f>
        <v/>
      </c>
    </row>
    <row r="359" spans="1:26">
      <c r="A359" s="1" t="str">
        <f>IFERROR(IF(IMPORT!C359&lt;&gt;"",IMPORT!C359,""),"")</f>
        <v>Paris 17 - Wagram Arc de Triomphe</v>
      </c>
      <c r="B359" s="1" t="str">
        <f>IFERROR(VLOOKUP(D359,IMPORT!$1:$1048576,6,FALSE),"")</f>
        <v>FA-730-RV</v>
      </c>
      <c r="C359" s="1" t="str">
        <f>IFERROR(VLOOKUP(B359,IMPORT!$F:$G,2,FALSE),"")</f>
        <v>MEGANE</v>
      </c>
      <c r="D359" s="8" t="str">
        <f>IFERROR(IF(IMPORT!A359&lt;&gt;"",IMPORT!A359,""),"")</f>
        <v>Paris 17 - Wagram Arc de Triomphe1</v>
      </c>
      <c r="E359" s="1" t="str">
        <f>IFERROR(VLOOKUP(D359,IMPORT!$1:$1048576,21,FALSE),"")</f>
        <v>Simon Coulange</v>
      </c>
      <c r="F359" s="22" t="str">
        <f>IFERROR(IF(VLOOKUP(B359,IMPORT!$F:$J,4,0)="true","","S"),"")</f>
        <v/>
      </c>
      <c r="G359" s="10" t="str">
        <f>IFERROR(IF(VLOOKUP(B359,IMPORT!$F:$J,5,0)="normal","","B"),"")</f>
        <v/>
      </c>
      <c r="H359" s="23" t="str">
        <f>IFERROR(IF(VLOOKUP(B359,IMPORT!$F:$L,7,0)="true","","P"),"")</f>
        <v/>
      </c>
      <c r="I359" s="18" t="str">
        <f>IF(AND(OR(IMPORT!K359="available",IMPORT!K359="reservation",IMPORT!K359="reservation-late"),OR(A359&lt;&gt;"Z - Garage - Livraison",A359&lt;&gt;"Z - Garage - Livraison")),B359,"")</f>
        <v>FA-730-RV</v>
      </c>
      <c r="J359" s="18" t="str">
        <f>IFERROR(IF(VLOOKUP(B359,IMPORT!$F:$AF,21,FALSE)&lt;&gt;"null",IF(OR(A359="Z - Garage - Livraison",A359="Z - Garage - Restitution"),"",B359),""),"")</f>
        <v/>
      </c>
      <c r="K359" s="18" t="str">
        <f>IF(AND(J359="",OR(IMPORT!K359="intervention",IMPORT!K359="intervention-late")),IF(OR(A359="Z - Garage - Livraison",A359="Z - Garage - Restitution"),"",B359),"")</f>
        <v/>
      </c>
      <c r="L359" s="18" t="str">
        <f t="shared" si="10"/>
        <v/>
      </c>
      <c r="M359" s="20" t="str">
        <f>IFERROR(INT(IF(OR(IMPORT!K359="intervention",IMPORT!K359="intervention-late",IMPORT!K359="unavailable"),IF(J359&lt;&gt;"",MID(VLOOKUP(B359,IMPORT!$F:$AF,21,0),1,10),MID(VLOOKUP(B359,IMPORT!$F:$AF,19,0),1,10)),"")),"")</f>
        <v/>
      </c>
      <c r="N359" s="20" t="str">
        <f>IFERROR(INT(IF(OR(IMPORT!K359="intervention",IMPORT!K359="intervention-late",IMPORT!K359="unavailable"),IF(J359&lt;&gt;"",MID(VLOOKUP(B359,IMPORT!$F:$AF,22,0),1,10),MID(VLOOKUP(B359,IMPORT!$F:$AF,20,0),1,10)),"")),"")</f>
        <v/>
      </c>
      <c r="O359" s="18" t="str">
        <f t="shared" ca="1" si="11"/>
        <v/>
      </c>
      <c r="P359" s="14">
        <f>IFERROR(INT(IF(MID(VLOOKUP(B359,IMPORT!$F:$AF,23,FALSE),1,10)&lt;&gt;"null",MID(VLOOKUP(B359,IMPORT!$F:$AF,23,FALSE),1,10),"")),"")</f>
        <v>43507</v>
      </c>
      <c r="Q359" s="16" t="str">
        <f>IFERROR(INT(IF(MID(VLOOKUP(B359,IMPORT!$F:$AF,26,FALSE),1,10)&lt;&gt;"null",MID(VLOOKUP(B359,IMPORT!$F:$AF,26,FALSE),1,10),"")),"")</f>
        <v/>
      </c>
      <c r="R359" s="16" t="str">
        <f>IFERROR(IF(VLOOKUP(B359,IMPORT!$F:$AF,11,FALSE)="true","X",""),"")</f>
        <v/>
      </c>
      <c r="S359" s="16" t="str">
        <f>IFERROR(IF(VLOOKUP(B359,IMPORT!$F:$AF,12,FALSE)="true","X",""),"")</f>
        <v/>
      </c>
      <c r="T359" s="16" t="str">
        <f>IFERROR(IF(VLOOKUP(B359,IMPORT!$F:$AF,9,FALSE)="true","X",""),"")</f>
        <v/>
      </c>
      <c r="U359" s="16" t="str">
        <f>IFERROR(IF(VLOOKUP(B359,IMPORT!$F:$AF,10,FALSE)="true","X",""),"")</f>
        <v/>
      </c>
      <c r="V359" s="16" t="str">
        <f>IFERROR(IF(VLOOKUP(B359,IMPORT!$F:$AF,13,FALSE)="true","X",""),"")</f>
        <v/>
      </c>
      <c r="W359" s="16" t="str">
        <f>IFERROR(IF(VLOOKUP(B359,IMPORT!$F:$AF,14,FALSE)="true","X",""),"")</f>
        <v/>
      </c>
      <c r="X359" s="12" t="str">
        <f>IFERROR(INT(IF(MID(VLOOKUP(B359,IMPORT!$F:$AF,27,FALSE),1,10)&lt;&gt;"null",MID(VLOOKUP(B359,IMPORT!$F:$AF,27,FALSE),1,10),"-")),"")</f>
        <v/>
      </c>
      <c r="Y359" s="21">
        <f>IFERROR(IF(VLOOKUP(B359,IMPORT!$F:$AF,24,FALSE)&lt;&gt;"null",VLOOKUP(B359,IMPORT!$F:$AF,24,FALSE),""),"")</f>
        <v>7.0100118723602406E+17</v>
      </c>
      <c r="Z359" s="18">
        <f>IFERROR(IF(VLOOKUP(B359,IMPORT!$F:$AF,25,FALSE)&lt;&gt;"null",VLOOKUP(B359,IMPORT!$F:$AF,25,FALSE),""),"")</f>
        <v>132765</v>
      </c>
    </row>
    <row r="360" spans="1:26">
      <c r="A360" s="1" t="str">
        <f>IFERROR(IF(IMPORT!C360&lt;&gt;"",IMPORT!C360,""),"")</f>
        <v>Paris 17 - Wagram Arc de Triomphe</v>
      </c>
      <c r="B360" s="1" t="str">
        <f>IFERROR(VLOOKUP(D360,IMPORT!$1:$1048576,6,FALSE),"")</f>
        <v>EL-966-YQ</v>
      </c>
      <c r="C360" s="1" t="str">
        <f>IFERROR(VLOOKUP(B360,IMPORT!$F:$G,2,FALSE),"")</f>
        <v>TWINGO</v>
      </c>
      <c r="D360" s="8" t="str">
        <f>IFERROR(IF(IMPORT!A360&lt;&gt;"",IMPORT!A360,""),"")</f>
        <v>Paris 17 - Wagram Arc de Triomphe2</v>
      </c>
      <c r="E360" s="1" t="str">
        <f>IFERROR(VLOOKUP(D360,IMPORT!$1:$1048576,21,FALSE),"")</f>
        <v>Simon Coulange</v>
      </c>
      <c r="F360" s="22" t="str">
        <f>IFERROR(IF(VLOOKUP(B360,IMPORT!$F:$J,4,0)="true","","S"),"")</f>
        <v/>
      </c>
      <c r="G360" s="10" t="str">
        <f>IFERROR(IF(VLOOKUP(B360,IMPORT!$F:$J,5,0)="normal","","B"),"")</f>
        <v>B</v>
      </c>
      <c r="H360" s="23" t="str">
        <f>IFERROR(IF(VLOOKUP(B360,IMPORT!$F:$L,7,0)="true","","P"),"")</f>
        <v/>
      </c>
      <c r="I360" s="18" t="str">
        <f>IF(AND(OR(IMPORT!K360="available",IMPORT!K360="reservation",IMPORT!K360="reservation-late"),OR(A360&lt;&gt;"Z - Garage - Livraison",A360&lt;&gt;"Z - Garage - Livraison")),B360,"")</f>
        <v>EL-966-YQ</v>
      </c>
      <c r="J360" s="18" t="str">
        <f>IFERROR(IF(VLOOKUP(B360,IMPORT!$F:$AF,21,FALSE)&lt;&gt;"null",IF(OR(A360="Z - Garage - Livraison",A360="Z - Garage - Restitution"),"",B360),""),"")</f>
        <v/>
      </c>
      <c r="K360" s="18" t="str">
        <f>IF(AND(J360="",OR(IMPORT!K360="intervention",IMPORT!K360="intervention-late")),IF(OR(A360="Z - Garage - Livraison",A360="Z - Garage - Restitution"),"",B360),"")</f>
        <v/>
      </c>
      <c r="L360" s="18" t="str">
        <f t="shared" si="10"/>
        <v/>
      </c>
      <c r="M360" s="20" t="str">
        <f>IFERROR(INT(IF(OR(IMPORT!K360="intervention",IMPORT!K360="intervention-late",IMPORT!K360="unavailable"),IF(J360&lt;&gt;"",MID(VLOOKUP(B360,IMPORT!$F:$AF,21,0),1,10),MID(VLOOKUP(B360,IMPORT!$F:$AF,19,0),1,10)),"")),"")</f>
        <v/>
      </c>
      <c r="N360" s="20" t="str">
        <f>IFERROR(INT(IF(OR(IMPORT!K360="intervention",IMPORT!K360="intervention-late",IMPORT!K360="unavailable"),IF(J360&lt;&gt;"",MID(VLOOKUP(B360,IMPORT!$F:$AF,22,0),1,10),MID(VLOOKUP(B360,IMPORT!$F:$AF,20,0),1,10)),"")),"")</f>
        <v/>
      </c>
      <c r="O360" s="18" t="str">
        <f t="shared" ca="1" si="11"/>
        <v/>
      </c>
      <c r="P360" s="14">
        <f>IFERROR(INT(IF(MID(VLOOKUP(B360,IMPORT!$F:$AF,23,FALSE),1,10)&lt;&gt;"null",MID(VLOOKUP(B360,IMPORT!$F:$AF,23,FALSE),1,10),"")),"")</f>
        <v>43510</v>
      </c>
      <c r="Q360" s="16" t="str">
        <f>IFERROR(INT(IF(MID(VLOOKUP(B360,IMPORT!$F:$AF,26,FALSE),1,10)&lt;&gt;"null",MID(VLOOKUP(B360,IMPORT!$F:$AF,26,FALSE),1,10),"")),"")</f>
        <v/>
      </c>
      <c r="R360" s="16" t="str">
        <f>IFERROR(IF(VLOOKUP(B360,IMPORT!$F:$AF,11,FALSE)="true","X",""),"")</f>
        <v/>
      </c>
      <c r="S360" s="16" t="str">
        <f>IFERROR(IF(VLOOKUP(B360,IMPORT!$F:$AF,12,FALSE)="true","X",""),"")</f>
        <v/>
      </c>
      <c r="T360" s="16" t="str">
        <f>IFERROR(IF(VLOOKUP(B360,IMPORT!$F:$AF,9,FALSE)="true","X",""),"")</f>
        <v/>
      </c>
      <c r="U360" s="16" t="str">
        <f>IFERROR(IF(VLOOKUP(B360,IMPORT!$F:$AF,10,FALSE)="true","X",""),"")</f>
        <v/>
      </c>
      <c r="V360" s="16" t="str">
        <f>IFERROR(IF(VLOOKUP(B360,IMPORT!$F:$AF,13,FALSE)="true","X",""),"")</f>
        <v/>
      </c>
      <c r="W360" s="16" t="str">
        <f>IFERROR(IF(VLOOKUP(B360,IMPORT!$F:$AF,14,FALSE)="true","X",""),"")</f>
        <v/>
      </c>
      <c r="X360" s="12">
        <f>IFERROR(INT(IF(MID(VLOOKUP(B360,IMPORT!$F:$AF,27,FALSE),1,10)&lt;&gt;"null",MID(VLOOKUP(B360,IMPORT!$F:$AF,27,FALSE),1,10),"-")),"")</f>
        <v>43305</v>
      </c>
      <c r="Y360" s="21">
        <f>IFERROR(IF(VLOOKUP(B360,IMPORT!$F:$AF,24,FALSE)&lt;&gt;"null",VLOOKUP(B360,IMPORT!$F:$AF,24,FALSE),""),"")</f>
        <v>7.0100118723601306E+17</v>
      </c>
      <c r="Z360" s="18" t="str">
        <f>IFERROR(IF(VLOOKUP(B360,IMPORT!$F:$AF,25,FALSE)&lt;&gt;"null",VLOOKUP(B360,IMPORT!$F:$AF,25,FALSE),""),"")</f>
        <v/>
      </c>
    </row>
    <row r="361" spans="1:26">
      <c r="A361" s="1" t="str">
        <f>IFERROR(IF(IMPORT!C361&lt;&gt;"",IMPORT!C361,""),"")</f>
        <v>Paris 17 - Wagram Arc de Triomphe</v>
      </c>
      <c r="B361" s="1" t="str">
        <f>IFERROR(VLOOKUP(D361,IMPORT!$1:$1048576,6,FALSE),"")</f>
        <v>ER-158-MY</v>
      </c>
      <c r="C361" s="1" t="str">
        <f>IFERROR(VLOOKUP(B361,IMPORT!$F:$G,2,FALSE),"")</f>
        <v>TWINGO</v>
      </c>
      <c r="D361" s="8" t="str">
        <f>IFERROR(IF(IMPORT!A361&lt;&gt;"",IMPORT!A361,""),"")</f>
        <v>Paris 17 - Wagram Arc de Triomphe3</v>
      </c>
      <c r="E361" s="1" t="str">
        <f>IFERROR(VLOOKUP(D361,IMPORT!$1:$1048576,21,FALSE),"")</f>
        <v>Simon Coulange</v>
      </c>
      <c r="F361" s="22" t="str">
        <f>IFERROR(IF(VLOOKUP(B361,IMPORT!$F:$J,4,0)="true","","S"),"")</f>
        <v/>
      </c>
      <c r="G361" s="10" t="str">
        <f>IFERROR(IF(VLOOKUP(B361,IMPORT!$F:$J,5,0)="normal","","B"),"")</f>
        <v/>
      </c>
      <c r="H361" s="23" t="str">
        <f>IFERROR(IF(VLOOKUP(B361,IMPORT!$F:$L,7,0)="true","","P"),"")</f>
        <v/>
      </c>
      <c r="I361" s="18" t="str">
        <f>IF(AND(OR(IMPORT!K361="available",IMPORT!K361="reservation",IMPORT!K361="reservation-late"),OR(A361&lt;&gt;"Z - Garage - Livraison",A361&lt;&gt;"Z - Garage - Livraison")),B361,"")</f>
        <v>ER-158-MY</v>
      </c>
      <c r="J361" s="18" t="str">
        <f>IFERROR(IF(VLOOKUP(B361,IMPORT!$F:$AF,21,FALSE)&lt;&gt;"null",IF(OR(A361="Z - Garage - Livraison",A361="Z - Garage - Restitution"),"",B361),""),"")</f>
        <v/>
      </c>
      <c r="K361" s="18" t="str">
        <f>IF(AND(J361="",OR(IMPORT!K361="intervention",IMPORT!K361="intervention-late")),IF(OR(A361="Z - Garage - Livraison",A361="Z - Garage - Restitution"),"",B361),"")</f>
        <v/>
      </c>
      <c r="L361" s="18" t="str">
        <f t="shared" si="10"/>
        <v/>
      </c>
      <c r="M361" s="20" t="str">
        <f>IFERROR(INT(IF(OR(IMPORT!K361="intervention",IMPORT!K361="intervention-late",IMPORT!K361="unavailable"),IF(J361&lt;&gt;"",MID(VLOOKUP(B361,IMPORT!$F:$AF,21,0),1,10),MID(VLOOKUP(B361,IMPORT!$F:$AF,19,0),1,10)),"")),"")</f>
        <v/>
      </c>
      <c r="N361" s="20" t="str">
        <f>IFERROR(INT(IF(OR(IMPORT!K361="intervention",IMPORT!K361="intervention-late",IMPORT!K361="unavailable"),IF(J361&lt;&gt;"",MID(VLOOKUP(B361,IMPORT!$F:$AF,22,0),1,10),MID(VLOOKUP(B361,IMPORT!$F:$AF,20,0),1,10)),"")),"")</f>
        <v/>
      </c>
      <c r="O361" s="18" t="str">
        <f t="shared" ca="1" si="11"/>
        <v/>
      </c>
      <c r="P361" s="14" t="str">
        <f>IFERROR(INT(IF(MID(VLOOKUP(B361,IMPORT!$F:$AF,23,FALSE),1,10)&lt;&gt;"null",MID(VLOOKUP(B361,IMPORT!$F:$AF,23,FALSE),1,10),"")),"")</f>
        <v/>
      </c>
      <c r="Q361" s="16" t="str">
        <f>IFERROR(INT(IF(MID(VLOOKUP(B361,IMPORT!$F:$AF,26,FALSE),1,10)&lt;&gt;"null",MID(VLOOKUP(B361,IMPORT!$F:$AF,26,FALSE),1,10),"")),"")</f>
        <v/>
      </c>
      <c r="R361" s="16" t="str">
        <f>IFERROR(IF(VLOOKUP(B361,IMPORT!$F:$AF,11,FALSE)="true","X",""),"")</f>
        <v/>
      </c>
      <c r="S361" s="16" t="str">
        <f>IFERROR(IF(VLOOKUP(B361,IMPORT!$F:$AF,12,FALSE)="true","X",""),"")</f>
        <v/>
      </c>
      <c r="T361" s="16" t="str">
        <f>IFERROR(IF(VLOOKUP(B361,IMPORT!$F:$AF,9,FALSE)="true","X",""),"")</f>
        <v/>
      </c>
      <c r="U361" s="16" t="str">
        <f>IFERROR(IF(VLOOKUP(B361,IMPORT!$F:$AF,10,FALSE)="true","X",""),"")</f>
        <v/>
      </c>
      <c r="V361" s="16" t="str">
        <f>IFERROR(IF(VLOOKUP(B361,IMPORT!$F:$AF,13,FALSE)="true","X",""),"")</f>
        <v/>
      </c>
      <c r="W361" s="16" t="str">
        <f>IFERROR(IF(VLOOKUP(B361,IMPORT!$F:$AF,14,FALSE)="true","X",""),"")</f>
        <v/>
      </c>
      <c r="X361" s="12">
        <f>IFERROR(INT(IF(MID(VLOOKUP(B361,IMPORT!$F:$AF,27,FALSE),1,10)&lt;&gt;"null",MID(VLOOKUP(B361,IMPORT!$F:$AF,27,FALSE),1,10),"-")),"")</f>
        <v>43284</v>
      </c>
      <c r="Y361" s="21">
        <f>IFERROR(IF(VLOOKUP(B361,IMPORT!$F:$AF,24,FALSE)&lt;&gt;"null",VLOOKUP(B361,IMPORT!$F:$AF,24,FALSE),""),"")</f>
        <v>7.0100118723605402E+17</v>
      </c>
      <c r="Z361" s="18" t="str">
        <f>IFERROR(IF(VLOOKUP(B361,IMPORT!$F:$AF,25,FALSE)&lt;&gt;"null",VLOOKUP(B361,IMPORT!$F:$AF,25,FALSE),""),"")</f>
        <v/>
      </c>
    </row>
    <row r="362" spans="1:26">
      <c r="A362" s="1" t="str">
        <f>IFERROR(IF(IMPORT!C362&lt;&gt;"",IMPORT!C362,""),"")</f>
        <v>Paris 17 - Wagram Arc de Triomphe</v>
      </c>
      <c r="B362" s="1" t="str">
        <f>IFERROR(VLOOKUP(D362,IMPORT!$1:$1048576,6,FALSE),"")</f>
        <v>EQ-132-HS</v>
      </c>
      <c r="C362" s="1" t="str">
        <f>IFERROR(VLOOKUP(B362,IMPORT!$F:$G,2,FALSE),"")</f>
        <v>MEGANE</v>
      </c>
      <c r="D362" s="8" t="str">
        <f>IFERROR(IF(IMPORT!A362&lt;&gt;"",IMPORT!A362,""),"")</f>
        <v>Paris 17 - Wagram Arc de Triomphe4</v>
      </c>
      <c r="E362" s="1" t="str">
        <f>IFERROR(VLOOKUP(D362,IMPORT!$1:$1048576,21,FALSE),"")</f>
        <v>Simon Coulange</v>
      </c>
      <c r="F362" s="22" t="str">
        <f>IFERROR(IF(VLOOKUP(B362,IMPORT!$F:$J,4,0)="true","","S"),"")</f>
        <v/>
      </c>
      <c r="G362" s="10" t="str">
        <f>IFERROR(IF(VLOOKUP(B362,IMPORT!$F:$J,5,0)="normal","","B"),"")</f>
        <v/>
      </c>
      <c r="H362" s="23" t="str">
        <f>IFERROR(IF(VLOOKUP(B362,IMPORT!$F:$L,7,0)="true","","P"),"")</f>
        <v>P</v>
      </c>
      <c r="I362" s="18" t="str">
        <f>IF(AND(OR(IMPORT!K362="available",IMPORT!K362="reservation",IMPORT!K362="reservation-late"),OR(A362&lt;&gt;"Z - Garage - Livraison",A362&lt;&gt;"Z - Garage - Livraison")),B362,"")</f>
        <v>EQ-132-HS</v>
      </c>
      <c r="J362" s="18" t="str">
        <f>IFERROR(IF(VLOOKUP(B362,IMPORT!$F:$AF,21,FALSE)&lt;&gt;"null",IF(OR(A362="Z - Garage - Livraison",A362="Z - Garage - Restitution"),"",B362),""),"")</f>
        <v/>
      </c>
      <c r="K362" s="18" t="str">
        <f>IF(AND(J362="",OR(IMPORT!K362="intervention",IMPORT!K362="intervention-late")),IF(OR(A362="Z - Garage - Livraison",A362="Z - Garage - Restitution"),"",B362),"")</f>
        <v/>
      </c>
      <c r="L362" s="18" t="str">
        <f t="shared" si="10"/>
        <v/>
      </c>
      <c r="M362" s="20" t="str">
        <f>IFERROR(INT(IF(OR(IMPORT!K362="intervention",IMPORT!K362="intervention-late",IMPORT!K362="unavailable"),IF(J362&lt;&gt;"",MID(VLOOKUP(B362,IMPORT!$F:$AF,21,0),1,10),MID(VLOOKUP(B362,IMPORT!$F:$AF,19,0),1,10)),"")),"")</f>
        <v/>
      </c>
      <c r="N362" s="20" t="str">
        <f>IFERROR(INT(IF(OR(IMPORT!K362="intervention",IMPORT!K362="intervention-late",IMPORT!K362="unavailable"),IF(J362&lt;&gt;"",MID(VLOOKUP(B362,IMPORT!$F:$AF,22,0),1,10),MID(VLOOKUP(B362,IMPORT!$F:$AF,20,0),1,10)),"")),"")</f>
        <v/>
      </c>
      <c r="O362" s="18" t="str">
        <f t="shared" ca="1" si="11"/>
        <v/>
      </c>
      <c r="P362" s="14">
        <f>IFERROR(INT(IF(MID(VLOOKUP(B362,IMPORT!$F:$AF,23,FALSE),1,10)&lt;&gt;"null",MID(VLOOKUP(B362,IMPORT!$F:$AF,23,FALSE),1,10),"")),"")</f>
        <v>43491</v>
      </c>
      <c r="Q362" s="16">
        <f>IFERROR(INT(IF(MID(VLOOKUP(B362,IMPORT!$F:$AF,26,FALSE),1,10)&lt;&gt;"null",MID(VLOOKUP(B362,IMPORT!$F:$AF,26,FALSE),1,10),"")),"")</f>
        <v>43504</v>
      </c>
      <c r="R362" s="16" t="str">
        <f>IFERROR(IF(VLOOKUP(B362,IMPORT!$F:$AF,11,FALSE)="true","X",""),"")</f>
        <v/>
      </c>
      <c r="S362" s="16" t="str">
        <f>IFERROR(IF(VLOOKUP(B362,IMPORT!$F:$AF,12,FALSE)="true","X",""),"")</f>
        <v/>
      </c>
      <c r="T362" s="16" t="str">
        <f>IFERROR(IF(VLOOKUP(B362,IMPORT!$F:$AF,9,FALSE)="true","X",""),"")</f>
        <v/>
      </c>
      <c r="U362" s="16" t="str">
        <f>IFERROR(IF(VLOOKUP(B362,IMPORT!$F:$AF,10,FALSE)="true","X",""),"")</f>
        <v/>
      </c>
      <c r="V362" s="16" t="str">
        <f>IFERROR(IF(VLOOKUP(B362,IMPORT!$F:$AF,13,FALSE)="true","X",""),"")</f>
        <v/>
      </c>
      <c r="W362" s="16" t="str">
        <f>IFERROR(IF(VLOOKUP(B362,IMPORT!$F:$AF,14,FALSE)="true","X",""),"")</f>
        <v/>
      </c>
      <c r="X362" s="12">
        <f>IFERROR(INT(IF(MID(VLOOKUP(B362,IMPORT!$F:$AF,27,FALSE),1,10)&lt;&gt;"null",MID(VLOOKUP(B362,IMPORT!$F:$AF,27,FALSE),1,10),"-")),"")</f>
        <v>43399</v>
      </c>
      <c r="Y362" s="21">
        <f>IFERROR(IF(VLOOKUP(B362,IMPORT!$F:$AF,24,FALSE)&lt;&gt;"null",VLOOKUP(B362,IMPORT!$F:$AF,24,FALSE),""),"")</f>
        <v>7.0100118723601702E+17</v>
      </c>
      <c r="Z362" s="18">
        <f>IFERROR(IF(VLOOKUP(B362,IMPORT!$F:$AF,25,FALSE)&lt;&gt;"null",VLOOKUP(B362,IMPORT!$F:$AF,25,FALSE),""),"")</f>
        <v>4013125341</v>
      </c>
    </row>
    <row r="363" spans="1:26">
      <c r="A363" s="1" t="str">
        <f>IFERROR(IF(IMPORT!C363&lt;&gt;"",IMPORT!C363,""),"")</f>
        <v>Paris 17 - Wagram Arc de Triomphe</v>
      </c>
      <c r="B363" s="1" t="str">
        <f>IFERROR(VLOOKUP(D363,IMPORT!$1:$1048576,6,FALSE),"")</f>
        <v>ES-868-NL</v>
      </c>
      <c r="C363" s="1" t="str">
        <f>IFERROR(VLOOKUP(B363,IMPORT!$F:$G,2,FALSE),"")</f>
        <v>MEGANE</v>
      </c>
      <c r="D363" s="8" t="str">
        <f>IFERROR(IF(IMPORT!A363&lt;&gt;"",IMPORT!A363,""),"")</f>
        <v>Paris 17 - Wagram Arc de Triomphe5</v>
      </c>
      <c r="E363" s="1" t="str">
        <f>IFERROR(VLOOKUP(D363,IMPORT!$1:$1048576,21,FALSE),"")</f>
        <v>Simon Coulange</v>
      </c>
      <c r="F363" s="22" t="str">
        <f>IFERROR(IF(VLOOKUP(B363,IMPORT!$F:$J,4,0)="true","","S"),"")</f>
        <v/>
      </c>
      <c r="G363" s="10" t="str">
        <f>IFERROR(IF(VLOOKUP(B363,IMPORT!$F:$J,5,0)="normal","","B"),"")</f>
        <v/>
      </c>
      <c r="H363" s="23" t="str">
        <f>IFERROR(IF(VLOOKUP(B363,IMPORT!$F:$L,7,0)="true","","P"),"")</f>
        <v/>
      </c>
      <c r="I363" s="18" t="str">
        <f>IF(AND(OR(IMPORT!K363="available",IMPORT!K363="reservation",IMPORT!K363="reservation-late"),OR(A363&lt;&gt;"Z - Garage - Livraison",A363&lt;&gt;"Z - Garage - Livraison")),B363,"")</f>
        <v>ES-868-NL</v>
      </c>
      <c r="J363" s="18" t="str">
        <f>IFERROR(IF(VLOOKUP(B363,IMPORT!$F:$AF,21,FALSE)&lt;&gt;"null",IF(OR(A363="Z - Garage - Livraison",A363="Z - Garage - Restitution"),"",B363),""),"")</f>
        <v/>
      </c>
      <c r="K363" s="18" t="str">
        <f>IF(AND(J363="",OR(IMPORT!K363="intervention",IMPORT!K363="intervention-late")),IF(OR(A363="Z - Garage - Livraison",A363="Z - Garage - Restitution"),"",B363),"")</f>
        <v/>
      </c>
      <c r="L363" s="18" t="str">
        <f t="shared" si="10"/>
        <v/>
      </c>
      <c r="M363" s="20" t="str">
        <f>IFERROR(INT(IF(OR(IMPORT!K363="intervention",IMPORT!K363="intervention-late",IMPORT!K363="unavailable"),IF(J363&lt;&gt;"",MID(VLOOKUP(B363,IMPORT!$F:$AF,21,0),1,10),MID(VLOOKUP(B363,IMPORT!$F:$AF,19,0),1,10)),"")),"")</f>
        <v/>
      </c>
      <c r="N363" s="20" t="str">
        <f>IFERROR(INT(IF(OR(IMPORT!K363="intervention",IMPORT!K363="intervention-late",IMPORT!K363="unavailable"),IF(J363&lt;&gt;"",MID(VLOOKUP(B363,IMPORT!$F:$AF,22,0),1,10),MID(VLOOKUP(B363,IMPORT!$F:$AF,20,0),1,10)),"")),"")</f>
        <v/>
      </c>
      <c r="O363" s="18" t="str">
        <f t="shared" ca="1" si="11"/>
        <v/>
      </c>
      <c r="P363" s="14">
        <f>IFERROR(INT(IF(MID(VLOOKUP(B363,IMPORT!$F:$AF,23,FALSE),1,10)&lt;&gt;"null",MID(VLOOKUP(B363,IMPORT!$F:$AF,23,FALSE),1,10),"")),"")</f>
        <v>43462</v>
      </c>
      <c r="Q363" s="16" t="str">
        <f>IFERROR(INT(IF(MID(VLOOKUP(B363,IMPORT!$F:$AF,26,FALSE),1,10)&lt;&gt;"null",MID(VLOOKUP(B363,IMPORT!$F:$AF,26,FALSE),1,10),"")),"")</f>
        <v/>
      </c>
      <c r="R363" s="16" t="str">
        <f>IFERROR(IF(VLOOKUP(B363,IMPORT!$F:$AF,11,FALSE)="true","X",""),"")</f>
        <v/>
      </c>
      <c r="S363" s="16" t="str">
        <f>IFERROR(IF(VLOOKUP(B363,IMPORT!$F:$AF,12,FALSE)="true","X",""),"")</f>
        <v/>
      </c>
      <c r="T363" s="16" t="str">
        <f>IFERROR(IF(VLOOKUP(B363,IMPORT!$F:$AF,9,FALSE)="true","X",""),"")</f>
        <v/>
      </c>
      <c r="U363" s="16" t="str">
        <f>IFERROR(IF(VLOOKUP(B363,IMPORT!$F:$AF,10,FALSE)="true","X",""),"")</f>
        <v/>
      </c>
      <c r="V363" s="16" t="str">
        <f>IFERROR(IF(VLOOKUP(B363,IMPORT!$F:$AF,13,FALSE)="true","X",""),"")</f>
        <v/>
      </c>
      <c r="W363" s="16" t="str">
        <f>IFERROR(IF(VLOOKUP(B363,IMPORT!$F:$AF,14,FALSE)="true","X",""),"")</f>
        <v/>
      </c>
      <c r="X363" s="12">
        <f>IFERROR(INT(IF(MID(VLOOKUP(B363,IMPORT!$F:$AF,27,FALSE),1,10)&lt;&gt;"null",MID(VLOOKUP(B363,IMPORT!$F:$AF,27,FALSE),1,10),"-")),"")</f>
        <v>43214</v>
      </c>
      <c r="Y363" s="21">
        <f>IFERROR(IF(VLOOKUP(B363,IMPORT!$F:$AF,24,FALSE)&lt;&gt;"null",VLOOKUP(B363,IMPORT!$F:$AF,24,FALSE),""),"")</f>
        <v>7.0100118723602202E+17</v>
      </c>
      <c r="Z363" s="18" t="str">
        <f>IFERROR(IF(VLOOKUP(B363,IMPORT!$F:$AF,25,FALSE)&lt;&gt;"null",VLOOKUP(B363,IMPORT!$F:$AF,25,FALSE),""),"")</f>
        <v/>
      </c>
    </row>
    <row r="364" spans="1:26">
      <c r="A364" s="1" t="str">
        <f>IFERROR(IF(IMPORT!C364&lt;&gt;"",IMPORT!C364,""),"")</f>
        <v>Paris 17 - Wagram Arc de Triomphe</v>
      </c>
      <c r="B364" s="1" t="str">
        <f>IFERROR(VLOOKUP(D364,IMPORT!$1:$1048576,6,FALSE),"")</f>
        <v>EN-128-GC</v>
      </c>
      <c r="C364" s="1" t="str">
        <f>IFERROR(VLOOKUP(B364,IMPORT!$F:$G,2,FALSE),"")</f>
        <v>Golf 7</v>
      </c>
      <c r="D364" s="8" t="str">
        <f>IFERROR(IF(IMPORT!A364&lt;&gt;"",IMPORT!A364,""),"")</f>
        <v>Paris 17 - Wagram Arc de Triomphe6</v>
      </c>
      <c r="E364" s="1" t="str">
        <f>IFERROR(VLOOKUP(D364,IMPORT!$1:$1048576,21,FALSE),"")</f>
        <v>Simon Coulange</v>
      </c>
      <c r="F364" s="22" t="str">
        <f>IFERROR(IF(VLOOKUP(B364,IMPORT!$F:$J,4,0)="true","","S"),"")</f>
        <v/>
      </c>
      <c r="G364" s="10" t="str">
        <f>IFERROR(IF(VLOOKUP(B364,IMPORT!$F:$J,5,0)="normal","","B"),"")</f>
        <v/>
      </c>
      <c r="H364" s="23" t="str">
        <f>IFERROR(IF(VLOOKUP(B364,IMPORT!$F:$L,7,0)="true","","P"),"")</f>
        <v/>
      </c>
      <c r="I364" s="18" t="str">
        <f>IF(AND(OR(IMPORT!K364="available",IMPORT!K364="reservation",IMPORT!K364="reservation-late"),OR(A364&lt;&gt;"Z - Garage - Livraison",A364&lt;&gt;"Z - Garage - Livraison")),B364,"")</f>
        <v>EN-128-GC</v>
      </c>
      <c r="J364" s="18" t="str">
        <f>IFERROR(IF(VLOOKUP(B364,IMPORT!$F:$AF,21,FALSE)&lt;&gt;"null",IF(OR(A364="Z - Garage - Livraison",A364="Z - Garage - Restitution"),"",B364),""),"")</f>
        <v/>
      </c>
      <c r="K364" s="18" t="str">
        <f>IF(AND(J364="",OR(IMPORT!K364="intervention",IMPORT!K364="intervention-late")),IF(OR(A364="Z - Garage - Livraison",A364="Z - Garage - Restitution"),"",B364),"")</f>
        <v/>
      </c>
      <c r="L364" s="18" t="str">
        <f t="shared" si="10"/>
        <v/>
      </c>
      <c r="M364" s="20" t="str">
        <f>IFERROR(INT(IF(OR(IMPORT!K364="intervention",IMPORT!K364="intervention-late",IMPORT!K364="unavailable"),IF(J364&lt;&gt;"",MID(VLOOKUP(B364,IMPORT!$F:$AF,21,0),1,10),MID(VLOOKUP(B364,IMPORT!$F:$AF,19,0),1,10)),"")),"")</f>
        <v/>
      </c>
      <c r="N364" s="20" t="str">
        <f>IFERROR(INT(IF(OR(IMPORT!K364="intervention",IMPORT!K364="intervention-late",IMPORT!K364="unavailable"),IF(J364&lt;&gt;"",MID(VLOOKUP(B364,IMPORT!$F:$AF,22,0),1,10),MID(VLOOKUP(B364,IMPORT!$F:$AF,20,0),1,10)),"")),"")</f>
        <v/>
      </c>
      <c r="O364" s="18" t="str">
        <f t="shared" ca="1" si="11"/>
        <v/>
      </c>
      <c r="P364" s="14" t="str">
        <f>IFERROR(INT(IF(MID(VLOOKUP(B364,IMPORT!$F:$AF,23,FALSE),1,10)&lt;&gt;"null",MID(VLOOKUP(B364,IMPORT!$F:$AF,23,FALSE),1,10),"")),"")</f>
        <v/>
      </c>
      <c r="Q364" s="16" t="str">
        <f>IFERROR(INT(IF(MID(VLOOKUP(B364,IMPORT!$F:$AF,26,FALSE),1,10)&lt;&gt;"null",MID(VLOOKUP(B364,IMPORT!$F:$AF,26,FALSE),1,10),"")),"")</f>
        <v/>
      </c>
      <c r="R364" s="16" t="str">
        <f>IFERROR(IF(VLOOKUP(B364,IMPORT!$F:$AF,11,FALSE)="true","X",""),"")</f>
        <v/>
      </c>
      <c r="S364" s="16" t="str">
        <f>IFERROR(IF(VLOOKUP(B364,IMPORT!$F:$AF,12,FALSE)="true","X",""),"")</f>
        <v/>
      </c>
      <c r="T364" s="16" t="str">
        <f>IFERROR(IF(VLOOKUP(B364,IMPORT!$F:$AF,9,FALSE)="true","X",""),"")</f>
        <v/>
      </c>
      <c r="U364" s="16" t="str">
        <f>IFERROR(IF(VLOOKUP(B364,IMPORT!$F:$AF,10,FALSE)="true","X",""),"")</f>
        <v/>
      </c>
      <c r="V364" s="16" t="str">
        <f>IFERROR(IF(VLOOKUP(B364,IMPORT!$F:$AF,13,FALSE)="true","X",""),"")</f>
        <v/>
      </c>
      <c r="W364" s="16" t="str">
        <f>IFERROR(IF(VLOOKUP(B364,IMPORT!$F:$AF,14,FALSE)="true","X",""),"")</f>
        <v/>
      </c>
      <c r="X364" s="12">
        <f>IFERROR(INT(IF(MID(VLOOKUP(B364,IMPORT!$F:$AF,27,FALSE),1,10)&lt;&gt;"null",MID(VLOOKUP(B364,IMPORT!$F:$AF,27,FALSE),1,10),"-")),"")</f>
        <v>43216</v>
      </c>
      <c r="Y364" s="21">
        <f>IFERROR(IF(VLOOKUP(B364,IMPORT!$F:$AF,24,FALSE)&lt;&gt;"null",VLOOKUP(B364,IMPORT!$F:$AF,24,FALSE),""),"")</f>
        <v>7.0100118723605402E+17</v>
      </c>
      <c r="Z364" s="18" t="str">
        <f>IFERROR(IF(VLOOKUP(B364,IMPORT!$F:$AF,25,FALSE)&lt;&gt;"null",VLOOKUP(B364,IMPORT!$F:$AF,25,FALSE),""),"")</f>
        <v/>
      </c>
    </row>
    <row r="365" spans="1:26">
      <c r="A365" s="1" t="str">
        <f>IFERROR(IF(IMPORT!C365&lt;&gt;"",IMPORT!C365,""),"")</f>
        <v>Paris 17 - Wagram Courcelles</v>
      </c>
      <c r="B365" s="1" t="str">
        <f>IFERROR(VLOOKUP(D365,IMPORT!$1:$1048576,6,FALSE),"")</f>
        <v>EV-819-CC</v>
      </c>
      <c r="C365" s="1" t="str">
        <f>IFERROR(VLOOKUP(B365,IMPORT!$F:$G,2,FALSE),"")</f>
        <v>MEGANE</v>
      </c>
      <c r="D365" s="8" t="str">
        <f>IFERROR(IF(IMPORT!A365&lt;&gt;"",IMPORT!A365,""),"")</f>
        <v>Paris 17 - Wagram Courcelles1</v>
      </c>
      <c r="E365" s="1" t="str">
        <f>IFERROR(VLOOKUP(D365,IMPORT!$1:$1048576,21,FALSE),"")</f>
        <v>Simon Coulange</v>
      </c>
      <c r="F365" s="22" t="str">
        <f>IFERROR(IF(VLOOKUP(B365,IMPORT!$F:$J,4,0)="true","","S"),"")</f>
        <v/>
      </c>
      <c r="G365" s="10" t="str">
        <f>IFERROR(IF(VLOOKUP(B365,IMPORT!$F:$J,5,0)="normal","","B"),"")</f>
        <v/>
      </c>
      <c r="H365" s="23" t="str">
        <f>IFERROR(IF(VLOOKUP(B365,IMPORT!$F:$L,7,0)="true","","P"),"")</f>
        <v/>
      </c>
      <c r="I365" s="18" t="str">
        <f>IF(AND(OR(IMPORT!K365="available",IMPORT!K365="reservation",IMPORT!K365="reservation-late"),OR(A365&lt;&gt;"Z - Garage - Livraison",A365&lt;&gt;"Z - Garage - Livraison")),B365,"")</f>
        <v>EV-819-CC</v>
      </c>
      <c r="J365" s="18" t="str">
        <f>IFERROR(IF(VLOOKUP(B365,IMPORT!$F:$AF,21,FALSE)&lt;&gt;"null",IF(OR(A365="Z - Garage - Livraison",A365="Z - Garage - Restitution"),"",B365),""),"")</f>
        <v/>
      </c>
      <c r="K365" s="18" t="str">
        <f>IF(AND(J365="",OR(IMPORT!K365="intervention",IMPORT!K365="intervention-late")),IF(OR(A365="Z - Garage - Livraison",A365="Z - Garage - Restitution"),"",B365),"")</f>
        <v/>
      </c>
      <c r="L365" s="18" t="str">
        <f t="shared" si="10"/>
        <v/>
      </c>
      <c r="M365" s="20" t="str">
        <f>IFERROR(INT(IF(OR(IMPORT!K365="intervention",IMPORT!K365="intervention-late",IMPORT!K365="unavailable"),IF(J365&lt;&gt;"",MID(VLOOKUP(B365,IMPORT!$F:$AF,21,0),1,10),MID(VLOOKUP(B365,IMPORT!$F:$AF,19,0),1,10)),"")),"")</f>
        <v/>
      </c>
      <c r="N365" s="20" t="str">
        <f>IFERROR(INT(IF(OR(IMPORT!K365="intervention",IMPORT!K365="intervention-late",IMPORT!K365="unavailable"),IF(J365&lt;&gt;"",MID(VLOOKUP(B365,IMPORT!$F:$AF,22,0),1,10),MID(VLOOKUP(B365,IMPORT!$F:$AF,20,0),1,10)),"")),"")</f>
        <v/>
      </c>
      <c r="O365" s="18" t="str">
        <f t="shared" ca="1" si="11"/>
        <v/>
      </c>
      <c r="P365" s="14" t="str">
        <f>IFERROR(INT(IF(MID(VLOOKUP(B365,IMPORT!$F:$AF,23,FALSE),1,10)&lt;&gt;"null",MID(VLOOKUP(B365,IMPORT!$F:$AF,23,FALSE),1,10),"")),"")</f>
        <v/>
      </c>
      <c r="Q365" s="16">
        <f>IFERROR(INT(IF(MID(VLOOKUP(B365,IMPORT!$F:$AF,26,FALSE),1,10)&lt;&gt;"null",MID(VLOOKUP(B365,IMPORT!$F:$AF,26,FALSE),1,10),"")),"")</f>
        <v>43376</v>
      </c>
      <c r="R365" s="16" t="str">
        <f>IFERROR(IF(VLOOKUP(B365,IMPORT!$F:$AF,11,FALSE)="true","X",""),"")</f>
        <v/>
      </c>
      <c r="S365" s="16" t="str">
        <f>IFERROR(IF(VLOOKUP(B365,IMPORT!$F:$AF,12,FALSE)="true","X",""),"")</f>
        <v/>
      </c>
      <c r="T365" s="16" t="str">
        <f>IFERROR(IF(VLOOKUP(B365,IMPORT!$F:$AF,9,FALSE)="true","X",""),"")</f>
        <v/>
      </c>
      <c r="U365" s="16" t="str">
        <f>IFERROR(IF(VLOOKUP(B365,IMPORT!$F:$AF,10,FALSE)="true","X",""),"")</f>
        <v/>
      </c>
      <c r="V365" s="16" t="str">
        <f>IFERROR(IF(VLOOKUP(B365,IMPORT!$F:$AF,13,FALSE)="true","X",""),"")</f>
        <v/>
      </c>
      <c r="W365" s="16" t="str">
        <f>IFERROR(IF(VLOOKUP(B365,IMPORT!$F:$AF,14,FALSE)="true","X",""),"")</f>
        <v/>
      </c>
      <c r="X365" s="12">
        <f>IFERROR(INT(IF(MID(VLOOKUP(B365,IMPORT!$F:$AF,27,FALSE),1,10)&lt;&gt;"null",MID(VLOOKUP(B365,IMPORT!$F:$AF,27,FALSE),1,10),"-")),"")</f>
        <v>43510</v>
      </c>
      <c r="Y365" s="21">
        <f>IFERROR(IF(VLOOKUP(B365,IMPORT!$F:$AF,24,FALSE)&lt;&gt;"null",VLOOKUP(B365,IMPORT!$F:$AF,24,FALSE),""),"")</f>
        <v>7.0100118723602995E+17</v>
      </c>
      <c r="Z365" s="18">
        <f>IFERROR(IF(VLOOKUP(B365,IMPORT!$F:$AF,25,FALSE)&lt;&gt;"null",VLOOKUP(B365,IMPORT!$F:$AF,25,FALSE),""),"")</f>
        <v>1897</v>
      </c>
    </row>
    <row r="366" spans="1:26">
      <c r="A366" s="1" t="str">
        <f>IFERROR(IF(IMPORT!C366&lt;&gt;"",IMPORT!C366,""),"")</f>
        <v>Paris 17 - Wagram Courcelles</v>
      </c>
      <c r="B366" s="1" t="str">
        <f>IFERROR(VLOOKUP(D366,IMPORT!$1:$1048576,6,FALSE),"")</f>
        <v>EY-021-BL</v>
      </c>
      <c r="C366" s="1" t="str">
        <f>IFERROR(VLOOKUP(B366,IMPORT!$F:$G,2,FALSE),"")</f>
        <v>GRAND SCENIC</v>
      </c>
      <c r="D366" s="8" t="str">
        <f>IFERROR(IF(IMPORT!A366&lt;&gt;"",IMPORT!A366,""),"")</f>
        <v>Paris 17 - Wagram Courcelles2</v>
      </c>
      <c r="E366" s="1" t="str">
        <f>IFERROR(VLOOKUP(D366,IMPORT!$1:$1048576,21,FALSE),"")</f>
        <v>Simon Coulange</v>
      </c>
      <c r="F366" s="22" t="str">
        <f>IFERROR(IF(VLOOKUP(B366,IMPORT!$F:$J,4,0)="true","","S"),"")</f>
        <v/>
      </c>
      <c r="G366" s="10" t="str">
        <f>IFERROR(IF(VLOOKUP(B366,IMPORT!$F:$J,5,0)="normal","","B"),"")</f>
        <v/>
      </c>
      <c r="H366" s="23" t="str">
        <f>IFERROR(IF(VLOOKUP(B366,IMPORT!$F:$L,7,0)="true","","P"),"")</f>
        <v/>
      </c>
      <c r="I366" s="18" t="str">
        <f>IF(AND(OR(IMPORT!K366="available",IMPORT!K366="reservation",IMPORT!K366="reservation-late"),OR(A366&lt;&gt;"Z - Garage - Livraison",A366&lt;&gt;"Z - Garage - Livraison")),B366,"")</f>
        <v>EY-021-BL</v>
      </c>
      <c r="J366" s="18" t="str">
        <f>IFERROR(IF(VLOOKUP(B366,IMPORT!$F:$AF,21,FALSE)&lt;&gt;"null",IF(OR(A366="Z - Garage - Livraison",A366="Z - Garage - Restitution"),"",B366),""),"")</f>
        <v/>
      </c>
      <c r="K366" s="18" t="str">
        <f>IF(AND(J366="",OR(IMPORT!K366="intervention",IMPORT!K366="intervention-late")),IF(OR(A366="Z - Garage - Livraison",A366="Z - Garage - Restitution"),"",B366),"")</f>
        <v/>
      </c>
      <c r="L366" s="18" t="str">
        <f t="shared" si="10"/>
        <v/>
      </c>
      <c r="M366" s="20" t="str">
        <f>IFERROR(INT(IF(OR(IMPORT!K366="intervention",IMPORT!K366="intervention-late",IMPORT!K366="unavailable"),IF(J366&lt;&gt;"",MID(VLOOKUP(B366,IMPORT!$F:$AF,21,0),1,10),MID(VLOOKUP(B366,IMPORT!$F:$AF,19,0),1,10)),"")),"")</f>
        <v/>
      </c>
      <c r="N366" s="20" t="str">
        <f>IFERROR(INT(IF(OR(IMPORT!K366="intervention",IMPORT!K366="intervention-late",IMPORT!K366="unavailable"),IF(J366&lt;&gt;"",MID(VLOOKUP(B366,IMPORT!$F:$AF,22,0),1,10),MID(VLOOKUP(B366,IMPORT!$F:$AF,20,0),1,10)),"")),"")</f>
        <v/>
      </c>
      <c r="O366" s="18" t="str">
        <f t="shared" ca="1" si="11"/>
        <v/>
      </c>
      <c r="P366" s="14" t="str">
        <f>IFERROR(INT(IF(MID(VLOOKUP(B366,IMPORT!$F:$AF,23,FALSE),1,10)&lt;&gt;"null",MID(VLOOKUP(B366,IMPORT!$F:$AF,23,FALSE),1,10),"")),"")</f>
        <v/>
      </c>
      <c r="Q366" s="16">
        <f>IFERROR(INT(IF(MID(VLOOKUP(B366,IMPORT!$F:$AF,26,FALSE),1,10)&lt;&gt;"null",MID(VLOOKUP(B366,IMPORT!$F:$AF,26,FALSE),1,10),"")),"")</f>
        <v>43326</v>
      </c>
      <c r="R366" s="16" t="str">
        <f>IFERROR(IF(VLOOKUP(B366,IMPORT!$F:$AF,11,FALSE)="true","X",""),"")</f>
        <v/>
      </c>
      <c r="S366" s="16" t="str">
        <f>IFERROR(IF(VLOOKUP(B366,IMPORT!$F:$AF,12,FALSE)="true","X",""),"")</f>
        <v/>
      </c>
      <c r="T366" s="16" t="str">
        <f>IFERROR(IF(VLOOKUP(B366,IMPORT!$F:$AF,9,FALSE)="true","X",""),"")</f>
        <v/>
      </c>
      <c r="U366" s="16" t="str">
        <f>IFERROR(IF(VLOOKUP(B366,IMPORT!$F:$AF,10,FALSE)="true","X",""),"")</f>
        <v/>
      </c>
      <c r="V366" s="16" t="str">
        <f>IFERROR(IF(VLOOKUP(B366,IMPORT!$F:$AF,13,FALSE)="true","X",""),"")</f>
        <v/>
      </c>
      <c r="W366" s="16" t="str">
        <f>IFERROR(IF(VLOOKUP(B366,IMPORT!$F:$AF,14,FALSE)="true","X",""),"")</f>
        <v/>
      </c>
      <c r="X366" s="12" t="str">
        <f>IFERROR(INT(IF(MID(VLOOKUP(B366,IMPORT!$F:$AF,27,FALSE),1,10)&lt;&gt;"null",MID(VLOOKUP(B366,IMPORT!$F:$AF,27,FALSE),1,10),"-")),"")</f>
        <v/>
      </c>
      <c r="Y366" s="21">
        <f>IFERROR(IF(VLOOKUP(B366,IMPORT!$F:$AF,24,FALSE)&lt;&gt;"null",VLOOKUP(B366,IMPORT!$F:$AF,24,FALSE),""),"")</f>
        <v>7.0100118723603494E+17</v>
      </c>
      <c r="Z366" s="18" t="str">
        <f>IFERROR(IF(VLOOKUP(B366,IMPORT!$F:$AF,25,FALSE)&lt;&gt;"null",VLOOKUP(B366,IMPORT!$F:$AF,25,FALSE),""),"")</f>
        <v/>
      </c>
    </row>
    <row r="367" spans="1:26">
      <c r="A367" s="1" t="str">
        <f>IFERROR(IF(IMPORT!C367&lt;&gt;"",IMPORT!C367,""),"")</f>
        <v>Paris 17 - Wagram Courcelles</v>
      </c>
      <c r="B367" s="1" t="str">
        <f>IFERROR(VLOOKUP(D367,IMPORT!$1:$1048576,6,FALSE),"")</f>
        <v>EM-289-FG</v>
      </c>
      <c r="C367" s="1" t="str">
        <f>IFERROR(VLOOKUP(B367,IMPORT!$F:$G,2,FALSE),"")</f>
        <v>TWINGO</v>
      </c>
      <c r="D367" s="8" t="str">
        <f>IFERROR(IF(IMPORT!A367&lt;&gt;"",IMPORT!A367,""),"")</f>
        <v>Paris 17 - Wagram Courcelles3</v>
      </c>
      <c r="E367" s="1" t="str">
        <f>IFERROR(VLOOKUP(D367,IMPORT!$1:$1048576,21,FALSE),"")</f>
        <v>Simon Coulange</v>
      </c>
      <c r="F367" s="22" t="str">
        <f>IFERROR(IF(VLOOKUP(B367,IMPORT!$F:$J,4,0)="true","","S"),"")</f>
        <v/>
      </c>
      <c r="G367" s="10" t="str">
        <f>IFERROR(IF(VLOOKUP(B367,IMPORT!$F:$J,5,0)="normal","","B"),"")</f>
        <v/>
      </c>
      <c r="H367" s="23" t="str">
        <f>IFERROR(IF(VLOOKUP(B367,IMPORT!$F:$L,7,0)="true","","P"),"")</f>
        <v/>
      </c>
      <c r="I367" s="18" t="str">
        <f>IF(AND(OR(IMPORT!K367="available",IMPORT!K367="reservation",IMPORT!K367="reservation-late"),OR(A367&lt;&gt;"Z - Garage - Livraison",A367&lt;&gt;"Z - Garage - Livraison")),B367,"")</f>
        <v>EM-289-FG</v>
      </c>
      <c r="J367" s="18" t="str">
        <f>IFERROR(IF(VLOOKUP(B367,IMPORT!$F:$AF,21,FALSE)&lt;&gt;"null",IF(OR(A367="Z - Garage - Livraison",A367="Z - Garage - Restitution"),"",B367),""),"")</f>
        <v/>
      </c>
      <c r="K367" s="18" t="str">
        <f>IF(AND(J367="",OR(IMPORT!K367="intervention",IMPORT!K367="intervention-late")),IF(OR(A367="Z - Garage - Livraison",A367="Z - Garage - Restitution"),"",B367),"")</f>
        <v/>
      </c>
      <c r="L367" s="18" t="str">
        <f t="shared" si="10"/>
        <v/>
      </c>
      <c r="M367" s="20" t="str">
        <f>IFERROR(INT(IF(OR(IMPORT!K367="intervention",IMPORT!K367="intervention-late",IMPORT!K367="unavailable"),IF(J367&lt;&gt;"",MID(VLOOKUP(B367,IMPORT!$F:$AF,21,0),1,10),MID(VLOOKUP(B367,IMPORT!$F:$AF,19,0),1,10)),"")),"")</f>
        <v/>
      </c>
      <c r="N367" s="20" t="str">
        <f>IFERROR(INT(IF(OR(IMPORT!K367="intervention",IMPORT!K367="intervention-late",IMPORT!K367="unavailable"),IF(J367&lt;&gt;"",MID(VLOOKUP(B367,IMPORT!$F:$AF,22,0),1,10),MID(VLOOKUP(B367,IMPORT!$F:$AF,20,0),1,10)),"")),"")</f>
        <v/>
      </c>
      <c r="O367" s="18" t="str">
        <f t="shared" ca="1" si="11"/>
        <v/>
      </c>
      <c r="P367" s="14">
        <f>IFERROR(INT(IF(MID(VLOOKUP(B367,IMPORT!$F:$AF,23,FALSE),1,10)&lt;&gt;"null",MID(VLOOKUP(B367,IMPORT!$F:$AF,23,FALSE),1,10),"")),"")</f>
        <v>43463</v>
      </c>
      <c r="Q367" s="16" t="str">
        <f>IFERROR(INT(IF(MID(VLOOKUP(B367,IMPORT!$F:$AF,26,FALSE),1,10)&lt;&gt;"null",MID(VLOOKUP(B367,IMPORT!$F:$AF,26,FALSE),1,10),"")),"")</f>
        <v/>
      </c>
      <c r="R367" s="16" t="str">
        <f>IFERROR(IF(VLOOKUP(B367,IMPORT!$F:$AF,11,FALSE)="true","X",""),"")</f>
        <v/>
      </c>
      <c r="S367" s="16" t="str">
        <f>IFERROR(IF(VLOOKUP(B367,IMPORT!$F:$AF,12,FALSE)="true","X",""),"")</f>
        <v/>
      </c>
      <c r="T367" s="16" t="str">
        <f>IFERROR(IF(VLOOKUP(B367,IMPORT!$F:$AF,9,FALSE)="true","X",""),"")</f>
        <v/>
      </c>
      <c r="U367" s="16" t="str">
        <f>IFERROR(IF(VLOOKUP(B367,IMPORT!$F:$AF,10,FALSE)="true","X",""),"")</f>
        <v/>
      </c>
      <c r="V367" s="16" t="str">
        <f>IFERROR(IF(VLOOKUP(B367,IMPORT!$F:$AF,13,FALSE)="true","X",""),"")</f>
        <v/>
      </c>
      <c r="W367" s="16" t="str">
        <f>IFERROR(IF(VLOOKUP(B367,IMPORT!$F:$AF,14,FALSE)="true","X",""),"")</f>
        <v/>
      </c>
      <c r="X367" s="12">
        <f>IFERROR(INT(IF(MID(VLOOKUP(B367,IMPORT!$F:$AF,27,FALSE),1,10)&lt;&gt;"null",MID(VLOOKUP(B367,IMPORT!$F:$AF,27,FALSE),1,10),"-")),"")</f>
        <v>43207</v>
      </c>
      <c r="Y367" s="21">
        <f>IFERROR(IF(VLOOKUP(B367,IMPORT!$F:$AF,24,FALSE)&lt;&gt;"null",VLOOKUP(B367,IMPORT!$F:$AF,24,FALSE),""),"")</f>
        <v>7.0100118723601395E+17</v>
      </c>
      <c r="Z367" s="18" t="str">
        <f>IFERROR(IF(VLOOKUP(B367,IMPORT!$F:$AF,25,FALSE)&lt;&gt;"null",VLOOKUP(B367,IMPORT!$F:$AF,25,FALSE),""),"")</f>
        <v/>
      </c>
    </row>
    <row r="368" spans="1:26">
      <c r="A368" s="1" t="str">
        <f>IFERROR(IF(IMPORT!C368&lt;&gt;"",IMPORT!C368,""),"")</f>
        <v>Paris 17 - Wagram Courcelles</v>
      </c>
      <c r="B368" s="1" t="str">
        <f>IFERROR(VLOOKUP(D368,IMPORT!$1:$1048576,6,FALSE),"")</f>
        <v>EX-104-EX</v>
      </c>
      <c r="C368" s="1">
        <f>IFERROR(VLOOKUP(B368,IMPORT!$F:$G,2,FALSE),"")</f>
        <v>500</v>
      </c>
      <c r="D368" s="8" t="str">
        <f>IFERROR(IF(IMPORT!A368&lt;&gt;"",IMPORT!A368,""),"")</f>
        <v>Paris 17 - Wagram Courcelles4</v>
      </c>
      <c r="E368" s="1" t="str">
        <f>IFERROR(VLOOKUP(D368,IMPORT!$1:$1048576,21,FALSE),"")</f>
        <v>Simon Coulange</v>
      </c>
      <c r="F368" s="22" t="str">
        <f>IFERROR(IF(VLOOKUP(B368,IMPORT!$F:$J,4,0)="true","","S"),"")</f>
        <v/>
      </c>
      <c r="G368" s="10" t="str">
        <f>IFERROR(IF(VLOOKUP(B368,IMPORT!$F:$J,5,0)="normal","","B"),"")</f>
        <v/>
      </c>
      <c r="H368" s="23" t="str">
        <f>IFERROR(IF(VLOOKUP(B368,IMPORT!$F:$L,7,0)="true","","P"),"")</f>
        <v/>
      </c>
      <c r="I368" s="18" t="str">
        <f>IF(AND(OR(IMPORT!K368="available",IMPORT!K368="reservation",IMPORT!K368="reservation-late"),OR(A368&lt;&gt;"Z - Garage - Livraison",A368&lt;&gt;"Z - Garage - Livraison")),B368,"")</f>
        <v>EX-104-EX</v>
      </c>
      <c r="J368" s="18" t="str">
        <f>IFERROR(IF(VLOOKUP(B368,IMPORT!$F:$AF,21,FALSE)&lt;&gt;"null",IF(OR(A368="Z - Garage - Livraison",A368="Z - Garage - Restitution"),"",B368),""),"")</f>
        <v/>
      </c>
      <c r="K368" s="18" t="str">
        <f>IF(AND(J368="",OR(IMPORT!K368="intervention",IMPORT!K368="intervention-late")),IF(OR(A368="Z - Garage - Livraison",A368="Z - Garage - Restitution"),"",B368),"")</f>
        <v/>
      </c>
      <c r="L368" s="18" t="str">
        <f t="shared" si="10"/>
        <v/>
      </c>
      <c r="M368" s="20" t="str">
        <f>IFERROR(INT(IF(OR(IMPORT!K368="intervention",IMPORT!K368="intervention-late",IMPORT!K368="unavailable"),IF(J368&lt;&gt;"",MID(VLOOKUP(B368,IMPORT!$F:$AF,21,0),1,10),MID(VLOOKUP(B368,IMPORT!$F:$AF,19,0),1,10)),"")),"")</f>
        <v/>
      </c>
      <c r="N368" s="20" t="str">
        <f>IFERROR(INT(IF(OR(IMPORT!K368="intervention",IMPORT!K368="intervention-late",IMPORT!K368="unavailable"),IF(J368&lt;&gt;"",MID(VLOOKUP(B368,IMPORT!$F:$AF,22,0),1,10),MID(VLOOKUP(B368,IMPORT!$F:$AF,20,0),1,10)),"")),"")</f>
        <v/>
      </c>
      <c r="O368" s="18" t="str">
        <f t="shared" ca="1" si="11"/>
        <v/>
      </c>
      <c r="P368" s="14" t="str">
        <f>IFERROR(INT(IF(MID(VLOOKUP(B368,IMPORT!$F:$AF,23,FALSE),1,10)&lt;&gt;"null",MID(VLOOKUP(B368,IMPORT!$F:$AF,23,FALSE),1,10),"")),"")</f>
        <v/>
      </c>
      <c r="Q368" s="16">
        <f>IFERROR(INT(IF(MID(VLOOKUP(B368,IMPORT!$F:$AF,26,FALSE),1,10)&lt;&gt;"null",MID(VLOOKUP(B368,IMPORT!$F:$AF,26,FALSE),1,10),"")),"")</f>
        <v>43476</v>
      </c>
      <c r="R368" s="16" t="str">
        <f>IFERROR(IF(VLOOKUP(B368,IMPORT!$F:$AF,11,FALSE)="true","X",""),"")</f>
        <v/>
      </c>
      <c r="S368" s="16" t="str">
        <f>IFERROR(IF(VLOOKUP(B368,IMPORT!$F:$AF,12,FALSE)="true","X",""),"")</f>
        <v/>
      </c>
      <c r="T368" s="16" t="str">
        <f>IFERROR(IF(VLOOKUP(B368,IMPORT!$F:$AF,9,FALSE)="true","X",""),"")</f>
        <v/>
      </c>
      <c r="U368" s="16" t="str">
        <f>IFERROR(IF(VLOOKUP(B368,IMPORT!$F:$AF,10,FALSE)="true","X",""),"")</f>
        <v/>
      </c>
      <c r="V368" s="16" t="str">
        <f>IFERROR(IF(VLOOKUP(B368,IMPORT!$F:$AF,13,FALSE)="true","X",""),"")</f>
        <v/>
      </c>
      <c r="W368" s="16" t="str">
        <f>IFERROR(IF(VLOOKUP(B368,IMPORT!$F:$AF,14,FALSE)="true","X",""),"")</f>
        <v/>
      </c>
      <c r="X368" s="12">
        <f>IFERROR(INT(IF(MID(VLOOKUP(B368,IMPORT!$F:$AF,27,FALSE),1,10)&lt;&gt;"null",MID(VLOOKUP(B368,IMPORT!$F:$AF,27,FALSE),1,10),"-")),"")</f>
        <v>43284</v>
      </c>
      <c r="Y368" s="21">
        <f>IFERROR(IF(VLOOKUP(B368,IMPORT!$F:$AF,24,FALSE)&lt;&gt;"null",VLOOKUP(B368,IMPORT!$F:$AF,24,FALSE),""),"")</f>
        <v>7.0100118723603904E+17</v>
      </c>
      <c r="Z368" s="18" t="str">
        <f>IFERROR(IF(VLOOKUP(B368,IMPORT!$F:$AF,25,FALSE)&lt;&gt;"null",VLOOKUP(B368,IMPORT!$F:$AF,25,FALSE),""),"")</f>
        <v/>
      </c>
    </row>
    <row r="369" spans="1:26">
      <c r="A369" s="1" t="str">
        <f>IFERROR(IF(IMPORT!C369&lt;&gt;"",IMPORT!C369,""),"")</f>
        <v>Paris 18 - Chateau Rouge</v>
      </c>
      <c r="B369" s="1" t="str">
        <f>IFERROR(VLOOKUP(D369,IMPORT!$1:$1048576,6,FALSE),"")</f>
        <v>EV-613-CC</v>
      </c>
      <c r="C369" s="1" t="str">
        <f>IFERROR(VLOOKUP(B369,IMPORT!$F:$G,2,FALSE),"")</f>
        <v>MEGANE</v>
      </c>
      <c r="D369" s="8" t="str">
        <f>IFERROR(IF(IMPORT!A369&lt;&gt;"",IMPORT!A369,""),"")</f>
        <v>Paris 18 - Chateau Rouge1</v>
      </c>
      <c r="E369" s="1" t="str">
        <f>IFERROR(VLOOKUP(D369,IMPORT!$1:$1048576,21,FALSE),"")</f>
        <v>Simon Coulange</v>
      </c>
      <c r="F369" s="22" t="str">
        <f>IFERROR(IF(VLOOKUP(B369,IMPORT!$F:$J,4,0)="true","","S"),"")</f>
        <v/>
      </c>
      <c r="G369" s="10" t="str">
        <f>IFERROR(IF(VLOOKUP(B369,IMPORT!$F:$J,5,0)="normal","","B"),"")</f>
        <v/>
      </c>
      <c r="H369" s="23" t="str">
        <f>IFERROR(IF(VLOOKUP(B369,IMPORT!$F:$L,7,0)="true","","P"),"")</f>
        <v>P</v>
      </c>
      <c r="I369" s="18" t="str">
        <f>IF(AND(OR(IMPORT!K369="available",IMPORT!K369="reservation",IMPORT!K369="reservation-late"),OR(A369&lt;&gt;"Z - Garage - Livraison",A369&lt;&gt;"Z - Garage - Livraison")),B369,"")</f>
        <v>EV-613-CC</v>
      </c>
      <c r="J369" s="18" t="str">
        <f>IFERROR(IF(VLOOKUP(B369,IMPORT!$F:$AF,21,FALSE)&lt;&gt;"null",IF(OR(A369="Z - Garage - Livraison",A369="Z - Garage - Restitution"),"",B369),""),"")</f>
        <v/>
      </c>
      <c r="K369" s="18" t="str">
        <f>IF(AND(J369="",OR(IMPORT!K369="intervention",IMPORT!K369="intervention-late")),IF(OR(A369="Z - Garage - Livraison",A369="Z - Garage - Restitution"),"",B369),"")</f>
        <v/>
      </c>
      <c r="L369" s="18" t="str">
        <f t="shared" si="10"/>
        <v/>
      </c>
      <c r="M369" s="20" t="str">
        <f>IFERROR(INT(IF(OR(IMPORT!K369="intervention",IMPORT!K369="intervention-late",IMPORT!K369="unavailable"),IF(J369&lt;&gt;"",MID(VLOOKUP(B369,IMPORT!$F:$AF,21,0),1,10),MID(VLOOKUP(B369,IMPORT!$F:$AF,19,0),1,10)),"")),"")</f>
        <v/>
      </c>
      <c r="N369" s="20" t="str">
        <f>IFERROR(INT(IF(OR(IMPORT!K369="intervention",IMPORT!K369="intervention-late",IMPORT!K369="unavailable"),IF(J369&lt;&gt;"",MID(VLOOKUP(B369,IMPORT!$F:$AF,22,0),1,10),MID(VLOOKUP(B369,IMPORT!$F:$AF,20,0),1,10)),"")),"")</f>
        <v/>
      </c>
      <c r="O369" s="18" t="str">
        <f t="shared" ca="1" si="11"/>
        <v/>
      </c>
      <c r="P369" s="14" t="str">
        <f>IFERROR(INT(IF(MID(VLOOKUP(B369,IMPORT!$F:$AF,23,FALSE),1,10)&lt;&gt;"null",MID(VLOOKUP(B369,IMPORT!$F:$AF,23,FALSE),1,10),"")),"")</f>
        <v/>
      </c>
      <c r="Q369" s="16" t="str">
        <f>IFERROR(INT(IF(MID(VLOOKUP(B369,IMPORT!$F:$AF,26,FALSE),1,10)&lt;&gt;"null",MID(VLOOKUP(B369,IMPORT!$F:$AF,26,FALSE),1,10),"")),"")</f>
        <v/>
      </c>
      <c r="R369" s="16" t="str">
        <f>IFERROR(IF(VLOOKUP(B369,IMPORT!$F:$AF,11,FALSE)="true","X",""),"")</f>
        <v/>
      </c>
      <c r="S369" s="16" t="str">
        <f>IFERROR(IF(VLOOKUP(B369,IMPORT!$F:$AF,12,FALSE)="true","X",""),"")</f>
        <v/>
      </c>
      <c r="T369" s="16" t="str">
        <f>IFERROR(IF(VLOOKUP(B369,IMPORT!$F:$AF,9,FALSE)="true","X",""),"")</f>
        <v/>
      </c>
      <c r="U369" s="16" t="str">
        <f>IFERROR(IF(VLOOKUP(B369,IMPORT!$F:$AF,10,FALSE)="true","X",""),"")</f>
        <v/>
      </c>
      <c r="V369" s="16" t="str">
        <f>IFERROR(IF(VLOOKUP(B369,IMPORT!$F:$AF,13,FALSE)="true","X",""),"")</f>
        <v/>
      </c>
      <c r="W369" s="16" t="str">
        <f>IFERROR(IF(VLOOKUP(B369,IMPORT!$F:$AF,14,FALSE)="true","X",""),"")</f>
        <v/>
      </c>
      <c r="X369" s="12">
        <f>IFERROR(INT(IF(MID(VLOOKUP(B369,IMPORT!$F:$AF,27,FALSE),1,10)&lt;&gt;"null",MID(VLOOKUP(B369,IMPORT!$F:$AF,27,FALSE),1,10),"-")),"")</f>
        <v>43263</v>
      </c>
      <c r="Y369" s="21">
        <f>IFERROR(IF(VLOOKUP(B369,IMPORT!$F:$AF,24,FALSE)&lt;&gt;"null",VLOOKUP(B369,IMPORT!$F:$AF,24,FALSE),""),"")</f>
        <v>7.0100118723605504E+17</v>
      </c>
      <c r="Z369" s="18" t="str">
        <f>IFERROR(IF(VLOOKUP(B369,IMPORT!$F:$AF,25,FALSE)&lt;&gt;"null",VLOOKUP(B369,IMPORT!$F:$AF,25,FALSE),""),"")</f>
        <v/>
      </c>
    </row>
    <row r="370" spans="1:26">
      <c r="A370" s="1" t="str">
        <f>IFERROR(IF(IMPORT!C370&lt;&gt;"",IMPORT!C370,""),"")</f>
        <v>Paris 18 - Chateau Rouge</v>
      </c>
      <c r="B370" s="1" t="str">
        <f>IFERROR(VLOOKUP(D370,IMPORT!$1:$1048576,6,FALSE),"")</f>
        <v>ER-062-MZ</v>
      </c>
      <c r="C370" s="1" t="str">
        <f>IFERROR(VLOOKUP(B370,IMPORT!$F:$G,2,FALSE),"")</f>
        <v>TWINGO</v>
      </c>
      <c r="D370" s="8" t="str">
        <f>IFERROR(IF(IMPORT!A370&lt;&gt;"",IMPORT!A370,""),"")</f>
        <v>Paris 18 - Chateau Rouge2</v>
      </c>
      <c r="E370" s="1" t="str">
        <f>IFERROR(VLOOKUP(D370,IMPORT!$1:$1048576,21,FALSE),"")</f>
        <v>Simon Coulange</v>
      </c>
      <c r="F370" s="22" t="str">
        <f>IFERROR(IF(VLOOKUP(B370,IMPORT!$F:$J,4,0)="true","","S"),"")</f>
        <v/>
      </c>
      <c r="G370" s="10" t="str">
        <f>IFERROR(IF(VLOOKUP(B370,IMPORT!$F:$J,5,0)="normal","","B"),"")</f>
        <v/>
      </c>
      <c r="H370" s="23" t="str">
        <f>IFERROR(IF(VLOOKUP(B370,IMPORT!$F:$L,7,0)="true","","P"),"")</f>
        <v/>
      </c>
      <c r="I370" s="18" t="str">
        <f>IF(AND(OR(IMPORT!K370="available",IMPORT!K370="reservation",IMPORT!K370="reservation-late"),OR(A370&lt;&gt;"Z - Garage - Livraison",A370&lt;&gt;"Z - Garage - Livraison")),B370,"")</f>
        <v>ER-062-MZ</v>
      </c>
      <c r="J370" s="18" t="str">
        <f>IFERROR(IF(VLOOKUP(B370,IMPORT!$F:$AF,21,FALSE)&lt;&gt;"null",IF(OR(A370="Z - Garage - Livraison",A370="Z - Garage - Restitution"),"",B370),""),"")</f>
        <v/>
      </c>
      <c r="K370" s="18" t="str">
        <f>IF(AND(J370="",OR(IMPORT!K370="intervention",IMPORT!K370="intervention-late")),IF(OR(A370="Z - Garage - Livraison",A370="Z - Garage - Restitution"),"",B370),"")</f>
        <v/>
      </c>
      <c r="L370" s="18" t="str">
        <f t="shared" si="10"/>
        <v/>
      </c>
      <c r="M370" s="20" t="str">
        <f>IFERROR(INT(IF(OR(IMPORT!K370="intervention",IMPORT!K370="intervention-late",IMPORT!K370="unavailable"),IF(J370&lt;&gt;"",MID(VLOOKUP(B370,IMPORT!$F:$AF,21,0),1,10),MID(VLOOKUP(B370,IMPORT!$F:$AF,19,0),1,10)),"")),"")</f>
        <v/>
      </c>
      <c r="N370" s="20" t="str">
        <f>IFERROR(INT(IF(OR(IMPORT!K370="intervention",IMPORT!K370="intervention-late",IMPORT!K370="unavailable"),IF(J370&lt;&gt;"",MID(VLOOKUP(B370,IMPORT!$F:$AF,22,0),1,10),MID(VLOOKUP(B370,IMPORT!$F:$AF,20,0),1,10)),"")),"")</f>
        <v/>
      </c>
      <c r="O370" s="18" t="str">
        <f t="shared" ca="1" si="11"/>
        <v/>
      </c>
      <c r="P370" s="14" t="str">
        <f>IFERROR(INT(IF(MID(VLOOKUP(B370,IMPORT!$F:$AF,23,FALSE),1,10)&lt;&gt;"null",MID(VLOOKUP(B370,IMPORT!$F:$AF,23,FALSE),1,10),"")),"")</f>
        <v/>
      </c>
      <c r="Q370" s="16" t="str">
        <f>IFERROR(INT(IF(MID(VLOOKUP(B370,IMPORT!$F:$AF,26,FALSE),1,10)&lt;&gt;"null",MID(VLOOKUP(B370,IMPORT!$F:$AF,26,FALSE),1,10),"")),"")</f>
        <v/>
      </c>
      <c r="R370" s="16" t="str">
        <f>IFERROR(IF(VLOOKUP(B370,IMPORT!$F:$AF,11,FALSE)="true","X",""),"")</f>
        <v/>
      </c>
      <c r="S370" s="16" t="str">
        <f>IFERROR(IF(VLOOKUP(B370,IMPORT!$F:$AF,12,FALSE)="true","X",""),"")</f>
        <v/>
      </c>
      <c r="T370" s="16" t="str">
        <f>IFERROR(IF(VLOOKUP(B370,IMPORT!$F:$AF,9,FALSE)="true","X",""),"")</f>
        <v/>
      </c>
      <c r="U370" s="16" t="str">
        <f>IFERROR(IF(VLOOKUP(B370,IMPORT!$F:$AF,10,FALSE)="true","X",""),"")</f>
        <v/>
      </c>
      <c r="V370" s="16" t="str">
        <f>IFERROR(IF(VLOOKUP(B370,IMPORT!$F:$AF,13,FALSE)="true","X",""),"")</f>
        <v/>
      </c>
      <c r="W370" s="16" t="str">
        <f>IFERROR(IF(VLOOKUP(B370,IMPORT!$F:$AF,14,FALSE)="true","X",""),"")</f>
        <v/>
      </c>
      <c r="X370" s="12">
        <f>IFERROR(INT(IF(MID(VLOOKUP(B370,IMPORT!$F:$AF,27,FALSE),1,10)&lt;&gt;"null",MID(VLOOKUP(B370,IMPORT!$F:$AF,27,FALSE),1,10),"-")),"")</f>
        <v>43321</v>
      </c>
      <c r="Y370" s="21">
        <f>IFERROR(IF(VLOOKUP(B370,IMPORT!$F:$AF,24,FALSE)&lt;&gt;"null",VLOOKUP(B370,IMPORT!$F:$AF,24,FALSE),""),"")</f>
        <v>7.0100118723605504E+17</v>
      </c>
      <c r="Z370" s="18" t="str">
        <f>IFERROR(IF(VLOOKUP(B370,IMPORT!$F:$AF,25,FALSE)&lt;&gt;"null",VLOOKUP(B370,IMPORT!$F:$AF,25,FALSE),""),"")</f>
        <v/>
      </c>
    </row>
    <row r="371" spans="1:26">
      <c r="A371" s="1" t="str">
        <f>IFERROR(IF(IMPORT!C371&lt;&gt;"",IMPORT!C371,""),"")</f>
        <v>Paris 18 - Chateau Rouge</v>
      </c>
      <c r="B371" s="1" t="str">
        <f>IFERROR(VLOOKUP(D371,IMPORT!$1:$1048576,6,FALSE),"")</f>
        <v>EY-126-BL</v>
      </c>
      <c r="C371" s="1" t="str">
        <f>IFERROR(VLOOKUP(B371,IMPORT!$F:$G,2,FALSE),"")</f>
        <v>GRAND SCENIC</v>
      </c>
      <c r="D371" s="8" t="str">
        <f>IFERROR(IF(IMPORT!A371&lt;&gt;"",IMPORT!A371,""),"")</f>
        <v>Paris 18 - Chateau Rouge3</v>
      </c>
      <c r="E371" s="1" t="str">
        <f>IFERROR(VLOOKUP(D371,IMPORT!$1:$1048576,21,FALSE),"")</f>
        <v>Simon Coulange</v>
      </c>
      <c r="F371" s="22" t="str">
        <f>IFERROR(IF(VLOOKUP(B371,IMPORT!$F:$J,4,0)="true","","S"),"")</f>
        <v/>
      </c>
      <c r="G371" s="10" t="str">
        <f>IFERROR(IF(VLOOKUP(B371,IMPORT!$F:$J,5,0)="normal","","B"),"")</f>
        <v/>
      </c>
      <c r="H371" s="23" t="str">
        <f>IFERROR(IF(VLOOKUP(B371,IMPORT!$F:$L,7,0)="true","","P"),"")</f>
        <v/>
      </c>
      <c r="I371" s="18" t="str">
        <f>IF(AND(OR(IMPORT!K371="available",IMPORT!K371="reservation",IMPORT!K371="reservation-late"),OR(A371&lt;&gt;"Z - Garage - Livraison",A371&lt;&gt;"Z - Garage - Livraison")),B371,"")</f>
        <v>EY-126-BL</v>
      </c>
      <c r="J371" s="18" t="str">
        <f>IFERROR(IF(VLOOKUP(B371,IMPORT!$F:$AF,21,FALSE)&lt;&gt;"null",IF(OR(A371="Z - Garage - Livraison",A371="Z - Garage - Restitution"),"",B371),""),"")</f>
        <v/>
      </c>
      <c r="K371" s="18" t="str">
        <f>IF(AND(J371="",OR(IMPORT!K371="intervention",IMPORT!K371="intervention-late")),IF(OR(A371="Z - Garage - Livraison",A371="Z - Garage - Restitution"),"",B371),"")</f>
        <v/>
      </c>
      <c r="L371" s="18" t="str">
        <f t="shared" si="10"/>
        <v/>
      </c>
      <c r="M371" s="20" t="str">
        <f>IFERROR(INT(IF(OR(IMPORT!K371="intervention",IMPORT!K371="intervention-late",IMPORT!K371="unavailable"),IF(J371&lt;&gt;"",MID(VLOOKUP(B371,IMPORT!$F:$AF,21,0),1,10),MID(VLOOKUP(B371,IMPORT!$F:$AF,19,0),1,10)),"")),"")</f>
        <v/>
      </c>
      <c r="N371" s="20" t="str">
        <f>IFERROR(INT(IF(OR(IMPORT!K371="intervention",IMPORT!K371="intervention-late",IMPORT!K371="unavailable"),IF(J371&lt;&gt;"",MID(VLOOKUP(B371,IMPORT!$F:$AF,22,0),1,10),MID(VLOOKUP(B371,IMPORT!$F:$AF,20,0),1,10)),"")),"")</f>
        <v/>
      </c>
      <c r="O371" s="18" t="str">
        <f t="shared" ca="1" si="11"/>
        <v/>
      </c>
      <c r="P371" s="14" t="str">
        <f>IFERROR(INT(IF(MID(VLOOKUP(B371,IMPORT!$F:$AF,23,FALSE),1,10)&lt;&gt;"null",MID(VLOOKUP(B371,IMPORT!$F:$AF,23,FALSE),1,10),"")),"")</f>
        <v/>
      </c>
      <c r="Q371" s="16" t="str">
        <f>IFERROR(INT(IF(MID(VLOOKUP(B371,IMPORT!$F:$AF,26,FALSE),1,10)&lt;&gt;"null",MID(VLOOKUP(B371,IMPORT!$F:$AF,26,FALSE),1,10),"")),"")</f>
        <v/>
      </c>
      <c r="R371" s="16" t="str">
        <f>IFERROR(IF(VLOOKUP(B371,IMPORT!$F:$AF,11,FALSE)="true","X",""),"")</f>
        <v/>
      </c>
      <c r="S371" s="16" t="str">
        <f>IFERROR(IF(VLOOKUP(B371,IMPORT!$F:$AF,12,FALSE)="true","X",""),"")</f>
        <v/>
      </c>
      <c r="T371" s="16" t="str">
        <f>IFERROR(IF(VLOOKUP(B371,IMPORT!$F:$AF,9,FALSE)="true","X",""),"")</f>
        <v/>
      </c>
      <c r="U371" s="16" t="str">
        <f>IFERROR(IF(VLOOKUP(B371,IMPORT!$F:$AF,10,FALSE)="true","X",""),"")</f>
        <v/>
      </c>
      <c r="V371" s="16" t="str">
        <f>IFERROR(IF(VLOOKUP(B371,IMPORT!$F:$AF,13,FALSE)="true","X",""),"")</f>
        <v/>
      </c>
      <c r="W371" s="16" t="str">
        <f>IFERROR(IF(VLOOKUP(B371,IMPORT!$F:$AF,14,FALSE)="true","X",""),"")</f>
        <v/>
      </c>
      <c r="X371" s="12" t="str">
        <f>IFERROR(INT(IF(MID(VLOOKUP(B371,IMPORT!$F:$AF,27,FALSE),1,10)&lt;&gt;"null",MID(VLOOKUP(B371,IMPORT!$F:$AF,27,FALSE),1,10),"-")),"")</f>
        <v/>
      </c>
      <c r="Y371" s="21">
        <f>IFERROR(IF(VLOOKUP(B371,IMPORT!$F:$AF,24,FALSE)&lt;&gt;"null",VLOOKUP(B371,IMPORT!$F:$AF,24,FALSE),""),"")</f>
        <v>7.0100118723605504E+17</v>
      </c>
      <c r="Z371" s="18" t="str">
        <f>IFERROR(IF(VLOOKUP(B371,IMPORT!$F:$AF,25,FALSE)&lt;&gt;"null",VLOOKUP(B371,IMPORT!$F:$AF,25,FALSE),""),"")</f>
        <v/>
      </c>
    </row>
    <row r="372" spans="1:26">
      <c r="A372" s="1" t="str">
        <f>IFERROR(IF(IMPORT!C372&lt;&gt;"",IMPORT!C372,""),"")</f>
        <v>Paris 18 - Clichy Montmartre</v>
      </c>
      <c r="B372" s="1" t="str">
        <f>IFERROR(VLOOKUP(D372,IMPORT!$1:$1048576,6,FALSE),"")</f>
        <v>FA-620-HB</v>
      </c>
      <c r="C372" s="1">
        <f>IFERROR(VLOOKUP(B372,IMPORT!$F:$G,2,FALSE),"")</f>
        <v>500</v>
      </c>
      <c r="D372" s="8" t="str">
        <f>IFERROR(IF(IMPORT!A372&lt;&gt;"",IMPORT!A372,""),"")</f>
        <v>Paris 18 - Clichy Montmartre1</v>
      </c>
      <c r="E372" s="1" t="str">
        <f>IFERROR(VLOOKUP(D372,IMPORT!$1:$1048576,21,FALSE),"")</f>
        <v>Simon Coulange</v>
      </c>
      <c r="F372" s="22" t="str">
        <f>IFERROR(IF(VLOOKUP(B372,IMPORT!$F:$J,4,0)="true","","S"),"")</f>
        <v/>
      </c>
      <c r="G372" s="10" t="str">
        <f>IFERROR(IF(VLOOKUP(B372,IMPORT!$F:$J,5,0)="normal","","B"),"")</f>
        <v/>
      </c>
      <c r="H372" s="23" t="str">
        <f>IFERROR(IF(VLOOKUP(B372,IMPORT!$F:$L,7,0)="true","","P"),"")</f>
        <v/>
      </c>
      <c r="I372" s="18" t="str">
        <f>IF(AND(OR(IMPORT!K372="available",IMPORT!K372="reservation",IMPORT!K372="reservation-late"),OR(A372&lt;&gt;"Z - Garage - Livraison",A372&lt;&gt;"Z - Garage - Livraison")),B372,"")</f>
        <v>FA-620-HB</v>
      </c>
      <c r="J372" s="18" t="str">
        <f>IFERROR(IF(VLOOKUP(B372,IMPORT!$F:$AF,21,FALSE)&lt;&gt;"null",IF(OR(A372="Z - Garage - Livraison",A372="Z - Garage - Restitution"),"",B372),""),"")</f>
        <v/>
      </c>
      <c r="K372" s="18" t="str">
        <f>IF(AND(J372="",OR(IMPORT!K372="intervention",IMPORT!K372="intervention-late")),IF(OR(A372="Z - Garage - Livraison",A372="Z - Garage - Restitution"),"",B372),"")</f>
        <v/>
      </c>
      <c r="L372" s="18" t="str">
        <f t="shared" si="10"/>
        <v/>
      </c>
      <c r="M372" s="20" t="str">
        <f>IFERROR(INT(IF(OR(IMPORT!K372="intervention",IMPORT!K372="intervention-late",IMPORT!K372="unavailable"),IF(J372&lt;&gt;"",MID(VLOOKUP(B372,IMPORT!$F:$AF,21,0),1,10),MID(VLOOKUP(B372,IMPORT!$F:$AF,19,0),1,10)),"")),"")</f>
        <v/>
      </c>
      <c r="N372" s="20" t="str">
        <f>IFERROR(INT(IF(OR(IMPORT!K372="intervention",IMPORT!K372="intervention-late",IMPORT!K372="unavailable"),IF(J372&lt;&gt;"",MID(VLOOKUP(B372,IMPORT!$F:$AF,22,0),1,10),MID(VLOOKUP(B372,IMPORT!$F:$AF,20,0),1,10)),"")),"")</f>
        <v/>
      </c>
      <c r="O372" s="18" t="str">
        <f t="shared" ca="1" si="11"/>
        <v/>
      </c>
      <c r="P372" s="14">
        <f>IFERROR(INT(IF(MID(VLOOKUP(B372,IMPORT!$F:$AF,23,FALSE),1,10)&lt;&gt;"null",MID(VLOOKUP(B372,IMPORT!$F:$AF,23,FALSE),1,10),"")),"")</f>
        <v>43506</v>
      </c>
      <c r="Q372" s="16">
        <f>IFERROR(INT(IF(MID(VLOOKUP(B372,IMPORT!$F:$AF,26,FALSE),1,10)&lt;&gt;"null",MID(VLOOKUP(B372,IMPORT!$F:$AF,26,FALSE),1,10),"")),"")</f>
        <v>43499</v>
      </c>
      <c r="R372" s="16" t="str">
        <f>IFERROR(IF(VLOOKUP(B372,IMPORT!$F:$AF,11,FALSE)="true","X",""),"")</f>
        <v/>
      </c>
      <c r="S372" s="16" t="str">
        <f>IFERROR(IF(VLOOKUP(B372,IMPORT!$F:$AF,12,FALSE)="true","X",""),"")</f>
        <v/>
      </c>
      <c r="T372" s="16" t="str">
        <f>IFERROR(IF(VLOOKUP(B372,IMPORT!$F:$AF,9,FALSE)="true","X",""),"")</f>
        <v/>
      </c>
      <c r="U372" s="16" t="str">
        <f>IFERROR(IF(VLOOKUP(B372,IMPORT!$F:$AF,10,FALSE)="true","X",""),"")</f>
        <v/>
      </c>
      <c r="V372" s="16" t="str">
        <f>IFERROR(IF(VLOOKUP(B372,IMPORT!$F:$AF,13,FALSE)="true","X",""),"")</f>
        <v/>
      </c>
      <c r="W372" s="16" t="str">
        <f>IFERROR(IF(VLOOKUP(B372,IMPORT!$F:$AF,14,FALSE)="true","X",""),"")</f>
        <v/>
      </c>
      <c r="X372" s="12" t="str">
        <f>IFERROR(INT(IF(MID(VLOOKUP(B372,IMPORT!$F:$AF,27,FALSE),1,10)&lt;&gt;"null",MID(VLOOKUP(B372,IMPORT!$F:$AF,27,FALSE),1,10),"-")),"")</f>
        <v/>
      </c>
      <c r="Y372" s="21">
        <f>IFERROR(IF(VLOOKUP(B372,IMPORT!$F:$AF,24,FALSE)&lt;&gt;"null",VLOOKUP(B372,IMPORT!$F:$AF,24,FALSE),""),"")</f>
        <v>7.0100118723604198E+17</v>
      </c>
      <c r="Z372" s="18" t="str">
        <f>IFERROR(IF(VLOOKUP(B372,IMPORT!$F:$AF,25,FALSE)&lt;&gt;"null",VLOOKUP(B372,IMPORT!$F:$AF,25,FALSE),""),"")</f>
        <v/>
      </c>
    </row>
    <row r="373" spans="1:26">
      <c r="A373" s="1" t="str">
        <f>IFERROR(IF(IMPORT!C373&lt;&gt;"",IMPORT!C373,""),"")</f>
        <v>Paris 18 - Clichy Montmartre</v>
      </c>
      <c r="B373" s="1" t="str">
        <f>IFERROR(VLOOKUP(D373,IMPORT!$1:$1048576,6,FALSE),"")</f>
        <v xml:space="preserve">EZ-930-SE </v>
      </c>
      <c r="C373" s="1" t="str">
        <f>IFERROR(VLOOKUP(B373,IMPORT!$F:$G,2,FALSE),"")</f>
        <v>Yaris</v>
      </c>
      <c r="D373" s="8" t="str">
        <f>IFERROR(IF(IMPORT!A373&lt;&gt;"",IMPORT!A373,""),"")</f>
        <v>Paris 18 - Clichy Montmartre2</v>
      </c>
      <c r="E373" s="1" t="str">
        <f>IFERROR(VLOOKUP(D373,IMPORT!$1:$1048576,21,FALSE),"")</f>
        <v>Simon Coulange</v>
      </c>
      <c r="F373" s="22" t="str">
        <f>IFERROR(IF(VLOOKUP(B373,IMPORT!$F:$J,4,0)="true","","S"),"")</f>
        <v/>
      </c>
      <c r="G373" s="10" t="str">
        <f>IFERROR(IF(VLOOKUP(B373,IMPORT!$F:$J,5,0)="normal","","B"),"")</f>
        <v/>
      </c>
      <c r="H373" s="23" t="str">
        <f>IFERROR(IF(VLOOKUP(B373,IMPORT!$F:$L,7,0)="true","","P"),"")</f>
        <v/>
      </c>
      <c r="I373" s="18" t="str">
        <f>IF(AND(OR(IMPORT!K373="available",IMPORT!K373="reservation",IMPORT!K373="reservation-late"),OR(A373&lt;&gt;"Z - Garage - Livraison",A373&lt;&gt;"Z - Garage - Livraison")),B373,"")</f>
        <v/>
      </c>
      <c r="J373" s="18" t="str">
        <f>IFERROR(IF(VLOOKUP(B373,IMPORT!$F:$AF,21,FALSE)&lt;&gt;"null",IF(OR(A373="Z - Garage - Livraison",A373="Z - Garage - Restitution"),"",B373),""),"")</f>
        <v/>
      </c>
      <c r="K373" s="18" t="str">
        <f>IF(AND(J373="",OR(IMPORT!K373="intervention",IMPORT!K373="intervention-late")),IF(OR(A373="Z - Garage - Livraison",A373="Z - Garage - Restitution"),"",B373),"")</f>
        <v xml:space="preserve">EZ-930-SE </v>
      </c>
      <c r="L373" s="18" t="str">
        <f t="shared" si="10"/>
        <v/>
      </c>
      <c r="M373" s="20">
        <f>IFERROR(INT(IF(OR(IMPORT!K373="intervention",IMPORT!K373="intervention-late",IMPORT!K373="unavailable"),IF(J373&lt;&gt;"",MID(VLOOKUP(B373,IMPORT!$F:$AF,21,0),1,10),MID(VLOOKUP(B373,IMPORT!$F:$AF,19,0),1,10)),"")),"")</f>
        <v>43511</v>
      </c>
      <c r="N373" s="20">
        <f>IFERROR(INT(IF(OR(IMPORT!K373="intervention",IMPORT!K373="intervention-late",IMPORT!K373="unavailable"),IF(J373&lt;&gt;"",MID(VLOOKUP(B373,IMPORT!$F:$AF,22,0),1,10),MID(VLOOKUP(B373,IMPORT!$F:$AF,20,0),1,10)),"")),"")</f>
        <v>43511</v>
      </c>
      <c r="O373" s="18" t="str">
        <f t="shared" ca="1" si="11"/>
        <v/>
      </c>
      <c r="P373" s="14">
        <f>IFERROR(INT(IF(MID(VLOOKUP(B373,IMPORT!$F:$AF,23,FALSE),1,10)&lt;&gt;"null",MID(VLOOKUP(B373,IMPORT!$F:$AF,23,FALSE),1,10),"")),"")</f>
        <v>43508</v>
      </c>
      <c r="Q373" s="16" t="str">
        <f>IFERROR(INT(IF(MID(VLOOKUP(B373,IMPORT!$F:$AF,26,FALSE),1,10)&lt;&gt;"null",MID(VLOOKUP(B373,IMPORT!$F:$AF,26,FALSE),1,10),"")),"")</f>
        <v/>
      </c>
      <c r="R373" s="16" t="str">
        <f>IFERROR(IF(VLOOKUP(B373,IMPORT!$F:$AF,11,FALSE)="true","X",""),"")</f>
        <v/>
      </c>
      <c r="S373" s="16" t="str">
        <f>IFERROR(IF(VLOOKUP(B373,IMPORT!$F:$AF,12,FALSE)="true","X",""),"")</f>
        <v/>
      </c>
      <c r="T373" s="16" t="str">
        <f>IFERROR(IF(VLOOKUP(B373,IMPORT!$F:$AF,9,FALSE)="true","X",""),"")</f>
        <v/>
      </c>
      <c r="U373" s="16" t="str">
        <f>IFERROR(IF(VLOOKUP(B373,IMPORT!$F:$AF,10,FALSE)="true","X",""),"")</f>
        <v/>
      </c>
      <c r="V373" s="16" t="str">
        <f>IFERROR(IF(VLOOKUP(B373,IMPORT!$F:$AF,13,FALSE)="true","X",""),"")</f>
        <v/>
      </c>
      <c r="W373" s="16" t="str">
        <f>IFERROR(IF(VLOOKUP(B373,IMPORT!$F:$AF,14,FALSE)="true","X",""),"")</f>
        <v/>
      </c>
      <c r="X373" s="12">
        <f>IFERROR(INT(IF(MID(VLOOKUP(B373,IMPORT!$F:$AF,27,FALSE),1,10)&lt;&gt;"null",MID(VLOOKUP(B373,IMPORT!$F:$AF,27,FALSE),1,10),"-")),"")</f>
        <v>43510</v>
      </c>
      <c r="Y373" s="21" t="str">
        <f>IFERROR(IF(VLOOKUP(B373,IMPORT!$F:$AF,24,FALSE)&lt;&gt;"null",VLOOKUP(B373,IMPORT!$F:$AF,24,FALSE),""),"")</f>
        <v/>
      </c>
      <c r="Z373" s="18" t="str">
        <f>IFERROR(IF(VLOOKUP(B373,IMPORT!$F:$AF,25,FALSE)&lt;&gt;"null",VLOOKUP(B373,IMPORT!$F:$AF,25,FALSE),""),"")</f>
        <v/>
      </c>
    </row>
    <row r="374" spans="1:26">
      <c r="A374" s="1" t="str">
        <f>IFERROR(IF(IMPORT!C374&lt;&gt;"",IMPORT!C374,""),"")</f>
        <v>Paris 18 - Clichy Montmartre</v>
      </c>
      <c r="B374" s="1" t="str">
        <f>IFERROR(VLOOKUP(D374,IMPORT!$1:$1048576,6,FALSE),"")</f>
        <v>EL-994-FM</v>
      </c>
      <c r="C374" s="1" t="str">
        <f>IFERROR(VLOOKUP(B374,IMPORT!$F:$G,2,FALSE),"")</f>
        <v>Golf 7</v>
      </c>
      <c r="D374" s="8" t="str">
        <f>IFERROR(IF(IMPORT!A374&lt;&gt;"",IMPORT!A374,""),"")</f>
        <v>Paris 18 - Clichy Montmartre3</v>
      </c>
      <c r="E374" s="1" t="str">
        <f>IFERROR(VLOOKUP(D374,IMPORT!$1:$1048576,21,FALSE),"")</f>
        <v>Simon Coulange</v>
      </c>
      <c r="F374" s="22" t="str">
        <f>IFERROR(IF(VLOOKUP(B374,IMPORT!$F:$J,4,0)="true","","S"),"")</f>
        <v/>
      </c>
      <c r="G374" s="10" t="str">
        <f>IFERROR(IF(VLOOKUP(B374,IMPORT!$F:$J,5,0)="normal","","B"),"")</f>
        <v/>
      </c>
      <c r="H374" s="23" t="str">
        <f>IFERROR(IF(VLOOKUP(B374,IMPORT!$F:$L,7,0)="true","","P"),"")</f>
        <v/>
      </c>
      <c r="I374" s="18" t="str">
        <f>IF(AND(OR(IMPORT!K374="available",IMPORT!K374="reservation",IMPORT!K374="reservation-late"),OR(A374&lt;&gt;"Z - Garage - Livraison",A374&lt;&gt;"Z - Garage - Livraison")),B374,"")</f>
        <v>EL-994-FM</v>
      </c>
      <c r="J374" s="18" t="str">
        <f>IFERROR(IF(VLOOKUP(B374,IMPORT!$F:$AF,21,FALSE)&lt;&gt;"null",IF(OR(A374="Z - Garage - Livraison",A374="Z - Garage - Restitution"),"",B374),""),"")</f>
        <v/>
      </c>
      <c r="K374" s="18" t="str">
        <f>IF(AND(J374="",OR(IMPORT!K374="intervention",IMPORT!K374="intervention-late")),IF(OR(A374="Z - Garage - Livraison",A374="Z - Garage - Restitution"),"",B374),"")</f>
        <v/>
      </c>
      <c r="L374" s="18" t="str">
        <f t="shared" si="10"/>
        <v/>
      </c>
      <c r="M374" s="20" t="str">
        <f>IFERROR(INT(IF(OR(IMPORT!K374="intervention",IMPORT!K374="intervention-late",IMPORT!K374="unavailable"),IF(J374&lt;&gt;"",MID(VLOOKUP(B374,IMPORT!$F:$AF,21,0),1,10),MID(VLOOKUP(B374,IMPORT!$F:$AF,19,0),1,10)),"")),"")</f>
        <v/>
      </c>
      <c r="N374" s="20" t="str">
        <f>IFERROR(INT(IF(OR(IMPORT!K374="intervention",IMPORT!K374="intervention-late",IMPORT!K374="unavailable"),IF(J374&lt;&gt;"",MID(VLOOKUP(B374,IMPORT!$F:$AF,22,0),1,10),MID(VLOOKUP(B374,IMPORT!$F:$AF,20,0),1,10)),"")),"")</f>
        <v/>
      </c>
      <c r="O374" s="18" t="str">
        <f t="shared" ca="1" si="11"/>
        <v/>
      </c>
      <c r="P374" s="14" t="str">
        <f>IFERROR(INT(IF(MID(VLOOKUP(B374,IMPORT!$F:$AF,23,FALSE),1,10)&lt;&gt;"null",MID(VLOOKUP(B374,IMPORT!$F:$AF,23,FALSE),1,10),"")),"")</f>
        <v/>
      </c>
      <c r="Q374" s="16" t="str">
        <f>IFERROR(INT(IF(MID(VLOOKUP(B374,IMPORT!$F:$AF,26,FALSE),1,10)&lt;&gt;"null",MID(VLOOKUP(B374,IMPORT!$F:$AF,26,FALSE),1,10),"")),"")</f>
        <v/>
      </c>
      <c r="R374" s="16" t="str">
        <f>IFERROR(IF(VLOOKUP(B374,IMPORT!$F:$AF,11,FALSE)="true","X",""),"")</f>
        <v/>
      </c>
      <c r="S374" s="16" t="str">
        <f>IFERROR(IF(VLOOKUP(B374,IMPORT!$F:$AF,12,FALSE)="true","X",""),"")</f>
        <v/>
      </c>
      <c r="T374" s="16" t="str">
        <f>IFERROR(IF(VLOOKUP(B374,IMPORT!$F:$AF,9,FALSE)="true","X",""),"")</f>
        <v/>
      </c>
      <c r="U374" s="16" t="str">
        <f>IFERROR(IF(VLOOKUP(B374,IMPORT!$F:$AF,10,FALSE)="true","X",""),"")</f>
        <v/>
      </c>
      <c r="V374" s="16" t="str">
        <f>IFERROR(IF(VLOOKUP(B374,IMPORT!$F:$AF,13,FALSE)="true","X",""),"")</f>
        <v/>
      </c>
      <c r="W374" s="16" t="str">
        <f>IFERROR(IF(VLOOKUP(B374,IMPORT!$F:$AF,14,FALSE)="true","X",""),"")</f>
        <v/>
      </c>
      <c r="X374" s="12">
        <f>IFERROR(INT(IF(MID(VLOOKUP(B374,IMPORT!$F:$AF,27,FALSE),1,10)&lt;&gt;"null",MID(VLOOKUP(B374,IMPORT!$F:$AF,27,FALSE),1,10),"-")),"")</f>
        <v>43493</v>
      </c>
      <c r="Y374" s="21">
        <f>IFERROR(IF(VLOOKUP(B374,IMPORT!$F:$AF,24,FALSE)&lt;&gt;"null",VLOOKUP(B374,IMPORT!$F:$AF,24,FALSE),""),"")</f>
        <v>7.0100118723605504E+17</v>
      </c>
      <c r="Z374" s="18" t="str">
        <f>IFERROR(IF(VLOOKUP(B374,IMPORT!$F:$AF,25,FALSE)&lt;&gt;"null",VLOOKUP(B374,IMPORT!$F:$AF,25,FALSE),""),"")</f>
        <v/>
      </c>
    </row>
    <row r="375" spans="1:26">
      <c r="A375" s="1" t="str">
        <f>IFERROR(IF(IMPORT!C375&lt;&gt;"",IMPORT!C375,""),"")</f>
        <v>Paris 18 - Clichy Montmartre</v>
      </c>
      <c r="B375" s="1" t="str">
        <f>IFERROR(VLOOKUP(D375,IMPORT!$1:$1048576,6,FALSE),"")</f>
        <v>EQ-013-EJ</v>
      </c>
      <c r="C375" s="1" t="str">
        <f>IFERROR(VLOOKUP(B375,IMPORT!$F:$G,2,FALSE),"")</f>
        <v>MEGANE</v>
      </c>
      <c r="D375" s="8" t="str">
        <f>IFERROR(IF(IMPORT!A375&lt;&gt;"",IMPORT!A375,""),"")</f>
        <v>Paris 18 - Clichy Montmartre4</v>
      </c>
      <c r="E375" s="1" t="str">
        <f>IFERROR(VLOOKUP(D375,IMPORT!$1:$1048576,21,FALSE),"")</f>
        <v>Simon Coulange</v>
      </c>
      <c r="F375" s="22" t="str">
        <f>IFERROR(IF(VLOOKUP(B375,IMPORT!$F:$J,4,0)="true","","S"),"")</f>
        <v/>
      </c>
      <c r="G375" s="10" t="str">
        <f>IFERROR(IF(VLOOKUP(B375,IMPORT!$F:$J,5,0)="normal","","B"),"")</f>
        <v>B</v>
      </c>
      <c r="H375" s="23" t="str">
        <f>IFERROR(IF(VLOOKUP(B375,IMPORT!$F:$L,7,0)="true","","P"),"")</f>
        <v>P</v>
      </c>
      <c r="I375" s="18" t="str">
        <f>IF(AND(OR(IMPORT!K375="available",IMPORT!K375="reservation",IMPORT!K375="reservation-late"),OR(A375&lt;&gt;"Z - Garage - Livraison",A375&lt;&gt;"Z - Garage - Livraison")),B375,"")</f>
        <v/>
      </c>
      <c r="J375" s="18" t="str">
        <f>IFERROR(IF(VLOOKUP(B375,IMPORT!$F:$AF,21,FALSE)&lt;&gt;"null",IF(OR(A375="Z - Garage - Livraison",A375="Z - Garage - Restitution"),"",B375),""),"")</f>
        <v>EQ-013-EJ</v>
      </c>
      <c r="K375" s="18" t="str">
        <f>IF(AND(J375="",OR(IMPORT!K375="intervention",IMPORT!K375="intervention-late")),IF(OR(A375="Z - Garage - Livraison",A375="Z - Garage - Restitution"),"",B375),"")</f>
        <v/>
      </c>
      <c r="L375" s="18" t="str">
        <f t="shared" si="10"/>
        <v/>
      </c>
      <c r="M375" s="20">
        <f>IFERROR(INT(IF(OR(IMPORT!K375="intervention",IMPORT!K375="intervention-late",IMPORT!K375="unavailable"),IF(J375&lt;&gt;"",MID(VLOOKUP(B375,IMPORT!$F:$AF,21,0),1,10),MID(VLOOKUP(B375,IMPORT!$F:$AF,19,0),1,10)),"")),"")</f>
        <v>43466</v>
      </c>
      <c r="N375" s="20">
        <f>IFERROR(INT(IF(OR(IMPORT!K375="intervention",IMPORT!K375="intervention-late",IMPORT!K375="unavailable"),IF(J375&lt;&gt;"",MID(VLOOKUP(B375,IMPORT!$F:$AF,22,0),1,10),MID(VLOOKUP(B375,IMPORT!$F:$AF,20,0),1,10)),"")),"")</f>
        <v>43523</v>
      </c>
      <c r="O375" s="18">
        <f t="shared" ca="1" si="11"/>
        <v>8</v>
      </c>
      <c r="P375" s="14" t="str">
        <f>IFERROR(INT(IF(MID(VLOOKUP(B375,IMPORT!$F:$AF,23,FALSE),1,10)&lt;&gt;"null",MID(VLOOKUP(B375,IMPORT!$F:$AF,23,FALSE),1,10),"")),"")</f>
        <v/>
      </c>
      <c r="Q375" s="16" t="str">
        <f>IFERROR(INT(IF(MID(VLOOKUP(B375,IMPORT!$F:$AF,26,FALSE),1,10)&lt;&gt;"null",MID(VLOOKUP(B375,IMPORT!$F:$AF,26,FALSE),1,10),"")),"")</f>
        <v/>
      </c>
      <c r="R375" s="16" t="str">
        <f>IFERROR(IF(VLOOKUP(B375,IMPORT!$F:$AF,11,FALSE)="true","X",""),"")</f>
        <v/>
      </c>
      <c r="S375" s="16" t="str">
        <f>IFERROR(IF(VLOOKUP(B375,IMPORT!$F:$AF,12,FALSE)="true","X",""),"")</f>
        <v/>
      </c>
      <c r="T375" s="16" t="str">
        <f>IFERROR(IF(VLOOKUP(B375,IMPORT!$F:$AF,9,FALSE)="true","X",""),"")</f>
        <v/>
      </c>
      <c r="U375" s="16" t="str">
        <f>IFERROR(IF(VLOOKUP(B375,IMPORT!$F:$AF,10,FALSE)="true","X",""),"")</f>
        <v/>
      </c>
      <c r="V375" s="16" t="str">
        <f>IFERROR(IF(VLOOKUP(B375,IMPORT!$F:$AF,13,FALSE)="true","X",""),"")</f>
        <v/>
      </c>
      <c r="W375" s="16" t="str">
        <f>IFERROR(IF(VLOOKUP(B375,IMPORT!$F:$AF,14,FALSE)="true","X",""),"")</f>
        <v/>
      </c>
      <c r="X375" s="12">
        <f>IFERROR(INT(IF(MID(VLOOKUP(B375,IMPORT!$F:$AF,27,FALSE),1,10)&lt;&gt;"null",MID(VLOOKUP(B375,IMPORT!$F:$AF,27,FALSE),1,10),"-")),"")</f>
        <v>43437</v>
      </c>
      <c r="Y375" s="21">
        <f>IFERROR(IF(VLOOKUP(B375,IMPORT!$F:$AF,24,FALSE)&lt;&gt;"null",VLOOKUP(B375,IMPORT!$F:$AF,24,FALSE),""),"")</f>
        <v>7.0100178723605504E+17</v>
      </c>
      <c r="Z375" s="18" t="str">
        <f>IFERROR(IF(VLOOKUP(B375,IMPORT!$F:$AF,25,FALSE)&lt;&gt;"null",VLOOKUP(B375,IMPORT!$F:$AF,25,FALSE),""),"")</f>
        <v/>
      </c>
    </row>
    <row r="376" spans="1:26">
      <c r="A376" s="1" t="str">
        <f>IFERROR(IF(IMPORT!C376&lt;&gt;"",IMPORT!C376,""),"")</f>
        <v>Paris 18 - Clichy Montmartre</v>
      </c>
      <c r="B376" s="1" t="str">
        <f>IFERROR(VLOOKUP(D376,IMPORT!$1:$1048576,6,FALSE),"")</f>
        <v>FA-612-HB</v>
      </c>
      <c r="C376" s="1">
        <f>IFERROR(VLOOKUP(B376,IMPORT!$F:$G,2,FALSE),"")</f>
        <v>500</v>
      </c>
      <c r="D376" s="8" t="str">
        <f>IFERROR(IF(IMPORT!A376&lt;&gt;"",IMPORT!A376,""),"")</f>
        <v>Paris 18 - Clichy Montmartre5</v>
      </c>
      <c r="E376" s="1" t="str">
        <f>IFERROR(VLOOKUP(D376,IMPORT!$1:$1048576,21,FALSE),"")</f>
        <v>Simon Coulange</v>
      </c>
      <c r="F376" s="22" t="str">
        <f>IFERROR(IF(VLOOKUP(B376,IMPORT!$F:$J,4,0)="true","","S"),"")</f>
        <v/>
      </c>
      <c r="G376" s="10" t="str">
        <f>IFERROR(IF(VLOOKUP(B376,IMPORT!$F:$J,5,0)="normal","","B"),"")</f>
        <v/>
      </c>
      <c r="H376" s="23" t="str">
        <f>IFERROR(IF(VLOOKUP(B376,IMPORT!$F:$L,7,0)="true","","P"),"")</f>
        <v/>
      </c>
      <c r="I376" s="18" t="str">
        <f>IF(AND(OR(IMPORT!K376="available",IMPORT!K376="reservation",IMPORT!K376="reservation-late"),OR(A376&lt;&gt;"Z - Garage - Livraison",A376&lt;&gt;"Z - Garage - Livraison")),B376,"")</f>
        <v/>
      </c>
      <c r="J376" s="18" t="str">
        <f>IFERROR(IF(VLOOKUP(B376,IMPORT!$F:$AF,21,FALSE)&lt;&gt;"null",IF(OR(A376="Z - Garage - Livraison",A376="Z - Garage - Restitution"),"",B376),""),"")</f>
        <v/>
      </c>
      <c r="K376" s="18" t="str">
        <f>IF(AND(J376="",OR(IMPORT!K376="intervention",IMPORT!K376="intervention-late")),IF(OR(A376="Z - Garage - Livraison",A376="Z - Garage - Restitution"),"",B376),"")</f>
        <v>FA-612-HB</v>
      </c>
      <c r="L376" s="18" t="str">
        <f t="shared" si="10"/>
        <v/>
      </c>
      <c r="M376" s="20">
        <f>IFERROR(INT(IF(OR(IMPORT!K376="intervention",IMPORT!K376="intervention-late",IMPORT!K376="unavailable"),IF(J376&lt;&gt;"",MID(VLOOKUP(B376,IMPORT!$F:$AF,21,0),1,10),MID(VLOOKUP(B376,IMPORT!$F:$AF,19,0),1,10)),"")),"")</f>
        <v>43511</v>
      </c>
      <c r="N376" s="20">
        <f>IFERROR(INT(IF(OR(IMPORT!K376="intervention",IMPORT!K376="intervention-late",IMPORT!K376="unavailable"),IF(J376&lt;&gt;"",MID(VLOOKUP(B376,IMPORT!$F:$AF,22,0),1,10),MID(VLOOKUP(B376,IMPORT!$F:$AF,20,0),1,10)),"")),"")</f>
        <v>43511</v>
      </c>
      <c r="O376" s="18" t="str">
        <f t="shared" ca="1" si="11"/>
        <v/>
      </c>
      <c r="P376" s="14" t="str">
        <f>IFERROR(INT(IF(MID(VLOOKUP(B376,IMPORT!$F:$AF,23,FALSE),1,10)&lt;&gt;"null",MID(VLOOKUP(B376,IMPORT!$F:$AF,23,FALSE),1,10),"")),"")</f>
        <v/>
      </c>
      <c r="Q376" s="16" t="str">
        <f>IFERROR(INT(IF(MID(VLOOKUP(B376,IMPORT!$F:$AF,26,FALSE),1,10)&lt;&gt;"null",MID(VLOOKUP(B376,IMPORT!$F:$AF,26,FALSE),1,10),"")),"")</f>
        <v/>
      </c>
      <c r="R376" s="16" t="str">
        <f>IFERROR(IF(VLOOKUP(B376,IMPORT!$F:$AF,11,FALSE)="true","X",""),"")</f>
        <v/>
      </c>
      <c r="S376" s="16" t="str">
        <f>IFERROR(IF(VLOOKUP(B376,IMPORT!$F:$AF,12,FALSE)="true","X",""),"")</f>
        <v/>
      </c>
      <c r="T376" s="16" t="str">
        <f>IFERROR(IF(VLOOKUP(B376,IMPORT!$F:$AF,9,FALSE)="true","X",""),"")</f>
        <v/>
      </c>
      <c r="U376" s="16" t="str">
        <f>IFERROR(IF(VLOOKUP(B376,IMPORT!$F:$AF,10,FALSE)="true","X",""),"")</f>
        <v/>
      </c>
      <c r="V376" s="16" t="str">
        <f>IFERROR(IF(VLOOKUP(B376,IMPORT!$F:$AF,13,FALSE)="true","X",""),"")</f>
        <v/>
      </c>
      <c r="W376" s="16" t="str">
        <f>IFERROR(IF(VLOOKUP(B376,IMPORT!$F:$AF,14,FALSE)="true","X",""),"")</f>
        <v/>
      </c>
      <c r="X376" s="12" t="str">
        <f>IFERROR(INT(IF(MID(VLOOKUP(B376,IMPORT!$F:$AF,27,FALSE),1,10)&lt;&gt;"null",MID(VLOOKUP(B376,IMPORT!$F:$AF,27,FALSE),1,10),"-")),"")</f>
        <v/>
      </c>
      <c r="Y376" s="21">
        <f>IFERROR(IF(VLOOKUP(B376,IMPORT!$F:$AF,24,FALSE)&lt;&gt;"null",VLOOKUP(B376,IMPORT!$F:$AF,24,FALSE),""),"")</f>
        <v>7.0100118723604403E+17</v>
      </c>
      <c r="Z376" s="18" t="str">
        <f>IFERROR(IF(VLOOKUP(B376,IMPORT!$F:$AF,25,FALSE)&lt;&gt;"null",VLOOKUP(B376,IMPORT!$F:$AF,25,FALSE),""),"")</f>
        <v/>
      </c>
    </row>
    <row r="377" spans="1:26">
      <c r="A377" s="1" t="str">
        <f>IFERROR(IF(IMPORT!C377&lt;&gt;"",IMPORT!C377,""),"")</f>
        <v>Paris 18 - Clichy Montmartre</v>
      </c>
      <c r="B377" s="1" t="str">
        <f>IFERROR(VLOOKUP(D377,IMPORT!$1:$1048576,6,FALSE),"")</f>
        <v>FA-605-HB</v>
      </c>
      <c r="C377" s="1">
        <f>IFERROR(VLOOKUP(B377,IMPORT!$F:$G,2,FALSE),"")</f>
        <v>500</v>
      </c>
      <c r="D377" s="8" t="str">
        <f>IFERROR(IF(IMPORT!A377&lt;&gt;"",IMPORT!A377,""),"")</f>
        <v>Paris 18 - Clichy Montmartre6</v>
      </c>
      <c r="E377" s="1" t="str">
        <f>IFERROR(VLOOKUP(D377,IMPORT!$1:$1048576,21,FALSE),"")</f>
        <v>Simon Coulange</v>
      </c>
      <c r="F377" s="22" t="str">
        <f>IFERROR(IF(VLOOKUP(B377,IMPORT!$F:$J,4,0)="true","","S"),"")</f>
        <v/>
      </c>
      <c r="G377" s="10" t="str">
        <f>IFERROR(IF(VLOOKUP(B377,IMPORT!$F:$J,5,0)="normal","","B"),"")</f>
        <v/>
      </c>
      <c r="H377" s="23" t="str">
        <f>IFERROR(IF(VLOOKUP(B377,IMPORT!$F:$L,7,0)="true","","P"),"")</f>
        <v/>
      </c>
      <c r="I377" s="18" t="str">
        <f>IF(AND(OR(IMPORT!K377="available",IMPORT!K377="reservation",IMPORT!K377="reservation-late"),OR(A377&lt;&gt;"Z - Garage - Livraison",A377&lt;&gt;"Z - Garage - Livraison")),B377,"")</f>
        <v>FA-605-HB</v>
      </c>
      <c r="J377" s="18" t="str">
        <f>IFERROR(IF(VLOOKUP(B377,IMPORT!$F:$AF,21,FALSE)&lt;&gt;"null",IF(OR(A377="Z - Garage - Livraison",A377="Z - Garage - Restitution"),"",B377),""),"")</f>
        <v/>
      </c>
      <c r="K377" s="18" t="str">
        <f>IF(AND(J377="",OR(IMPORT!K377="intervention",IMPORT!K377="intervention-late")),IF(OR(A377="Z - Garage - Livraison",A377="Z - Garage - Restitution"),"",B377),"")</f>
        <v/>
      </c>
      <c r="L377" s="18" t="str">
        <f t="shared" si="10"/>
        <v/>
      </c>
      <c r="M377" s="20" t="str">
        <f>IFERROR(INT(IF(OR(IMPORT!K377="intervention",IMPORT!K377="intervention-late",IMPORT!K377="unavailable"),IF(J377&lt;&gt;"",MID(VLOOKUP(B377,IMPORT!$F:$AF,21,0),1,10),MID(VLOOKUP(B377,IMPORT!$F:$AF,19,0),1,10)),"")),"")</f>
        <v/>
      </c>
      <c r="N377" s="20" t="str">
        <f>IFERROR(INT(IF(OR(IMPORT!K377="intervention",IMPORT!K377="intervention-late",IMPORT!K377="unavailable"),IF(J377&lt;&gt;"",MID(VLOOKUP(B377,IMPORT!$F:$AF,22,0),1,10),MID(VLOOKUP(B377,IMPORT!$F:$AF,20,0),1,10)),"")),"")</f>
        <v/>
      </c>
      <c r="O377" s="18" t="str">
        <f t="shared" ca="1" si="11"/>
        <v/>
      </c>
      <c r="P377" s="14" t="str">
        <f>IFERROR(INT(IF(MID(VLOOKUP(B377,IMPORT!$F:$AF,23,FALSE),1,10)&lt;&gt;"null",MID(VLOOKUP(B377,IMPORT!$F:$AF,23,FALSE),1,10),"")),"")</f>
        <v/>
      </c>
      <c r="Q377" s="16" t="str">
        <f>IFERROR(INT(IF(MID(VLOOKUP(B377,IMPORT!$F:$AF,26,FALSE),1,10)&lt;&gt;"null",MID(VLOOKUP(B377,IMPORT!$F:$AF,26,FALSE),1,10),"")),"")</f>
        <v/>
      </c>
      <c r="R377" s="16" t="str">
        <f>IFERROR(IF(VLOOKUP(B377,IMPORT!$F:$AF,11,FALSE)="true","X",""),"")</f>
        <v/>
      </c>
      <c r="S377" s="16" t="str">
        <f>IFERROR(IF(VLOOKUP(B377,IMPORT!$F:$AF,12,FALSE)="true","X",""),"")</f>
        <v/>
      </c>
      <c r="T377" s="16" t="str">
        <f>IFERROR(IF(VLOOKUP(B377,IMPORT!$F:$AF,9,FALSE)="true","X",""),"")</f>
        <v/>
      </c>
      <c r="U377" s="16" t="str">
        <f>IFERROR(IF(VLOOKUP(B377,IMPORT!$F:$AF,10,FALSE)="true","X",""),"")</f>
        <v/>
      </c>
      <c r="V377" s="16" t="str">
        <f>IFERROR(IF(VLOOKUP(B377,IMPORT!$F:$AF,13,FALSE)="true","X",""),"")</f>
        <v/>
      </c>
      <c r="W377" s="16" t="str">
        <f>IFERROR(IF(VLOOKUP(B377,IMPORT!$F:$AF,14,FALSE)="true","X",""),"")</f>
        <v/>
      </c>
      <c r="X377" s="12" t="str">
        <f>IFERROR(INT(IF(MID(VLOOKUP(B377,IMPORT!$F:$AF,27,FALSE),1,10)&lt;&gt;"null",MID(VLOOKUP(B377,IMPORT!$F:$AF,27,FALSE),1,10),"-")),"")</f>
        <v/>
      </c>
      <c r="Y377" s="21">
        <f>IFERROR(IF(VLOOKUP(B377,IMPORT!$F:$AF,24,FALSE)&lt;&gt;"null",VLOOKUP(B377,IMPORT!$F:$AF,24,FALSE),""),"")</f>
        <v>7.0100118723604198E+17</v>
      </c>
      <c r="Z377" s="18" t="str">
        <f>IFERROR(IF(VLOOKUP(B377,IMPORT!$F:$AF,25,FALSE)&lt;&gt;"null",VLOOKUP(B377,IMPORT!$F:$AF,25,FALSE),""),"")</f>
        <v/>
      </c>
    </row>
    <row r="378" spans="1:26">
      <c r="A378" s="1" t="str">
        <f>IFERROR(IF(IMPORT!C378&lt;&gt;"",IMPORT!C378,""),"")</f>
        <v>Paris 18 - Clichy Montmartre</v>
      </c>
      <c r="B378" s="1" t="str">
        <f>IFERROR(VLOOKUP(D378,IMPORT!$1:$1048576,6,FALSE),"")</f>
        <v>EX-795-EW</v>
      </c>
      <c r="C378" s="1">
        <f>IFERROR(VLOOKUP(B378,IMPORT!$F:$G,2,FALSE),"")</f>
        <v>500</v>
      </c>
      <c r="D378" s="8" t="str">
        <f>IFERROR(IF(IMPORT!A378&lt;&gt;"",IMPORT!A378,""),"")</f>
        <v>Paris 18 - Clichy Montmartre7</v>
      </c>
      <c r="E378" s="1" t="str">
        <f>IFERROR(VLOOKUP(D378,IMPORT!$1:$1048576,21,FALSE),"")</f>
        <v>Simon Coulange</v>
      </c>
      <c r="F378" s="22" t="str">
        <f>IFERROR(IF(VLOOKUP(B378,IMPORT!$F:$J,4,0)="true","","S"),"")</f>
        <v/>
      </c>
      <c r="G378" s="10" t="str">
        <f>IFERROR(IF(VLOOKUP(B378,IMPORT!$F:$J,5,0)="normal","","B"),"")</f>
        <v/>
      </c>
      <c r="H378" s="23" t="str">
        <f>IFERROR(IF(VLOOKUP(B378,IMPORT!$F:$L,7,0)="true","","P"),"")</f>
        <v/>
      </c>
      <c r="I378" s="18" t="str">
        <f>IF(AND(OR(IMPORT!K378="available",IMPORT!K378="reservation",IMPORT!K378="reservation-late"),OR(A378&lt;&gt;"Z - Garage - Livraison",A378&lt;&gt;"Z - Garage - Livraison")),B378,"")</f>
        <v>EX-795-EW</v>
      </c>
      <c r="J378" s="18" t="str">
        <f>IFERROR(IF(VLOOKUP(B378,IMPORT!$F:$AF,21,FALSE)&lt;&gt;"null",IF(OR(A378="Z - Garage - Livraison",A378="Z - Garage - Restitution"),"",B378),""),"")</f>
        <v/>
      </c>
      <c r="K378" s="18" t="str">
        <f>IF(AND(J378="",OR(IMPORT!K378="intervention",IMPORT!K378="intervention-late")),IF(OR(A378="Z - Garage - Livraison",A378="Z - Garage - Restitution"),"",B378),"")</f>
        <v/>
      </c>
      <c r="L378" s="18" t="str">
        <f t="shared" si="10"/>
        <v/>
      </c>
      <c r="M378" s="20" t="str">
        <f>IFERROR(INT(IF(OR(IMPORT!K378="intervention",IMPORT!K378="intervention-late",IMPORT!K378="unavailable"),IF(J378&lt;&gt;"",MID(VLOOKUP(B378,IMPORT!$F:$AF,21,0),1,10),MID(VLOOKUP(B378,IMPORT!$F:$AF,19,0),1,10)),"")),"")</f>
        <v/>
      </c>
      <c r="N378" s="20" t="str">
        <f>IFERROR(INT(IF(OR(IMPORT!K378="intervention",IMPORT!K378="intervention-late",IMPORT!K378="unavailable"),IF(J378&lt;&gt;"",MID(VLOOKUP(B378,IMPORT!$F:$AF,22,0),1,10),MID(VLOOKUP(B378,IMPORT!$F:$AF,20,0),1,10)),"")),"")</f>
        <v/>
      </c>
      <c r="O378" s="18" t="str">
        <f t="shared" ca="1" si="11"/>
        <v/>
      </c>
      <c r="P378" s="14" t="str">
        <f>IFERROR(INT(IF(MID(VLOOKUP(B378,IMPORT!$F:$AF,23,FALSE),1,10)&lt;&gt;"null",MID(VLOOKUP(B378,IMPORT!$F:$AF,23,FALSE),1,10),"")),"")</f>
        <v/>
      </c>
      <c r="Q378" s="16">
        <f>IFERROR(INT(IF(MID(VLOOKUP(B378,IMPORT!$F:$AF,26,FALSE),1,10)&lt;&gt;"null",MID(VLOOKUP(B378,IMPORT!$F:$AF,26,FALSE),1,10),"")),"")</f>
        <v>43380</v>
      </c>
      <c r="R378" s="16" t="str">
        <f>IFERROR(IF(VLOOKUP(B378,IMPORT!$F:$AF,11,FALSE)="true","X",""),"")</f>
        <v/>
      </c>
      <c r="S378" s="16" t="str">
        <f>IFERROR(IF(VLOOKUP(B378,IMPORT!$F:$AF,12,FALSE)="true","X",""),"")</f>
        <v/>
      </c>
      <c r="T378" s="16" t="str">
        <f>IFERROR(IF(VLOOKUP(B378,IMPORT!$F:$AF,9,FALSE)="true","X",""),"")</f>
        <v/>
      </c>
      <c r="U378" s="16" t="str">
        <f>IFERROR(IF(VLOOKUP(B378,IMPORT!$F:$AF,10,FALSE)="true","X",""),"")</f>
        <v/>
      </c>
      <c r="V378" s="16" t="str">
        <f>IFERROR(IF(VLOOKUP(B378,IMPORT!$F:$AF,13,FALSE)="true","X",""),"")</f>
        <v/>
      </c>
      <c r="W378" s="16" t="str">
        <f>IFERROR(IF(VLOOKUP(B378,IMPORT!$F:$AF,14,FALSE)="true","X",""),"")</f>
        <v/>
      </c>
      <c r="X378" s="12">
        <f>IFERROR(INT(IF(MID(VLOOKUP(B378,IMPORT!$F:$AF,27,FALSE),1,10)&lt;&gt;"null",MID(VLOOKUP(B378,IMPORT!$F:$AF,27,FALSE),1,10),"-")),"")</f>
        <v>43284</v>
      </c>
      <c r="Y378" s="21">
        <f>IFERROR(IF(VLOOKUP(B378,IMPORT!$F:$AF,24,FALSE)&lt;&gt;"null",VLOOKUP(B378,IMPORT!$F:$AF,24,FALSE),""),"")</f>
        <v>7.0100118723603904E+17</v>
      </c>
      <c r="Z378" s="18" t="str">
        <f>IFERROR(IF(VLOOKUP(B378,IMPORT!$F:$AF,25,FALSE)&lt;&gt;"null",VLOOKUP(B378,IMPORT!$F:$AF,25,FALSE),""),"")</f>
        <v/>
      </c>
    </row>
    <row r="379" spans="1:26">
      <c r="A379" s="1" t="str">
        <f>IFERROR(IF(IMPORT!C379&lt;&gt;"",IMPORT!C379,""),"")</f>
        <v>Paris 18 - Clichy Montmartre</v>
      </c>
      <c r="B379" s="1" t="str">
        <f>IFERROR(VLOOKUP(D379,IMPORT!$1:$1048576,6,FALSE),"")</f>
        <v>FA-595-HB</v>
      </c>
      <c r="C379" s="1">
        <f>IFERROR(VLOOKUP(B379,IMPORT!$F:$G,2,FALSE),"")</f>
        <v>500</v>
      </c>
      <c r="D379" s="8" t="str">
        <f>IFERROR(IF(IMPORT!A379&lt;&gt;"",IMPORT!A379,""),"")</f>
        <v>Paris 18 - Clichy Montmartre8</v>
      </c>
      <c r="E379" s="1" t="str">
        <f>IFERROR(VLOOKUP(D379,IMPORT!$1:$1048576,21,FALSE),"")</f>
        <v>Simon Coulange</v>
      </c>
      <c r="F379" s="22" t="str">
        <f>IFERROR(IF(VLOOKUP(B379,IMPORT!$F:$J,4,0)="true","","S"),"")</f>
        <v/>
      </c>
      <c r="G379" s="10" t="str">
        <f>IFERROR(IF(VLOOKUP(B379,IMPORT!$F:$J,5,0)="normal","","B"),"")</f>
        <v/>
      </c>
      <c r="H379" s="23" t="str">
        <f>IFERROR(IF(VLOOKUP(B379,IMPORT!$F:$L,7,0)="true","","P"),"")</f>
        <v/>
      </c>
      <c r="I379" s="18" t="str">
        <f>IF(AND(OR(IMPORT!K379="available",IMPORT!K379="reservation",IMPORT!K379="reservation-late"),OR(A379&lt;&gt;"Z - Garage - Livraison",A379&lt;&gt;"Z - Garage - Livraison")),B379,"")</f>
        <v>FA-595-HB</v>
      </c>
      <c r="J379" s="18" t="str">
        <f>IFERROR(IF(VLOOKUP(B379,IMPORT!$F:$AF,21,FALSE)&lt;&gt;"null",IF(OR(A379="Z - Garage - Livraison",A379="Z - Garage - Restitution"),"",B379),""),"")</f>
        <v/>
      </c>
      <c r="K379" s="18" t="str">
        <f>IF(AND(J379="",OR(IMPORT!K379="intervention",IMPORT!K379="intervention-late")),IF(OR(A379="Z - Garage - Livraison",A379="Z - Garage - Restitution"),"",B379),"")</f>
        <v/>
      </c>
      <c r="L379" s="18" t="str">
        <f t="shared" si="10"/>
        <v/>
      </c>
      <c r="M379" s="20" t="str">
        <f>IFERROR(INT(IF(OR(IMPORT!K379="intervention",IMPORT!K379="intervention-late",IMPORT!K379="unavailable"),IF(J379&lt;&gt;"",MID(VLOOKUP(B379,IMPORT!$F:$AF,21,0),1,10),MID(VLOOKUP(B379,IMPORT!$F:$AF,19,0),1,10)),"")),"")</f>
        <v/>
      </c>
      <c r="N379" s="20" t="str">
        <f>IFERROR(INT(IF(OR(IMPORT!K379="intervention",IMPORT!K379="intervention-late",IMPORT!K379="unavailable"),IF(J379&lt;&gt;"",MID(VLOOKUP(B379,IMPORT!$F:$AF,22,0),1,10),MID(VLOOKUP(B379,IMPORT!$F:$AF,20,0),1,10)),"")),"")</f>
        <v/>
      </c>
      <c r="O379" s="18" t="str">
        <f t="shared" ca="1" si="11"/>
        <v/>
      </c>
      <c r="P379" s="14" t="str">
        <f>IFERROR(INT(IF(MID(VLOOKUP(B379,IMPORT!$F:$AF,23,FALSE),1,10)&lt;&gt;"null",MID(VLOOKUP(B379,IMPORT!$F:$AF,23,FALSE),1,10),"")),"")</f>
        <v/>
      </c>
      <c r="Q379" s="16" t="str">
        <f>IFERROR(INT(IF(MID(VLOOKUP(B379,IMPORT!$F:$AF,26,FALSE),1,10)&lt;&gt;"null",MID(VLOOKUP(B379,IMPORT!$F:$AF,26,FALSE),1,10),"")),"")</f>
        <v/>
      </c>
      <c r="R379" s="16" t="str">
        <f>IFERROR(IF(VLOOKUP(B379,IMPORT!$F:$AF,11,FALSE)="true","X",""),"")</f>
        <v/>
      </c>
      <c r="S379" s="16" t="str">
        <f>IFERROR(IF(VLOOKUP(B379,IMPORT!$F:$AF,12,FALSE)="true","X",""),"")</f>
        <v/>
      </c>
      <c r="T379" s="16" t="str">
        <f>IFERROR(IF(VLOOKUP(B379,IMPORT!$F:$AF,9,FALSE)="true","X",""),"")</f>
        <v/>
      </c>
      <c r="U379" s="16" t="str">
        <f>IFERROR(IF(VLOOKUP(B379,IMPORT!$F:$AF,10,FALSE)="true","X",""),"")</f>
        <v/>
      </c>
      <c r="V379" s="16" t="str">
        <f>IFERROR(IF(VLOOKUP(B379,IMPORT!$F:$AF,13,FALSE)="true","X",""),"")</f>
        <v/>
      </c>
      <c r="W379" s="16" t="str">
        <f>IFERROR(IF(VLOOKUP(B379,IMPORT!$F:$AF,14,FALSE)="true","X",""),"")</f>
        <v/>
      </c>
      <c r="X379" s="12" t="str">
        <f>IFERROR(INT(IF(MID(VLOOKUP(B379,IMPORT!$F:$AF,27,FALSE),1,10)&lt;&gt;"null",MID(VLOOKUP(B379,IMPORT!$F:$AF,27,FALSE),1,10),"-")),"")</f>
        <v/>
      </c>
      <c r="Y379" s="21">
        <f>IFERROR(IF(VLOOKUP(B379,IMPORT!$F:$AF,24,FALSE)&lt;&gt;"null",VLOOKUP(B379,IMPORT!$F:$AF,24,FALSE),""),"")</f>
        <v>7.0100118723604198E+17</v>
      </c>
      <c r="Z379" s="18" t="str">
        <f>IFERROR(IF(VLOOKUP(B379,IMPORT!$F:$AF,25,FALSE)&lt;&gt;"null",VLOOKUP(B379,IMPORT!$F:$AF,25,FALSE),""),"")</f>
        <v/>
      </c>
    </row>
    <row r="380" spans="1:26">
      <c r="A380" s="1" t="str">
        <f>IFERROR(IF(IMPORT!C380&lt;&gt;"",IMPORT!C380,""),"")</f>
        <v>Paris 18 - Lamarck</v>
      </c>
      <c r="B380" s="1" t="str">
        <f>IFERROR(VLOOKUP(D380,IMPORT!$1:$1048576,6,FALSE),"")</f>
        <v>EV-194-SN</v>
      </c>
      <c r="C380" s="1" t="str">
        <f>IFERROR(VLOOKUP(B380,IMPORT!$F:$G,2,FALSE),"")</f>
        <v>MEGANE</v>
      </c>
      <c r="D380" s="8" t="str">
        <f>IFERROR(IF(IMPORT!A380&lt;&gt;"",IMPORT!A380,""),"")</f>
        <v>Paris 18 - Lamarck1</v>
      </c>
      <c r="E380" s="1" t="str">
        <f>IFERROR(VLOOKUP(D380,IMPORT!$1:$1048576,21,FALSE),"")</f>
        <v>Simon Coulange</v>
      </c>
      <c r="F380" s="22" t="str">
        <f>IFERROR(IF(VLOOKUP(B380,IMPORT!$F:$J,4,0)="true","","S"),"")</f>
        <v/>
      </c>
      <c r="G380" s="10" t="str">
        <f>IFERROR(IF(VLOOKUP(B380,IMPORT!$F:$J,5,0)="normal","","B"),"")</f>
        <v/>
      </c>
      <c r="H380" s="23" t="str">
        <f>IFERROR(IF(VLOOKUP(B380,IMPORT!$F:$L,7,0)="true","","P"),"")</f>
        <v/>
      </c>
      <c r="I380" s="18" t="str">
        <f>IF(AND(OR(IMPORT!K380="available",IMPORT!K380="reservation",IMPORT!K380="reservation-late"),OR(A380&lt;&gt;"Z - Garage - Livraison",A380&lt;&gt;"Z - Garage - Livraison")),B380,"")</f>
        <v>EV-194-SN</v>
      </c>
      <c r="J380" s="18" t="str">
        <f>IFERROR(IF(VLOOKUP(B380,IMPORT!$F:$AF,21,FALSE)&lt;&gt;"null",IF(OR(A380="Z - Garage - Livraison",A380="Z - Garage - Restitution"),"",B380),""),"")</f>
        <v/>
      </c>
      <c r="K380" s="18" t="str">
        <f>IF(AND(J380="",OR(IMPORT!K380="intervention",IMPORT!K380="intervention-late")),IF(OR(A380="Z - Garage - Livraison",A380="Z - Garage - Restitution"),"",B380),"")</f>
        <v/>
      </c>
      <c r="L380" s="18" t="str">
        <f t="shared" si="10"/>
        <v/>
      </c>
      <c r="M380" s="20" t="str">
        <f>IFERROR(INT(IF(OR(IMPORT!K380="intervention",IMPORT!K380="intervention-late",IMPORT!K380="unavailable"),IF(J380&lt;&gt;"",MID(VLOOKUP(B380,IMPORT!$F:$AF,21,0),1,10),MID(VLOOKUP(B380,IMPORT!$F:$AF,19,0),1,10)),"")),"")</f>
        <v/>
      </c>
      <c r="N380" s="20" t="str">
        <f>IFERROR(INT(IF(OR(IMPORT!K380="intervention",IMPORT!K380="intervention-late",IMPORT!K380="unavailable"),IF(J380&lt;&gt;"",MID(VLOOKUP(B380,IMPORT!$F:$AF,22,0),1,10),MID(VLOOKUP(B380,IMPORT!$F:$AF,20,0),1,10)),"")),"")</f>
        <v/>
      </c>
      <c r="O380" s="18" t="str">
        <f t="shared" ca="1" si="11"/>
        <v/>
      </c>
      <c r="P380" s="14">
        <f>IFERROR(INT(IF(MID(VLOOKUP(B380,IMPORT!$F:$AF,23,FALSE),1,10)&lt;&gt;"null",MID(VLOOKUP(B380,IMPORT!$F:$AF,23,FALSE),1,10),"")),"")</f>
        <v>43491</v>
      </c>
      <c r="Q380" s="16" t="str">
        <f>IFERROR(INT(IF(MID(VLOOKUP(B380,IMPORT!$F:$AF,26,FALSE),1,10)&lt;&gt;"null",MID(VLOOKUP(B380,IMPORT!$F:$AF,26,FALSE),1,10),"")),"")</f>
        <v/>
      </c>
      <c r="R380" s="16" t="str">
        <f>IFERROR(IF(VLOOKUP(B380,IMPORT!$F:$AF,11,FALSE)="true","X",""),"")</f>
        <v/>
      </c>
      <c r="S380" s="16" t="str">
        <f>IFERROR(IF(VLOOKUP(B380,IMPORT!$F:$AF,12,FALSE)="true","X",""),"")</f>
        <v/>
      </c>
      <c r="T380" s="16" t="str">
        <f>IFERROR(IF(VLOOKUP(B380,IMPORT!$F:$AF,9,FALSE)="true","X",""),"")</f>
        <v/>
      </c>
      <c r="U380" s="16" t="str">
        <f>IFERROR(IF(VLOOKUP(B380,IMPORT!$F:$AF,10,FALSE)="true","X",""),"")</f>
        <v/>
      </c>
      <c r="V380" s="16" t="str">
        <f>IFERROR(IF(VLOOKUP(B380,IMPORT!$F:$AF,13,FALSE)="true","X",""),"")</f>
        <v/>
      </c>
      <c r="W380" s="16" t="str">
        <f>IFERROR(IF(VLOOKUP(B380,IMPORT!$F:$AF,14,FALSE)="true","X",""),"")</f>
        <v/>
      </c>
      <c r="X380" s="12">
        <f>IFERROR(INT(IF(MID(VLOOKUP(B380,IMPORT!$F:$AF,27,FALSE),1,10)&lt;&gt;"null",MID(VLOOKUP(B380,IMPORT!$F:$AF,27,FALSE),1,10),"-")),"")</f>
        <v>43216</v>
      </c>
      <c r="Y380" s="21">
        <f>IFERROR(IF(VLOOKUP(B380,IMPORT!$F:$AF,24,FALSE)&lt;&gt;"null",VLOOKUP(B380,IMPORT!$F:$AF,24,FALSE),""),"")</f>
        <v>7.0100118723603802E+17</v>
      </c>
      <c r="Z380" s="18" t="str">
        <f>IFERROR(IF(VLOOKUP(B380,IMPORT!$F:$AF,25,FALSE)&lt;&gt;"null",VLOOKUP(B380,IMPORT!$F:$AF,25,FALSE),""),"")</f>
        <v/>
      </c>
    </row>
    <row r="381" spans="1:26">
      <c r="A381" s="1" t="str">
        <f>IFERROR(IF(IMPORT!C381&lt;&gt;"",IMPORT!C381,""),"")</f>
        <v>Paris 18 - Lamarck</v>
      </c>
      <c r="B381" s="1" t="str">
        <f>IFERROR(VLOOKUP(D381,IMPORT!$1:$1048576,6,FALSE),"")</f>
        <v>EV-100-SN</v>
      </c>
      <c r="C381" s="1" t="str">
        <f>IFERROR(VLOOKUP(B381,IMPORT!$F:$G,2,FALSE),"")</f>
        <v>MEGANE</v>
      </c>
      <c r="D381" s="8" t="str">
        <f>IFERROR(IF(IMPORT!A381&lt;&gt;"",IMPORT!A381,""),"")</f>
        <v>Paris 18 - Lamarck2</v>
      </c>
      <c r="E381" s="1" t="str">
        <f>IFERROR(VLOOKUP(D381,IMPORT!$1:$1048576,21,FALSE),"")</f>
        <v>Simon Coulange</v>
      </c>
      <c r="F381" s="22" t="str">
        <f>IFERROR(IF(VLOOKUP(B381,IMPORT!$F:$J,4,0)="true","","S"),"")</f>
        <v/>
      </c>
      <c r="G381" s="10" t="str">
        <f>IFERROR(IF(VLOOKUP(B381,IMPORT!$F:$J,5,0)="normal","","B"),"")</f>
        <v/>
      </c>
      <c r="H381" s="23" t="str">
        <f>IFERROR(IF(VLOOKUP(B381,IMPORT!$F:$L,7,0)="true","","P"),"")</f>
        <v/>
      </c>
      <c r="I381" s="18" t="str">
        <f>IF(AND(OR(IMPORT!K381="available",IMPORT!K381="reservation",IMPORT!K381="reservation-late"),OR(A381&lt;&gt;"Z - Garage - Livraison",A381&lt;&gt;"Z - Garage - Livraison")),B381,"")</f>
        <v>EV-100-SN</v>
      </c>
      <c r="J381" s="18" t="str">
        <f>IFERROR(IF(VLOOKUP(B381,IMPORT!$F:$AF,21,FALSE)&lt;&gt;"null",IF(OR(A381="Z - Garage - Livraison",A381="Z - Garage - Restitution"),"",B381),""),"")</f>
        <v/>
      </c>
      <c r="K381" s="18" t="str">
        <f>IF(AND(J381="",OR(IMPORT!K381="intervention",IMPORT!K381="intervention-late")),IF(OR(A381="Z - Garage - Livraison",A381="Z - Garage - Restitution"),"",B381),"")</f>
        <v/>
      </c>
      <c r="L381" s="18" t="str">
        <f t="shared" si="10"/>
        <v/>
      </c>
      <c r="M381" s="20" t="str">
        <f>IFERROR(INT(IF(OR(IMPORT!K381="intervention",IMPORT!K381="intervention-late",IMPORT!K381="unavailable"),IF(J381&lt;&gt;"",MID(VLOOKUP(B381,IMPORT!$F:$AF,21,0),1,10),MID(VLOOKUP(B381,IMPORT!$F:$AF,19,0),1,10)),"")),"")</f>
        <v/>
      </c>
      <c r="N381" s="20" t="str">
        <f>IFERROR(INT(IF(OR(IMPORT!K381="intervention",IMPORT!K381="intervention-late",IMPORT!K381="unavailable"),IF(J381&lt;&gt;"",MID(VLOOKUP(B381,IMPORT!$F:$AF,22,0),1,10),MID(VLOOKUP(B381,IMPORT!$F:$AF,20,0),1,10)),"")),"")</f>
        <v/>
      </c>
      <c r="O381" s="18" t="str">
        <f t="shared" ca="1" si="11"/>
        <v/>
      </c>
      <c r="P381" s="14" t="str">
        <f>IFERROR(INT(IF(MID(VLOOKUP(B381,IMPORT!$F:$AF,23,FALSE),1,10)&lt;&gt;"null",MID(VLOOKUP(B381,IMPORT!$F:$AF,23,FALSE),1,10),"")),"")</f>
        <v/>
      </c>
      <c r="Q381" s="16">
        <f>IFERROR(INT(IF(MID(VLOOKUP(B381,IMPORT!$F:$AF,26,FALSE),1,10)&lt;&gt;"null",MID(VLOOKUP(B381,IMPORT!$F:$AF,26,FALSE),1,10),"")),"")</f>
        <v>43438</v>
      </c>
      <c r="R381" s="16" t="str">
        <f>IFERROR(IF(VLOOKUP(B381,IMPORT!$F:$AF,11,FALSE)="true","X",""),"")</f>
        <v/>
      </c>
      <c r="S381" s="16" t="str">
        <f>IFERROR(IF(VLOOKUP(B381,IMPORT!$F:$AF,12,FALSE)="true","X",""),"")</f>
        <v/>
      </c>
      <c r="T381" s="16" t="str">
        <f>IFERROR(IF(VLOOKUP(B381,IMPORT!$F:$AF,9,FALSE)="true","X",""),"")</f>
        <v/>
      </c>
      <c r="U381" s="16" t="str">
        <f>IFERROR(IF(VLOOKUP(B381,IMPORT!$F:$AF,10,FALSE)="true","X",""),"")</f>
        <v/>
      </c>
      <c r="V381" s="16" t="str">
        <f>IFERROR(IF(VLOOKUP(B381,IMPORT!$F:$AF,13,FALSE)="true","X",""),"")</f>
        <v/>
      </c>
      <c r="W381" s="16" t="str">
        <f>IFERROR(IF(VLOOKUP(B381,IMPORT!$F:$AF,14,FALSE)="true","X",""),"")</f>
        <v/>
      </c>
      <c r="X381" s="12">
        <f>IFERROR(INT(IF(MID(VLOOKUP(B381,IMPORT!$F:$AF,27,FALSE),1,10)&lt;&gt;"null",MID(VLOOKUP(B381,IMPORT!$F:$AF,27,FALSE),1,10),"-")),"")</f>
        <v>43214</v>
      </c>
      <c r="Y381" s="21">
        <f>IFERROR(IF(VLOOKUP(B381,IMPORT!$F:$AF,24,FALSE)&lt;&gt;"null",VLOOKUP(B381,IMPORT!$F:$AF,24,FALSE),""),"")</f>
        <v>70100118723608</v>
      </c>
      <c r="Z381" s="18" t="str">
        <f>IFERROR(IF(VLOOKUP(B381,IMPORT!$F:$AF,25,FALSE)&lt;&gt;"null",VLOOKUP(B381,IMPORT!$F:$AF,25,FALSE),""),"")</f>
        <v/>
      </c>
    </row>
    <row r="382" spans="1:26">
      <c r="A382" s="1" t="str">
        <f>IFERROR(IF(IMPORT!C382&lt;&gt;"",IMPORT!C382,""),"")</f>
        <v>Paris 18 - Lamarck</v>
      </c>
      <c r="B382" s="1" t="str">
        <f>IFERROR(VLOOKUP(D382,IMPORT!$1:$1048576,6,FALSE),"")</f>
        <v>EP-809-YQ</v>
      </c>
      <c r="C382" s="1" t="str">
        <f>IFERROR(VLOOKUP(B382,IMPORT!$F:$G,2,FALSE),"")</f>
        <v>TWINGO</v>
      </c>
      <c r="D382" s="8" t="str">
        <f>IFERROR(IF(IMPORT!A382&lt;&gt;"",IMPORT!A382,""),"")</f>
        <v>Paris 18 - Lamarck3</v>
      </c>
      <c r="E382" s="1" t="str">
        <f>IFERROR(VLOOKUP(D382,IMPORT!$1:$1048576,21,FALSE),"")</f>
        <v>Simon Coulange</v>
      </c>
      <c r="F382" s="22" t="str">
        <f>IFERROR(IF(VLOOKUP(B382,IMPORT!$F:$J,4,0)="true","","S"),"")</f>
        <v/>
      </c>
      <c r="G382" s="10" t="str">
        <f>IFERROR(IF(VLOOKUP(B382,IMPORT!$F:$J,5,0)="normal","","B"),"")</f>
        <v/>
      </c>
      <c r="H382" s="23" t="str">
        <f>IFERROR(IF(VLOOKUP(B382,IMPORT!$F:$L,7,0)="true","","P"),"")</f>
        <v/>
      </c>
      <c r="I382" s="18" t="str">
        <f>IF(AND(OR(IMPORT!K382="available",IMPORT!K382="reservation",IMPORT!K382="reservation-late"),OR(A382&lt;&gt;"Z - Garage - Livraison",A382&lt;&gt;"Z - Garage - Livraison")),B382,"")</f>
        <v>EP-809-YQ</v>
      </c>
      <c r="J382" s="18" t="str">
        <f>IFERROR(IF(VLOOKUP(B382,IMPORT!$F:$AF,21,FALSE)&lt;&gt;"null",IF(OR(A382="Z - Garage - Livraison",A382="Z - Garage - Restitution"),"",B382),""),"")</f>
        <v/>
      </c>
      <c r="K382" s="18" t="str">
        <f>IF(AND(J382="",OR(IMPORT!K382="intervention",IMPORT!K382="intervention-late")),IF(OR(A382="Z - Garage - Livraison",A382="Z - Garage - Restitution"),"",B382),"")</f>
        <v/>
      </c>
      <c r="L382" s="18" t="str">
        <f t="shared" si="10"/>
        <v/>
      </c>
      <c r="M382" s="20" t="str">
        <f>IFERROR(INT(IF(OR(IMPORT!K382="intervention",IMPORT!K382="intervention-late",IMPORT!K382="unavailable"),IF(J382&lt;&gt;"",MID(VLOOKUP(B382,IMPORT!$F:$AF,21,0),1,10),MID(VLOOKUP(B382,IMPORT!$F:$AF,19,0),1,10)),"")),"")</f>
        <v/>
      </c>
      <c r="N382" s="20" t="str">
        <f>IFERROR(INT(IF(OR(IMPORT!K382="intervention",IMPORT!K382="intervention-late",IMPORT!K382="unavailable"),IF(J382&lt;&gt;"",MID(VLOOKUP(B382,IMPORT!$F:$AF,22,0),1,10),MID(VLOOKUP(B382,IMPORT!$F:$AF,20,0),1,10)),"")),"")</f>
        <v/>
      </c>
      <c r="O382" s="18" t="str">
        <f t="shared" ca="1" si="11"/>
        <v/>
      </c>
      <c r="P382" s="14" t="str">
        <f>IFERROR(INT(IF(MID(VLOOKUP(B382,IMPORT!$F:$AF,23,FALSE),1,10)&lt;&gt;"null",MID(VLOOKUP(B382,IMPORT!$F:$AF,23,FALSE),1,10),"")),"")</f>
        <v/>
      </c>
      <c r="Q382" s="16" t="str">
        <f>IFERROR(INT(IF(MID(VLOOKUP(B382,IMPORT!$F:$AF,26,FALSE),1,10)&lt;&gt;"null",MID(VLOOKUP(B382,IMPORT!$F:$AF,26,FALSE),1,10),"")),"")</f>
        <v/>
      </c>
      <c r="R382" s="16" t="str">
        <f>IFERROR(IF(VLOOKUP(B382,IMPORT!$F:$AF,11,FALSE)="true","X",""),"")</f>
        <v/>
      </c>
      <c r="S382" s="16" t="str">
        <f>IFERROR(IF(VLOOKUP(B382,IMPORT!$F:$AF,12,FALSE)="true","X",""),"")</f>
        <v/>
      </c>
      <c r="T382" s="16" t="str">
        <f>IFERROR(IF(VLOOKUP(B382,IMPORT!$F:$AF,9,FALSE)="true","X",""),"")</f>
        <v/>
      </c>
      <c r="U382" s="16" t="str">
        <f>IFERROR(IF(VLOOKUP(B382,IMPORT!$F:$AF,10,FALSE)="true","X",""),"")</f>
        <v/>
      </c>
      <c r="V382" s="16" t="str">
        <f>IFERROR(IF(VLOOKUP(B382,IMPORT!$F:$AF,13,FALSE)="true","X",""),"")</f>
        <v/>
      </c>
      <c r="W382" s="16" t="str">
        <f>IFERROR(IF(VLOOKUP(B382,IMPORT!$F:$AF,14,FALSE)="true","X",""),"")</f>
        <v/>
      </c>
      <c r="X382" s="12">
        <f>IFERROR(INT(IF(MID(VLOOKUP(B382,IMPORT!$F:$AF,27,FALSE),1,10)&lt;&gt;"null",MID(VLOOKUP(B382,IMPORT!$F:$AF,27,FALSE),1,10),"-")),"")</f>
        <v>43216</v>
      </c>
      <c r="Y382" s="21">
        <f>IFERROR(IF(VLOOKUP(B382,IMPORT!$F:$AF,24,FALSE)&lt;&gt;"null",VLOOKUP(B382,IMPORT!$F:$AF,24,FALSE),""),"")</f>
        <v>7.0100118723603597E+17</v>
      </c>
      <c r="Z382" s="18" t="str">
        <f>IFERROR(IF(VLOOKUP(B382,IMPORT!$F:$AF,25,FALSE)&lt;&gt;"null",VLOOKUP(B382,IMPORT!$F:$AF,25,FALSE),""),"")</f>
        <v/>
      </c>
    </row>
    <row r="383" spans="1:26">
      <c r="A383" s="1" t="str">
        <f>IFERROR(IF(IMPORT!C383&lt;&gt;"",IMPORT!C383,""),"")</f>
        <v>Paris 18 - Lamarck</v>
      </c>
      <c r="B383" s="1" t="str">
        <f>IFERROR(VLOOKUP(D383,IMPORT!$1:$1048576,6,FALSE),"")</f>
        <v>EL-864-FN</v>
      </c>
      <c r="C383" s="1" t="str">
        <f>IFERROR(VLOOKUP(B383,IMPORT!$F:$G,2,FALSE),"")</f>
        <v>Golf 7</v>
      </c>
      <c r="D383" s="8" t="str">
        <f>IFERROR(IF(IMPORT!A383&lt;&gt;"",IMPORT!A383,""),"")</f>
        <v>Paris 18 - Lamarck4</v>
      </c>
      <c r="E383" s="1" t="str">
        <f>IFERROR(VLOOKUP(D383,IMPORT!$1:$1048576,21,FALSE),"")</f>
        <v>Simon Coulange</v>
      </c>
      <c r="F383" s="22" t="str">
        <f>IFERROR(IF(VLOOKUP(B383,IMPORT!$F:$J,4,0)="true","","S"),"")</f>
        <v/>
      </c>
      <c r="G383" s="10" t="str">
        <f>IFERROR(IF(VLOOKUP(B383,IMPORT!$F:$J,5,0)="normal","","B"),"")</f>
        <v/>
      </c>
      <c r="H383" s="23" t="str">
        <f>IFERROR(IF(VLOOKUP(B383,IMPORT!$F:$L,7,0)="true","","P"),"")</f>
        <v/>
      </c>
      <c r="I383" s="18" t="str">
        <f>IF(AND(OR(IMPORT!K383="available",IMPORT!K383="reservation",IMPORT!K383="reservation-late"),OR(A383&lt;&gt;"Z - Garage - Livraison",A383&lt;&gt;"Z - Garage - Livraison")),B383,"")</f>
        <v>EL-864-FN</v>
      </c>
      <c r="J383" s="18" t="str">
        <f>IFERROR(IF(VLOOKUP(B383,IMPORT!$F:$AF,21,FALSE)&lt;&gt;"null",IF(OR(A383="Z - Garage - Livraison",A383="Z - Garage - Restitution"),"",B383),""),"")</f>
        <v/>
      </c>
      <c r="K383" s="18" t="str">
        <f>IF(AND(J383="",OR(IMPORT!K383="intervention",IMPORT!K383="intervention-late")),IF(OR(A383="Z - Garage - Livraison",A383="Z - Garage - Restitution"),"",B383),"")</f>
        <v/>
      </c>
      <c r="L383" s="18" t="str">
        <f t="shared" si="10"/>
        <v/>
      </c>
      <c r="M383" s="20" t="str">
        <f>IFERROR(INT(IF(OR(IMPORT!K383="intervention",IMPORT!K383="intervention-late",IMPORT!K383="unavailable"),IF(J383&lt;&gt;"",MID(VLOOKUP(B383,IMPORT!$F:$AF,21,0),1,10),MID(VLOOKUP(B383,IMPORT!$F:$AF,19,0),1,10)),"")),"")</f>
        <v/>
      </c>
      <c r="N383" s="20" t="str">
        <f>IFERROR(INT(IF(OR(IMPORT!K383="intervention",IMPORT!K383="intervention-late",IMPORT!K383="unavailable"),IF(J383&lt;&gt;"",MID(VLOOKUP(B383,IMPORT!$F:$AF,22,0),1,10),MID(VLOOKUP(B383,IMPORT!$F:$AF,20,0),1,10)),"")),"")</f>
        <v/>
      </c>
      <c r="O383" s="18" t="str">
        <f t="shared" ca="1" si="11"/>
        <v/>
      </c>
      <c r="P383" s="14" t="str">
        <f>IFERROR(INT(IF(MID(VLOOKUP(B383,IMPORT!$F:$AF,23,FALSE),1,10)&lt;&gt;"null",MID(VLOOKUP(B383,IMPORT!$F:$AF,23,FALSE),1,10),"")),"")</f>
        <v/>
      </c>
      <c r="Q383" s="16" t="str">
        <f>IFERROR(INT(IF(MID(VLOOKUP(B383,IMPORT!$F:$AF,26,FALSE),1,10)&lt;&gt;"null",MID(VLOOKUP(B383,IMPORT!$F:$AF,26,FALSE),1,10),"")),"")</f>
        <v/>
      </c>
      <c r="R383" s="16" t="str">
        <f>IFERROR(IF(VLOOKUP(B383,IMPORT!$F:$AF,11,FALSE)="true","X",""),"")</f>
        <v/>
      </c>
      <c r="S383" s="16" t="str">
        <f>IFERROR(IF(VLOOKUP(B383,IMPORT!$F:$AF,12,FALSE)="true","X",""),"")</f>
        <v/>
      </c>
      <c r="T383" s="16" t="str">
        <f>IFERROR(IF(VLOOKUP(B383,IMPORT!$F:$AF,9,FALSE)="true","X",""),"")</f>
        <v/>
      </c>
      <c r="U383" s="16" t="str">
        <f>IFERROR(IF(VLOOKUP(B383,IMPORT!$F:$AF,10,FALSE)="true","X",""),"")</f>
        <v/>
      </c>
      <c r="V383" s="16" t="str">
        <f>IFERROR(IF(VLOOKUP(B383,IMPORT!$F:$AF,13,FALSE)="true","X",""),"")</f>
        <v/>
      </c>
      <c r="W383" s="16" t="str">
        <f>IFERROR(IF(VLOOKUP(B383,IMPORT!$F:$AF,14,FALSE)="true","X",""),"")</f>
        <v/>
      </c>
      <c r="X383" s="12">
        <f>IFERROR(INT(IF(MID(VLOOKUP(B383,IMPORT!$F:$AF,27,FALSE),1,10)&lt;&gt;"null",MID(VLOOKUP(B383,IMPORT!$F:$AF,27,FALSE),1,10),"-")),"")</f>
        <v>43391</v>
      </c>
      <c r="Y383" s="21">
        <f>IFERROR(IF(VLOOKUP(B383,IMPORT!$F:$AF,24,FALSE)&lt;&gt;"null",VLOOKUP(B383,IMPORT!$F:$AF,24,FALSE),""),"")</f>
        <v>7.0100118723602995E+17</v>
      </c>
      <c r="Z383" s="18" t="str">
        <f>IFERROR(IF(VLOOKUP(B383,IMPORT!$F:$AF,25,FALSE)&lt;&gt;"null",VLOOKUP(B383,IMPORT!$F:$AF,25,FALSE),""),"")</f>
        <v/>
      </c>
    </row>
    <row r="384" spans="1:26">
      <c r="A384" s="1" t="str">
        <f>IFERROR(IF(IMPORT!C384&lt;&gt;"",IMPORT!C384,""),"")</f>
        <v>Paris 18 - Lamarck</v>
      </c>
      <c r="B384" s="1" t="str">
        <f>IFERROR(VLOOKUP(D384,IMPORT!$1:$1048576,6,FALSE),"")</f>
        <v>EY-938-BM</v>
      </c>
      <c r="C384" s="1" t="str">
        <f>IFERROR(VLOOKUP(B384,IMPORT!$F:$G,2,FALSE),"")</f>
        <v>GRAND SCENIC</v>
      </c>
      <c r="D384" s="8" t="str">
        <f>IFERROR(IF(IMPORT!A384&lt;&gt;"",IMPORT!A384,""),"")</f>
        <v>Paris 18 - Lamarck5</v>
      </c>
      <c r="E384" s="1" t="str">
        <f>IFERROR(VLOOKUP(D384,IMPORT!$1:$1048576,21,FALSE),"")</f>
        <v>Simon Coulange</v>
      </c>
      <c r="F384" s="22" t="str">
        <f>IFERROR(IF(VLOOKUP(B384,IMPORT!$F:$J,4,0)="true","","S"),"")</f>
        <v/>
      </c>
      <c r="G384" s="10" t="str">
        <f>IFERROR(IF(VLOOKUP(B384,IMPORT!$F:$J,5,0)="normal","","B"),"")</f>
        <v/>
      </c>
      <c r="H384" s="23" t="str">
        <f>IFERROR(IF(VLOOKUP(B384,IMPORT!$F:$L,7,0)="true","","P"),"")</f>
        <v/>
      </c>
      <c r="I384" s="18" t="str">
        <f>IF(AND(OR(IMPORT!K384="available",IMPORT!K384="reservation",IMPORT!K384="reservation-late"),OR(A384&lt;&gt;"Z - Garage - Livraison",A384&lt;&gt;"Z - Garage - Livraison")),B384,"")</f>
        <v>EY-938-BM</v>
      </c>
      <c r="J384" s="18" t="str">
        <f>IFERROR(IF(VLOOKUP(B384,IMPORT!$F:$AF,21,FALSE)&lt;&gt;"null",IF(OR(A384="Z - Garage - Livraison",A384="Z - Garage - Restitution"),"",B384),""),"")</f>
        <v/>
      </c>
      <c r="K384" s="18" t="str">
        <f>IF(AND(J384="",OR(IMPORT!K384="intervention",IMPORT!K384="intervention-late")),IF(OR(A384="Z - Garage - Livraison",A384="Z - Garage - Restitution"),"",B384),"")</f>
        <v/>
      </c>
      <c r="L384" s="18" t="str">
        <f t="shared" si="10"/>
        <v/>
      </c>
      <c r="M384" s="20" t="str">
        <f>IFERROR(INT(IF(OR(IMPORT!K384="intervention",IMPORT!K384="intervention-late",IMPORT!K384="unavailable"),IF(J384&lt;&gt;"",MID(VLOOKUP(B384,IMPORT!$F:$AF,21,0),1,10),MID(VLOOKUP(B384,IMPORT!$F:$AF,19,0),1,10)),"")),"")</f>
        <v/>
      </c>
      <c r="N384" s="20" t="str">
        <f>IFERROR(INT(IF(OR(IMPORT!K384="intervention",IMPORT!K384="intervention-late",IMPORT!K384="unavailable"),IF(J384&lt;&gt;"",MID(VLOOKUP(B384,IMPORT!$F:$AF,22,0),1,10),MID(VLOOKUP(B384,IMPORT!$F:$AF,20,0),1,10)),"")),"")</f>
        <v/>
      </c>
      <c r="O384" s="18" t="str">
        <f t="shared" ca="1" si="11"/>
        <v/>
      </c>
      <c r="P384" s="14" t="str">
        <f>IFERROR(INT(IF(MID(VLOOKUP(B384,IMPORT!$F:$AF,23,FALSE),1,10)&lt;&gt;"null",MID(VLOOKUP(B384,IMPORT!$F:$AF,23,FALSE),1,10),"")),"")</f>
        <v/>
      </c>
      <c r="Q384" s="16" t="str">
        <f>IFERROR(INT(IF(MID(VLOOKUP(B384,IMPORT!$F:$AF,26,FALSE),1,10)&lt;&gt;"null",MID(VLOOKUP(B384,IMPORT!$F:$AF,26,FALSE),1,10),"")),"")</f>
        <v/>
      </c>
      <c r="R384" s="16" t="str">
        <f>IFERROR(IF(VLOOKUP(B384,IMPORT!$F:$AF,11,FALSE)="true","X",""),"")</f>
        <v/>
      </c>
      <c r="S384" s="16" t="str">
        <f>IFERROR(IF(VLOOKUP(B384,IMPORT!$F:$AF,12,FALSE)="true","X",""),"")</f>
        <v/>
      </c>
      <c r="T384" s="16" t="str">
        <f>IFERROR(IF(VLOOKUP(B384,IMPORT!$F:$AF,9,FALSE)="true","X",""),"")</f>
        <v/>
      </c>
      <c r="U384" s="16" t="str">
        <f>IFERROR(IF(VLOOKUP(B384,IMPORT!$F:$AF,10,FALSE)="true","X",""),"")</f>
        <v/>
      </c>
      <c r="V384" s="16" t="str">
        <f>IFERROR(IF(VLOOKUP(B384,IMPORT!$F:$AF,13,FALSE)="true","X",""),"")</f>
        <v/>
      </c>
      <c r="W384" s="16" t="str">
        <f>IFERROR(IF(VLOOKUP(B384,IMPORT!$F:$AF,14,FALSE)="true","X",""),"")</f>
        <v/>
      </c>
      <c r="X384" s="12" t="str">
        <f>IFERROR(INT(IF(MID(VLOOKUP(B384,IMPORT!$F:$AF,27,FALSE),1,10)&lt;&gt;"null",MID(VLOOKUP(B384,IMPORT!$F:$AF,27,FALSE),1,10),"-")),"")</f>
        <v/>
      </c>
      <c r="Y384" s="21">
        <f>IFERROR(IF(VLOOKUP(B384,IMPORT!$F:$AF,24,FALSE)&lt;&gt;"null",VLOOKUP(B384,IMPORT!$F:$AF,24,FALSE),""),"")</f>
        <v>7.0100118723605504E+17</v>
      </c>
      <c r="Z384" s="18" t="str">
        <f>IFERROR(IF(VLOOKUP(B384,IMPORT!$F:$AF,25,FALSE)&lt;&gt;"null",VLOOKUP(B384,IMPORT!$F:$AF,25,FALSE),""),"")</f>
        <v/>
      </c>
    </row>
    <row r="385" spans="1:26">
      <c r="A385" s="1" t="str">
        <f>IFERROR(IF(IMPORT!C385&lt;&gt;"",IMPORT!C385,""),"")</f>
        <v>Paris 19 - Avenue Mathurin Moreau</v>
      </c>
      <c r="B385" s="1" t="str">
        <f>IFERROR(VLOOKUP(D385,IMPORT!$1:$1048576,6,FALSE),"")</f>
        <v>EL-192-SA</v>
      </c>
      <c r="C385" s="1" t="str">
        <f>IFERROR(VLOOKUP(B385,IMPORT!$F:$G,2,FALSE),"")</f>
        <v>TWINGO</v>
      </c>
      <c r="D385" s="8" t="str">
        <f>IFERROR(IF(IMPORT!A385&lt;&gt;"",IMPORT!A385,""),"")</f>
        <v>Paris 19 - Avenue Mathurin Moreau1</v>
      </c>
      <c r="E385" s="1" t="str">
        <f>IFERROR(VLOOKUP(D385,IMPORT!$1:$1048576,21,FALSE),"")</f>
        <v>Simon Coulange</v>
      </c>
      <c r="F385" s="22" t="str">
        <f>IFERROR(IF(VLOOKUP(B385,IMPORT!$F:$J,4,0)="true","","S"),"")</f>
        <v/>
      </c>
      <c r="G385" s="10" t="str">
        <f>IFERROR(IF(VLOOKUP(B385,IMPORT!$F:$J,5,0)="normal","","B"),"")</f>
        <v/>
      </c>
      <c r="H385" s="23" t="str">
        <f>IFERROR(IF(VLOOKUP(B385,IMPORT!$F:$L,7,0)="true","","P"),"")</f>
        <v/>
      </c>
      <c r="I385" s="18" t="str">
        <f>IF(AND(OR(IMPORT!K385="available",IMPORT!K385="reservation",IMPORT!K385="reservation-late"),OR(A385&lt;&gt;"Z - Garage - Livraison",A385&lt;&gt;"Z - Garage - Livraison")),B385,"")</f>
        <v>EL-192-SA</v>
      </c>
      <c r="J385" s="18" t="str">
        <f>IFERROR(IF(VLOOKUP(B385,IMPORT!$F:$AF,21,FALSE)&lt;&gt;"null",IF(OR(A385="Z - Garage - Livraison",A385="Z - Garage - Restitution"),"",B385),""),"")</f>
        <v/>
      </c>
      <c r="K385" s="18" t="str">
        <f>IF(AND(J385="",OR(IMPORT!K385="intervention",IMPORT!K385="intervention-late")),IF(OR(A385="Z - Garage - Livraison",A385="Z - Garage - Restitution"),"",B385),"")</f>
        <v/>
      </c>
      <c r="L385" s="18" t="str">
        <f t="shared" si="10"/>
        <v/>
      </c>
      <c r="M385" s="20" t="str">
        <f>IFERROR(INT(IF(OR(IMPORT!K385="intervention",IMPORT!K385="intervention-late",IMPORT!K385="unavailable"),IF(J385&lt;&gt;"",MID(VLOOKUP(B385,IMPORT!$F:$AF,21,0),1,10),MID(VLOOKUP(B385,IMPORT!$F:$AF,19,0),1,10)),"")),"")</f>
        <v/>
      </c>
      <c r="N385" s="20" t="str">
        <f>IFERROR(INT(IF(OR(IMPORT!K385="intervention",IMPORT!K385="intervention-late",IMPORT!K385="unavailable"),IF(J385&lt;&gt;"",MID(VLOOKUP(B385,IMPORT!$F:$AF,22,0),1,10),MID(VLOOKUP(B385,IMPORT!$F:$AF,20,0),1,10)),"")),"")</f>
        <v/>
      </c>
      <c r="O385" s="18" t="str">
        <f t="shared" ca="1" si="11"/>
        <v/>
      </c>
      <c r="P385" s="14">
        <f>IFERROR(INT(IF(MID(VLOOKUP(B385,IMPORT!$F:$AF,23,FALSE),1,10)&lt;&gt;"null",MID(VLOOKUP(B385,IMPORT!$F:$AF,23,FALSE),1,10),"")),"")</f>
        <v>43507</v>
      </c>
      <c r="Q385" s="16" t="str">
        <f>IFERROR(INT(IF(MID(VLOOKUP(B385,IMPORT!$F:$AF,26,FALSE),1,10)&lt;&gt;"null",MID(VLOOKUP(B385,IMPORT!$F:$AF,26,FALSE),1,10),"")),"")</f>
        <v/>
      </c>
      <c r="R385" s="16" t="str">
        <f>IFERROR(IF(VLOOKUP(B385,IMPORT!$F:$AF,11,FALSE)="true","X",""),"")</f>
        <v/>
      </c>
      <c r="S385" s="16" t="str">
        <f>IFERROR(IF(VLOOKUP(B385,IMPORT!$F:$AF,12,FALSE)="true","X",""),"")</f>
        <v/>
      </c>
      <c r="T385" s="16" t="str">
        <f>IFERROR(IF(VLOOKUP(B385,IMPORT!$F:$AF,9,FALSE)="true","X",""),"")</f>
        <v/>
      </c>
      <c r="U385" s="16" t="str">
        <f>IFERROR(IF(VLOOKUP(B385,IMPORT!$F:$AF,10,FALSE)="true","X",""),"")</f>
        <v/>
      </c>
      <c r="V385" s="16" t="str">
        <f>IFERROR(IF(VLOOKUP(B385,IMPORT!$F:$AF,13,FALSE)="true","X",""),"")</f>
        <v/>
      </c>
      <c r="W385" s="16" t="str">
        <f>IFERROR(IF(VLOOKUP(B385,IMPORT!$F:$AF,14,FALSE)="true","X",""),"")</f>
        <v/>
      </c>
      <c r="X385" s="12">
        <f>IFERROR(INT(IF(MID(VLOOKUP(B385,IMPORT!$F:$AF,27,FALSE),1,10)&lt;&gt;"null",MID(VLOOKUP(B385,IMPORT!$F:$AF,27,FALSE),1,10),"-")),"")</f>
        <v>43209</v>
      </c>
      <c r="Y385" s="21">
        <f>IFERROR(IF(VLOOKUP(B385,IMPORT!$F:$AF,24,FALSE)&lt;&gt;"null",VLOOKUP(B385,IMPORT!$F:$AF,24,FALSE),""),"")</f>
        <v>7.0100118723608801E+18</v>
      </c>
      <c r="Z385" s="18" t="str">
        <f>IFERROR(IF(VLOOKUP(B385,IMPORT!$F:$AF,25,FALSE)&lt;&gt;"null",VLOOKUP(B385,IMPORT!$F:$AF,25,FALSE),""),"")</f>
        <v>Voirie</v>
      </c>
    </row>
    <row r="386" spans="1:26">
      <c r="A386" s="1" t="str">
        <f>IFERROR(IF(IMPORT!C386&lt;&gt;"",IMPORT!C386,""),"")</f>
        <v>Paris 19 - Avenue Mathurin Moreau</v>
      </c>
      <c r="B386" s="1" t="str">
        <f>IFERROR(VLOOKUP(D386,IMPORT!$1:$1048576,6,FALSE),"")</f>
        <v>EZ-764-XE</v>
      </c>
      <c r="C386" s="1" t="str">
        <f>IFERROR(VLOOKUP(B386,IMPORT!$F:$G,2,FALSE),"")</f>
        <v>C-HR</v>
      </c>
      <c r="D386" s="8" t="str">
        <f>IFERROR(IF(IMPORT!A386&lt;&gt;"",IMPORT!A386,""),"")</f>
        <v>Paris 19 - Avenue Mathurin Moreau2</v>
      </c>
      <c r="E386" s="1" t="str">
        <f>IFERROR(VLOOKUP(D386,IMPORT!$1:$1048576,21,FALSE),"")</f>
        <v>Simon Coulange</v>
      </c>
      <c r="F386" s="22" t="str">
        <f>IFERROR(IF(VLOOKUP(B386,IMPORT!$F:$J,4,0)="true","","S"),"")</f>
        <v/>
      </c>
      <c r="G386" s="10" t="str">
        <f>IFERROR(IF(VLOOKUP(B386,IMPORT!$F:$J,5,0)="normal","","B"),"")</f>
        <v/>
      </c>
      <c r="H386" s="23" t="str">
        <f>IFERROR(IF(VLOOKUP(B386,IMPORT!$F:$L,7,0)="true","","P"),"")</f>
        <v/>
      </c>
      <c r="I386" s="18" t="str">
        <f>IF(AND(OR(IMPORT!K386="available",IMPORT!K386="reservation",IMPORT!K386="reservation-late"),OR(A386&lt;&gt;"Z - Garage - Livraison",A386&lt;&gt;"Z - Garage - Livraison")),B386,"")</f>
        <v>EZ-764-XE</v>
      </c>
      <c r="J386" s="18" t="str">
        <f>IFERROR(IF(VLOOKUP(B386,IMPORT!$F:$AF,21,FALSE)&lt;&gt;"null",IF(OR(A386="Z - Garage - Livraison",A386="Z - Garage - Restitution"),"",B386),""),"")</f>
        <v/>
      </c>
      <c r="K386" s="18" t="str">
        <f>IF(AND(J386="",OR(IMPORT!K386="intervention",IMPORT!K386="intervention-late")),IF(OR(A386="Z - Garage - Livraison",A386="Z - Garage - Restitution"),"",B386),"")</f>
        <v/>
      </c>
      <c r="L386" s="18" t="str">
        <f t="shared" ref="L386:L449" si="12">IFERROR(IF(OR(A386="Z - Garage - Livraison",A386="Z - Garage - Restitution"),B386,""),"")</f>
        <v/>
      </c>
      <c r="M386" s="20" t="str">
        <f>IFERROR(INT(IF(OR(IMPORT!K386="intervention",IMPORT!K386="intervention-late",IMPORT!K386="unavailable"),IF(J386&lt;&gt;"",MID(VLOOKUP(B386,IMPORT!$F:$AF,21,0),1,10),MID(VLOOKUP(B386,IMPORT!$F:$AF,19,0),1,10)),"")),"")</f>
        <v/>
      </c>
      <c r="N386" s="20" t="str">
        <f>IFERROR(INT(IF(OR(IMPORT!K386="intervention",IMPORT!K386="intervention-late",IMPORT!K386="unavailable"),IF(J386&lt;&gt;"",MID(VLOOKUP(B386,IMPORT!$F:$AF,22,0),1,10),MID(VLOOKUP(B386,IMPORT!$F:$AF,20,0),1,10)),"")),"")</f>
        <v/>
      </c>
      <c r="O386" s="18" t="str">
        <f t="shared" ca="1" si="11"/>
        <v/>
      </c>
      <c r="P386" s="14" t="str">
        <f>IFERROR(INT(IF(MID(VLOOKUP(B386,IMPORT!$F:$AF,23,FALSE),1,10)&lt;&gt;"null",MID(VLOOKUP(B386,IMPORT!$F:$AF,23,FALSE),1,10),"")),"")</f>
        <v/>
      </c>
      <c r="Q386" s="16" t="str">
        <f>IFERROR(INT(IF(MID(VLOOKUP(B386,IMPORT!$F:$AF,26,FALSE),1,10)&lt;&gt;"null",MID(VLOOKUP(B386,IMPORT!$F:$AF,26,FALSE),1,10),"")),"")</f>
        <v/>
      </c>
      <c r="R386" s="16" t="str">
        <f>IFERROR(IF(VLOOKUP(B386,IMPORT!$F:$AF,11,FALSE)="true","X",""),"")</f>
        <v/>
      </c>
      <c r="S386" s="16" t="str">
        <f>IFERROR(IF(VLOOKUP(B386,IMPORT!$F:$AF,12,FALSE)="true","X",""),"")</f>
        <v/>
      </c>
      <c r="T386" s="16" t="str">
        <f>IFERROR(IF(VLOOKUP(B386,IMPORT!$F:$AF,9,FALSE)="true","X",""),"")</f>
        <v/>
      </c>
      <c r="U386" s="16" t="str">
        <f>IFERROR(IF(VLOOKUP(B386,IMPORT!$F:$AF,10,FALSE)="true","X",""),"")</f>
        <v/>
      </c>
      <c r="V386" s="16" t="str">
        <f>IFERROR(IF(VLOOKUP(B386,IMPORT!$F:$AF,13,FALSE)="true","X",""),"")</f>
        <v/>
      </c>
      <c r="W386" s="16" t="str">
        <f>IFERROR(IF(VLOOKUP(B386,IMPORT!$F:$AF,14,FALSE)="true","X",""),"")</f>
        <v/>
      </c>
      <c r="X386" s="12" t="str">
        <f>IFERROR(INT(IF(MID(VLOOKUP(B386,IMPORT!$F:$AF,27,FALSE),1,10)&lt;&gt;"null",MID(VLOOKUP(B386,IMPORT!$F:$AF,27,FALSE),1,10),"-")),"")</f>
        <v/>
      </c>
      <c r="Y386" s="21">
        <f>IFERROR(IF(VLOOKUP(B386,IMPORT!$F:$AF,24,FALSE)&lt;&gt;"null",VLOOKUP(B386,IMPORT!$F:$AF,24,FALSE),""),"")</f>
        <v>7.0100118723604595E+17</v>
      </c>
      <c r="Z386" s="18" t="str">
        <f>IFERROR(IF(VLOOKUP(B386,IMPORT!$F:$AF,25,FALSE)&lt;&gt;"null",VLOOKUP(B386,IMPORT!$F:$AF,25,FALSE),""),"")</f>
        <v/>
      </c>
    </row>
    <row r="387" spans="1:26">
      <c r="A387" s="1" t="str">
        <f>IFERROR(IF(IMPORT!C387&lt;&gt;"",IMPORT!C387,""),"")</f>
        <v>Paris 19 - Cite des Sciences</v>
      </c>
      <c r="B387" s="1" t="str">
        <f>IFERROR(VLOOKUP(D387,IMPORT!$1:$1048576,6,FALSE),"")</f>
        <v>EX-698-YT</v>
      </c>
      <c r="C387" s="1">
        <f>IFERROR(VLOOKUP(B387,IMPORT!$F:$G,2,FALSE),"")</f>
        <v>500</v>
      </c>
      <c r="D387" s="8" t="str">
        <f>IFERROR(IF(IMPORT!A387&lt;&gt;"",IMPORT!A387,""),"")</f>
        <v>Paris 19 - Cite des Sciences1</v>
      </c>
      <c r="E387" s="1" t="str">
        <f>IFERROR(VLOOKUP(D387,IMPORT!$1:$1048576,21,FALSE),"")</f>
        <v>Simon Coulange</v>
      </c>
      <c r="F387" s="22" t="str">
        <f>IFERROR(IF(VLOOKUP(B387,IMPORT!$F:$J,4,0)="true","","S"),"")</f>
        <v/>
      </c>
      <c r="G387" s="10" t="str">
        <f>IFERROR(IF(VLOOKUP(B387,IMPORT!$F:$J,5,0)="normal","","B"),"")</f>
        <v/>
      </c>
      <c r="H387" s="23" t="str">
        <f>IFERROR(IF(VLOOKUP(B387,IMPORT!$F:$L,7,0)="true","","P"),"")</f>
        <v/>
      </c>
      <c r="I387" s="18" t="str">
        <f>IF(AND(OR(IMPORT!K387="available",IMPORT!K387="reservation",IMPORT!K387="reservation-late"),OR(A387&lt;&gt;"Z - Garage - Livraison",A387&lt;&gt;"Z - Garage - Livraison")),B387,"")</f>
        <v>EX-698-YT</v>
      </c>
      <c r="J387" s="18" t="str">
        <f>IFERROR(IF(VLOOKUP(B387,IMPORT!$F:$AF,21,FALSE)&lt;&gt;"null",IF(OR(A387="Z - Garage - Livraison",A387="Z - Garage - Restitution"),"",B387),""),"")</f>
        <v/>
      </c>
      <c r="K387" s="18" t="str">
        <f>IF(AND(J387="",OR(IMPORT!K387="intervention",IMPORT!K387="intervention-late")),IF(OR(A387="Z - Garage - Livraison",A387="Z - Garage - Restitution"),"",B387),"")</f>
        <v/>
      </c>
      <c r="L387" s="18" t="str">
        <f t="shared" si="12"/>
        <v/>
      </c>
      <c r="M387" s="20" t="str">
        <f>IFERROR(INT(IF(OR(IMPORT!K387="intervention",IMPORT!K387="intervention-late",IMPORT!K387="unavailable"),IF(J387&lt;&gt;"",MID(VLOOKUP(B387,IMPORT!$F:$AF,21,0),1,10),MID(VLOOKUP(B387,IMPORT!$F:$AF,19,0),1,10)),"")),"")</f>
        <v/>
      </c>
      <c r="N387" s="20" t="str">
        <f>IFERROR(INT(IF(OR(IMPORT!K387="intervention",IMPORT!K387="intervention-late",IMPORT!K387="unavailable"),IF(J387&lt;&gt;"",MID(VLOOKUP(B387,IMPORT!$F:$AF,22,0),1,10),MID(VLOOKUP(B387,IMPORT!$F:$AF,20,0),1,10)),"")),"")</f>
        <v/>
      </c>
      <c r="O387" s="18" t="str">
        <f t="shared" ref="O387:O450" ca="1" si="13">IF(J387&lt;&gt;"",IF(N387&lt;&gt;"",N387-TODAY(),""),"")</f>
        <v/>
      </c>
      <c r="P387" s="14" t="str">
        <f>IFERROR(INT(IF(MID(VLOOKUP(B387,IMPORT!$F:$AF,23,FALSE),1,10)&lt;&gt;"null",MID(VLOOKUP(B387,IMPORT!$F:$AF,23,FALSE),1,10),"")),"")</f>
        <v/>
      </c>
      <c r="Q387" s="16" t="str">
        <f>IFERROR(INT(IF(MID(VLOOKUP(B387,IMPORT!$F:$AF,26,FALSE),1,10)&lt;&gt;"null",MID(VLOOKUP(B387,IMPORT!$F:$AF,26,FALSE),1,10),"")),"")</f>
        <v/>
      </c>
      <c r="R387" s="16" t="str">
        <f>IFERROR(IF(VLOOKUP(B387,IMPORT!$F:$AF,11,FALSE)="true","X",""),"")</f>
        <v/>
      </c>
      <c r="S387" s="16" t="str">
        <f>IFERROR(IF(VLOOKUP(B387,IMPORT!$F:$AF,12,FALSE)="true","X",""),"")</f>
        <v/>
      </c>
      <c r="T387" s="16" t="str">
        <f>IFERROR(IF(VLOOKUP(B387,IMPORT!$F:$AF,9,FALSE)="true","X",""),"")</f>
        <v/>
      </c>
      <c r="U387" s="16" t="str">
        <f>IFERROR(IF(VLOOKUP(B387,IMPORT!$F:$AF,10,FALSE)="true","X",""),"")</f>
        <v/>
      </c>
      <c r="V387" s="16" t="str">
        <f>IFERROR(IF(VLOOKUP(B387,IMPORT!$F:$AF,13,FALSE)="true","X",""),"")</f>
        <v/>
      </c>
      <c r="W387" s="16" t="str">
        <f>IFERROR(IF(VLOOKUP(B387,IMPORT!$F:$AF,14,FALSE)="true","X",""),"")</f>
        <v/>
      </c>
      <c r="X387" s="12" t="str">
        <f>IFERROR(INT(IF(MID(VLOOKUP(B387,IMPORT!$F:$AF,27,FALSE),1,10)&lt;&gt;"null",MID(VLOOKUP(B387,IMPORT!$F:$AF,27,FALSE),1,10),"-")),"")</f>
        <v/>
      </c>
      <c r="Y387" s="21">
        <f>IFERROR(IF(VLOOKUP(B387,IMPORT!$F:$AF,24,FALSE)&lt;&gt;"null",VLOOKUP(B387,IMPORT!$F:$AF,24,FALSE),""),"")</f>
        <v>7.0100118723603994E+17</v>
      </c>
      <c r="Z387" s="18">
        <f>IFERROR(IF(VLOOKUP(B387,IMPORT!$F:$AF,25,FALSE)&lt;&gt;"null",VLOOKUP(B387,IMPORT!$F:$AF,25,FALSE),""),"")</f>
        <v>1246</v>
      </c>
    </row>
    <row r="388" spans="1:26">
      <c r="A388" s="1" t="str">
        <f>IFERROR(IF(IMPORT!C388&lt;&gt;"",IMPORT!C388,""),"")</f>
        <v>Paris 19 - Cite des Sciences</v>
      </c>
      <c r="B388" s="1" t="str">
        <f>IFERROR(VLOOKUP(D388,IMPORT!$1:$1048576,6,FALSE),"")</f>
        <v>FA-944-JA</v>
      </c>
      <c r="C388" s="1" t="str">
        <f>IFERROR(VLOOKUP(B388,IMPORT!$F:$G,2,FALSE),"")</f>
        <v>MEGANE</v>
      </c>
      <c r="D388" s="8" t="str">
        <f>IFERROR(IF(IMPORT!A388&lt;&gt;"",IMPORT!A388,""),"")</f>
        <v>Paris 19 - Cite des Sciences2</v>
      </c>
      <c r="E388" s="1" t="str">
        <f>IFERROR(VLOOKUP(D388,IMPORT!$1:$1048576,21,FALSE),"")</f>
        <v>Simon Coulange</v>
      </c>
      <c r="F388" s="22" t="str">
        <f>IFERROR(IF(VLOOKUP(B388,IMPORT!$F:$J,4,0)="true","","S"),"")</f>
        <v/>
      </c>
      <c r="G388" s="10" t="str">
        <f>IFERROR(IF(VLOOKUP(B388,IMPORT!$F:$J,5,0)="normal","","B"),"")</f>
        <v/>
      </c>
      <c r="H388" s="23" t="str">
        <f>IFERROR(IF(VLOOKUP(B388,IMPORT!$F:$L,7,0)="true","","P"),"")</f>
        <v/>
      </c>
      <c r="I388" s="18" t="str">
        <f>IF(AND(OR(IMPORT!K388="available",IMPORT!K388="reservation",IMPORT!K388="reservation-late"),OR(A388&lt;&gt;"Z - Garage - Livraison",A388&lt;&gt;"Z - Garage - Livraison")),B388,"")</f>
        <v/>
      </c>
      <c r="J388" s="18" t="str">
        <f>IFERROR(IF(VLOOKUP(B388,IMPORT!$F:$AF,21,FALSE)&lt;&gt;"null",IF(OR(A388="Z - Garage - Livraison",A388="Z - Garage - Restitution"),"",B388),""),"")</f>
        <v/>
      </c>
      <c r="K388" s="18" t="str">
        <f>IF(AND(J388="",OR(IMPORT!K388="intervention",IMPORT!K388="intervention-late")),IF(OR(A388="Z - Garage - Livraison",A388="Z - Garage - Restitution"),"",B388),"")</f>
        <v>FA-944-JA</v>
      </c>
      <c r="L388" s="18" t="str">
        <f t="shared" si="12"/>
        <v/>
      </c>
      <c r="M388" s="20">
        <f>IFERROR(INT(IF(OR(IMPORT!K388="intervention",IMPORT!K388="intervention-late",IMPORT!K388="unavailable"),IF(J388&lt;&gt;"",MID(VLOOKUP(B388,IMPORT!$F:$AF,21,0),1,10),MID(VLOOKUP(B388,IMPORT!$F:$AF,19,0),1,10)),"")),"")</f>
        <v>43511</v>
      </c>
      <c r="N388" s="20">
        <f>IFERROR(INT(IF(OR(IMPORT!K388="intervention",IMPORT!K388="intervention-late",IMPORT!K388="unavailable"),IF(J388&lt;&gt;"",MID(VLOOKUP(B388,IMPORT!$F:$AF,22,0),1,10),MID(VLOOKUP(B388,IMPORT!$F:$AF,20,0),1,10)),"")),"")</f>
        <v>43511</v>
      </c>
      <c r="O388" s="18" t="str">
        <f t="shared" ca="1" si="13"/>
        <v/>
      </c>
      <c r="P388" s="14">
        <f>IFERROR(INT(IF(MID(VLOOKUP(B388,IMPORT!$F:$AF,23,FALSE),1,10)&lt;&gt;"null",MID(VLOOKUP(B388,IMPORT!$F:$AF,23,FALSE),1,10),"")),"")</f>
        <v>43506</v>
      </c>
      <c r="Q388" s="16">
        <f>IFERROR(INT(IF(MID(VLOOKUP(B388,IMPORT!$F:$AF,26,FALSE),1,10)&lt;&gt;"null",MID(VLOOKUP(B388,IMPORT!$F:$AF,26,FALSE),1,10),"")),"")</f>
        <v>43382</v>
      </c>
      <c r="R388" s="16" t="str">
        <f>IFERROR(IF(VLOOKUP(B388,IMPORT!$F:$AF,11,FALSE)="true","X",""),"")</f>
        <v/>
      </c>
      <c r="S388" s="16" t="str">
        <f>IFERROR(IF(VLOOKUP(B388,IMPORT!$F:$AF,12,FALSE)="true","X",""),"")</f>
        <v/>
      </c>
      <c r="T388" s="16" t="str">
        <f>IFERROR(IF(VLOOKUP(B388,IMPORT!$F:$AF,9,FALSE)="true","X",""),"")</f>
        <v/>
      </c>
      <c r="U388" s="16" t="str">
        <f>IFERROR(IF(VLOOKUP(B388,IMPORT!$F:$AF,10,FALSE)="true","X",""),"")</f>
        <v/>
      </c>
      <c r="V388" s="16" t="str">
        <f>IFERROR(IF(VLOOKUP(B388,IMPORT!$F:$AF,13,FALSE)="true","X",""),"")</f>
        <v/>
      </c>
      <c r="W388" s="16" t="str">
        <f>IFERROR(IF(VLOOKUP(B388,IMPORT!$F:$AF,14,FALSE)="true","X",""),"")</f>
        <v/>
      </c>
      <c r="X388" s="12">
        <f>IFERROR(INT(IF(MID(VLOOKUP(B388,IMPORT!$F:$AF,27,FALSE),1,10)&lt;&gt;"null",MID(VLOOKUP(B388,IMPORT!$F:$AF,27,FALSE),1,10),"-")),"")</f>
        <v>43509</v>
      </c>
      <c r="Y388" s="21">
        <f>IFERROR(IF(VLOOKUP(B388,IMPORT!$F:$AF,24,FALSE)&lt;&gt;"null",VLOOKUP(B388,IMPORT!$F:$AF,24,FALSE),""),"")</f>
        <v>7.0100118723604506E+17</v>
      </c>
      <c r="Z388" s="18">
        <f>IFERROR(IF(VLOOKUP(B388,IMPORT!$F:$AF,25,FALSE)&lt;&gt;"null",VLOOKUP(B388,IMPORT!$F:$AF,25,FALSE),""),"")</f>
        <v>1328</v>
      </c>
    </row>
    <row r="389" spans="1:26">
      <c r="A389" s="1" t="str">
        <f>IFERROR(IF(IMPORT!C389&lt;&gt;"",IMPORT!C389,""),"")</f>
        <v>Paris 19 - Cite des Sciences</v>
      </c>
      <c r="B389" s="1" t="str">
        <f>IFERROR(VLOOKUP(D389,IMPORT!$1:$1048576,6,FALSE),"")</f>
        <v>EW-904-KM</v>
      </c>
      <c r="C389" s="1">
        <f>IFERROR(VLOOKUP(B389,IMPORT!$F:$G,2,FALSE),"")</f>
        <v>500</v>
      </c>
      <c r="D389" s="8" t="str">
        <f>IFERROR(IF(IMPORT!A389&lt;&gt;"",IMPORT!A389,""),"")</f>
        <v>Paris 19 - Cite des Sciences3</v>
      </c>
      <c r="E389" s="1" t="str">
        <f>IFERROR(VLOOKUP(D389,IMPORT!$1:$1048576,21,FALSE),"")</f>
        <v>Simon Coulange</v>
      </c>
      <c r="F389" s="22" t="str">
        <f>IFERROR(IF(VLOOKUP(B389,IMPORT!$F:$J,4,0)="true","","S"),"")</f>
        <v/>
      </c>
      <c r="G389" s="10" t="str">
        <f>IFERROR(IF(VLOOKUP(B389,IMPORT!$F:$J,5,0)="normal","","B"),"")</f>
        <v/>
      </c>
      <c r="H389" s="23" t="str">
        <f>IFERROR(IF(VLOOKUP(B389,IMPORT!$F:$L,7,0)="true","","P"),"")</f>
        <v/>
      </c>
      <c r="I389" s="18" t="str">
        <f>IF(AND(OR(IMPORT!K389="available",IMPORT!K389="reservation",IMPORT!K389="reservation-late"),OR(A389&lt;&gt;"Z - Garage - Livraison",A389&lt;&gt;"Z - Garage - Livraison")),B389,"")</f>
        <v>EW-904-KM</v>
      </c>
      <c r="J389" s="18" t="str">
        <f>IFERROR(IF(VLOOKUP(B389,IMPORT!$F:$AF,21,FALSE)&lt;&gt;"null",IF(OR(A389="Z - Garage - Livraison",A389="Z - Garage - Restitution"),"",B389),""),"")</f>
        <v/>
      </c>
      <c r="K389" s="18" t="str">
        <f>IF(AND(J389="",OR(IMPORT!K389="intervention",IMPORT!K389="intervention-late")),IF(OR(A389="Z - Garage - Livraison",A389="Z - Garage - Restitution"),"",B389),"")</f>
        <v/>
      </c>
      <c r="L389" s="18" t="str">
        <f t="shared" si="12"/>
        <v/>
      </c>
      <c r="M389" s="20" t="str">
        <f>IFERROR(INT(IF(OR(IMPORT!K389="intervention",IMPORT!K389="intervention-late",IMPORT!K389="unavailable"),IF(J389&lt;&gt;"",MID(VLOOKUP(B389,IMPORT!$F:$AF,21,0),1,10),MID(VLOOKUP(B389,IMPORT!$F:$AF,19,0),1,10)),"")),"")</f>
        <v/>
      </c>
      <c r="N389" s="20" t="str">
        <f>IFERROR(INT(IF(OR(IMPORT!K389="intervention",IMPORT!K389="intervention-late",IMPORT!K389="unavailable"),IF(J389&lt;&gt;"",MID(VLOOKUP(B389,IMPORT!$F:$AF,22,0),1,10),MID(VLOOKUP(B389,IMPORT!$F:$AF,20,0),1,10)),"")),"")</f>
        <v/>
      </c>
      <c r="O389" s="18" t="str">
        <f t="shared" ca="1" si="13"/>
        <v/>
      </c>
      <c r="P389" s="14">
        <f>IFERROR(INT(IF(MID(VLOOKUP(B389,IMPORT!$F:$AF,23,FALSE),1,10)&lt;&gt;"null",MID(VLOOKUP(B389,IMPORT!$F:$AF,23,FALSE),1,10),"")),"")</f>
        <v>43222</v>
      </c>
      <c r="Q389" s="16">
        <f>IFERROR(INT(IF(MID(VLOOKUP(B389,IMPORT!$F:$AF,26,FALSE),1,10)&lt;&gt;"null",MID(VLOOKUP(B389,IMPORT!$F:$AF,26,FALSE),1,10),"")),"")</f>
        <v>43498</v>
      </c>
      <c r="R389" s="16" t="str">
        <f>IFERROR(IF(VLOOKUP(B389,IMPORT!$F:$AF,11,FALSE)="true","X",""),"")</f>
        <v/>
      </c>
      <c r="S389" s="16" t="str">
        <f>IFERROR(IF(VLOOKUP(B389,IMPORT!$F:$AF,12,FALSE)="true","X",""),"")</f>
        <v/>
      </c>
      <c r="T389" s="16" t="str">
        <f>IFERROR(IF(VLOOKUP(B389,IMPORT!$F:$AF,9,FALSE)="true","X",""),"")</f>
        <v/>
      </c>
      <c r="U389" s="16" t="str">
        <f>IFERROR(IF(VLOOKUP(B389,IMPORT!$F:$AF,10,FALSE)="true","X",""),"")</f>
        <v/>
      </c>
      <c r="V389" s="16" t="str">
        <f>IFERROR(IF(VLOOKUP(B389,IMPORT!$F:$AF,13,FALSE)="true","X",""),"")</f>
        <v/>
      </c>
      <c r="W389" s="16" t="str">
        <f>IFERROR(IF(VLOOKUP(B389,IMPORT!$F:$AF,14,FALSE)="true","X",""),"")</f>
        <v/>
      </c>
      <c r="X389" s="12">
        <f>IFERROR(INT(IF(MID(VLOOKUP(B389,IMPORT!$F:$AF,27,FALSE),1,10)&lt;&gt;"null",MID(VLOOKUP(B389,IMPORT!$F:$AF,27,FALSE),1,10),"-")),"")</f>
        <v>43509</v>
      </c>
      <c r="Y389" s="21">
        <f>IFERROR(IF(VLOOKUP(B389,IMPORT!$F:$AF,24,FALSE)&lt;&gt;"null",VLOOKUP(B389,IMPORT!$F:$AF,24,FALSE),""),"")</f>
        <v>7.0100118723606195E+17</v>
      </c>
      <c r="Z389" s="18" t="str">
        <f>IFERROR(IF(VLOOKUP(B389,IMPORT!$F:$AF,25,FALSE)&lt;&gt;"null",VLOOKUP(B389,IMPORT!$F:$AF,25,FALSE),""),"")</f>
        <v/>
      </c>
    </row>
    <row r="390" spans="1:26">
      <c r="A390" s="1" t="str">
        <f>IFERROR(IF(IMPORT!C390&lt;&gt;"",IMPORT!C390,""),"")</f>
        <v>Paris 19 - Cite des Sciences</v>
      </c>
      <c r="B390" s="1" t="str">
        <f>IFERROR(VLOOKUP(D390,IMPORT!$1:$1048576,6,FALSE),"")</f>
        <v>ES-803-YB</v>
      </c>
      <c r="C390" s="1" t="str">
        <f>IFERROR(VLOOKUP(B390,IMPORT!$F:$G,2,FALSE),"")</f>
        <v>MEGANE</v>
      </c>
      <c r="D390" s="8" t="str">
        <f>IFERROR(IF(IMPORT!A390&lt;&gt;"",IMPORT!A390,""),"")</f>
        <v>Paris 19 - Cite des Sciences4</v>
      </c>
      <c r="E390" s="1" t="str">
        <f>IFERROR(VLOOKUP(D390,IMPORT!$1:$1048576,21,FALSE),"")</f>
        <v>Simon Coulange</v>
      </c>
      <c r="F390" s="22" t="str">
        <f>IFERROR(IF(VLOOKUP(B390,IMPORT!$F:$J,4,0)="true","","S"),"")</f>
        <v/>
      </c>
      <c r="G390" s="10" t="str">
        <f>IFERROR(IF(VLOOKUP(B390,IMPORT!$F:$J,5,0)="normal","","B"),"")</f>
        <v/>
      </c>
      <c r="H390" s="23" t="str">
        <f>IFERROR(IF(VLOOKUP(B390,IMPORT!$F:$L,7,0)="true","","P"),"")</f>
        <v/>
      </c>
      <c r="I390" s="18" t="str">
        <f>IF(AND(OR(IMPORT!K390="available",IMPORT!K390="reservation",IMPORT!K390="reservation-late"),OR(A390&lt;&gt;"Z - Garage - Livraison",A390&lt;&gt;"Z - Garage - Livraison")),B390,"")</f>
        <v>ES-803-YB</v>
      </c>
      <c r="J390" s="18" t="str">
        <f>IFERROR(IF(VLOOKUP(B390,IMPORT!$F:$AF,21,FALSE)&lt;&gt;"null",IF(OR(A390="Z - Garage - Livraison",A390="Z - Garage - Restitution"),"",B390),""),"")</f>
        <v/>
      </c>
      <c r="K390" s="18" t="str">
        <f>IF(AND(J390="",OR(IMPORT!K390="intervention",IMPORT!K390="intervention-late")),IF(OR(A390="Z - Garage - Livraison",A390="Z - Garage - Restitution"),"",B390),"")</f>
        <v/>
      </c>
      <c r="L390" s="18" t="str">
        <f t="shared" si="12"/>
        <v/>
      </c>
      <c r="M390" s="20" t="str">
        <f>IFERROR(INT(IF(OR(IMPORT!K390="intervention",IMPORT!K390="intervention-late",IMPORT!K390="unavailable"),IF(J390&lt;&gt;"",MID(VLOOKUP(B390,IMPORT!$F:$AF,21,0),1,10),MID(VLOOKUP(B390,IMPORT!$F:$AF,19,0),1,10)),"")),"")</f>
        <v/>
      </c>
      <c r="N390" s="20" t="str">
        <f>IFERROR(INT(IF(OR(IMPORT!K390="intervention",IMPORT!K390="intervention-late",IMPORT!K390="unavailable"),IF(J390&lt;&gt;"",MID(VLOOKUP(B390,IMPORT!$F:$AF,22,0),1,10),MID(VLOOKUP(B390,IMPORT!$F:$AF,20,0),1,10)),"")),"")</f>
        <v/>
      </c>
      <c r="O390" s="18" t="str">
        <f t="shared" ca="1" si="13"/>
        <v/>
      </c>
      <c r="P390" s="14" t="str">
        <f>IFERROR(INT(IF(MID(VLOOKUP(B390,IMPORT!$F:$AF,23,FALSE),1,10)&lt;&gt;"null",MID(VLOOKUP(B390,IMPORT!$F:$AF,23,FALSE),1,10),"")),"")</f>
        <v/>
      </c>
      <c r="Q390" s="16" t="str">
        <f>IFERROR(INT(IF(MID(VLOOKUP(B390,IMPORT!$F:$AF,26,FALSE),1,10)&lt;&gt;"null",MID(VLOOKUP(B390,IMPORT!$F:$AF,26,FALSE),1,10),"")),"")</f>
        <v/>
      </c>
      <c r="R390" s="16" t="str">
        <f>IFERROR(IF(VLOOKUP(B390,IMPORT!$F:$AF,11,FALSE)="true","X",""),"")</f>
        <v/>
      </c>
      <c r="S390" s="16" t="str">
        <f>IFERROR(IF(VLOOKUP(B390,IMPORT!$F:$AF,12,FALSE)="true","X",""),"")</f>
        <v/>
      </c>
      <c r="T390" s="16" t="str">
        <f>IFERROR(IF(VLOOKUP(B390,IMPORT!$F:$AF,9,FALSE)="true","X",""),"")</f>
        <v/>
      </c>
      <c r="U390" s="16" t="str">
        <f>IFERROR(IF(VLOOKUP(B390,IMPORT!$F:$AF,10,FALSE)="true","X",""),"")</f>
        <v/>
      </c>
      <c r="V390" s="16" t="str">
        <f>IFERROR(IF(VLOOKUP(B390,IMPORT!$F:$AF,13,FALSE)="true","X",""),"")</f>
        <v/>
      </c>
      <c r="W390" s="16" t="str">
        <f>IFERROR(IF(VLOOKUP(B390,IMPORT!$F:$AF,14,FALSE)="true","X",""),"")</f>
        <v/>
      </c>
      <c r="X390" s="12">
        <f>IFERROR(INT(IF(MID(VLOOKUP(B390,IMPORT!$F:$AF,27,FALSE),1,10)&lt;&gt;"null",MID(VLOOKUP(B390,IMPORT!$F:$AF,27,FALSE),1,10),"-")),"")</f>
        <v>43448</v>
      </c>
      <c r="Y390" s="21">
        <f>IFERROR(IF(VLOOKUP(B390,IMPORT!$F:$AF,24,FALSE)&lt;&gt;"null",VLOOKUP(B390,IMPORT!$F:$AF,24,FALSE),""),"")</f>
        <v>7.0100118723602701E+17</v>
      </c>
      <c r="Z390" s="18">
        <f>IFERROR(IF(VLOOKUP(B390,IMPORT!$F:$AF,25,FALSE)&lt;&gt;"null",VLOOKUP(B390,IMPORT!$F:$AF,25,FALSE),""),"")</f>
        <v>1245</v>
      </c>
    </row>
    <row r="391" spans="1:26">
      <c r="A391" s="1" t="str">
        <f>IFERROR(IF(IMPORT!C391&lt;&gt;"",IMPORT!C391,""),"")</f>
        <v>Paris 19 - Cite des Sciences</v>
      </c>
      <c r="B391" s="1" t="str">
        <f>IFERROR(VLOOKUP(D391,IMPORT!$1:$1048576,6,FALSE),"")</f>
        <v>EQ-748-CE</v>
      </c>
      <c r="C391" s="1" t="str">
        <f>IFERROR(VLOOKUP(B391,IMPORT!$F:$G,2,FALSE),"")</f>
        <v>MEGANE</v>
      </c>
      <c r="D391" s="8" t="str">
        <f>IFERROR(IF(IMPORT!A391&lt;&gt;"",IMPORT!A391,""),"")</f>
        <v>Paris 19 - Cite des Sciences5</v>
      </c>
      <c r="E391" s="1" t="str">
        <f>IFERROR(VLOOKUP(D391,IMPORT!$1:$1048576,21,FALSE),"")</f>
        <v>Simon Coulange</v>
      </c>
      <c r="F391" s="22" t="str">
        <f>IFERROR(IF(VLOOKUP(B391,IMPORT!$F:$J,4,0)="true","","S"),"")</f>
        <v/>
      </c>
      <c r="G391" s="10" t="str">
        <f>IFERROR(IF(VLOOKUP(B391,IMPORT!$F:$J,5,0)="normal","","B"),"")</f>
        <v>B</v>
      </c>
      <c r="H391" s="23" t="str">
        <f>IFERROR(IF(VLOOKUP(B391,IMPORT!$F:$L,7,0)="true","","P"),"")</f>
        <v/>
      </c>
      <c r="I391" s="18" t="str">
        <f>IF(AND(OR(IMPORT!K391="available",IMPORT!K391="reservation",IMPORT!K391="reservation-late"),OR(A391&lt;&gt;"Z - Garage - Livraison",A391&lt;&gt;"Z - Garage - Livraison")),B391,"")</f>
        <v>EQ-748-CE</v>
      </c>
      <c r="J391" s="18" t="str">
        <f>IFERROR(IF(VLOOKUP(B391,IMPORT!$F:$AF,21,FALSE)&lt;&gt;"null",IF(OR(A391="Z - Garage - Livraison",A391="Z - Garage - Restitution"),"",B391),""),"")</f>
        <v/>
      </c>
      <c r="K391" s="18" t="str">
        <f>IF(AND(J391="",OR(IMPORT!K391="intervention",IMPORT!K391="intervention-late")),IF(OR(A391="Z - Garage - Livraison",A391="Z - Garage - Restitution"),"",B391),"")</f>
        <v/>
      </c>
      <c r="L391" s="18" t="str">
        <f t="shared" si="12"/>
        <v/>
      </c>
      <c r="M391" s="20" t="str">
        <f>IFERROR(INT(IF(OR(IMPORT!K391="intervention",IMPORT!K391="intervention-late",IMPORT!K391="unavailable"),IF(J391&lt;&gt;"",MID(VLOOKUP(B391,IMPORT!$F:$AF,21,0),1,10),MID(VLOOKUP(B391,IMPORT!$F:$AF,19,0),1,10)),"")),"")</f>
        <v/>
      </c>
      <c r="N391" s="20" t="str">
        <f>IFERROR(INT(IF(OR(IMPORT!K391="intervention",IMPORT!K391="intervention-late",IMPORT!K391="unavailable"),IF(J391&lt;&gt;"",MID(VLOOKUP(B391,IMPORT!$F:$AF,22,0),1,10),MID(VLOOKUP(B391,IMPORT!$F:$AF,20,0),1,10)),"")),"")</f>
        <v/>
      </c>
      <c r="O391" s="18" t="str">
        <f t="shared" ca="1" si="13"/>
        <v/>
      </c>
      <c r="P391" s="14">
        <f>IFERROR(INT(IF(MID(VLOOKUP(B391,IMPORT!$F:$AF,23,FALSE),1,10)&lt;&gt;"null",MID(VLOOKUP(B391,IMPORT!$F:$AF,23,FALSE),1,10),"")),"")</f>
        <v>43402</v>
      </c>
      <c r="Q391" s="16">
        <f>IFERROR(INT(IF(MID(VLOOKUP(B391,IMPORT!$F:$AF,26,FALSE),1,10)&lt;&gt;"null",MID(VLOOKUP(B391,IMPORT!$F:$AF,26,FALSE),1,10),"")),"")</f>
        <v>43327</v>
      </c>
      <c r="R391" s="16" t="str">
        <f>IFERROR(IF(VLOOKUP(B391,IMPORT!$F:$AF,11,FALSE)="true","X",""),"")</f>
        <v/>
      </c>
      <c r="S391" s="16" t="str">
        <f>IFERROR(IF(VLOOKUP(B391,IMPORT!$F:$AF,12,FALSE)="true","X",""),"")</f>
        <v/>
      </c>
      <c r="T391" s="16" t="str">
        <f>IFERROR(IF(VLOOKUP(B391,IMPORT!$F:$AF,9,FALSE)="true","X",""),"")</f>
        <v/>
      </c>
      <c r="U391" s="16" t="str">
        <f>IFERROR(IF(VLOOKUP(B391,IMPORT!$F:$AF,10,FALSE)="true","X",""),"")</f>
        <v/>
      </c>
      <c r="V391" s="16" t="str">
        <f>IFERROR(IF(VLOOKUP(B391,IMPORT!$F:$AF,13,FALSE)="true","X",""),"")</f>
        <v/>
      </c>
      <c r="W391" s="16" t="str">
        <f>IFERROR(IF(VLOOKUP(B391,IMPORT!$F:$AF,14,FALSE)="true","X",""),"")</f>
        <v/>
      </c>
      <c r="X391" s="12">
        <f>IFERROR(INT(IF(MID(VLOOKUP(B391,IMPORT!$F:$AF,27,FALSE),1,10)&lt;&gt;"null",MID(VLOOKUP(B391,IMPORT!$F:$AF,27,FALSE),1,10),"-")),"")</f>
        <v>43244</v>
      </c>
      <c r="Y391" s="21">
        <f>IFERROR(IF(VLOOKUP(B391,IMPORT!$F:$AF,24,FALSE)&lt;&gt;"null",VLOOKUP(B391,IMPORT!$F:$AF,24,FALSE),""),"")</f>
        <v>7.01001187236016E+17</v>
      </c>
      <c r="Z391" s="18">
        <f>IFERROR(IF(VLOOKUP(B391,IMPORT!$F:$AF,25,FALSE)&lt;&gt;"null",VLOOKUP(B391,IMPORT!$F:$AF,25,FALSE),""),"")</f>
        <v>1266</v>
      </c>
    </row>
    <row r="392" spans="1:26">
      <c r="A392" s="1" t="str">
        <f>IFERROR(IF(IMPORT!C392&lt;&gt;"",IMPORT!C392,""),"")</f>
        <v>Paris 19 - Cite des Sciences</v>
      </c>
      <c r="B392" s="1" t="str">
        <f>IFERROR(VLOOKUP(D392,IMPORT!$1:$1048576,6,FALSE),"")</f>
        <v>EN-272-GB</v>
      </c>
      <c r="C392" s="1" t="str">
        <f>IFERROR(VLOOKUP(B392,IMPORT!$F:$G,2,FALSE),"")</f>
        <v>Golf 7</v>
      </c>
      <c r="D392" s="8" t="str">
        <f>IFERROR(IF(IMPORT!A392&lt;&gt;"",IMPORT!A392,""),"")</f>
        <v>Paris 19 - Cite des Sciences6</v>
      </c>
      <c r="E392" s="1" t="str">
        <f>IFERROR(VLOOKUP(D392,IMPORT!$1:$1048576,21,FALSE),"")</f>
        <v>Simon Coulange</v>
      </c>
      <c r="F392" s="22" t="str">
        <f>IFERROR(IF(VLOOKUP(B392,IMPORT!$F:$J,4,0)="true","","S"),"")</f>
        <v/>
      </c>
      <c r="G392" s="10" t="str">
        <f>IFERROR(IF(VLOOKUP(B392,IMPORT!$F:$J,5,0)="normal","","B"),"")</f>
        <v/>
      </c>
      <c r="H392" s="23" t="str">
        <f>IFERROR(IF(VLOOKUP(B392,IMPORT!$F:$L,7,0)="true","","P"),"")</f>
        <v/>
      </c>
      <c r="I392" s="18" t="str">
        <f>IF(AND(OR(IMPORT!K392="available",IMPORT!K392="reservation",IMPORT!K392="reservation-late"),OR(A392&lt;&gt;"Z - Garage - Livraison",A392&lt;&gt;"Z - Garage - Livraison")),B392,"")</f>
        <v>EN-272-GB</v>
      </c>
      <c r="J392" s="18" t="str">
        <f>IFERROR(IF(VLOOKUP(B392,IMPORT!$F:$AF,21,FALSE)&lt;&gt;"null",IF(OR(A392="Z - Garage - Livraison",A392="Z - Garage - Restitution"),"",B392),""),"")</f>
        <v/>
      </c>
      <c r="K392" s="18" t="str">
        <f>IF(AND(J392="",OR(IMPORT!K392="intervention",IMPORT!K392="intervention-late")),IF(OR(A392="Z - Garage - Livraison",A392="Z - Garage - Restitution"),"",B392),"")</f>
        <v/>
      </c>
      <c r="L392" s="18" t="str">
        <f t="shared" si="12"/>
        <v/>
      </c>
      <c r="M392" s="20" t="str">
        <f>IFERROR(INT(IF(OR(IMPORT!K392="intervention",IMPORT!K392="intervention-late",IMPORT!K392="unavailable"),IF(J392&lt;&gt;"",MID(VLOOKUP(B392,IMPORT!$F:$AF,21,0),1,10),MID(VLOOKUP(B392,IMPORT!$F:$AF,19,0),1,10)),"")),"")</f>
        <v/>
      </c>
      <c r="N392" s="20" t="str">
        <f>IFERROR(INT(IF(OR(IMPORT!K392="intervention",IMPORT!K392="intervention-late",IMPORT!K392="unavailable"),IF(J392&lt;&gt;"",MID(VLOOKUP(B392,IMPORT!$F:$AF,22,0),1,10),MID(VLOOKUP(B392,IMPORT!$F:$AF,20,0),1,10)),"")),"")</f>
        <v/>
      </c>
      <c r="O392" s="18" t="str">
        <f t="shared" ca="1" si="13"/>
        <v/>
      </c>
      <c r="P392" s="14">
        <f>IFERROR(INT(IF(MID(VLOOKUP(B392,IMPORT!$F:$AF,23,FALSE),1,10)&lt;&gt;"null",MID(VLOOKUP(B392,IMPORT!$F:$AF,23,FALSE),1,10),"")),"")</f>
        <v>43507</v>
      </c>
      <c r="Q392" s="16">
        <f>IFERROR(INT(IF(MID(VLOOKUP(B392,IMPORT!$F:$AF,26,FALSE),1,10)&lt;&gt;"null",MID(VLOOKUP(B392,IMPORT!$F:$AF,26,FALSE),1,10),"")),"")</f>
        <v>43398</v>
      </c>
      <c r="R392" s="16" t="str">
        <f>IFERROR(IF(VLOOKUP(B392,IMPORT!$F:$AF,11,FALSE)="true","X",""),"")</f>
        <v/>
      </c>
      <c r="S392" s="16" t="str">
        <f>IFERROR(IF(VLOOKUP(B392,IMPORT!$F:$AF,12,FALSE)="true","X",""),"")</f>
        <v/>
      </c>
      <c r="T392" s="16" t="str">
        <f>IFERROR(IF(VLOOKUP(B392,IMPORT!$F:$AF,9,FALSE)="true","X",""),"")</f>
        <v/>
      </c>
      <c r="U392" s="16" t="str">
        <f>IFERROR(IF(VLOOKUP(B392,IMPORT!$F:$AF,10,FALSE)="true","X",""),"")</f>
        <v/>
      </c>
      <c r="V392" s="16" t="str">
        <f>IFERROR(IF(VLOOKUP(B392,IMPORT!$F:$AF,13,FALSE)="true","X",""),"")</f>
        <v/>
      </c>
      <c r="W392" s="16" t="str">
        <f>IFERROR(IF(VLOOKUP(B392,IMPORT!$F:$AF,14,FALSE)="true","X",""),"")</f>
        <v/>
      </c>
      <c r="X392" s="12">
        <f>IFERROR(INT(IF(MID(VLOOKUP(B392,IMPORT!$F:$AF,27,FALSE),1,10)&lt;&gt;"null",MID(VLOOKUP(B392,IMPORT!$F:$AF,27,FALSE),1,10),"-")),"")</f>
        <v>43209</v>
      </c>
      <c r="Y392" s="21">
        <f>IFERROR(IF(VLOOKUP(B392,IMPORT!$F:$AF,24,FALSE)&lt;&gt;"null",VLOOKUP(B392,IMPORT!$F:$AF,24,FALSE),""),"")</f>
        <v>7.0100118723600896E+17</v>
      </c>
      <c r="Z392" s="18">
        <f>IFERROR(IF(VLOOKUP(B392,IMPORT!$F:$AF,25,FALSE)&lt;&gt;"null",VLOOKUP(B392,IMPORT!$F:$AF,25,FALSE),""),"")</f>
        <v>1267</v>
      </c>
    </row>
    <row r="393" spans="1:26">
      <c r="A393" s="1" t="str">
        <f>IFERROR(IF(IMPORT!C393&lt;&gt;"",IMPORT!C393,""),"")</f>
        <v>Paris 19 - Place des fetes</v>
      </c>
      <c r="B393" s="1" t="str">
        <f>IFERROR(VLOOKUP(D393,IMPORT!$1:$1048576,6,FALSE),"")</f>
        <v>ES-669-VS</v>
      </c>
      <c r="C393" s="1" t="str">
        <f>IFERROR(VLOOKUP(B393,IMPORT!$F:$G,2,FALSE),"")</f>
        <v>MEGANE</v>
      </c>
      <c r="D393" s="8" t="str">
        <f>IFERROR(IF(IMPORT!A393&lt;&gt;"",IMPORT!A393,""),"")</f>
        <v>Paris 19 - Place des fetes1</v>
      </c>
      <c r="E393" s="1" t="str">
        <f>IFERROR(VLOOKUP(D393,IMPORT!$1:$1048576,21,FALSE),"")</f>
        <v>Simon Coulange</v>
      </c>
      <c r="F393" s="22" t="str">
        <f>IFERROR(IF(VLOOKUP(B393,IMPORT!$F:$J,4,0)="true","","S"),"")</f>
        <v/>
      </c>
      <c r="G393" s="10" t="str">
        <f>IFERROR(IF(VLOOKUP(B393,IMPORT!$F:$J,5,0)="normal","","B"),"")</f>
        <v/>
      </c>
      <c r="H393" s="23" t="str">
        <f>IFERROR(IF(VLOOKUP(B393,IMPORT!$F:$L,7,0)="true","","P"),"")</f>
        <v/>
      </c>
      <c r="I393" s="18" t="str">
        <f>IF(AND(OR(IMPORT!K393="available",IMPORT!K393="reservation",IMPORT!K393="reservation-late"),OR(A393&lt;&gt;"Z - Garage - Livraison",A393&lt;&gt;"Z - Garage - Livraison")),B393,"")</f>
        <v/>
      </c>
      <c r="J393" s="18" t="str">
        <f>IFERROR(IF(VLOOKUP(B393,IMPORT!$F:$AF,21,FALSE)&lt;&gt;"null",IF(OR(A393="Z - Garage - Livraison",A393="Z - Garage - Restitution"),"",B393),""),"")</f>
        <v/>
      </c>
      <c r="K393" s="18" t="str">
        <f>IF(AND(J393="",OR(IMPORT!K393="intervention",IMPORT!K393="intervention-late")),IF(OR(A393="Z - Garage - Livraison",A393="Z - Garage - Restitution"),"",B393),"")</f>
        <v>ES-669-VS</v>
      </c>
      <c r="L393" s="18" t="str">
        <f t="shared" si="12"/>
        <v/>
      </c>
      <c r="M393" s="20">
        <f>IFERROR(INT(IF(OR(IMPORT!K393="intervention",IMPORT!K393="intervention-late",IMPORT!K393="unavailable"),IF(J393&lt;&gt;"",MID(VLOOKUP(B393,IMPORT!$F:$AF,21,0),1,10),MID(VLOOKUP(B393,IMPORT!$F:$AF,19,0),1,10)),"")),"")</f>
        <v>43511</v>
      </c>
      <c r="N393" s="20">
        <f>IFERROR(INT(IF(OR(IMPORT!K393="intervention",IMPORT!K393="intervention-late",IMPORT!K393="unavailable"),IF(J393&lt;&gt;"",MID(VLOOKUP(B393,IMPORT!$F:$AF,22,0),1,10),MID(VLOOKUP(B393,IMPORT!$F:$AF,20,0),1,10)),"")),"")</f>
        <v>43511</v>
      </c>
      <c r="O393" s="18" t="str">
        <f t="shared" ca="1" si="13"/>
        <v/>
      </c>
      <c r="P393" s="14" t="str">
        <f>IFERROR(INT(IF(MID(VLOOKUP(B393,IMPORT!$F:$AF,23,FALSE),1,10)&lt;&gt;"null",MID(VLOOKUP(B393,IMPORT!$F:$AF,23,FALSE),1,10),"")),"")</f>
        <v/>
      </c>
      <c r="Q393" s="16">
        <f>IFERROR(INT(IF(MID(VLOOKUP(B393,IMPORT!$F:$AF,26,FALSE),1,10)&lt;&gt;"null",MID(VLOOKUP(B393,IMPORT!$F:$AF,26,FALSE),1,10),"")),"")</f>
        <v>43503</v>
      </c>
      <c r="R393" s="16" t="str">
        <f>IFERROR(IF(VLOOKUP(B393,IMPORT!$F:$AF,11,FALSE)="true","X",""),"")</f>
        <v/>
      </c>
      <c r="S393" s="16" t="str">
        <f>IFERROR(IF(VLOOKUP(B393,IMPORT!$F:$AF,12,FALSE)="true","X",""),"")</f>
        <v/>
      </c>
      <c r="T393" s="16" t="str">
        <f>IFERROR(IF(VLOOKUP(B393,IMPORT!$F:$AF,9,FALSE)="true","X",""),"")</f>
        <v/>
      </c>
      <c r="U393" s="16" t="str">
        <f>IFERROR(IF(VLOOKUP(B393,IMPORT!$F:$AF,10,FALSE)="true","X",""),"")</f>
        <v/>
      </c>
      <c r="V393" s="16" t="str">
        <f>IFERROR(IF(VLOOKUP(B393,IMPORT!$F:$AF,13,FALSE)="true","X",""),"")</f>
        <v/>
      </c>
      <c r="W393" s="16" t="str">
        <f>IFERROR(IF(VLOOKUP(B393,IMPORT!$F:$AF,14,FALSE)="true","X",""),"")</f>
        <v/>
      </c>
      <c r="X393" s="12">
        <f>IFERROR(INT(IF(MID(VLOOKUP(B393,IMPORT!$F:$AF,27,FALSE),1,10)&lt;&gt;"null",MID(VLOOKUP(B393,IMPORT!$F:$AF,27,FALSE),1,10),"-")),"")</f>
        <v>43431</v>
      </c>
      <c r="Y393" s="21">
        <f>IFERROR(IF(VLOOKUP(B393,IMPORT!$F:$AF,24,FALSE)&lt;&gt;"null",VLOOKUP(B393,IMPORT!$F:$AF,24,FALSE),""),"")</f>
        <v>7.0100118723602803E+17</v>
      </c>
      <c r="Z393" s="18" t="str">
        <f>IFERROR(IF(VLOOKUP(B393,IMPORT!$F:$AF,25,FALSE)&lt;&gt;"null",VLOOKUP(B393,IMPORT!$F:$AF,25,FALSE),""),"")</f>
        <v/>
      </c>
    </row>
    <row r="394" spans="1:26">
      <c r="A394" s="1" t="str">
        <f>IFERROR(IF(IMPORT!C394&lt;&gt;"",IMPORT!C394,""),"")</f>
        <v>Paris 19 - Place des fetes</v>
      </c>
      <c r="B394" s="1" t="str">
        <f>IFERROR(VLOOKUP(D394,IMPORT!$1:$1048576,6,FALSE),"")</f>
        <v>ER-418-MZ</v>
      </c>
      <c r="C394" s="1" t="str">
        <f>IFERROR(VLOOKUP(B394,IMPORT!$F:$G,2,FALSE),"")</f>
        <v>MEGANE</v>
      </c>
      <c r="D394" s="8" t="str">
        <f>IFERROR(IF(IMPORT!A394&lt;&gt;"",IMPORT!A394,""),"")</f>
        <v>Paris 19 - Place des fetes2</v>
      </c>
      <c r="E394" s="1" t="str">
        <f>IFERROR(VLOOKUP(D394,IMPORT!$1:$1048576,21,FALSE),"")</f>
        <v>Simon Coulange</v>
      </c>
      <c r="F394" s="22" t="str">
        <f>IFERROR(IF(VLOOKUP(B394,IMPORT!$F:$J,4,0)="true","","S"),"")</f>
        <v/>
      </c>
      <c r="G394" s="10" t="str">
        <f>IFERROR(IF(VLOOKUP(B394,IMPORT!$F:$J,5,0)="normal","","B"),"")</f>
        <v/>
      </c>
      <c r="H394" s="23" t="str">
        <f>IFERROR(IF(VLOOKUP(B394,IMPORT!$F:$L,7,0)="true","","P"),"")</f>
        <v/>
      </c>
      <c r="I394" s="18" t="str">
        <f>IF(AND(OR(IMPORT!K394="available",IMPORT!K394="reservation",IMPORT!K394="reservation-late"),OR(A394&lt;&gt;"Z - Garage - Livraison",A394&lt;&gt;"Z - Garage - Livraison")),B394,"")</f>
        <v/>
      </c>
      <c r="J394" s="18" t="str">
        <f>IFERROR(IF(VLOOKUP(B394,IMPORT!$F:$AF,21,FALSE)&lt;&gt;"null",IF(OR(A394="Z - Garage - Livraison",A394="Z - Garage - Restitution"),"",B394),""),"")</f>
        <v/>
      </c>
      <c r="K394" s="18" t="str">
        <f>IF(AND(J394="",OR(IMPORT!K394="intervention",IMPORT!K394="intervention-late")),IF(OR(A394="Z - Garage - Livraison",A394="Z - Garage - Restitution"),"",B394),"")</f>
        <v>ER-418-MZ</v>
      </c>
      <c r="L394" s="18" t="str">
        <f t="shared" si="12"/>
        <v/>
      </c>
      <c r="M394" s="20">
        <f>IFERROR(INT(IF(OR(IMPORT!K394="intervention",IMPORT!K394="intervention-late",IMPORT!K394="unavailable"),IF(J394&lt;&gt;"",MID(VLOOKUP(B394,IMPORT!$F:$AF,21,0),1,10),MID(VLOOKUP(B394,IMPORT!$F:$AF,19,0),1,10)),"")),"")</f>
        <v>43511</v>
      </c>
      <c r="N394" s="20">
        <f>IFERROR(INT(IF(OR(IMPORT!K394="intervention",IMPORT!K394="intervention-late",IMPORT!K394="unavailable"),IF(J394&lt;&gt;"",MID(VLOOKUP(B394,IMPORT!$F:$AF,22,0),1,10),MID(VLOOKUP(B394,IMPORT!$F:$AF,20,0),1,10)),"")),"")</f>
        <v>43511</v>
      </c>
      <c r="O394" s="18" t="str">
        <f t="shared" ca="1" si="13"/>
        <v/>
      </c>
      <c r="P394" s="14">
        <f>IFERROR(INT(IF(MID(VLOOKUP(B394,IMPORT!$F:$AF,23,FALSE),1,10)&lt;&gt;"null",MID(VLOOKUP(B394,IMPORT!$F:$AF,23,FALSE),1,10),"")),"")</f>
        <v>43477</v>
      </c>
      <c r="Q394" s="16" t="str">
        <f>IFERROR(INT(IF(MID(VLOOKUP(B394,IMPORT!$F:$AF,26,FALSE),1,10)&lt;&gt;"null",MID(VLOOKUP(B394,IMPORT!$F:$AF,26,FALSE),1,10),"")),"")</f>
        <v/>
      </c>
      <c r="R394" s="16" t="str">
        <f>IFERROR(IF(VLOOKUP(B394,IMPORT!$F:$AF,11,FALSE)="true","X",""),"")</f>
        <v/>
      </c>
      <c r="S394" s="16" t="str">
        <f>IFERROR(IF(VLOOKUP(B394,IMPORT!$F:$AF,12,FALSE)="true","X",""),"")</f>
        <v/>
      </c>
      <c r="T394" s="16" t="str">
        <f>IFERROR(IF(VLOOKUP(B394,IMPORT!$F:$AF,9,FALSE)="true","X",""),"")</f>
        <v/>
      </c>
      <c r="U394" s="16" t="str">
        <f>IFERROR(IF(VLOOKUP(B394,IMPORT!$F:$AF,10,FALSE)="true","X",""),"")</f>
        <v/>
      </c>
      <c r="V394" s="16" t="str">
        <f>IFERROR(IF(VLOOKUP(B394,IMPORT!$F:$AF,13,FALSE)="true","X",""),"")</f>
        <v/>
      </c>
      <c r="W394" s="16" t="str">
        <f>IFERROR(IF(VLOOKUP(B394,IMPORT!$F:$AF,14,FALSE)="true","X",""),"")</f>
        <v/>
      </c>
      <c r="X394" s="12">
        <f>IFERROR(INT(IF(MID(VLOOKUP(B394,IMPORT!$F:$AF,27,FALSE),1,10)&lt;&gt;"null",MID(VLOOKUP(B394,IMPORT!$F:$AF,27,FALSE),1,10),"-")),"")</f>
        <v>43320</v>
      </c>
      <c r="Y394" s="21">
        <f>IFERROR(IF(VLOOKUP(B394,IMPORT!$F:$AF,24,FALSE)&lt;&gt;"null",VLOOKUP(B394,IMPORT!$F:$AF,24,FALSE),""),"")</f>
        <v>7.0100118723602406E+17</v>
      </c>
      <c r="Z394" s="18">
        <f>IFERROR(IF(VLOOKUP(B394,IMPORT!$F:$AF,25,FALSE)&lt;&gt;"null",VLOOKUP(B394,IMPORT!$F:$AF,25,FALSE),""),"")</f>
        <v>405</v>
      </c>
    </row>
    <row r="395" spans="1:26">
      <c r="A395" s="1" t="str">
        <f>IFERROR(IF(IMPORT!C395&lt;&gt;"",IMPORT!C395,""),"")</f>
        <v>Paris 19 - Place des fetes</v>
      </c>
      <c r="B395" s="1" t="str">
        <f>IFERROR(VLOOKUP(D395,IMPORT!$1:$1048576,6,FALSE),"")</f>
        <v>EV-906-CB</v>
      </c>
      <c r="C395" s="1" t="str">
        <f>IFERROR(VLOOKUP(B395,IMPORT!$F:$G,2,FALSE),"")</f>
        <v>MEGANE</v>
      </c>
      <c r="D395" s="8" t="str">
        <f>IFERROR(IF(IMPORT!A395&lt;&gt;"",IMPORT!A395,""),"")</f>
        <v>Paris 19 - Place des fetes3</v>
      </c>
      <c r="E395" s="1" t="str">
        <f>IFERROR(VLOOKUP(D395,IMPORT!$1:$1048576,21,FALSE),"")</f>
        <v>Simon Coulange</v>
      </c>
      <c r="F395" s="22" t="str">
        <f>IFERROR(IF(VLOOKUP(B395,IMPORT!$F:$J,4,0)="true","","S"),"")</f>
        <v/>
      </c>
      <c r="G395" s="10" t="str">
        <f>IFERROR(IF(VLOOKUP(B395,IMPORT!$F:$J,5,0)="normal","","B"),"")</f>
        <v/>
      </c>
      <c r="H395" s="23" t="str">
        <f>IFERROR(IF(VLOOKUP(B395,IMPORT!$F:$L,7,0)="true","","P"),"")</f>
        <v/>
      </c>
      <c r="I395" s="18" t="str">
        <f>IF(AND(OR(IMPORT!K395="available",IMPORT!K395="reservation",IMPORT!K395="reservation-late"),OR(A395&lt;&gt;"Z - Garage - Livraison",A395&lt;&gt;"Z - Garage - Livraison")),B395,"")</f>
        <v>EV-906-CB</v>
      </c>
      <c r="J395" s="18" t="str">
        <f>IFERROR(IF(VLOOKUP(B395,IMPORT!$F:$AF,21,FALSE)&lt;&gt;"null",IF(OR(A395="Z - Garage - Livraison",A395="Z - Garage - Restitution"),"",B395),""),"")</f>
        <v/>
      </c>
      <c r="K395" s="18" t="str">
        <f>IF(AND(J395="",OR(IMPORT!K395="intervention",IMPORT!K395="intervention-late")),IF(OR(A395="Z - Garage - Livraison",A395="Z - Garage - Restitution"),"",B395),"")</f>
        <v/>
      </c>
      <c r="L395" s="18" t="str">
        <f t="shared" si="12"/>
        <v/>
      </c>
      <c r="M395" s="20" t="str">
        <f>IFERROR(INT(IF(OR(IMPORT!K395="intervention",IMPORT!K395="intervention-late",IMPORT!K395="unavailable"),IF(J395&lt;&gt;"",MID(VLOOKUP(B395,IMPORT!$F:$AF,21,0),1,10),MID(VLOOKUP(B395,IMPORT!$F:$AF,19,0),1,10)),"")),"")</f>
        <v/>
      </c>
      <c r="N395" s="20" t="str">
        <f>IFERROR(INT(IF(OR(IMPORT!K395="intervention",IMPORT!K395="intervention-late",IMPORT!K395="unavailable"),IF(J395&lt;&gt;"",MID(VLOOKUP(B395,IMPORT!$F:$AF,22,0),1,10),MID(VLOOKUP(B395,IMPORT!$F:$AF,20,0),1,10)),"")),"")</f>
        <v/>
      </c>
      <c r="O395" s="18" t="str">
        <f t="shared" ca="1" si="13"/>
        <v/>
      </c>
      <c r="P395" s="14" t="str">
        <f>IFERROR(INT(IF(MID(VLOOKUP(B395,IMPORT!$F:$AF,23,FALSE),1,10)&lt;&gt;"null",MID(VLOOKUP(B395,IMPORT!$F:$AF,23,FALSE),1,10),"")),"")</f>
        <v/>
      </c>
      <c r="Q395" s="16" t="str">
        <f>IFERROR(INT(IF(MID(VLOOKUP(B395,IMPORT!$F:$AF,26,FALSE),1,10)&lt;&gt;"null",MID(VLOOKUP(B395,IMPORT!$F:$AF,26,FALSE),1,10),"")),"")</f>
        <v/>
      </c>
      <c r="R395" s="16" t="str">
        <f>IFERROR(IF(VLOOKUP(B395,IMPORT!$F:$AF,11,FALSE)="true","X",""),"")</f>
        <v/>
      </c>
      <c r="S395" s="16" t="str">
        <f>IFERROR(IF(VLOOKUP(B395,IMPORT!$F:$AF,12,FALSE)="true","X",""),"")</f>
        <v/>
      </c>
      <c r="T395" s="16" t="str">
        <f>IFERROR(IF(VLOOKUP(B395,IMPORT!$F:$AF,9,FALSE)="true","X",""),"")</f>
        <v/>
      </c>
      <c r="U395" s="16" t="str">
        <f>IFERROR(IF(VLOOKUP(B395,IMPORT!$F:$AF,10,FALSE)="true","X",""),"")</f>
        <v/>
      </c>
      <c r="V395" s="16" t="str">
        <f>IFERROR(IF(VLOOKUP(B395,IMPORT!$F:$AF,13,FALSE)="true","X",""),"")</f>
        <v/>
      </c>
      <c r="W395" s="16" t="str">
        <f>IFERROR(IF(VLOOKUP(B395,IMPORT!$F:$AF,14,FALSE)="true","X",""),"")</f>
        <v/>
      </c>
      <c r="X395" s="12">
        <f>IFERROR(INT(IF(MID(VLOOKUP(B395,IMPORT!$F:$AF,27,FALSE),1,10)&lt;&gt;"null",MID(VLOOKUP(B395,IMPORT!$F:$AF,27,FALSE),1,10),"-")),"")</f>
        <v>43363</v>
      </c>
      <c r="Y395" s="21">
        <f>IFERROR(IF(VLOOKUP(B395,IMPORT!$F:$AF,24,FALSE)&lt;&gt;"null",VLOOKUP(B395,IMPORT!$F:$AF,24,FALSE),""),"")</f>
        <v>7.0100118723602995E+17</v>
      </c>
      <c r="Z395" s="18">
        <f>IFERROR(IF(VLOOKUP(B395,IMPORT!$F:$AF,25,FALSE)&lt;&gt;"null",VLOOKUP(B395,IMPORT!$F:$AF,25,FALSE),""),"")</f>
        <v>435</v>
      </c>
    </row>
    <row r="396" spans="1:26">
      <c r="A396" s="1" t="str">
        <f>IFERROR(IF(IMPORT!C396&lt;&gt;"",IMPORT!C396,""),"")</f>
        <v>Paris 19 - Place des fetes</v>
      </c>
      <c r="B396" s="1" t="str">
        <f>IFERROR(VLOOKUP(D396,IMPORT!$1:$1048576,6,FALSE),"")</f>
        <v>EL-682-YP</v>
      </c>
      <c r="C396" s="1" t="str">
        <f>IFERROR(VLOOKUP(B396,IMPORT!$F:$G,2,FALSE),"")</f>
        <v>TWINGO</v>
      </c>
      <c r="D396" s="8" t="str">
        <f>IFERROR(IF(IMPORT!A396&lt;&gt;"",IMPORT!A396,""),"")</f>
        <v>Paris 19 - Place des fetes4</v>
      </c>
      <c r="E396" s="1" t="str">
        <f>IFERROR(VLOOKUP(D396,IMPORT!$1:$1048576,21,FALSE),"")</f>
        <v>Simon Coulange</v>
      </c>
      <c r="F396" s="22" t="str">
        <f>IFERROR(IF(VLOOKUP(B396,IMPORT!$F:$J,4,0)="true","","S"),"")</f>
        <v/>
      </c>
      <c r="G396" s="10" t="str">
        <f>IFERROR(IF(VLOOKUP(B396,IMPORT!$F:$J,5,0)="normal","","B"),"")</f>
        <v/>
      </c>
      <c r="H396" s="23" t="str">
        <f>IFERROR(IF(VLOOKUP(B396,IMPORT!$F:$L,7,0)="true","","P"),"")</f>
        <v/>
      </c>
      <c r="I396" s="18" t="str">
        <f>IF(AND(OR(IMPORT!K396="available",IMPORT!K396="reservation",IMPORT!K396="reservation-late"),OR(A396&lt;&gt;"Z - Garage - Livraison",A396&lt;&gt;"Z - Garage - Livraison")),B396,"")</f>
        <v>EL-682-YP</v>
      </c>
      <c r="J396" s="18" t="str">
        <f>IFERROR(IF(VLOOKUP(B396,IMPORT!$F:$AF,21,FALSE)&lt;&gt;"null",IF(OR(A396="Z - Garage - Livraison",A396="Z - Garage - Restitution"),"",B396),""),"")</f>
        <v/>
      </c>
      <c r="K396" s="18" t="str">
        <f>IF(AND(J396="",OR(IMPORT!K396="intervention",IMPORT!K396="intervention-late")),IF(OR(A396="Z - Garage - Livraison",A396="Z - Garage - Restitution"),"",B396),"")</f>
        <v/>
      </c>
      <c r="L396" s="18" t="str">
        <f t="shared" si="12"/>
        <v/>
      </c>
      <c r="M396" s="20" t="str">
        <f>IFERROR(INT(IF(OR(IMPORT!K396="intervention",IMPORT!K396="intervention-late",IMPORT!K396="unavailable"),IF(J396&lt;&gt;"",MID(VLOOKUP(B396,IMPORT!$F:$AF,21,0),1,10),MID(VLOOKUP(B396,IMPORT!$F:$AF,19,0),1,10)),"")),"")</f>
        <v/>
      </c>
      <c r="N396" s="20" t="str">
        <f>IFERROR(INT(IF(OR(IMPORT!K396="intervention",IMPORT!K396="intervention-late",IMPORT!K396="unavailable"),IF(J396&lt;&gt;"",MID(VLOOKUP(B396,IMPORT!$F:$AF,22,0),1,10),MID(VLOOKUP(B396,IMPORT!$F:$AF,20,0),1,10)),"")),"")</f>
        <v/>
      </c>
      <c r="O396" s="18" t="str">
        <f t="shared" ca="1" si="13"/>
        <v/>
      </c>
      <c r="P396" s="14">
        <f>IFERROR(INT(IF(MID(VLOOKUP(B396,IMPORT!$F:$AF,23,FALSE),1,10)&lt;&gt;"null",MID(VLOOKUP(B396,IMPORT!$F:$AF,23,FALSE),1,10),"")),"")</f>
        <v>43499</v>
      </c>
      <c r="Q396" s="16" t="str">
        <f>IFERROR(INT(IF(MID(VLOOKUP(B396,IMPORT!$F:$AF,26,FALSE),1,10)&lt;&gt;"null",MID(VLOOKUP(B396,IMPORT!$F:$AF,26,FALSE),1,10),"")),"")</f>
        <v/>
      </c>
      <c r="R396" s="16" t="str">
        <f>IFERROR(IF(VLOOKUP(B396,IMPORT!$F:$AF,11,FALSE)="true","X",""),"")</f>
        <v/>
      </c>
      <c r="S396" s="16" t="str">
        <f>IFERROR(IF(VLOOKUP(B396,IMPORT!$F:$AF,12,FALSE)="true","X",""),"")</f>
        <v/>
      </c>
      <c r="T396" s="16" t="str">
        <f>IFERROR(IF(VLOOKUP(B396,IMPORT!$F:$AF,9,FALSE)="true","X",""),"")</f>
        <v/>
      </c>
      <c r="U396" s="16" t="str">
        <f>IFERROR(IF(VLOOKUP(B396,IMPORT!$F:$AF,10,FALSE)="true","X",""),"")</f>
        <v/>
      </c>
      <c r="V396" s="16" t="str">
        <f>IFERROR(IF(VLOOKUP(B396,IMPORT!$F:$AF,13,FALSE)="true","X",""),"")</f>
        <v/>
      </c>
      <c r="W396" s="16" t="str">
        <f>IFERROR(IF(VLOOKUP(B396,IMPORT!$F:$AF,14,FALSE)="true","X",""),"")</f>
        <v/>
      </c>
      <c r="X396" s="12">
        <f>IFERROR(INT(IF(MID(VLOOKUP(B396,IMPORT!$F:$AF,27,FALSE),1,10)&lt;&gt;"null",MID(VLOOKUP(B396,IMPORT!$F:$AF,27,FALSE),1,10),"-")),"")</f>
        <v>43209</v>
      </c>
      <c r="Y396" s="21">
        <f>IFERROR(IF(VLOOKUP(B396,IMPORT!$F:$AF,24,FALSE)&lt;&gt;"null",VLOOKUP(B396,IMPORT!$F:$AF,24,FALSE),""),"")</f>
        <v>7.0100118723606195E+17</v>
      </c>
      <c r="Z396" s="18">
        <f>IFERROR(IF(VLOOKUP(B396,IMPORT!$F:$AF,25,FALSE)&lt;&gt;"null",VLOOKUP(B396,IMPORT!$F:$AF,25,FALSE),""),"")</f>
        <v>520</v>
      </c>
    </row>
    <row r="397" spans="1:26">
      <c r="A397" s="1" t="str">
        <f>IFERROR(IF(IMPORT!C397&lt;&gt;"",IMPORT!C397,""),"")</f>
        <v>Paris 19 - Place des fetes</v>
      </c>
      <c r="B397" s="1" t="str">
        <f>IFERROR(VLOOKUP(D397,IMPORT!$1:$1048576,6,FALSE),"")</f>
        <v>FA-101-RS</v>
      </c>
      <c r="C397" s="1" t="str">
        <f>IFERROR(VLOOKUP(B397,IMPORT!$F:$G,2,FALSE),"")</f>
        <v>MEGANE</v>
      </c>
      <c r="D397" s="8" t="str">
        <f>IFERROR(IF(IMPORT!A397&lt;&gt;"",IMPORT!A397,""),"")</f>
        <v>Paris 19 - Place des fetes5</v>
      </c>
      <c r="E397" s="1" t="str">
        <f>IFERROR(VLOOKUP(D397,IMPORT!$1:$1048576,21,FALSE),"")</f>
        <v>Simon Coulange</v>
      </c>
      <c r="F397" s="22" t="str">
        <f>IFERROR(IF(VLOOKUP(B397,IMPORT!$F:$J,4,0)="true","","S"),"")</f>
        <v/>
      </c>
      <c r="G397" s="10" t="str">
        <f>IFERROR(IF(VLOOKUP(B397,IMPORT!$F:$J,5,0)="normal","","B"),"")</f>
        <v/>
      </c>
      <c r="H397" s="23" t="str">
        <f>IFERROR(IF(VLOOKUP(B397,IMPORT!$F:$L,7,0)="true","","P"),"")</f>
        <v/>
      </c>
      <c r="I397" s="18" t="str">
        <f>IF(AND(OR(IMPORT!K397="available",IMPORT!K397="reservation",IMPORT!K397="reservation-late"),OR(A397&lt;&gt;"Z - Garage - Livraison",A397&lt;&gt;"Z - Garage - Livraison")),B397,"")</f>
        <v>FA-101-RS</v>
      </c>
      <c r="J397" s="18" t="str">
        <f>IFERROR(IF(VLOOKUP(B397,IMPORT!$F:$AF,21,FALSE)&lt;&gt;"null",IF(OR(A397="Z - Garage - Livraison",A397="Z - Garage - Restitution"),"",B397),""),"")</f>
        <v/>
      </c>
      <c r="K397" s="18" t="str">
        <f>IF(AND(J397="",OR(IMPORT!K397="intervention",IMPORT!K397="intervention-late")),IF(OR(A397="Z - Garage - Livraison",A397="Z - Garage - Restitution"),"",B397),"")</f>
        <v/>
      </c>
      <c r="L397" s="18" t="str">
        <f t="shared" si="12"/>
        <v/>
      </c>
      <c r="M397" s="20" t="str">
        <f>IFERROR(INT(IF(OR(IMPORT!K397="intervention",IMPORT!K397="intervention-late",IMPORT!K397="unavailable"),IF(J397&lt;&gt;"",MID(VLOOKUP(B397,IMPORT!$F:$AF,21,0),1,10),MID(VLOOKUP(B397,IMPORT!$F:$AF,19,0),1,10)),"")),"")</f>
        <v/>
      </c>
      <c r="N397" s="20" t="str">
        <f>IFERROR(INT(IF(OR(IMPORT!K397="intervention",IMPORT!K397="intervention-late",IMPORT!K397="unavailable"),IF(J397&lt;&gt;"",MID(VLOOKUP(B397,IMPORT!$F:$AF,22,0),1,10),MID(VLOOKUP(B397,IMPORT!$F:$AF,20,0),1,10)),"")),"")</f>
        <v/>
      </c>
      <c r="O397" s="18" t="str">
        <f t="shared" ca="1" si="13"/>
        <v/>
      </c>
      <c r="P397" s="14">
        <f>IFERROR(INT(IF(MID(VLOOKUP(B397,IMPORT!$F:$AF,23,FALSE),1,10)&lt;&gt;"null",MID(VLOOKUP(B397,IMPORT!$F:$AF,23,FALSE),1,10),"")),"")</f>
        <v>43487</v>
      </c>
      <c r="Q397" s="16" t="str">
        <f>IFERROR(INT(IF(MID(VLOOKUP(B397,IMPORT!$F:$AF,26,FALSE),1,10)&lt;&gt;"null",MID(VLOOKUP(B397,IMPORT!$F:$AF,26,FALSE),1,10),"")),"")</f>
        <v/>
      </c>
      <c r="R397" s="16" t="str">
        <f>IFERROR(IF(VLOOKUP(B397,IMPORT!$F:$AF,11,FALSE)="true","X",""),"")</f>
        <v/>
      </c>
      <c r="S397" s="16" t="str">
        <f>IFERROR(IF(VLOOKUP(B397,IMPORT!$F:$AF,12,FALSE)="true","X",""),"")</f>
        <v/>
      </c>
      <c r="T397" s="16" t="str">
        <f>IFERROR(IF(VLOOKUP(B397,IMPORT!$F:$AF,9,FALSE)="true","X",""),"")</f>
        <v/>
      </c>
      <c r="U397" s="16" t="str">
        <f>IFERROR(IF(VLOOKUP(B397,IMPORT!$F:$AF,10,FALSE)="true","X",""),"")</f>
        <v/>
      </c>
      <c r="V397" s="16" t="str">
        <f>IFERROR(IF(VLOOKUP(B397,IMPORT!$F:$AF,13,FALSE)="true","X",""),"")</f>
        <v/>
      </c>
      <c r="W397" s="16" t="str">
        <f>IFERROR(IF(VLOOKUP(B397,IMPORT!$F:$AF,14,FALSE)="true","X",""),"")</f>
        <v/>
      </c>
      <c r="X397" s="12" t="str">
        <f>IFERROR(INT(IF(MID(VLOOKUP(B397,IMPORT!$F:$AF,27,FALSE),1,10)&lt;&gt;"null",MID(VLOOKUP(B397,IMPORT!$F:$AF,27,FALSE),1,10),"-")),"")</f>
        <v/>
      </c>
      <c r="Y397" s="21">
        <f>IFERROR(IF(VLOOKUP(B397,IMPORT!$F:$AF,24,FALSE)&lt;&gt;"null",VLOOKUP(B397,IMPORT!$F:$AF,24,FALSE),""),"")</f>
        <v>7.0100118723602496E+17</v>
      </c>
      <c r="Z397" s="18">
        <f>IFERROR(IF(VLOOKUP(B397,IMPORT!$F:$AF,25,FALSE)&lt;&gt;"null",VLOOKUP(B397,IMPORT!$F:$AF,25,FALSE),""),"")</f>
        <v>511</v>
      </c>
    </row>
    <row r="398" spans="1:26">
      <c r="A398" s="1" t="str">
        <f>IFERROR(IF(IMPORT!C398&lt;&gt;"",IMPORT!C398,""),"")</f>
        <v>Paris 19 - Riquet</v>
      </c>
      <c r="B398" s="1" t="str">
        <f>IFERROR(VLOOKUP(D398,IMPORT!$1:$1048576,6,FALSE),"")</f>
        <v>EX-348-YV</v>
      </c>
      <c r="C398" s="1">
        <f>IFERROR(VLOOKUP(B398,IMPORT!$F:$G,2,FALSE),"")</f>
        <v>500</v>
      </c>
      <c r="D398" s="8" t="str">
        <f>IFERROR(IF(IMPORT!A398&lt;&gt;"",IMPORT!A398,""),"")</f>
        <v>Paris 19 - Riquet1</v>
      </c>
      <c r="E398" s="1" t="str">
        <f>IFERROR(VLOOKUP(D398,IMPORT!$1:$1048576,21,FALSE),"")</f>
        <v>Simon Coulange</v>
      </c>
      <c r="F398" s="22" t="str">
        <f>IFERROR(IF(VLOOKUP(B398,IMPORT!$F:$J,4,0)="true","","S"),"")</f>
        <v/>
      </c>
      <c r="G398" s="10" t="str">
        <f>IFERROR(IF(VLOOKUP(B398,IMPORT!$F:$J,5,0)="normal","","B"),"")</f>
        <v/>
      </c>
      <c r="H398" s="23" t="str">
        <f>IFERROR(IF(VLOOKUP(B398,IMPORT!$F:$L,7,0)="true","","P"),"")</f>
        <v/>
      </c>
      <c r="I398" s="18" t="str">
        <f>IF(AND(OR(IMPORT!K398="available",IMPORT!K398="reservation",IMPORT!K398="reservation-late"),OR(A398&lt;&gt;"Z - Garage - Livraison",A398&lt;&gt;"Z - Garage - Livraison")),B398,"")</f>
        <v>EX-348-YV</v>
      </c>
      <c r="J398" s="18" t="str">
        <f>IFERROR(IF(VLOOKUP(B398,IMPORT!$F:$AF,21,FALSE)&lt;&gt;"null",IF(OR(A398="Z - Garage - Livraison",A398="Z - Garage - Restitution"),"",B398),""),"")</f>
        <v/>
      </c>
      <c r="K398" s="18" t="str">
        <f>IF(AND(J398="",OR(IMPORT!K398="intervention",IMPORT!K398="intervention-late")),IF(OR(A398="Z - Garage - Livraison",A398="Z - Garage - Restitution"),"",B398),"")</f>
        <v/>
      </c>
      <c r="L398" s="18" t="str">
        <f t="shared" si="12"/>
        <v/>
      </c>
      <c r="M398" s="20" t="str">
        <f>IFERROR(INT(IF(OR(IMPORT!K398="intervention",IMPORT!K398="intervention-late",IMPORT!K398="unavailable"),IF(J398&lt;&gt;"",MID(VLOOKUP(B398,IMPORT!$F:$AF,21,0),1,10),MID(VLOOKUP(B398,IMPORT!$F:$AF,19,0),1,10)),"")),"")</f>
        <v/>
      </c>
      <c r="N398" s="20" t="str">
        <f>IFERROR(INT(IF(OR(IMPORT!K398="intervention",IMPORT!K398="intervention-late",IMPORT!K398="unavailable"),IF(J398&lt;&gt;"",MID(VLOOKUP(B398,IMPORT!$F:$AF,22,0),1,10),MID(VLOOKUP(B398,IMPORT!$F:$AF,20,0),1,10)),"")),"")</f>
        <v/>
      </c>
      <c r="O398" s="18" t="str">
        <f t="shared" ca="1" si="13"/>
        <v/>
      </c>
      <c r="P398" s="14" t="str">
        <f>IFERROR(INT(IF(MID(VLOOKUP(B398,IMPORT!$F:$AF,23,FALSE),1,10)&lt;&gt;"null",MID(VLOOKUP(B398,IMPORT!$F:$AF,23,FALSE),1,10),"")),"")</f>
        <v/>
      </c>
      <c r="Q398" s="16" t="str">
        <f>IFERROR(INT(IF(MID(VLOOKUP(B398,IMPORT!$F:$AF,26,FALSE),1,10)&lt;&gt;"null",MID(VLOOKUP(B398,IMPORT!$F:$AF,26,FALSE),1,10),"")),"")</f>
        <v/>
      </c>
      <c r="R398" s="16" t="str">
        <f>IFERROR(IF(VLOOKUP(B398,IMPORT!$F:$AF,11,FALSE)="true","X",""),"")</f>
        <v/>
      </c>
      <c r="S398" s="16" t="str">
        <f>IFERROR(IF(VLOOKUP(B398,IMPORT!$F:$AF,12,FALSE)="true","X",""),"")</f>
        <v/>
      </c>
      <c r="T398" s="16" t="str">
        <f>IFERROR(IF(VLOOKUP(B398,IMPORT!$F:$AF,9,FALSE)="true","X",""),"")</f>
        <v/>
      </c>
      <c r="U398" s="16" t="str">
        <f>IFERROR(IF(VLOOKUP(B398,IMPORT!$F:$AF,10,FALSE)="true","X",""),"")</f>
        <v/>
      </c>
      <c r="V398" s="16" t="str">
        <f>IFERROR(IF(VLOOKUP(B398,IMPORT!$F:$AF,13,FALSE)="true","X",""),"")</f>
        <v/>
      </c>
      <c r="W398" s="16" t="str">
        <f>IFERROR(IF(VLOOKUP(B398,IMPORT!$F:$AF,14,FALSE)="true","X",""),"")</f>
        <v/>
      </c>
      <c r="X398" s="12" t="str">
        <f>IFERROR(INT(IF(MID(VLOOKUP(B398,IMPORT!$F:$AF,27,FALSE),1,10)&lt;&gt;"null",MID(VLOOKUP(B398,IMPORT!$F:$AF,27,FALSE),1,10),"-")),"")</f>
        <v/>
      </c>
      <c r="Y398" s="21">
        <f>IFERROR(IF(VLOOKUP(B398,IMPORT!$F:$AF,24,FALSE)&lt;&gt;"null",VLOOKUP(B398,IMPORT!$F:$AF,24,FALSE),""),"")</f>
        <v>7.0100118723606195E+17</v>
      </c>
      <c r="Z398" s="18" t="str">
        <f>IFERROR(IF(VLOOKUP(B398,IMPORT!$F:$AF,25,FALSE)&lt;&gt;"null",VLOOKUP(B398,IMPORT!$F:$AF,25,FALSE),""),"")</f>
        <v/>
      </c>
    </row>
    <row r="399" spans="1:26">
      <c r="A399" s="1" t="str">
        <f>IFERROR(IF(IMPORT!C399&lt;&gt;"",IMPORT!C399,""),"")</f>
        <v>Paris 19 - Riquet</v>
      </c>
      <c r="B399" s="1" t="str">
        <f>IFERROR(VLOOKUP(D399,IMPORT!$1:$1048576,6,FALSE),"")</f>
        <v>EK-142-WK</v>
      </c>
      <c r="C399" s="1" t="str">
        <f>IFERROR(VLOOKUP(B399,IMPORT!$F:$G,2,FALSE),"")</f>
        <v>Auris</v>
      </c>
      <c r="D399" s="8" t="str">
        <f>IFERROR(IF(IMPORT!A399&lt;&gt;"",IMPORT!A399,""),"")</f>
        <v>Paris 19 - Riquet2</v>
      </c>
      <c r="E399" s="1" t="str">
        <f>IFERROR(VLOOKUP(D399,IMPORT!$1:$1048576,21,FALSE),"")</f>
        <v>Simon Coulange</v>
      </c>
      <c r="F399" s="22" t="str">
        <f>IFERROR(IF(VLOOKUP(B399,IMPORT!$F:$J,4,0)="true","","S"),"")</f>
        <v>S</v>
      </c>
      <c r="G399" s="10" t="str">
        <f>IFERROR(IF(VLOOKUP(B399,IMPORT!$F:$J,5,0)="normal","","B"),"")</f>
        <v>B</v>
      </c>
      <c r="H399" s="23" t="str">
        <f>IFERROR(IF(VLOOKUP(B399,IMPORT!$F:$L,7,0)="true","","P"),"")</f>
        <v/>
      </c>
      <c r="I399" s="18" t="str">
        <f>IF(AND(OR(IMPORT!K399="available",IMPORT!K399="reservation",IMPORT!K399="reservation-late"),OR(A399&lt;&gt;"Z - Garage - Livraison",A399&lt;&gt;"Z - Garage - Livraison")),B399,"")</f>
        <v/>
      </c>
      <c r="J399" s="18" t="str">
        <f>IFERROR(IF(VLOOKUP(B399,IMPORT!$F:$AF,21,FALSE)&lt;&gt;"null",IF(OR(A399="Z - Garage - Livraison",A399="Z - Garage - Restitution"),"",B399),""),"")</f>
        <v/>
      </c>
      <c r="K399" s="18" t="str">
        <f>IF(AND(J399="",OR(IMPORT!K399="intervention",IMPORT!K399="intervention-late")),IF(OR(A399="Z - Garage - Livraison",A399="Z - Garage - Restitution"),"",B399),"")</f>
        <v>EK-142-WK</v>
      </c>
      <c r="L399" s="18" t="str">
        <f t="shared" si="12"/>
        <v/>
      </c>
      <c r="M399" s="20">
        <f>IFERROR(INT(IF(OR(IMPORT!K399="intervention",IMPORT!K399="intervention-late",IMPORT!K399="unavailable"),IF(J399&lt;&gt;"",MID(VLOOKUP(B399,IMPORT!$F:$AF,21,0),1,10),MID(VLOOKUP(B399,IMPORT!$F:$AF,19,0),1,10)),"")),"")</f>
        <v>43510</v>
      </c>
      <c r="N399" s="20">
        <f>IFERROR(INT(IF(OR(IMPORT!K399="intervention",IMPORT!K399="intervention-late",IMPORT!K399="unavailable"),IF(J399&lt;&gt;"",MID(VLOOKUP(B399,IMPORT!$F:$AF,22,0),1,10),MID(VLOOKUP(B399,IMPORT!$F:$AF,20,0),1,10)),"")),"")</f>
        <v>43517</v>
      </c>
      <c r="O399" s="18" t="str">
        <f t="shared" ca="1" si="13"/>
        <v/>
      </c>
      <c r="P399" s="14">
        <f>IFERROR(INT(IF(MID(VLOOKUP(B399,IMPORT!$F:$AF,23,FALSE),1,10)&lt;&gt;"null",MID(VLOOKUP(B399,IMPORT!$F:$AF,23,FALSE),1,10),"")),"")</f>
        <v>43484</v>
      </c>
      <c r="Q399" s="16">
        <f>IFERROR(INT(IF(MID(VLOOKUP(B399,IMPORT!$F:$AF,26,FALSE),1,10)&lt;&gt;"null",MID(VLOOKUP(B399,IMPORT!$F:$AF,26,FALSE),1,10),"")),"")</f>
        <v>43428</v>
      </c>
      <c r="R399" s="16" t="str">
        <f>IFERROR(IF(VLOOKUP(B399,IMPORT!$F:$AF,11,FALSE)="true","X",""),"")</f>
        <v/>
      </c>
      <c r="S399" s="16" t="str">
        <f>IFERROR(IF(VLOOKUP(B399,IMPORT!$F:$AF,12,FALSE)="true","X",""),"")</f>
        <v/>
      </c>
      <c r="T399" s="16" t="str">
        <f>IFERROR(IF(VLOOKUP(B399,IMPORT!$F:$AF,9,FALSE)="true","X",""),"")</f>
        <v/>
      </c>
      <c r="U399" s="16" t="str">
        <f>IFERROR(IF(VLOOKUP(B399,IMPORT!$F:$AF,10,FALSE)="true","X",""),"")</f>
        <v/>
      </c>
      <c r="V399" s="16" t="str">
        <f>IFERROR(IF(VLOOKUP(B399,IMPORT!$F:$AF,13,FALSE)="true","X",""),"")</f>
        <v/>
      </c>
      <c r="W399" s="16" t="str">
        <f>IFERROR(IF(VLOOKUP(B399,IMPORT!$F:$AF,14,FALSE)="true","X",""),"")</f>
        <v/>
      </c>
      <c r="X399" s="12">
        <f>IFERROR(INT(IF(MID(VLOOKUP(B399,IMPORT!$F:$AF,27,FALSE),1,10)&lt;&gt;"null",MID(VLOOKUP(B399,IMPORT!$F:$AF,27,FALSE),1,10),"-")),"")</f>
        <v>43213</v>
      </c>
      <c r="Y399" s="21">
        <f>IFERROR(IF(VLOOKUP(B399,IMPORT!$F:$AF,24,FALSE)&lt;&gt;"null",VLOOKUP(B399,IMPORT!$F:$AF,24,FALSE),""),"")</f>
        <v>7.0100118723608806E+17</v>
      </c>
      <c r="Z399" s="18" t="str">
        <f>IFERROR(IF(VLOOKUP(B399,IMPORT!$F:$AF,25,FALSE)&lt;&gt;"null",VLOOKUP(B399,IMPORT!$F:$AF,25,FALSE),""),"")</f>
        <v/>
      </c>
    </row>
    <row r="400" spans="1:26">
      <c r="A400" s="1" t="str">
        <f>IFERROR(IF(IMPORT!C400&lt;&gt;"",IMPORT!C400,""),"")</f>
        <v>Paris 19 - Riquet</v>
      </c>
      <c r="B400" s="1" t="str">
        <f>IFERROR(VLOOKUP(D400,IMPORT!$1:$1048576,6,FALSE),"")</f>
        <v>FA-943-WE</v>
      </c>
      <c r="C400" s="1">
        <f>IFERROR(VLOOKUP(B400,IMPORT!$F:$G,2,FALSE),"")</f>
        <v>500</v>
      </c>
      <c r="D400" s="8" t="str">
        <f>IFERROR(IF(IMPORT!A400&lt;&gt;"",IMPORT!A400,""),"")</f>
        <v>Paris 19 - Riquet3</v>
      </c>
      <c r="E400" s="1" t="str">
        <f>IFERROR(VLOOKUP(D400,IMPORT!$1:$1048576,21,FALSE),"")</f>
        <v>Simon Coulange</v>
      </c>
      <c r="F400" s="22" t="str">
        <f>IFERROR(IF(VLOOKUP(B400,IMPORT!$F:$J,4,0)="true","","S"),"")</f>
        <v/>
      </c>
      <c r="G400" s="10" t="str">
        <f>IFERROR(IF(VLOOKUP(B400,IMPORT!$F:$J,5,0)="normal","","B"),"")</f>
        <v/>
      </c>
      <c r="H400" s="23" t="str">
        <f>IFERROR(IF(VLOOKUP(B400,IMPORT!$F:$L,7,0)="true","","P"),"")</f>
        <v/>
      </c>
      <c r="I400" s="18" t="str">
        <f>IF(AND(OR(IMPORT!K400="available",IMPORT!K400="reservation",IMPORT!K400="reservation-late"),OR(A400&lt;&gt;"Z - Garage - Livraison",A400&lt;&gt;"Z - Garage - Livraison")),B400,"")</f>
        <v>FA-943-WE</v>
      </c>
      <c r="J400" s="18" t="str">
        <f>IFERROR(IF(VLOOKUP(B400,IMPORT!$F:$AF,21,FALSE)&lt;&gt;"null",IF(OR(A400="Z - Garage - Livraison",A400="Z - Garage - Restitution"),"",B400),""),"")</f>
        <v/>
      </c>
      <c r="K400" s="18" t="str">
        <f>IF(AND(J400="",OR(IMPORT!K400="intervention",IMPORT!K400="intervention-late")),IF(OR(A400="Z - Garage - Livraison",A400="Z - Garage - Restitution"),"",B400),"")</f>
        <v/>
      </c>
      <c r="L400" s="18" t="str">
        <f t="shared" si="12"/>
        <v/>
      </c>
      <c r="M400" s="20" t="str">
        <f>IFERROR(INT(IF(OR(IMPORT!K400="intervention",IMPORT!K400="intervention-late",IMPORT!K400="unavailable"),IF(J400&lt;&gt;"",MID(VLOOKUP(B400,IMPORT!$F:$AF,21,0),1,10),MID(VLOOKUP(B400,IMPORT!$F:$AF,19,0),1,10)),"")),"")</f>
        <v/>
      </c>
      <c r="N400" s="20" t="str">
        <f>IFERROR(INT(IF(OR(IMPORT!K400="intervention",IMPORT!K400="intervention-late",IMPORT!K400="unavailable"),IF(J400&lt;&gt;"",MID(VLOOKUP(B400,IMPORT!$F:$AF,22,0),1,10),MID(VLOOKUP(B400,IMPORT!$F:$AF,20,0),1,10)),"")),"")</f>
        <v/>
      </c>
      <c r="O400" s="18" t="str">
        <f t="shared" ca="1" si="13"/>
        <v/>
      </c>
      <c r="P400" s="14" t="str">
        <f>IFERROR(INT(IF(MID(VLOOKUP(B400,IMPORT!$F:$AF,23,FALSE),1,10)&lt;&gt;"null",MID(VLOOKUP(B400,IMPORT!$F:$AF,23,FALSE),1,10),"")),"")</f>
        <v/>
      </c>
      <c r="Q400" s="16">
        <f>IFERROR(INT(IF(MID(VLOOKUP(B400,IMPORT!$F:$AF,26,FALSE),1,10)&lt;&gt;"null",MID(VLOOKUP(B400,IMPORT!$F:$AF,26,FALSE),1,10),"")),"")</f>
        <v>43506</v>
      </c>
      <c r="R400" s="16" t="str">
        <f>IFERROR(IF(VLOOKUP(B400,IMPORT!$F:$AF,11,FALSE)="true","X",""),"")</f>
        <v/>
      </c>
      <c r="S400" s="16" t="str">
        <f>IFERROR(IF(VLOOKUP(B400,IMPORT!$F:$AF,12,FALSE)="true","X",""),"")</f>
        <v/>
      </c>
      <c r="T400" s="16" t="str">
        <f>IFERROR(IF(VLOOKUP(B400,IMPORT!$F:$AF,9,FALSE)="true","X",""),"")</f>
        <v/>
      </c>
      <c r="U400" s="16" t="str">
        <f>IFERROR(IF(VLOOKUP(B400,IMPORT!$F:$AF,10,FALSE)="true","X",""),"")</f>
        <v/>
      </c>
      <c r="V400" s="16" t="str">
        <f>IFERROR(IF(VLOOKUP(B400,IMPORT!$F:$AF,13,FALSE)="true","X",""),"")</f>
        <v/>
      </c>
      <c r="W400" s="16" t="str">
        <f>IFERROR(IF(VLOOKUP(B400,IMPORT!$F:$AF,14,FALSE)="true","X",""),"")</f>
        <v/>
      </c>
      <c r="X400" s="12" t="str">
        <f>IFERROR(INT(IF(MID(VLOOKUP(B400,IMPORT!$F:$AF,27,FALSE),1,10)&lt;&gt;"null",MID(VLOOKUP(B400,IMPORT!$F:$AF,27,FALSE),1,10),"-")),"")</f>
        <v/>
      </c>
      <c r="Y400" s="21">
        <f>IFERROR(IF(VLOOKUP(B400,IMPORT!$F:$AF,24,FALSE)&lt;&gt;"null",VLOOKUP(B400,IMPORT!$F:$AF,24,FALSE),""),"")</f>
        <v>7.0100118723601805E+17</v>
      </c>
      <c r="Z400" s="18" t="str">
        <f>IFERROR(IF(VLOOKUP(B400,IMPORT!$F:$AF,25,FALSE)&lt;&gt;"null",VLOOKUP(B400,IMPORT!$F:$AF,25,FALSE),""),"")</f>
        <v/>
      </c>
    </row>
    <row r="401" spans="1:26">
      <c r="A401" s="1" t="str">
        <f>IFERROR(IF(IMPORT!C401&lt;&gt;"",IMPORT!C401,""),"")</f>
        <v>Paris 19 - Riquet</v>
      </c>
      <c r="B401" s="1" t="str">
        <f>IFERROR(VLOOKUP(D401,IMPORT!$1:$1048576,6,FALSE),"")</f>
        <v>EP-382-EM</v>
      </c>
      <c r="C401" s="1" t="str">
        <f>IFERROR(VLOOKUP(B401,IMPORT!$F:$G,2,FALSE),"")</f>
        <v>Touran</v>
      </c>
      <c r="D401" s="8" t="str">
        <f>IFERROR(IF(IMPORT!A401&lt;&gt;"",IMPORT!A401,""),"")</f>
        <v>Paris 19 - Riquet4</v>
      </c>
      <c r="E401" s="1" t="str">
        <f>IFERROR(VLOOKUP(D401,IMPORT!$1:$1048576,21,FALSE),"")</f>
        <v>Simon Coulange</v>
      </c>
      <c r="F401" s="22" t="str">
        <f>IFERROR(IF(VLOOKUP(B401,IMPORT!$F:$J,4,0)="true","","S"),"")</f>
        <v/>
      </c>
      <c r="G401" s="10" t="str">
        <f>IFERROR(IF(VLOOKUP(B401,IMPORT!$F:$J,5,0)="normal","","B"),"")</f>
        <v/>
      </c>
      <c r="H401" s="23" t="str">
        <f>IFERROR(IF(VLOOKUP(B401,IMPORT!$F:$L,7,0)="true","","P"),"")</f>
        <v/>
      </c>
      <c r="I401" s="18" t="str">
        <f>IF(AND(OR(IMPORT!K401="available",IMPORT!K401="reservation",IMPORT!K401="reservation-late"),OR(A401&lt;&gt;"Z - Garage - Livraison",A401&lt;&gt;"Z - Garage - Livraison")),B401,"")</f>
        <v>EP-382-EM</v>
      </c>
      <c r="J401" s="18" t="str">
        <f>IFERROR(IF(VLOOKUP(B401,IMPORT!$F:$AF,21,FALSE)&lt;&gt;"null",IF(OR(A401="Z - Garage - Livraison",A401="Z - Garage - Restitution"),"",B401),""),"")</f>
        <v/>
      </c>
      <c r="K401" s="18" t="str">
        <f>IF(AND(J401="",OR(IMPORT!K401="intervention",IMPORT!K401="intervention-late")),IF(OR(A401="Z - Garage - Livraison",A401="Z - Garage - Restitution"),"",B401),"")</f>
        <v/>
      </c>
      <c r="L401" s="18" t="str">
        <f t="shared" si="12"/>
        <v/>
      </c>
      <c r="M401" s="20" t="str">
        <f>IFERROR(INT(IF(OR(IMPORT!K401="intervention",IMPORT!K401="intervention-late",IMPORT!K401="unavailable"),IF(J401&lt;&gt;"",MID(VLOOKUP(B401,IMPORT!$F:$AF,21,0),1,10),MID(VLOOKUP(B401,IMPORT!$F:$AF,19,0),1,10)),"")),"")</f>
        <v/>
      </c>
      <c r="N401" s="20" t="str">
        <f>IFERROR(INT(IF(OR(IMPORT!K401="intervention",IMPORT!K401="intervention-late",IMPORT!K401="unavailable"),IF(J401&lt;&gt;"",MID(VLOOKUP(B401,IMPORT!$F:$AF,22,0),1,10),MID(VLOOKUP(B401,IMPORT!$F:$AF,20,0),1,10)),"")),"")</f>
        <v/>
      </c>
      <c r="O401" s="18" t="str">
        <f t="shared" ca="1" si="13"/>
        <v/>
      </c>
      <c r="P401" s="14" t="str">
        <f>IFERROR(INT(IF(MID(VLOOKUP(B401,IMPORT!$F:$AF,23,FALSE),1,10)&lt;&gt;"null",MID(VLOOKUP(B401,IMPORT!$F:$AF,23,FALSE),1,10),"")),"")</f>
        <v/>
      </c>
      <c r="Q401" s="16" t="str">
        <f>IFERROR(INT(IF(MID(VLOOKUP(B401,IMPORT!$F:$AF,26,FALSE),1,10)&lt;&gt;"null",MID(VLOOKUP(B401,IMPORT!$F:$AF,26,FALSE),1,10),"")),"")</f>
        <v/>
      </c>
      <c r="R401" s="16" t="str">
        <f>IFERROR(IF(VLOOKUP(B401,IMPORT!$F:$AF,11,FALSE)="true","X",""),"")</f>
        <v/>
      </c>
      <c r="S401" s="16" t="str">
        <f>IFERROR(IF(VLOOKUP(B401,IMPORT!$F:$AF,12,FALSE)="true","X",""),"")</f>
        <v/>
      </c>
      <c r="T401" s="16" t="str">
        <f>IFERROR(IF(VLOOKUP(B401,IMPORT!$F:$AF,9,FALSE)="true","X",""),"")</f>
        <v/>
      </c>
      <c r="U401" s="16" t="str">
        <f>IFERROR(IF(VLOOKUP(B401,IMPORT!$F:$AF,10,FALSE)="true","X",""),"")</f>
        <v/>
      </c>
      <c r="V401" s="16" t="str">
        <f>IFERROR(IF(VLOOKUP(B401,IMPORT!$F:$AF,13,FALSE)="true","X",""),"")</f>
        <v/>
      </c>
      <c r="W401" s="16" t="str">
        <f>IFERROR(IF(VLOOKUP(B401,IMPORT!$F:$AF,14,FALSE)="true","X",""),"")</f>
        <v/>
      </c>
      <c r="X401" s="12">
        <f>IFERROR(INT(IF(MID(VLOOKUP(B401,IMPORT!$F:$AF,27,FALSE),1,10)&lt;&gt;"null",MID(VLOOKUP(B401,IMPORT!$F:$AF,27,FALSE),1,10),"-")),"")</f>
        <v>43210</v>
      </c>
      <c r="Y401" s="21">
        <f>IFERROR(IF(VLOOKUP(B401,IMPORT!$F:$AF,24,FALSE)&lt;&gt;"null",VLOOKUP(B401,IMPORT!$F:$AF,24,FALSE),""),"")</f>
        <v>7.0100118723605606E+17</v>
      </c>
      <c r="Z401" s="18" t="str">
        <f>IFERROR(IF(VLOOKUP(B401,IMPORT!$F:$AF,25,FALSE)&lt;&gt;"null",VLOOKUP(B401,IMPORT!$F:$AF,25,FALSE),""),"")</f>
        <v/>
      </c>
    </row>
    <row r="402" spans="1:26">
      <c r="A402" s="1" t="str">
        <f>IFERROR(IF(IMPORT!C402&lt;&gt;"",IMPORT!C402,""),"")</f>
        <v>Paris 19 - Riquet</v>
      </c>
      <c r="B402" s="1" t="str">
        <f>IFERROR(VLOOKUP(D402,IMPORT!$1:$1048576,6,FALSE),"")</f>
        <v>FA-505-RR</v>
      </c>
      <c r="C402" s="1" t="str">
        <f>IFERROR(VLOOKUP(B402,IMPORT!$F:$G,2,FALSE),"")</f>
        <v>MEGANE</v>
      </c>
      <c r="D402" s="8" t="str">
        <f>IFERROR(IF(IMPORT!A402&lt;&gt;"",IMPORT!A402,""),"")</f>
        <v>Paris 19 - Riquet5</v>
      </c>
      <c r="E402" s="1" t="str">
        <f>IFERROR(VLOOKUP(D402,IMPORT!$1:$1048576,21,FALSE),"")</f>
        <v>Simon Coulange</v>
      </c>
      <c r="F402" s="22" t="str">
        <f>IFERROR(IF(VLOOKUP(B402,IMPORT!$F:$J,4,0)="true","","S"),"")</f>
        <v/>
      </c>
      <c r="G402" s="10" t="str">
        <f>IFERROR(IF(VLOOKUP(B402,IMPORT!$F:$J,5,0)="normal","","B"),"")</f>
        <v/>
      </c>
      <c r="H402" s="23" t="str">
        <f>IFERROR(IF(VLOOKUP(B402,IMPORT!$F:$L,7,0)="true","","P"),"")</f>
        <v>P</v>
      </c>
      <c r="I402" s="18" t="str">
        <f>IF(AND(OR(IMPORT!K402="available",IMPORT!K402="reservation",IMPORT!K402="reservation-late"),OR(A402&lt;&gt;"Z - Garage - Livraison",A402&lt;&gt;"Z - Garage - Livraison")),B402,"")</f>
        <v/>
      </c>
      <c r="J402" s="18" t="str">
        <f>IFERROR(IF(VLOOKUP(B402,IMPORT!$F:$AF,21,FALSE)&lt;&gt;"null",IF(OR(A402="Z - Garage - Livraison",A402="Z - Garage - Restitution"),"",B402),""),"")</f>
        <v>FA-505-RR</v>
      </c>
      <c r="K402" s="18" t="str">
        <f>IF(AND(J402="",OR(IMPORT!K402="intervention",IMPORT!K402="intervention-late")),IF(OR(A402="Z - Garage - Livraison",A402="Z - Garage - Restitution"),"",B402),"")</f>
        <v/>
      </c>
      <c r="L402" s="18" t="str">
        <f t="shared" si="12"/>
        <v/>
      </c>
      <c r="M402" s="20">
        <f>IFERROR(INT(IF(OR(IMPORT!K402="intervention",IMPORT!K402="intervention-late",IMPORT!K402="unavailable"),IF(J402&lt;&gt;"",MID(VLOOKUP(B402,IMPORT!$F:$AF,21,0),1,10),MID(VLOOKUP(B402,IMPORT!$F:$AF,19,0),1,10)),"")),"")</f>
        <v>43500</v>
      </c>
      <c r="N402" s="20">
        <f>IFERROR(INT(IF(OR(IMPORT!K402="intervention",IMPORT!K402="intervention-late",IMPORT!K402="unavailable"),IF(J402&lt;&gt;"",MID(VLOOKUP(B402,IMPORT!$F:$AF,22,0),1,10),MID(VLOOKUP(B402,IMPORT!$F:$AF,20,0),1,10)),"")),"")</f>
        <v>43523</v>
      </c>
      <c r="O402" s="18">
        <f t="shared" ca="1" si="13"/>
        <v>8</v>
      </c>
      <c r="P402" s="14">
        <f>IFERROR(INT(IF(MID(VLOOKUP(B402,IMPORT!$F:$AF,23,FALSE),1,10)&lt;&gt;"null",MID(VLOOKUP(B402,IMPORT!$F:$AF,23,FALSE),1,10),"")),"")</f>
        <v>43498</v>
      </c>
      <c r="Q402" s="16" t="str">
        <f>IFERROR(INT(IF(MID(VLOOKUP(B402,IMPORT!$F:$AF,26,FALSE),1,10)&lt;&gt;"null",MID(VLOOKUP(B402,IMPORT!$F:$AF,26,FALSE),1,10),"")),"")</f>
        <v/>
      </c>
      <c r="R402" s="16" t="str">
        <f>IFERROR(IF(VLOOKUP(B402,IMPORT!$F:$AF,11,FALSE)="true","X",""),"")</f>
        <v/>
      </c>
      <c r="S402" s="16" t="str">
        <f>IFERROR(IF(VLOOKUP(B402,IMPORT!$F:$AF,12,FALSE)="true","X",""),"")</f>
        <v/>
      </c>
      <c r="T402" s="16" t="str">
        <f>IFERROR(IF(VLOOKUP(B402,IMPORT!$F:$AF,9,FALSE)="true","X",""),"")</f>
        <v/>
      </c>
      <c r="U402" s="16" t="str">
        <f>IFERROR(IF(VLOOKUP(B402,IMPORT!$F:$AF,10,FALSE)="true","X",""),"")</f>
        <v/>
      </c>
      <c r="V402" s="16" t="str">
        <f>IFERROR(IF(VLOOKUP(B402,IMPORT!$F:$AF,13,FALSE)="true","X",""),"")</f>
        <v/>
      </c>
      <c r="W402" s="16" t="str">
        <f>IFERROR(IF(VLOOKUP(B402,IMPORT!$F:$AF,14,FALSE)="true","X",""),"")</f>
        <v/>
      </c>
      <c r="X402" s="12" t="str">
        <f>IFERROR(INT(IF(MID(VLOOKUP(B402,IMPORT!$F:$AF,27,FALSE),1,10)&lt;&gt;"null",MID(VLOOKUP(B402,IMPORT!$F:$AF,27,FALSE),1,10),"-")),"")</f>
        <v/>
      </c>
      <c r="Y402" s="21">
        <f>IFERROR(IF(VLOOKUP(B402,IMPORT!$F:$AF,24,FALSE)&lt;&gt;"null",VLOOKUP(B402,IMPORT!$F:$AF,24,FALSE),""),"")</f>
        <v>7.0100118723602202E+17</v>
      </c>
      <c r="Z402" s="18">
        <f>IFERROR(IF(VLOOKUP(B402,IMPORT!$F:$AF,25,FALSE)&lt;&gt;"null",VLOOKUP(B402,IMPORT!$F:$AF,25,FALSE),""),"")</f>
        <v>134817</v>
      </c>
    </row>
    <row r="403" spans="1:26">
      <c r="A403" s="1" t="str">
        <f>IFERROR(IF(IMPORT!C403&lt;&gt;"",IMPORT!C403,""),"")</f>
        <v>Paris 19 - Riquet</v>
      </c>
      <c r="B403" s="1" t="str">
        <f>IFERROR(VLOOKUP(D403,IMPORT!$1:$1048576,6,FALSE),"")</f>
        <v>FC-487-SL</v>
      </c>
      <c r="C403" s="1" t="str">
        <f>IFERROR(VLOOKUP(B403,IMPORT!$F:$G,2,FALSE),"")</f>
        <v>MEGANE</v>
      </c>
      <c r="D403" s="8" t="str">
        <f>IFERROR(IF(IMPORT!A403&lt;&gt;"",IMPORT!A403,""),"")</f>
        <v>Paris 19 - Riquet6</v>
      </c>
      <c r="E403" s="1" t="str">
        <f>IFERROR(VLOOKUP(D403,IMPORT!$1:$1048576,21,FALSE),"")</f>
        <v>Simon Coulange</v>
      </c>
      <c r="F403" s="22" t="str">
        <f>IFERROR(IF(VLOOKUP(B403,IMPORT!$F:$J,4,0)="true","","S"),"")</f>
        <v/>
      </c>
      <c r="G403" s="10" t="str">
        <f>IFERROR(IF(VLOOKUP(B403,IMPORT!$F:$J,5,0)="normal","","B"),"")</f>
        <v/>
      </c>
      <c r="H403" s="23" t="str">
        <f>IFERROR(IF(VLOOKUP(B403,IMPORT!$F:$L,7,0)="true","","P"),"")</f>
        <v/>
      </c>
      <c r="I403" s="18" t="str">
        <f>IF(AND(OR(IMPORT!K403="available",IMPORT!K403="reservation",IMPORT!K403="reservation-late"),OR(A403&lt;&gt;"Z - Garage - Livraison",A403&lt;&gt;"Z - Garage - Livraison")),B403,"")</f>
        <v>FC-487-SL</v>
      </c>
      <c r="J403" s="18" t="str">
        <f>IFERROR(IF(VLOOKUP(B403,IMPORT!$F:$AF,21,FALSE)&lt;&gt;"null",IF(OR(A403="Z - Garage - Livraison",A403="Z - Garage - Restitution"),"",B403),""),"")</f>
        <v/>
      </c>
      <c r="K403" s="18" t="str">
        <f>IF(AND(J403="",OR(IMPORT!K403="intervention",IMPORT!K403="intervention-late")),IF(OR(A403="Z - Garage - Livraison",A403="Z - Garage - Restitution"),"",B403),"")</f>
        <v/>
      </c>
      <c r="L403" s="18" t="str">
        <f t="shared" si="12"/>
        <v/>
      </c>
      <c r="M403" s="20" t="str">
        <f>IFERROR(INT(IF(OR(IMPORT!K403="intervention",IMPORT!K403="intervention-late",IMPORT!K403="unavailable"),IF(J403&lt;&gt;"",MID(VLOOKUP(B403,IMPORT!$F:$AF,21,0),1,10),MID(VLOOKUP(B403,IMPORT!$F:$AF,19,0),1,10)),"")),"")</f>
        <v/>
      </c>
      <c r="N403" s="20" t="str">
        <f>IFERROR(INT(IF(OR(IMPORT!K403="intervention",IMPORT!K403="intervention-late",IMPORT!K403="unavailable"),IF(J403&lt;&gt;"",MID(VLOOKUP(B403,IMPORT!$F:$AF,22,0),1,10),MID(VLOOKUP(B403,IMPORT!$F:$AF,20,0),1,10)),"")),"")</f>
        <v/>
      </c>
      <c r="O403" s="18" t="str">
        <f t="shared" ca="1" si="13"/>
        <v/>
      </c>
      <c r="P403" s="14" t="str">
        <f>IFERROR(INT(IF(MID(VLOOKUP(B403,IMPORT!$F:$AF,23,FALSE),1,10)&lt;&gt;"null",MID(VLOOKUP(B403,IMPORT!$F:$AF,23,FALSE),1,10),"")),"")</f>
        <v/>
      </c>
      <c r="Q403" s="16" t="str">
        <f>IFERROR(INT(IF(MID(VLOOKUP(B403,IMPORT!$F:$AF,26,FALSE),1,10)&lt;&gt;"null",MID(VLOOKUP(B403,IMPORT!$F:$AF,26,FALSE),1,10),"")),"")</f>
        <v/>
      </c>
      <c r="R403" s="16" t="str">
        <f>IFERROR(IF(VLOOKUP(B403,IMPORT!$F:$AF,11,FALSE)="true","X",""),"")</f>
        <v/>
      </c>
      <c r="S403" s="16" t="str">
        <f>IFERROR(IF(VLOOKUP(B403,IMPORT!$F:$AF,12,FALSE)="true","X",""),"")</f>
        <v/>
      </c>
      <c r="T403" s="16" t="str">
        <f>IFERROR(IF(VLOOKUP(B403,IMPORT!$F:$AF,9,FALSE)="true","X",""),"")</f>
        <v/>
      </c>
      <c r="U403" s="16" t="str">
        <f>IFERROR(IF(VLOOKUP(B403,IMPORT!$F:$AF,10,FALSE)="true","X",""),"")</f>
        <v/>
      </c>
      <c r="V403" s="16" t="str">
        <f>IFERROR(IF(VLOOKUP(B403,IMPORT!$F:$AF,13,FALSE)="true","X",""),"")</f>
        <v/>
      </c>
      <c r="W403" s="16" t="str">
        <f>IFERROR(IF(VLOOKUP(B403,IMPORT!$F:$AF,14,FALSE)="true","X",""),"")</f>
        <v/>
      </c>
      <c r="X403" s="12">
        <f>IFERROR(INT(IF(MID(VLOOKUP(B403,IMPORT!$F:$AF,27,FALSE),1,10)&lt;&gt;"null",MID(VLOOKUP(B403,IMPORT!$F:$AF,27,FALSE),1,10),"-")),"")</f>
        <v>43482</v>
      </c>
      <c r="Y403" s="21">
        <f>IFERROR(IF(VLOOKUP(B403,IMPORT!$F:$AF,24,FALSE)&lt;&gt;"null",VLOOKUP(B403,IMPORT!$F:$AF,24,FALSE),""),"")</f>
        <v>7.0100118723608499E+17</v>
      </c>
      <c r="Z403" s="18">
        <f>IFERROR(IF(VLOOKUP(B403,IMPORT!$F:$AF,25,FALSE)&lt;&gt;"null",VLOOKUP(B403,IMPORT!$F:$AF,25,FALSE),""),"")</f>
        <v>135915</v>
      </c>
    </row>
    <row r="404" spans="1:26">
      <c r="A404" s="1" t="str">
        <f>IFERROR(IF(IMPORT!C404&lt;&gt;"",IMPORT!C404,""),"")</f>
        <v>Paris 20 - Gambetta</v>
      </c>
      <c r="B404" s="1" t="str">
        <f>IFERROR(VLOOKUP(D404,IMPORT!$1:$1048576,6,FALSE),"")</f>
        <v>EQ-781-EH</v>
      </c>
      <c r="C404" s="1" t="str">
        <f>IFERROR(VLOOKUP(B404,IMPORT!$F:$G,2,FALSE),"")</f>
        <v>MEGANE</v>
      </c>
      <c r="D404" s="8" t="str">
        <f>IFERROR(IF(IMPORT!A404&lt;&gt;"",IMPORT!A404,""),"")</f>
        <v>Paris 20 - Gambetta1</v>
      </c>
      <c r="E404" s="1" t="str">
        <f>IFERROR(VLOOKUP(D404,IMPORT!$1:$1048576,21,FALSE),"")</f>
        <v>Azize Aouzal</v>
      </c>
      <c r="F404" s="22" t="str">
        <f>IFERROR(IF(VLOOKUP(B404,IMPORT!$F:$J,4,0)="true","","S"),"")</f>
        <v/>
      </c>
      <c r="G404" s="10" t="str">
        <f>IFERROR(IF(VLOOKUP(B404,IMPORT!$F:$J,5,0)="normal","","B"),"")</f>
        <v/>
      </c>
      <c r="H404" s="23" t="str">
        <f>IFERROR(IF(VLOOKUP(B404,IMPORT!$F:$L,7,0)="true","","P"),"")</f>
        <v/>
      </c>
      <c r="I404" s="18" t="str">
        <f>IF(AND(OR(IMPORT!K404="available",IMPORT!K404="reservation",IMPORT!K404="reservation-late"),OR(A404&lt;&gt;"Z - Garage - Livraison",A404&lt;&gt;"Z - Garage - Livraison")),B404,"")</f>
        <v>EQ-781-EH</v>
      </c>
      <c r="J404" s="18" t="str">
        <f>IFERROR(IF(VLOOKUP(B404,IMPORT!$F:$AF,21,FALSE)&lt;&gt;"null",IF(OR(A404="Z - Garage - Livraison",A404="Z - Garage - Restitution"),"",B404),""),"")</f>
        <v/>
      </c>
      <c r="K404" s="18" t="str">
        <f>IF(AND(J404="",OR(IMPORT!K404="intervention",IMPORT!K404="intervention-late")),IF(OR(A404="Z - Garage - Livraison",A404="Z - Garage - Restitution"),"",B404),"")</f>
        <v/>
      </c>
      <c r="L404" s="18" t="str">
        <f t="shared" si="12"/>
        <v/>
      </c>
      <c r="M404" s="20" t="str">
        <f>IFERROR(INT(IF(OR(IMPORT!K404="intervention",IMPORT!K404="intervention-late",IMPORT!K404="unavailable"),IF(J404&lt;&gt;"",MID(VLOOKUP(B404,IMPORT!$F:$AF,21,0),1,10),MID(VLOOKUP(B404,IMPORT!$F:$AF,19,0),1,10)),"")),"")</f>
        <v/>
      </c>
      <c r="N404" s="20" t="str">
        <f>IFERROR(INT(IF(OR(IMPORT!K404="intervention",IMPORT!K404="intervention-late",IMPORT!K404="unavailable"),IF(J404&lt;&gt;"",MID(VLOOKUP(B404,IMPORT!$F:$AF,22,0),1,10),MID(VLOOKUP(B404,IMPORT!$F:$AF,20,0),1,10)),"")),"")</f>
        <v/>
      </c>
      <c r="O404" s="18" t="str">
        <f t="shared" ca="1" si="13"/>
        <v/>
      </c>
      <c r="P404" s="14" t="str">
        <f>IFERROR(INT(IF(MID(VLOOKUP(B404,IMPORT!$F:$AF,23,FALSE),1,10)&lt;&gt;"null",MID(VLOOKUP(B404,IMPORT!$F:$AF,23,FALSE),1,10),"")),"")</f>
        <v/>
      </c>
      <c r="Q404" s="16" t="str">
        <f>IFERROR(INT(IF(MID(VLOOKUP(B404,IMPORT!$F:$AF,26,FALSE),1,10)&lt;&gt;"null",MID(VLOOKUP(B404,IMPORT!$F:$AF,26,FALSE),1,10),"")),"")</f>
        <v/>
      </c>
      <c r="R404" s="16" t="str">
        <f>IFERROR(IF(VLOOKUP(B404,IMPORT!$F:$AF,11,FALSE)="true","X",""),"")</f>
        <v/>
      </c>
      <c r="S404" s="16" t="str">
        <f>IFERROR(IF(VLOOKUP(B404,IMPORT!$F:$AF,12,FALSE)="true","X",""),"")</f>
        <v/>
      </c>
      <c r="T404" s="16" t="str">
        <f>IFERROR(IF(VLOOKUP(B404,IMPORT!$F:$AF,9,FALSE)="true","X",""),"")</f>
        <v/>
      </c>
      <c r="U404" s="16" t="str">
        <f>IFERROR(IF(VLOOKUP(B404,IMPORT!$F:$AF,10,FALSE)="true","X",""),"")</f>
        <v/>
      </c>
      <c r="V404" s="16" t="str">
        <f>IFERROR(IF(VLOOKUP(B404,IMPORT!$F:$AF,13,FALSE)="true","X",""),"")</f>
        <v/>
      </c>
      <c r="W404" s="16" t="str">
        <f>IFERROR(IF(VLOOKUP(B404,IMPORT!$F:$AF,14,FALSE)="true","X",""),"")</f>
        <v/>
      </c>
      <c r="X404" s="12">
        <f>IFERROR(INT(IF(MID(VLOOKUP(B404,IMPORT!$F:$AF,27,FALSE),1,10)&lt;&gt;"null",MID(VLOOKUP(B404,IMPORT!$F:$AF,27,FALSE),1,10),"-")),"")</f>
        <v>43333</v>
      </c>
      <c r="Y404" s="21">
        <f>IFERROR(IF(VLOOKUP(B404,IMPORT!$F:$AF,24,FALSE)&lt;&gt;"null",VLOOKUP(B404,IMPORT!$F:$AF,24,FALSE),""),"")</f>
        <v>7.0100118723605696E+17</v>
      </c>
      <c r="Z404" s="18" t="str">
        <f>IFERROR(IF(VLOOKUP(B404,IMPORT!$F:$AF,25,FALSE)&lt;&gt;"null",VLOOKUP(B404,IMPORT!$F:$AF,25,FALSE),""),"")</f>
        <v/>
      </c>
    </row>
    <row r="405" spans="1:26">
      <c r="A405" s="1" t="str">
        <f>IFERROR(IF(IMPORT!C405&lt;&gt;"",IMPORT!C405,""),"")</f>
        <v>Paris 20 - Gambetta</v>
      </c>
      <c r="B405" s="1" t="str">
        <f>IFERROR(VLOOKUP(D405,IMPORT!$1:$1048576,6,FALSE),"")</f>
        <v>FA-607-HB</v>
      </c>
      <c r="C405" s="1">
        <f>IFERROR(VLOOKUP(B405,IMPORT!$F:$G,2,FALSE),"")</f>
        <v>500</v>
      </c>
      <c r="D405" s="8" t="str">
        <f>IFERROR(IF(IMPORT!A405&lt;&gt;"",IMPORT!A405,""),"")</f>
        <v>Paris 20 - Gambetta2</v>
      </c>
      <c r="E405" s="1" t="str">
        <f>IFERROR(VLOOKUP(D405,IMPORT!$1:$1048576,21,FALSE),"")</f>
        <v>Azize Aouzal</v>
      </c>
      <c r="F405" s="22" t="str">
        <f>IFERROR(IF(VLOOKUP(B405,IMPORT!$F:$J,4,0)="true","","S"),"")</f>
        <v/>
      </c>
      <c r="G405" s="10" t="str">
        <f>IFERROR(IF(VLOOKUP(B405,IMPORT!$F:$J,5,0)="normal","","B"),"")</f>
        <v/>
      </c>
      <c r="H405" s="23" t="str">
        <f>IFERROR(IF(VLOOKUP(B405,IMPORT!$F:$L,7,0)="true","","P"),"")</f>
        <v/>
      </c>
      <c r="I405" s="18" t="str">
        <f>IF(AND(OR(IMPORT!K405="available",IMPORT!K405="reservation",IMPORT!K405="reservation-late"),OR(A405&lt;&gt;"Z - Garage - Livraison",A405&lt;&gt;"Z - Garage - Livraison")),B405,"")</f>
        <v>FA-607-HB</v>
      </c>
      <c r="J405" s="18" t="str">
        <f>IFERROR(IF(VLOOKUP(B405,IMPORT!$F:$AF,21,FALSE)&lt;&gt;"null",IF(OR(A405="Z - Garage - Livraison",A405="Z - Garage - Restitution"),"",B405),""),"")</f>
        <v/>
      </c>
      <c r="K405" s="18" t="str">
        <f>IF(AND(J405="",OR(IMPORT!K405="intervention",IMPORT!K405="intervention-late")),IF(OR(A405="Z - Garage - Livraison",A405="Z - Garage - Restitution"),"",B405),"")</f>
        <v/>
      </c>
      <c r="L405" s="18" t="str">
        <f t="shared" si="12"/>
        <v/>
      </c>
      <c r="M405" s="20" t="str">
        <f>IFERROR(INT(IF(OR(IMPORT!K405="intervention",IMPORT!K405="intervention-late",IMPORT!K405="unavailable"),IF(J405&lt;&gt;"",MID(VLOOKUP(B405,IMPORT!$F:$AF,21,0),1,10),MID(VLOOKUP(B405,IMPORT!$F:$AF,19,0),1,10)),"")),"")</f>
        <v/>
      </c>
      <c r="N405" s="20" t="str">
        <f>IFERROR(INT(IF(OR(IMPORT!K405="intervention",IMPORT!K405="intervention-late",IMPORT!K405="unavailable"),IF(J405&lt;&gt;"",MID(VLOOKUP(B405,IMPORT!$F:$AF,22,0),1,10),MID(VLOOKUP(B405,IMPORT!$F:$AF,20,0),1,10)),"")),"")</f>
        <v/>
      </c>
      <c r="O405" s="18" t="str">
        <f t="shared" ca="1" si="13"/>
        <v/>
      </c>
      <c r="P405" s="14" t="str">
        <f>IFERROR(INT(IF(MID(VLOOKUP(B405,IMPORT!$F:$AF,23,FALSE),1,10)&lt;&gt;"null",MID(VLOOKUP(B405,IMPORT!$F:$AF,23,FALSE),1,10),"")),"")</f>
        <v/>
      </c>
      <c r="Q405" s="16" t="str">
        <f>IFERROR(INT(IF(MID(VLOOKUP(B405,IMPORT!$F:$AF,26,FALSE),1,10)&lt;&gt;"null",MID(VLOOKUP(B405,IMPORT!$F:$AF,26,FALSE),1,10),"")),"")</f>
        <v/>
      </c>
      <c r="R405" s="16" t="str">
        <f>IFERROR(IF(VLOOKUP(B405,IMPORT!$F:$AF,11,FALSE)="true","X",""),"")</f>
        <v/>
      </c>
      <c r="S405" s="16" t="str">
        <f>IFERROR(IF(VLOOKUP(B405,IMPORT!$F:$AF,12,FALSE)="true","X",""),"")</f>
        <v/>
      </c>
      <c r="T405" s="16" t="str">
        <f>IFERROR(IF(VLOOKUP(B405,IMPORT!$F:$AF,9,FALSE)="true","X",""),"")</f>
        <v/>
      </c>
      <c r="U405" s="16" t="str">
        <f>IFERROR(IF(VLOOKUP(B405,IMPORT!$F:$AF,10,FALSE)="true","X",""),"")</f>
        <v/>
      </c>
      <c r="V405" s="16" t="str">
        <f>IFERROR(IF(VLOOKUP(B405,IMPORT!$F:$AF,13,FALSE)="true","X",""),"")</f>
        <v/>
      </c>
      <c r="W405" s="16" t="str">
        <f>IFERROR(IF(VLOOKUP(B405,IMPORT!$F:$AF,14,FALSE)="true","X",""),"")</f>
        <v/>
      </c>
      <c r="X405" s="12" t="str">
        <f>IFERROR(INT(IF(MID(VLOOKUP(B405,IMPORT!$F:$AF,27,FALSE),1,10)&lt;&gt;"null",MID(VLOOKUP(B405,IMPORT!$F:$AF,27,FALSE),1,10),"-")),"")</f>
        <v/>
      </c>
      <c r="Y405" s="21">
        <f>IFERROR(IF(VLOOKUP(B405,IMPORT!$F:$AF,24,FALSE)&lt;&gt;"null",VLOOKUP(B405,IMPORT!$F:$AF,24,FALSE),""),"")</f>
        <v>7.01001187236048E+17</v>
      </c>
      <c r="Z405" s="18" t="str">
        <f>IFERROR(IF(VLOOKUP(B405,IMPORT!$F:$AF,25,FALSE)&lt;&gt;"null",VLOOKUP(B405,IMPORT!$F:$AF,25,FALSE),""),"")</f>
        <v/>
      </c>
    </row>
    <row r="406" spans="1:26">
      <c r="A406" s="1" t="str">
        <f>IFERROR(IF(IMPORT!C406&lt;&gt;"",IMPORT!C406,""),"")</f>
        <v>Paris 20 - Gambetta</v>
      </c>
      <c r="B406" s="1" t="str">
        <f>IFERROR(VLOOKUP(D406,IMPORT!$1:$1048576,6,FALSE),"")</f>
        <v>FA-581-HB</v>
      </c>
      <c r="C406" s="1">
        <f>IFERROR(VLOOKUP(B406,IMPORT!$F:$G,2,FALSE),"")</f>
        <v>500</v>
      </c>
      <c r="D406" s="8" t="str">
        <f>IFERROR(IF(IMPORT!A406&lt;&gt;"",IMPORT!A406,""),"")</f>
        <v>Paris 20 - Gambetta3</v>
      </c>
      <c r="E406" s="1" t="str">
        <f>IFERROR(VLOOKUP(D406,IMPORT!$1:$1048576,21,FALSE),"")</f>
        <v>Azize Aouzal</v>
      </c>
      <c r="F406" s="22" t="str">
        <f>IFERROR(IF(VLOOKUP(B406,IMPORT!$F:$J,4,0)="true","","S"),"")</f>
        <v/>
      </c>
      <c r="G406" s="10" t="str">
        <f>IFERROR(IF(VLOOKUP(B406,IMPORT!$F:$J,5,0)="normal","","B"),"")</f>
        <v/>
      </c>
      <c r="H406" s="23" t="str">
        <f>IFERROR(IF(VLOOKUP(B406,IMPORT!$F:$L,7,0)="true","","P"),"")</f>
        <v/>
      </c>
      <c r="I406" s="18" t="str">
        <f>IF(AND(OR(IMPORT!K406="available",IMPORT!K406="reservation",IMPORT!K406="reservation-late"),OR(A406&lt;&gt;"Z - Garage - Livraison",A406&lt;&gt;"Z - Garage - Livraison")),B406,"")</f>
        <v>FA-581-HB</v>
      </c>
      <c r="J406" s="18" t="str">
        <f>IFERROR(IF(VLOOKUP(B406,IMPORT!$F:$AF,21,FALSE)&lt;&gt;"null",IF(OR(A406="Z - Garage - Livraison",A406="Z - Garage - Restitution"),"",B406),""),"")</f>
        <v/>
      </c>
      <c r="K406" s="18" t="str">
        <f>IF(AND(J406="",OR(IMPORT!K406="intervention",IMPORT!K406="intervention-late")),IF(OR(A406="Z - Garage - Livraison",A406="Z - Garage - Restitution"),"",B406),"")</f>
        <v/>
      </c>
      <c r="L406" s="18" t="str">
        <f t="shared" si="12"/>
        <v/>
      </c>
      <c r="M406" s="20" t="str">
        <f>IFERROR(INT(IF(OR(IMPORT!K406="intervention",IMPORT!K406="intervention-late",IMPORT!K406="unavailable"),IF(J406&lt;&gt;"",MID(VLOOKUP(B406,IMPORT!$F:$AF,21,0),1,10),MID(VLOOKUP(B406,IMPORT!$F:$AF,19,0),1,10)),"")),"")</f>
        <v/>
      </c>
      <c r="N406" s="20" t="str">
        <f>IFERROR(INT(IF(OR(IMPORT!K406="intervention",IMPORT!K406="intervention-late",IMPORT!K406="unavailable"),IF(J406&lt;&gt;"",MID(VLOOKUP(B406,IMPORT!$F:$AF,22,0),1,10),MID(VLOOKUP(B406,IMPORT!$F:$AF,20,0),1,10)),"")),"")</f>
        <v/>
      </c>
      <c r="O406" s="18" t="str">
        <f t="shared" ca="1" si="13"/>
        <v/>
      </c>
      <c r="P406" s="14" t="str">
        <f>IFERROR(INT(IF(MID(VLOOKUP(B406,IMPORT!$F:$AF,23,FALSE),1,10)&lt;&gt;"null",MID(VLOOKUP(B406,IMPORT!$F:$AF,23,FALSE),1,10),"")),"")</f>
        <v/>
      </c>
      <c r="Q406" s="16" t="str">
        <f>IFERROR(INT(IF(MID(VLOOKUP(B406,IMPORT!$F:$AF,26,FALSE),1,10)&lt;&gt;"null",MID(VLOOKUP(B406,IMPORT!$F:$AF,26,FALSE),1,10),"")),"")</f>
        <v/>
      </c>
      <c r="R406" s="16" t="str">
        <f>IFERROR(IF(VLOOKUP(B406,IMPORT!$F:$AF,11,FALSE)="true","X",""),"")</f>
        <v/>
      </c>
      <c r="S406" s="16" t="str">
        <f>IFERROR(IF(VLOOKUP(B406,IMPORT!$F:$AF,12,FALSE)="true","X",""),"")</f>
        <v/>
      </c>
      <c r="T406" s="16" t="str">
        <f>IFERROR(IF(VLOOKUP(B406,IMPORT!$F:$AF,9,FALSE)="true","X",""),"")</f>
        <v/>
      </c>
      <c r="U406" s="16" t="str">
        <f>IFERROR(IF(VLOOKUP(B406,IMPORT!$F:$AF,10,FALSE)="true","X",""),"")</f>
        <v/>
      </c>
      <c r="V406" s="16" t="str">
        <f>IFERROR(IF(VLOOKUP(B406,IMPORT!$F:$AF,13,FALSE)="true","X",""),"")</f>
        <v/>
      </c>
      <c r="W406" s="16" t="str">
        <f>IFERROR(IF(VLOOKUP(B406,IMPORT!$F:$AF,14,FALSE)="true","X",""),"")</f>
        <v/>
      </c>
      <c r="X406" s="12" t="str">
        <f>IFERROR(INT(IF(MID(VLOOKUP(B406,IMPORT!$F:$AF,27,FALSE),1,10)&lt;&gt;"null",MID(VLOOKUP(B406,IMPORT!$F:$AF,27,FALSE),1,10),"-")),"")</f>
        <v/>
      </c>
      <c r="Y406" s="21">
        <f>IFERROR(IF(VLOOKUP(B406,IMPORT!$F:$AF,24,FALSE)&lt;&gt;"null",VLOOKUP(B406,IMPORT!$F:$AF,24,FALSE),""),"")</f>
        <v>7.0100118723604198E+17</v>
      </c>
      <c r="Z406" s="18" t="str">
        <f>IFERROR(IF(VLOOKUP(B406,IMPORT!$F:$AF,25,FALSE)&lt;&gt;"null",VLOOKUP(B406,IMPORT!$F:$AF,25,FALSE),""),"")</f>
        <v/>
      </c>
    </row>
    <row r="407" spans="1:26">
      <c r="A407" s="1" t="str">
        <f>IFERROR(IF(IMPORT!C407&lt;&gt;"",IMPORT!C407,""),"")</f>
        <v>Paris 20 - Gambetta</v>
      </c>
      <c r="B407" s="1" t="str">
        <f>IFERROR(VLOOKUP(D407,IMPORT!$1:$1048576,6,FALSE),"")</f>
        <v>EL-515-SA</v>
      </c>
      <c r="C407" s="1" t="str">
        <f>IFERROR(VLOOKUP(B407,IMPORT!$F:$G,2,FALSE),"")</f>
        <v>TWINGO</v>
      </c>
      <c r="D407" s="8" t="str">
        <f>IFERROR(IF(IMPORT!A407&lt;&gt;"",IMPORT!A407,""),"")</f>
        <v>Paris 20 - Gambetta4</v>
      </c>
      <c r="E407" s="1" t="str">
        <f>IFERROR(VLOOKUP(D407,IMPORT!$1:$1048576,21,FALSE),"")</f>
        <v>Azize Aouzal</v>
      </c>
      <c r="F407" s="22" t="str">
        <f>IFERROR(IF(VLOOKUP(B407,IMPORT!$F:$J,4,0)="true","","S"),"")</f>
        <v/>
      </c>
      <c r="G407" s="10" t="str">
        <f>IFERROR(IF(VLOOKUP(B407,IMPORT!$F:$J,5,0)="normal","","B"),"")</f>
        <v/>
      </c>
      <c r="H407" s="23" t="str">
        <f>IFERROR(IF(VLOOKUP(B407,IMPORT!$F:$L,7,0)="true","","P"),"")</f>
        <v/>
      </c>
      <c r="I407" s="18" t="str">
        <f>IF(AND(OR(IMPORT!K407="available",IMPORT!K407="reservation",IMPORT!K407="reservation-late"),OR(A407&lt;&gt;"Z - Garage - Livraison",A407&lt;&gt;"Z - Garage - Livraison")),B407,"")</f>
        <v>EL-515-SA</v>
      </c>
      <c r="J407" s="18" t="str">
        <f>IFERROR(IF(VLOOKUP(B407,IMPORT!$F:$AF,21,FALSE)&lt;&gt;"null",IF(OR(A407="Z - Garage - Livraison",A407="Z - Garage - Restitution"),"",B407),""),"")</f>
        <v/>
      </c>
      <c r="K407" s="18" t="str">
        <f>IF(AND(J407="",OR(IMPORT!K407="intervention",IMPORT!K407="intervention-late")),IF(OR(A407="Z - Garage - Livraison",A407="Z - Garage - Restitution"),"",B407),"")</f>
        <v/>
      </c>
      <c r="L407" s="18" t="str">
        <f t="shared" si="12"/>
        <v/>
      </c>
      <c r="M407" s="20" t="str">
        <f>IFERROR(INT(IF(OR(IMPORT!K407="intervention",IMPORT!K407="intervention-late",IMPORT!K407="unavailable"),IF(J407&lt;&gt;"",MID(VLOOKUP(B407,IMPORT!$F:$AF,21,0),1,10),MID(VLOOKUP(B407,IMPORT!$F:$AF,19,0),1,10)),"")),"")</f>
        <v/>
      </c>
      <c r="N407" s="20" t="str">
        <f>IFERROR(INT(IF(OR(IMPORT!K407="intervention",IMPORT!K407="intervention-late",IMPORT!K407="unavailable"),IF(J407&lt;&gt;"",MID(VLOOKUP(B407,IMPORT!$F:$AF,22,0),1,10),MID(VLOOKUP(B407,IMPORT!$F:$AF,20,0),1,10)),"")),"")</f>
        <v/>
      </c>
      <c r="O407" s="18" t="str">
        <f t="shared" ca="1" si="13"/>
        <v/>
      </c>
      <c r="P407" s="14">
        <f>IFERROR(INT(IF(MID(VLOOKUP(B407,IMPORT!$F:$AF,23,FALSE),1,10)&lt;&gt;"null",MID(VLOOKUP(B407,IMPORT!$F:$AF,23,FALSE),1,10),"")),"")</f>
        <v>43498</v>
      </c>
      <c r="Q407" s="16" t="str">
        <f>IFERROR(INT(IF(MID(VLOOKUP(B407,IMPORT!$F:$AF,26,FALSE),1,10)&lt;&gt;"null",MID(VLOOKUP(B407,IMPORT!$F:$AF,26,FALSE),1,10),"")),"")</f>
        <v/>
      </c>
      <c r="R407" s="16" t="str">
        <f>IFERROR(IF(VLOOKUP(B407,IMPORT!$F:$AF,11,FALSE)="true","X",""),"")</f>
        <v/>
      </c>
      <c r="S407" s="16" t="str">
        <f>IFERROR(IF(VLOOKUP(B407,IMPORT!$F:$AF,12,FALSE)="true","X",""),"")</f>
        <v/>
      </c>
      <c r="T407" s="16" t="str">
        <f>IFERROR(IF(VLOOKUP(B407,IMPORT!$F:$AF,9,FALSE)="true","X",""),"")</f>
        <v/>
      </c>
      <c r="U407" s="16" t="str">
        <f>IFERROR(IF(VLOOKUP(B407,IMPORT!$F:$AF,10,FALSE)="true","X",""),"")</f>
        <v/>
      </c>
      <c r="V407" s="16" t="str">
        <f>IFERROR(IF(VLOOKUP(B407,IMPORT!$F:$AF,13,FALSE)="true","X",""),"")</f>
        <v/>
      </c>
      <c r="W407" s="16" t="str">
        <f>IFERROR(IF(VLOOKUP(B407,IMPORT!$F:$AF,14,FALSE)="true","X",""),"")</f>
        <v/>
      </c>
      <c r="X407" s="12">
        <f>IFERROR(INT(IF(MID(VLOOKUP(B407,IMPORT!$F:$AF,27,FALSE),1,10)&lt;&gt;"null",MID(VLOOKUP(B407,IMPORT!$F:$AF,27,FALSE),1,10),"-")),"")</f>
        <v>43222</v>
      </c>
      <c r="Y407" s="21">
        <f>IFERROR(IF(VLOOKUP(B407,IMPORT!$F:$AF,24,FALSE)&lt;&gt;"null",VLOOKUP(B407,IMPORT!$F:$AF,24,FALSE),""),"")</f>
        <v>7.0100118723602496E+17</v>
      </c>
      <c r="Z407" s="18" t="str">
        <f>IFERROR(IF(VLOOKUP(B407,IMPORT!$F:$AF,25,FALSE)&lt;&gt;"null",VLOOKUP(B407,IMPORT!$F:$AF,25,FALSE),""),"")</f>
        <v/>
      </c>
    </row>
    <row r="408" spans="1:26">
      <c r="A408" s="1" t="str">
        <f>IFERROR(IF(IMPORT!C408&lt;&gt;"",IMPORT!C408,""),"")</f>
        <v>Paris 20 - Pere-Lachaise</v>
      </c>
      <c r="B408" s="1" t="str">
        <f>IFERROR(VLOOKUP(D408,IMPORT!$1:$1048576,6,FALSE),"")</f>
        <v>EV-610-SN</v>
      </c>
      <c r="C408" s="1" t="str">
        <f>IFERROR(VLOOKUP(B408,IMPORT!$F:$G,2,FALSE),"")</f>
        <v>MEGANE</v>
      </c>
      <c r="D408" s="8" t="str">
        <f>IFERROR(IF(IMPORT!A408&lt;&gt;"",IMPORT!A408,""),"")</f>
        <v>Paris 20 - Pere-Lachaise1</v>
      </c>
      <c r="E408" s="1" t="str">
        <f>IFERROR(VLOOKUP(D408,IMPORT!$1:$1048576,21,FALSE),"")</f>
        <v>Azize Aouzal</v>
      </c>
      <c r="F408" s="22" t="str">
        <f>IFERROR(IF(VLOOKUP(B408,IMPORT!$F:$J,4,0)="true","","S"),"")</f>
        <v>S</v>
      </c>
      <c r="G408" s="10" t="str">
        <f>IFERROR(IF(VLOOKUP(B408,IMPORT!$F:$J,5,0)="normal","","B"),"")</f>
        <v>B</v>
      </c>
      <c r="H408" s="23" t="str">
        <f>IFERROR(IF(VLOOKUP(B408,IMPORT!$F:$L,7,0)="true","","P"),"")</f>
        <v>P</v>
      </c>
      <c r="I408" s="18" t="str">
        <f>IF(AND(OR(IMPORT!K408="available",IMPORT!K408="reservation",IMPORT!K408="reservation-late"),OR(A408&lt;&gt;"Z - Garage - Livraison",A408&lt;&gt;"Z - Garage - Livraison")),B408,"")</f>
        <v/>
      </c>
      <c r="J408" s="18" t="str">
        <f>IFERROR(IF(VLOOKUP(B408,IMPORT!$F:$AF,21,FALSE)&lt;&gt;"null",IF(OR(A408="Z - Garage - Livraison",A408="Z - Garage - Restitution"),"",B408),""),"")</f>
        <v>EV-610-SN</v>
      </c>
      <c r="K408" s="18" t="str">
        <f>IF(AND(J408="",OR(IMPORT!K408="intervention",IMPORT!K408="intervention-late")),IF(OR(A408="Z - Garage - Livraison",A408="Z - Garage - Restitution"),"",B408),"")</f>
        <v/>
      </c>
      <c r="L408" s="18" t="str">
        <f t="shared" si="12"/>
        <v/>
      </c>
      <c r="M408" s="20">
        <f>IFERROR(INT(IF(OR(IMPORT!K408="intervention",IMPORT!K408="intervention-late",IMPORT!K408="unavailable"),IF(J408&lt;&gt;"",MID(VLOOKUP(B408,IMPORT!$F:$AF,21,0),1,10),MID(VLOOKUP(B408,IMPORT!$F:$AF,19,0),1,10)),"")),"")</f>
        <v>43484</v>
      </c>
      <c r="N408" s="20">
        <f>IFERROR(INT(IF(OR(IMPORT!K408="intervention",IMPORT!K408="intervention-late",IMPORT!K408="unavailable"),IF(J408&lt;&gt;"",MID(VLOOKUP(B408,IMPORT!$F:$AF,22,0),1,10),MID(VLOOKUP(B408,IMPORT!$F:$AF,20,0),1,10)),"")),"")</f>
        <v>43523</v>
      </c>
      <c r="O408" s="18">
        <f t="shared" ca="1" si="13"/>
        <v>8</v>
      </c>
      <c r="P408" s="14" t="str">
        <f>IFERROR(INT(IF(MID(VLOOKUP(B408,IMPORT!$F:$AF,23,FALSE),1,10)&lt;&gt;"null",MID(VLOOKUP(B408,IMPORT!$F:$AF,23,FALSE),1,10),"")),"")</f>
        <v/>
      </c>
      <c r="Q408" s="16" t="str">
        <f>IFERROR(INT(IF(MID(VLOOKUP(B408,IMPORT!$F:$AF,26,FALSE),1,10)&lt;&gt;"null",MID(VLOOKUP(B408,IMPORT!$F:$AF,26,FALSE),1,10),"")),"")</f>
        <v/>
      </c>
      <c r="R408" s="16" t="str">
        <f>IFERROR(IF(VLOOKUP(B408,IMPORT!$F:$AF,11,FALSE)="true","X",""),"")</f>
        <v/>
      </c>
      <c r="S408" s="16" t="str">
        <f>IFERROR(IF(VLOOKUP(B408,IMPORT!$F:$AF,12,FALSE)="true","X",""),"")</f>
        <v/>
      </c>
      <c r="T408" s="16" t="str">
        <f>IFERROR(IF(VLOOKUP(B408,IMPORT!$F:$AF,9,FALSE)="true","X",""),"")</f>
        <v/>
      </c>
      <c r="U408" s="16" t="str">
        <f>IFERROR(IF(VLOOKUP(B408,IMPORT!$F:$AF,10,FALSE)="true","X",""),"")</f>
        <v/>
      </c>
      <c r="V408" s="16" t="str">
        <f>IFERROR(IF(VLOOKUP(B408,IMPORT!$F:$AF,13,FALSE)="true","X",""),"")</f>
        <v/>
      </c>
      <c r="W408" s="16" t="str">
        <f>IFERROR(IF(VLOOKUP(B408,IMPORT!$F:$AF,14,FALSE)="true","X",""),"")</f>
        <v/>
      </c>
      <c r="X408" s="12">
        <f>IFERROR(INT(IF(MID(VLOOKUP(B408,IMPORT!$F:$AF,27,FALSE),1,10)&lt;&gt;"null",MID(VLOOKUP(B408,IMPORT!$F:$AF,27,FALSE),1,10),"-")),"")</f>
        <v>43242</v>
      </c>
      <c r="Y408" s="21">
        <f>IFERROR(IF(VLOOKUP(B408,IMPORT!$F:$AF,24,FALSE)&lt;&gt;"null",VLOOKUP(B408,IMPORT!$F:$AF,24,FALSE),""),"")</f>
        <v>7.0100118723603699E+17</v>
      </c>
      <c r="Z408" s="18" t="str">
        <f>IFERROR(IF(VLOOKUP(B408,IMPORT!$F:$AF,25,FALSE)&lt;&gt;"null",VLOOKUP(B408,IMPORT!$F:$AF,25,FALSE),""),"")</f>
        <v/>
      </c>
    </row>
    <row r="409" spans="1:26">
      <c r="A409" s="1" t="str">
        <f>IFERROR(IF(IMPORT!C409&lt;&gt;"",IMPORT!C409,""),"")</f>
        <v>Paris 20 - Pere-Lachaise</v>
      </c>
      <c r="B409" s="1" t="str">
        <f>IFERROR(VLOOKUP(D409,IMPORT!$1:$1048576,6,FALSE),"")</f>
        <v>EP-832-YQ</v>
      </c>
      <c r="C409" s="1" t="str">
        <f>IFERROR(VLOOKUP(B409,IMPORT!$F:$G,2,FALSE),"")</f>
        <v>TWINGO</v>
      </c>
      <c r="D409" s="8" t="str">
        <f>IFERROR(IF(IMPORT!A409&lt;&gt;"",IMPORT!A409,""),"")</f>
        <v>Paris 20 - Pere-Lachaise2</v>
      </c>
      <c r="E409" s="1" t="str">
        <f>IFERROR(VLOOKUP(D409,IMPORT!$1:$1048576,21,FALSE),"")</f>
        <v>Azize Aouzal</v>
      </c>
      <c r="F409" s="22" t="str">
        <f>IFERROR(IF(VLOOKUP(B409,IMPORT!$F:$J,4,0)="true","","S"),"")</f>
        <v/>
      </c>
      <c r="G409" s="10" t="str">
        <f>IFERROR(IF(VLOOKUP(B409,IMPORT!$F:$J,5,0)="normal","","B"),"")</f>
        <v/>
      </c>
      <c r="H409" s="23" t="str">
        <f>IFERROR(IF(VLOOKUP(B409,IMPORT!$F:$L,7,0)="true","","P"),"")</f>
        <v/>
      </c>
      <c r="I409" s="18" t="str">
        <f>IF(AND(OR(IMPORT!K409="available",IMPORT!K409="reservation",IMPORT!K409="reservation-late"),OR(A409&lt;&gt;"Z - Garage - Livraison",A409&lt;&gt;"Z - Garage - Livraison")),B409,"")</f>
        <v>EP-832-YQ</v>
      </c>
      <c r="J409" s="18" t="str">
        <f>IFERROR(IF(VLOOKUP(B409,IMPORT!$F:$AF,21,FALSE)&lt;&gt;"null",IF(OR(A409="Z - Garage - Livraison",A409="Z - Garage - Restitution"),"",B409),""),"")</f>
        <v/>
      </c>
      <c r="K409" s="18" t="str">
        <f>IF(AND(J409="",OR(IMPORT!K409="intervention",IMPORT!K409="intervention-late")),IF(OR(A409="Z - Garage - Livraison",A409="Z - Garage - Restitution"),"",B409),"")</f>
        <v/>
      </c>
      <c r="L409" s="18" t="str">
        <f t="shared" si="12"/>
        <v/>
      </c>
      <c r="M409" s="20" t="str">
        <f>IFERROR(INT(IF(OR(IMPORT!K409="intervention",IMPORT!K409="intervention-late",IMPORT!K409="unavailable"),IF(J409&lt;&gt;"",MID(VLOOKUP(B409,IMPORT!$F:$AF,21,0),1,10),MID(VLOOKUP(B409,IMPORT!$F:$AF,19,0),1,10)),"")),"")</f>
        <v/>
      </c>
      <c r="N409" s="20" t="str">
        <f>IFERROR(INT(IF(OR(IMPORT!K409="intervention",IMPORT!K409="intervention-late",IMPORT!K409="unavailable"),IF(J409&lt;&gt;"",MID(VLOOKUP(B409,IMPORT!$F:$AF,22,0),1,10),MID(VLOOKUP(B409,IMPORT!$F:$AF,20,0),1,10)),"")),"")</f>
        <v/>
      </c>
      <c r="O409" s="18" t="str">
        <f t="shared" ca="1" si="13"/>
        <v/>
      </c>
      <c r="P409" s="14">
        <f>IFERROR(INT(IF(MID(VLOOKUP(B409,IMPORT!$F:$AF,23,FALSE),1,10)&lt;&gt;"null",MID(VLOOKUP(B409,IMPORT!$F:$AF,23,FALSE),1,10),"")),"")</f>
        <v>43499</v>
      </c>
      <c r="Q409" s="16" t="str">
        <f>IFERROR(INT(IF(MID(VLOOKUP(B409,IMPORT!$F:$AF,26,FALSE),1,10)&lt;&gt;"null",MID(VLOOKUP(B409,IMPORT!$F:$AF,26,FALSE),1,10),"")),"")</f>
        <v/>
      </c>
      <c r="R409" s="16" t="str">
        <f>IFERROR(IF(VLOOKUP(B409,IMPORT!$F:$AF,11,FALSE)="true","X",""),"")</f>
        <v/>
      </c>
      <c r="S409" s="16" t="str">
        <f>IFERROR(IF(VLOOKUP(B409,IMPORT!$F:$AF,12,FALSE)="true","X",""),"")</f>
        <v/>
      </c>
      <c r="T409" s="16" t="str">
        <f>IFERROR(IF(VLOOKUP(B409,IMPORT!$F:$AF,9,FALSE)="true","X",""),"")</f>
        <v/>
      </c>
      <c r="U409" s="16" t="str">
        <f>IFERROR(IF(VLOOKUP(B409,IMPORT!$F:$AF,10,FALSE)="true","X",""),"")</f>
        <v/>
      </c>
      <c r="V409" s="16" t="str">
        <f>IFERROR(IF(VLOOKUP(B409,IMPORT!$F:$AF,13,FALSE)="true","X",""),"")</f>
        <v/>
      </c>
      <c r="W409" s="16" t="str">
        <f>IFERROR(IF(VLOOKUP(B409,IMPORT!$F:$AF,14,FALSE)="true","X",""),"")</f>
        <v/>
      </c>
      <c r="X409" s="12">
        <f>IFERROR(INT(IF(MID(VLOOKUP(B409,IMPORT!$F:$AF,27,FALSE),1,10)&lt;&gt;"null",MID(VLOOKUP(B409,IMPORT!$F:$AF,27,FALSE),1,10),"-")),"")</f>
        <v>43431</v>
      </c>
      <c r="Y409" s="21">
        <f>IFERROR(IF(VLOOKUP(B409,IMPORT!$F:$AF,24,FALSE)&lt;&gt;"null",VLOOKUP(B409,IMPORT!$F:$AF,24,FALSE),""),"")</f>
        <v>7.01001187236016E+17</v>
      </c>
      <c r="Z409" s="18" t="str">
        <f>IFERROR(IF(VLOOKUP(B409,IMPORT!$F:$AF,25,FALSE)&lt;&gt;"null",VLOOKUP(B409,IMPORT!$F:$AF,25,FALSE),""),"")</f>
        <v/>
      </c>
    </row>
    <row r="410" spans="1:26">
      <c r="A410" s="1" t="str">
        <f>IFERROR(IF(IMPORT!C410&lt;&gt;"",IMPORT!C410,""),"")</f>
        <v>Paris 20 - Pyrenees Duclos</v>
      </c>
      <c r="B410" s="1" t="str">
        <f>IFERROR(VLOOKUP(D410,IMPORT!$1:$1048576,6,FALSE),"")</f>
        <v>EL-629-FM</v>
      </c>
      <c r="C410" s="1" t="str">
        <f>IFERROR(VLOOKUP(B410,IMPORT!$F:$G,2,FALSE),"")</f>
        <v>Golf 7</v>
      </c>
      <c r="D410" s="8" t="str">
        <f>IFERROR(IF(IMPORT!A410&lt;&gt;"",IMPORT!A410,""),"")</f>
        <v>Paris 20 - Pyrenees Duclos1</v>
      </c>
      <c r="E410" s="1" t="str">
        <f>IFERROR(VLOOKUP(D410,IMPORT!$1:$1048576,21,FALSE),"")</f>
        <v>Azize Aouzal</v>
      </c>
      <c r="F410" s="22" t="str">
        <f>IFERROR(IF(VLOOKUP(B410,IMPORT!$F:$J,4,0)="true","","S"),"")</f>
        <v/>
      </c>
      <c r="G410" s="10" t="str">
        <f>IFERROR(IF(VLOOKUP(B410,IMPORT!$F:$J,5,0)="normal","","B"),"")</f>
        <v/>
      </c>
      <c r="H410" s="23" t="str">
        <f>IFERROR(IF(VLOOKUP(B410,IMPORT!$F:$L,7,0)="true","","P"),"")</f>
        <v/>
      </c>
      <c r="I410" s="18" t="str">
        <f>IF(AND(OR(IMPORT!K410="available",IMPORT!K410="reservation",IMPORT!K410="reservation-late"),OR(A410&lt;&gt;"Z - Garage - Livraison",A410&lt;&gt;"Z - Garage - Livraison")),B410,"")</f>
        <v>EL-629-FM</v>
      </c>
      <c r="J410" s="18" t="str">
        <f>IFERROR(IF(VLOOKUP(B410,IMPORT!$F:$AF,21,FALSE)&lt;&gt;"null",IF(OR(A410="Z - Garage - Livraison",A410="Z - Garage - Restitution"),"",B410),""),"")</f>
        <v/>
      </c>
      <c r="K410" s="18" t="str">
        <f>IF(AND(J410="",OR(IMPORT!K410="intervention",IMPORT!K410="intervention-late")),IF(OR(A410="Z - Garage - Livraison",A410="Z - Garage - Restitution"),"",B410),"")</f>
        <v/>
      </c>
      <c r="L410" s="18" t="str">
        <f t="shared" si="12"/>
        <v/>
      </c>
      <c r="M410" s="20" t="str">
        <f>IFERROR(INT(IF(OR(IMPORT!K410="intervention",IMPORT!K410="intervention-late",IMPORT!K410="unavailable"),IF(J410&lt;&gt;"",MID(VLOOKUP(B410,IMPORT!$F:$AF,21,0),1,10),MID(VLOOKUP(B410,IMPORT!$F:$AF,19,0),1,10)),"")),"")</f>
        <v/>
      </c>
      <c r="N410" s="20" t="str">
        <f>IFERROR(INT(IF(OR(IMPORT!K410="intervention",IMPORT!K410="intervention-late",IMPORT!K410="unavailable"),IF(J410&lt;&gt;"",MID(VLOOKUP(B410,IMPORT!$F:$AF,22,0),1,10),MID(VLOOKUP(B410,IMPORT!$F:$AF,20,0),1,10)),"")),"")</f>
        <v/>
      </c>
      <c r="O410" s="18" t="str">
        <f t="shared" ca="1" si="13"/>
        <v/>
      </c>
      <c r="P410" s="14">
        <f>IFERROR(INT(IF(MID(VLOOKUP(B410,IMPORT!$F:$AF,23,FALSE),1,10)&lt;&gt;"null",MID(VLOOKUP(B410,IMPORT!$F:$AF,23,FALSE),1,10),"")),"")</f>
        <v>43488</v>
      </c>
      <c r="Q410" s="16" t="str">
        <f>IFERROR(INT(IF(MID(VLOOKUP(B410,IMPORT!$F:$AF,26,FALSE),1,10)&lt;&gt;"null",MID(VLOOKUP(B410,IMPORT!$F:$AF,26,FALSE),1,10),"")),"")</f>
        <v/>
      </c>
      <c r="R410" s="16" t="str">
        <f>IFERROR(IF(VLOOKUP(B410,IMPORT!$F:$AF,11,FALSE)="true","X",""),"")</f>
        <v/>
      </c>
      <c r="S410" s="16" t="str">
        <f>IFERROR(IF(VLOOKUP(B410,IMPORT!$F:$AF,12,FALSE)="true","X",""),"")</f>
        <v/>
      </c>
      <c r="T410" s="16" t="str">
        <f>IFERROR(IF(VLOOKUP(B410,IMPORT!$F:$AF,9,FALSE)="true","X",""),"")</f>
        <v/>
      </c>
      <c r="U410" s="16" t="str">
        <f>IFERROR(IF(VLOOKUP(B410,IMPORT!$F:$AF,10,FALSE)="true","X",""),"")</f>
        <v/>
      </c>
      <c r="V410" s="16" t="str">
        <f>IFERROR(IF(VLOOKUP(B410,IMPORT!$F:$AF,13,FALSE)="true","X",""),"")</f>
        <v/>
      </c>
      <c r="W410" s="16" t="str">
        <f>IFERROR(IF(VLOOKUP(B410,IMPORT!$F:$AF,14,FALSE)="true","X",""),"")</f>
        <v/>
      </c>
      <c r="X410" s="12">
        <f>IFERROR(INT(IF(MID(VLOOKUP(B410,IMPORT!$F:$AF,27,FALSE),1,10)&lt;&gt;"null",MID(VLOOKUP(B410,IMPORT!$F:$AF,27,FALSE),1,10),"-")),"")</f>
        <v>43249</v>
      </c>
      <c r="Y410" s="21">
        <f>IFERROR(IF(VLOOKUP(B410,IMPORT!$F:$AF,24,FALSE)&lt;&gt;"null",VLOOKUP(B410,IMPORT!$F:$AF,24,FALSE),""),"")</f>
        <v>7.0100118723605696E+17</v>
      </c>
      <c r="Z410" s="18" t="str">
        <f>IFERROR(IF(VLOOKUP(B410,IMPORT!$F:$AF,25,FALSE)&lt;&gt;"null",VLOOKUP(B410,IMPORT!$F:$AF,25,FALSE),""),"")</f>
        <v/>
      </c>
    </row>
    <row r="411" spans="1:26">
      <c r="A411" s="1" t="str">
        <f>IFERROR(IF(IMPORT!C411&lt;&gt;"",IMPORT!C411,""),"")</f>
        <v>Paris 20 - Pyrenees Duclos</v>
      </c>
      <c r="B411" s="1" t="str">
        <f>IFERROR(VLOOKUP(D411,IMPORT!$1:$1048576,6,FALSE),"")</f>
        <v>FA-507-RS</v>
      </c>
      <c r="C411" s="1" t="str">
        <f>IFERROR(VLOOKUP(B411,IMPORT!$F:$G,2,FALSE),"")</f>
        <v>MEGANE</v>
      </c>
      <c r="D411" s="8" t="str">
        <f>IFERROR(IF(IMPORT!A411&lt;&gt;"",IMPORT!A411,""),"")</f>
        <v>Paris 20 - Pyrenees Duclos2</v>
      </c>
      <c r="E411" s="1" t="str">
        <f>IFERROR(VLOOKUP(D411,IMPORT!$1:$1048576,21,FALSE),"")</f>
        <v>Azize Aouzal</v>
      </c>
      <c r="F411" s="22" t="str">
        <f>IFERROR(IF(VLOOKUP(B411,IMPORT!$F:$J,4,0)="true","","S"),"")</f>
        <v/>
      </c>
      <c r="G411" s="10" t="str">
        <f>IFERROR(IF(VLOOKUP(B411,IMPORT!$F:$J,5,0)="normal","","B"),"")</f>
        <v/>
      </c>
      <c r="H411" s="23" t="str">
        <f>IFERROR(IF(VLOOKUP(B411,IMPORT!$F:$L,7,0)="true","","P"),"")</f>
        <v>P</v>
      </c>
      <c r="I411" s="18" t="str">
        <f>IF(AND(OR(IMPORT!K411="available",IMPORT!K411="reservation",IMPORT!K411="reservation-late"),OR(A411&lt;&gt;"Z - Garage - Livraison",A411&lt;&gt;"Z - Garage - Livraison")),B411,"")</f>
        <v>FA-507-RS</v>
      </c>
      <c r="J411" s="18" t="str">
        <f>IFERROR(IF(VLOOKUP(B411,IMPORT!$F:$AF,21,FALSE)&lt;&gt;"null",IF(OR(A411="Z - Garage - Livraison",A411="Z - Garage - Restitution"),"",B411),""),"")</f>
        <v/>
      </c>
      <c r="K411" s="18" t="str">
        <f>IF(AND(J411="",OR(IMPORT!K411="intervention",IMPORT!K411="intervention-late")),IF(OR(A411="Z - Garage - Livraison",A411="Z - Garage - Restitution"),"",B411),"")</f>
        <v/>
      </c>
      <c r="L411" s="18" t="str">
        <f t="shared" si="12"/>
        <v/>
      </c>
      <c r="M411" s="20" t="str">
        <f>IFERROR(INT(IF(OR(IMPORT!K411="intervention",IMPORT!K411="intervention-late",IMPORT!K411="unavailable"),IF(J411&lt;&gt;"",MID(VLOOKUP(B411,IMPORT!$F:$AF,21,0),1,10),MID(VLOOKUP(B411,IMPORT!$F:$AF,19,0),1,10)),"")),"")</f>
        <v/>
      </c>
      <c r="N411" s="20" t="str">
        <f>IFERROR(INT(IF(OR(IMPORT!K411="intervention",IMPORT!K411="intervention-late",IMPORT!K411="unavailable"),IF(J411&lt;&gt;"",MID(VLOOKUP(B411,IMPORT!$F:$AF,22,0),1,10),MID(VLOOKUP(B411,IMPORT!$F:$AF,20,0),1,10)),"")),"")</f>
        <v/>
      </c>
      <c r="O411" s="18" t="str">
        <f t="shared" ca="1" si="13"/>
        <v/>
      </c>
      <c r="P411" s="14" t="str">
        <f>IFERROR(INT(IF(MID(VLOOKUP(B411,IMPORT!$F:$AF,23,FALSE),1,10)&lt;&gt;"null",MID(VLOOKUP(B411,IMPORT!$F:$AF,23,FALSE),1,10),"")),"")</f>
        <v/>
      </c>
      <c r="Q411" s="16" t="str">
        <f>IFERROR(INT(IF(MID(VLOOKUP(B411,IMPORT!$F:$AF,26,FALSE),1,10)&lt;&gt;"null",MID(VLOOKUP(B411,IMPORT!$F:$AF,26,FALSE),1,10),"")),"")</f>
        <v/>
      </c>
      <c r="R411" s="16" t="str">
        <f>IFERROR(IF(VLOOKUP(B411,IMPORT!$F:$AF,11,FALSE)="true","X",""),"")</f>
        <v/>
      </c>
      <c r="S411" s="16" t="str">
        <f>IFERROR(IF(VLOOKUP(B411,IMPORT!$F:$AF,12,FALSE)="true","X",""),"")</f>
        <v/>
      </c>
      <c r="T411" s="16" t="str">
        <f>IFERROR(IF(VLOOKUP(B411,IMPORT!$F:$AF,9,FALSE)="true","X",""),"")</f>
        <v/>
      </c>
      <c r="U411" s="16" t="str">
        <f>IFERROR(IF(VLOOKUP(B411,IMPORT!$F:$AF,10,FALSE)="true","X",""),"")</f>
        <v/>
      </c>
      <c r="V411" s="16" t="str">
        <f>IFERROR(IF(VLOOKUP(B411,IMPORT!$F:$AF,13,FALSE)="true","X",""),"")</f>
        <v/>
      </c>
      <c r="W411" s="16" t="str">
        <f>IFERROR(IF(VLOOKUP(B411,IMPORT!$F:$AF,14,FALSE)="true","X",""),"")</f>
        <v/>
      </c>
      <c r="X411" s="12" t="str">
        <f>IFERROR(INT(IF(MID(VLOOKUP(B411,IMPORT!$F:$AF,27,FALSE),1,10)&lt;&gt;"null",MID(VLOOKUP(B411,IMPORT!$F:$AF,27,FALSE),1,10),"-")),"")</f>
        <v/>
      </c>
      <c r="Y411" s="21">
        <f>IFERROR(IF(VLOOKUP(B411,IMPORT!$F:$AF,24,FALSE)&lt;&gt;"null",VLOOKUP(B411,IMPORT!$F:$AF,24,FALSE),""),"")</f>
        <v>7.0100118723602099E+17</v>
      </c>
      <c r="Z411" s="18">
        <f>IFERROR(IF(VLOOKUP(B411,IMPORT!$F:$AF,25,FALSE)&lt;&gt;"null",VLOOKUP(B411,IMPORT!$F:$AF,25,FALSE),""),"")</f>
        <v>908</v>
      </c>
    </row>
    <row r="412" spans="1:26">
      <c r="A412" s="1" t="str">
        <f>IFERROR(IF(IMPORT!C412&lt;&gt;"",IMPORT!C412,""),"")</f>
        <v>Paris 20 - Pyrenees Duclos</v>
      </c>
      <c r="B412" s="1" t="str">
        <f>IFERROR(VLOOKUP(D412,IMPORT!$1:$1048576,6,FALSE),"")</f>
        <v>FA-317-RT</v>
      </c>
      <c r="C412" s="1" t="str">
        <f>IFERROR(VLOOKUP(B412,IMPORT!$F:$G,2,FALSE),"")</f>
        <v>MEGANE</v>
      </c>
      <c r="D412" s="8" t="str">
        <f>IFERROR(IF(IMPORT!A412&lt;&gt;"",IMPORT!A412,""),"")</f>
        <v>Paris 20 - Pyrenees Duclos3</v>
      </c>
      <c r="E412" s="1" t="str">
        <f>IFERROR(VLOOKUP(D412,IMPORT!$1:$1048576,21,FALSE),"")</f>
        <v>Azize Aouzal</v>
      </c>
      <c r="F412" s="22" t="str">
        <f>IFERROR(IF(VLOOKUP(B412,IMPORT!$F:$J,4,0)="true","","S"),"")</f>
        <v/>
      </c>
      <c r="G412" s="10" t="str">
        <f>IFERROR(IF(VLOOKUP(B412,IMPORT!$F:$J,5,0)="normal","","B"),"")</f>
        <v/>
      </c>
      <c r="H412" s="23" t="str">
        <f>IFERROR(IF(VLOOKUP(B412,IMPORT!$F:$L,7,0)="true","","P"),"")</f>
        <v/>
      </c>
      <c r="I412" s="18" t="str">
        <f>IF(AND(OR(IMPORT!K412="available",IMPORT!K412="reservation",IMPORT!K412="reservation-late"),OR(A412&lt;&gt;"Z - Garage - Livraison",A412&lt;&gt;"Z - Garage - Livraison")),B412,"")</f>
        <v/>
      </c>
      <c r="J412" s="18" t="str">
        <f>IFERROR(IF(VLOOKUP(B412,IMPORT!$F:$AF,21,FALSE)&lt;&gt;"null",IF(OR(A412="Z - Garage - Livraison",A412="Z - Garage - Restitution"),"",B412),""),"")</f>
        <v>FA-317-RT</v>
      </c>
      <c r="K412" s="18" t="str">
        <f>IF(AND(J412="",OR(IMPORT!K412="intervention",IMPORT!K412="intervention-late")),IF(OR(A412="Z - Garage - Livraison",A412="Z - Garage - Restitution"),"",B412),"")</f>
        <v/>
      </c>
      <c r="L412" s="18" t="str">
        <f t="shared" si="12"/>
        <v/>
      </c>
      <c r="M412" s="20">
        <f>IFERROR(INT(IF(OR(IMPORT!K412="intervention",IMPORT!K412="intervention-late",IMPORT!K412="unavailable"),IF(J412&lt;&gt;"",MID(VLOOKUP(B412,IMPORT!$F:$AF,21,0),1,10),MID(VLOOKUP(B412,IMPORT!$F:$AF,19,0),1,10)),"")),"")</f>
        <v>43489</v>
      </c>
      <c r="N412" s="20">
        <f>IFERROR(INT(IF(OR(IMPORT!K412="intervention",IMPORT!K412="intervention-late",IMPORT!K412="unavailable"),IF(J412&lt;&gt;"",MID(VLOOKUP(B412,IMPORT!$F:$AF,22,0),1,10),MID(VLOOKUP(B412,IMPORT!$F:$AF,20,0),1,10)),"")),"")</f>
        <v>43523</v>
      </c>
      <c r="O412" s="18">
        <f t="shared" ca="1" si="13"/>
        <v>8</v>
      </c>
      <c r="P412" s="14">
        <f>IFERROR(INT(IF(MID(VLOOKUP(B412,IMPORT!$F:$AF,23,FALSE),1,10)&lt;&gt;"null",MID(VLOOKUP(B412,IMPORT!$F:$AF,23,FALSE),1,10),"")),"")</f>
        <v>43484</v>
      </c>
      <c r="Q412" s="16" t="str">
        <f>IFERROR(INT(IF(MID(VLOOKUP(B412,IMPORT!$F:$AF,26,FALSE),1,10)&lt;&gt;"null",MID(VLOOKUP(B412,IMPORT!$F:$AF,26,FALSE),1,10),"")),"")</f>
        <v/>
      </c>
      <c r="R412" s="16" t="str">
        <f>IFERROR(IF(VLOOKUP(B412,IMPORT!$F:$AF,11,FALSE)="true","X",""),"")</f>
        <v/>
      </c>
      <c r="S412" s="16" t="str">
        <f>IFERROR(IF(VLOOKUP(B412,IMPORT!$F:$AF,12,FALSE)="true","X",""),"")</f>
        <v/>
      </c>
      <c r="T412" s="16" t="str">
        <f>IFERROR(IF(VLOOKUP(B412,IMPORT!$F:$AF,9,FALSE)="true","X",""),"")</f>
        <v/>
      </c>
      <c r="U412" s="16" t="str">
        <f>IFERROR(IF(VLOOKUP(B412,IMPORT!$F:$AF,10,FALSE)="true","X",""),"")</f>
        <v/>
      </c>
      <c r="V412" s="16" t="str">
        <f>IFERROR(IF(VLOOKUP(B412,IMPORT!$F:$AF,13,FALSE)="true","X",""),"")</f>
        <v/>
      </c>
      <c r="W412" s="16" t="str">
        <f>IFERROR(IF(VLOOKUP(B412,IMPORT!$F:$AF,14,FALSE)="true","X",""),"")</f>
        <v/>
      </c>
      <c r="X412" s="12" t="str">
        <f>IFERROR(INT(IF(MID(VLOOKUP(B412,IMPORT!$F:$AF,27,FALSE),1,10)&lt;&gt;"null",MID(VLOOKUP(B412,IMPORT!$F:$AF,27,FALSE),1,10),"-")),"")</f>
        <v/>
      </c>
      <c r="Y412" s="21">
        <f>IFERROR(IF(VLOOKUP(B412,IMPORT!$F:$AF,24,FALSE)&lt;&gt;"null",VLOOKUP(B412,IMPORT!$F:$AF,24,FALSE),""),"")</f>
        <v>7.0100118723601997E+17</v>
      </c>
      <c r="Z412" s="18">
        <f>IFERROR(IF(VLOOKUP(B412,IMPORT!$F:$AF,25,FALSE)&lt;&gt;"null",VLOOKUP(B412,IMPORT!$F:$AF,25,FALSE),""),"")</f>
        <v>907</v>
      </c>
    </row>
    <row r="413" spans="1:26">
      <c r="A413" s="1" t="str">
        <f>IFERROR(IF(IMPORT!C413&lt;&gt;"",IMPORT!C413,""),"")</f>
        <v>Paris 20 - Pyrenees Duclos</v>
      </c>
      <c r="B413" s="1" t="str">
        <f>IFERROR(VLOOKUP(D413,IMPORT!$1:$1048576,6,FALSE),"")</f>
        <v>FC-267-MD</v>
      </c>
      <c r="C413" s="1" t="str">
        <f>IFERROR(VLOOKUP(B413,IMPORT!$F:$G,2,FALSE),"")</f>
        <v>Golf 7</v>
      </c>
      <c r="D413" s="8" t="str">
        <f>IFERROR(IF(IMPORT!A413&lt;&gt;"",IMPORT!A413,""),"")</f>
        <v>Paris 20 - Pyrenees Duclos4</v>
      </c>
      <c r="E413" s="1" t="str">
        <f>IFERROR(VLOOKUP(D413,IMPORT!$1:$1048576,21,FALSE),"")</f>
        <v>Azize Aouzal</v>
      </c>
      <c r="F413" s="22" t="str">
        <f>IFERROR(IF(VLOOKUP(B413,IMPORT!$F:$J,4,0)="true","","S"),"")</f>
        <v/>
      </c>
      <c r="G413" s="10" t="str">
        <f>IFERROR(IF(VLOOKUP(B413,IMPORT!$F:$J,5,0)="normal","","B"),"")</f>
        <v/>
      </c>
      <c r="H413" s="23" t="str">
        <f>IFERROR(IF(VLOOKUP(B413,IMPORT!$F:$L,7,0)="true","","P"),"")</f>
        <v/>
      </c>
      <c r="I413" s="18" t="str">
        <f>IF(AND(OR(IMPORT!K413="available",IMPORT!K413="reservation",IMPORT!K413="reservation-late"),OR(A413&lt;&gt;"Z - Garage - Livraison",A413&lt;&gt;"Z - Garage - Livraison")),B413,"")</f>
        <v/>
      </c>
      <c r="J413" s="18" t="str">
        <f>IFERROR(IF(VLOOKUP(B413,IMPORT!$F:$AF,21,FALSE)&lt;&gt;"null",IF(OR(A413="Z - Garage - Livraison",A413="Z - Garage - Restitution"),"",B413),""),"")</f>
        <v/>
      </c>
      <c r="K413" s="18" t="str">
        <f>IF(AND(J413="",OR(IMPORT!K413="intervention",IMPORT!K413="intervention-late")),IF(OR(A413="Z - Garage - Livraison",A413="Z - Garage - Restitution"),"",B413),"")</f>
        <v>FC-267-MD</v>
      </c>
      <c r="L413" s="18" t="str">
        <f t="shared" si="12"/>
        <v/>
      </c>
      <c r="M413" s="20" t="str">
        <f>IFERROR(INT(IF(OR(IMPORT!K413="intervention",IMPORT!K413="intervention-late",IMPORT!K413="unavailable"),IF(J413&lt;&gt;"",MID(VLOOKUP(B413,IMPORT!$F:$AF,21,0),1,10),MID(VLOOKUP(B413,IMPORT!$F:$AF,19,0),1,10)),"")),"")</f>
        <v/>
      </c>
      <c r="N413" s="20" t="str">
        <f>IFERROR(INT(IF(OR(IMPORT!K413="intervention",IMPORT!K413="intervention-late",IMPORT!K413="unavailable"),IF(J413&lt;&gt;"",MID(VLOOKUP(B413,IMPORT!$F:$AF,22,0),1,10),MID(VLOOKUP(B413,IMPORT!$F:$AF,20,0),1,10)),"")),"")</f>
        <v/>
      </c>
      <c r="O413" s="18" t="str">
        <f t="shared" ca="1" si="13"/>
        <v/>
      </c>
      <c r="P413" s="14" t="str">
        <f>IFERROR(INT(IF(MID(VLOOKUP(B413,IMPORT!$F:$AF,23,FALSE),1,10)&lt;&gt;"null",MID(VLOOKUP(B413,IMPORT!$F:$AF,23,FALSE),1,10),"")),"")</f>
        <v/>
      </c>
      <c r="Q413" s="16" t="str">
        <f>IFERROR(INT(IF(MID(VLOOKUP(B413,IMPORT!$F:$AF,26,FALSE),1,10)&lt;&gt;"null",MID(VLOOKUP(B413,IMPORT!$F:$AF,26,FALSE),1,10),"")),"")</f>
        <v/>
      </c>
      <c r="R413" s="16" t="str">
        <f>IFERROR(IF(VLOOKUP(B413,IMPORT!$F:$AF,11,FALSE)="true","X",""),"")</f>
        <v/>
      </c>
      <c r="S413" s="16" t="str">
        <f>IFERROR(IF(VLOOKUP(B413,IMPORT!$F:$AF,12,FALSE)="true","X",""),"")</f>
        <v/>
      </c>
      <c r="T413" s="16" t="str">
        <f>IFERROR(IF(VLOOKUP(B413,IMPORT!$F:$AF,9,FALSE)="true","X",""),"")</f>
        <v/>
      </c>
      <c r="U413" s="16" t="str">
        <f>IFERROR(IF(VLOOKUP(B413,IMPORT!$F:$AF,10,FALSE)="true","X",""),"")</f>
        <v/>
      </c>
      <c r="V413" s="16" t="str">
        <f>IFERROR(IF(VLOOKUP(B413,IMPORT!$F:$AF,13,FALSE)="true","X",""),"")</f>
        <v/>
      </c>
      <c r="W413" s="16" t="str">
        <f>IFERROR(IF(VLOOKUP(B413,IMPORT!$F:$AF,14,FALSE)="true","X",""),"")</f>
        <v/>
      </c>
      <c r="X413" s="12" t="str">
        <f>IFERROR(INT(IF(MID(VLOOKUP(B413,IMPORT!$F:$AF,27,FALSE),1,10)&lt;&gt;"null",MID(VLOOKUP(B413,IMPORT!$F:$AF,27,FALSE),1,10),"-")),"")</f>
        <v/>
      </c>
      <c r="Y413" s="21">
        <f>IFERROR(IF(VLOOKUP(B413,IMPORT!$F:$AF,24,FALSE)&lt;&gt;"null",VLOOKUP(B413,IMPORT!$F:$AF,24,FALSE),""),"")</f>
        <v>7.0100118723605005E+17</v>
      </c>
      <c r="Z413" s="18">
        <f>IFERROR(IF(VLOOKUP(B413,IMPORT!$F:$AF,25,FALSE)&lt;&gt;"null",VLOOKUP(B413,IMPORT!$F:$AF,25,FALSE),""),"")</f>
        <v>410</v>
      </c>
    </row>
    <row r="414" spans="1:26">
      <c r="A414" s="1" t="str">
        <f>IFERROR(IF(IMPORT!C414&lt;&gt;"",IMPORT!C414,""),"")</f>
        <v>Saint-Cloud - Colline</v>
      </c>
      <c r="B414" s="1" t="str">
        <f>IFERROR(VLOOKUP(D414,IMPORT!$1:$1048576,6,FALSE),"")</f>
        <v>ES-338-FR</v>
      </c>
      <c r="C414" s="1" t="str">
        <f>IFERROR(VLOOKUP(B414,IMPORT!$F:$G,2,FALSE),"")</f>
        <v>MEGANE</v>
      </c>
      <c r="D414" s="8" t="str">
        <f>IFERROR(IF(IMPORT!A414&lt;&gt;"",IMPORT!A414,""),"")</f>
        <v>Saint-Cloud - Colline1</v>
      </c>
      <c r="E414" s="1" t="str">
        <f>IFERROR(VLOOKUP(D414,IMPORT!$1:$1048576,21,FALSE),"")</f>
        <v>Stephen Girault</v>
      </c>
      <c r="F414" s="22" t="str">
        <f>IFERROR(IF(VLOOKUP(B414,IMPORT!$F:$J,4,0)="true","","S"),"")</f>
        <v/>
      </c>
      <c r="G414" s="10" t="str">
        <f>IFERROR(IF(VLOOKUP(B414,IMPORT!$F:$J,5,0)="normal","","B"),"")</f>
        <v/>
      </c>
      <c r="H414" s="23" t="str">
        <f>IFERROR(IF(VLOOKUP(B414,IMPORT!$F:$L,7,0)="true","","P"),"")</f>
        <v/>
      </c>
      <c r="I414" s="18" t="str">
        <f>IF(AND(OR(IMPORT!K414="available",IMPORT!K414="reservation",IMPORT!K414="reservation-late"),OR(A414&lt;&gt;"Z - Garage - Livraison",A414&lt;&gt;"Z - Garage - Livraison")),B414,"")</f>
        <v>ES-338-FR</v>
      </c>
      <c r="J414" s="18" t="str">
        <f>IFERROR(IF(VLOOKUP(B414,IMPORT!$F:$AF,21,FALSE)&lt;&gt;"null",IF(OR(A414="Z - Garage - Livraison",A414="Z - Garage - Restitution"),"",B414),""),"")</f>
        <v/>
      </c>
      <c r="K414" s="18" t="str">
        <f>IF(AND(J414="",OR(IMPORT!K414="intervention",IMPORT!K414="intervention-late")),IF(OR(A414="Z - Garage - Livraison",A414="Z - Garage - Restitution"),"",B414),"")</f>
        <v/>
      </c>
      <c r="L414" s="18" t="str">
        <f t="shared" si="12"/>
        <v/>
      </c>
      <c r="M414" s="20" t="str">
        <f>IFERROR(INT(IF(OR(IMPORT!K414="intervention",IMPORT!K414="intervention-late",IMPORT!K414="unavailable"),IF(J414&lt;&gt;"",MID(VLOOKUP(B414,IMPORT!$F:$AF,21,0),1,10),MID(VLOOKUP(B414,IMPORT!$F:$AF,19,0),1,10)),"")),"")</f>
        <v/>
      </c>
      <c r="N414" s="20" t="str">
        <f>IFERROR(INT(IF(OR(IMPORT!K414="intervention",IMPORT!K414="intervention-late",IMPORT!K414="unavailable"),IF(J414&lt;&gt;"",MID(VLOOKUP(B414,IMPORT!$F:$AF,22,0),1,10),MID(VLOOKUP(B414,IMPORT!$F:$AF,20,0),1,10)),"")),"")</f>
        <v/>
      </c>
      <c r="O414" s="18" t="str">
        <f t="shared" ca="1" si="13"/>
        <v/>
      </c>
      <c r="P414" s="14" t="str">
        <f>IFERROR(INT(IF(MID(VLOOKUP(B414,IMPORT!$F:$AF,23,FALSE),1,10)&lt;&gt;"null",MID(VLOOKUP(B414,IMPORT!$F:$AF,23,FALSE),1,10),"")),"")</f>
        <v/>
      </c>
      <c r="Q414" s="16" t="str">
        <f>IFERROR(INT(IF(MID(VLOOKUP(B414,IMPORT!$F:$AF,26,FALSE),1,10)&lt;&gt;"null",MID(VLOOKUP(B414,IMPORT!$F:$AF,26,FALSE),1,10),"")),"")</f>
        <v/>
      </c>
      <c r="R414" s="16" t="str">
        <f>IFERROR(IF(VLOOKUP(B414,IMPORT!$F:$AF,11,FALSE)="true","X",""),"")</f>
        <v/>
      </c>
      <c r="S414" s="16" t="str">
        <f>IFERROR(IF(VLOOKUP(B414,IMPORT!$F:$AF,12,FALSE)="true","X",""),"")</f>
        <v/>
      </c>
      <c r="T414" s="16" t="str">
        <f>IFERROR(IF(VLOOKUP(B414,IMPORT!$F:$AF,9,FALSE)="true","X",""),"")</f>
        <v/>
      </c>
      <c r="U414" s="16" t="str">
        <f>IFERROR(IF(VLOOKUP(B414,IMPORT!$F:$AF,10,FALSE)="true","X",""),"")</f>
        <v/>
      </c>
      <c r="V414" s="16" t="str">
        <f>IFERROR(IF(VLOOKUP(B414,IMPORT!$F:$AF,13,FALSE)="true","X",""),"")</f>
        <v/>
      </c>
      <c r="W414" s="16" t="str">
        <f>IFERROR(IF(VLOOKUP(B414,IMPORT!$F:$AF,14,FALSE)="true","X",""),"")</f>
        <v/>
      </c>
      <c r="X414" s="12">
        <f>IFERROR(INT(IF(MID(VLOOKUP(B414,IMPORT!$F:$AF,27,FALSE),1,10)&lt;&gt;"null",MID(VLOOKUP(B414,IMPORT!$F:$AF,27,FALSE),1,10),"-")),"")</f>
        <v>43210</v>
      </c>
      <c r="Y414" s="21">
        <f>IFERROR(IF(VLOOKUP(B414,IMPORT!$F:$AF,24,FALSE)&lt;&gt;"null",VLOOKUP(B414,IMPORT!$F:$AF,24,FALSE),""),"")</f>
        <v>7.0100118723605696E+17</v>
      </c>
      <c r="Z414" s="18">
        <f>IFERROR(IF(VLOOKUP(B414,IMPORT!$F:$AF,25,FALSE)&lt;&gt;"null",VLOOKUP(B414,IMPORT!$F:$AF,25,FALSE),""),"")</f>
        <v>1276</v>
      </c>
    </row>
    <row r="415" spans="1:26">
      <c r="A415" s="1" t="str">
        <f>IFERROR(IF(IMPORT!C415&lt;&gt;"",IMPORT!C415,""),"")</f>
        <v>Saint-Cloud - Colline</v>
      </c>
      <c r="B415" s="1" t="str">
        <f>IFERROR(VLOOKUP(D415,IMPORT!$1:$1048576,6,FALSE),"")</f>
        <v>EY-809-BM</v>
      </c>
      <c r="C415" s="1" t="str">
        <f>IFERROR(VLOOKUP(B415,IMPORT!$F:$G,2,FALSE),"")</f>
        <v>GRAND SCENIC</v>
      </c>
      <c r="D415" s="8" t="str">
        <f>IFERROR(IF(IMPORT!A415&lt;&gt;"",IMPORT!A415,""),"")</f>
        <v>Saint-Cloud - Colline2</v>
      </c>
      <c r="E415" s="1" t="str">
        <f>IFERROR(VLOOKUP(D415,IMPORT!$1:$1048576,21,FALSE),"")</f>
        <v>Stephen Girault</v>
      </c>
      <c r="F415" s="22" t="str">
        <f>IFERROR(IF(VLOOKUP(B415,IMPORT!$F:$J,4,0)="true","","S"),"")</f>
        <v/>
      </c>
      <c r="G415" s="10" t="str">
        <f>IFERROR(IF(VLOOKUP(B415,IMPORT!$F:$J,5,0)="normal","","B"),"")</f>
        <v/>
      </c>
      <c r="H415" s="23" t="str">
        <f>IFERROR(IF(VLOOKUP(B415,IMPORT!$F:$L,7,0)="true","","P"),"")</f>
        <v/>
      </c>
      <c r="I415" s="18" t="str">
        <f>IF(AND(OR(IMPORT!K415="available",IMPORT!K415="reservation",IMPORT!K415="reservation-late"),OR(A415&lt;&gt;"Z - Garage - Livraison",A415&lt;&gt;"Z - Garage - Livraison")),B415,"")</f>
        <v/>
      </c>
      <c r="J415" s="18" t="str">
        <f>IFERROR(IF(VLOOKUP(B415,IMPORT!$F:$AF,21,FALSE)&lt;&gt;"null",IF(OR(A415="Z - Garage - Livraison",A415="Z - Garage - Restitution"),"",B415),""),"")</f>
        <v/>
      </c>
      <c r="K415" s="18" t="str">
        <f>IF(AND(J415="",OR(IMPORT!K415="intervention",IMPORT!K415="intervention-late")),IF(OR(A415="Z - Garage - Livraison",A415="Z - Garage - Restitution"),"",B415),"")</f>
        <v>EY-809-BM</v>
      </c>
      <c r="L415" s="18" t="str">
        <f t="shared" si="12"/>
        <v/>
      </c>
      <c r="M415" s="20">
        <f>IFERROR(INT(IF(OR(IMPORT!K415="intervention",IMPORT!K415="intervention-late",IMPORT!K415="unavailable"),IF(J415&lt;&gt;"",MID(VLOOKUP(B415,IMPORT!$F:$AF,21,0),1,10),MID(VLOOKUP(B415,IMPORT!$F:$AF,19,0),1,10)),"")),"")</f>
        <v>43511</v>
      </c>
      <c r="N415" s="20">
        <f>IFERROR(INT(IF(OR(IMPORT!K415="intervention",IMPORT!K415="intervention-late",IMPORT!K415="unavailable"),IF(J415&lt;&gt;"",MID(VLOOKUP(B415,IMPORT!$F:$AF,22,0),1,10),MID(VLOOKUP(B415,IMPORT!$F:$AF,20,0),1,10)),"")),"")</f>
        <v>43511</v>
      </c>
      <c r="O415" s="18" t="str">
        <f t="shared" ca="1" si="13"/>
        <v/>
      </c>
      <c r="P415" s="14" t="str">
        <f>IFERROR(INT(IF(MID(VLOOKUP(B415,IMPORT!$F:$AF,23,FALSE),1,10)&lt;&gt;"null",MID(VLOOKUP(B415,IMPORT!$F:$AF,23,FALSE),1,10),"")),"")</f>
        <v/>
      </c>
      <c r="Q415" s="16">
        <f>IFERROR(INT(IF(MID(VLOOKUP(B415,IMPORT!$F:$AF,26,FALSE),1,10)&lt;&gt;"null",MID(VLOOKUP(B415,IMPORT!$F:$AF,26,FALSE),1,10),"")),"")</f>
        <v>43457</v>
      </c>
      <c r="R415" s="16" t="str">
        <f>IFERROR(IF(VLOOKUP(B415,IMPORT!$F:$AF,11,FALSE)="true","X",""),"")</f>
        <v/>
      </c>
      <c r="S415" s="16" t="str">
        <f>IFERROR(IF(VLOOKUP(B415,IMPORT!$F:$AF,12,FALSE)="true","X",""),"")</f>
        <v/>
      </c>
      <c r="T415" s="16" t="str">
        <f>IFERROR(IF(VLOOKUP(B415,IMPORT!$F:$AF,9,FALSE)="true","X",""),"")</f>
        <v/>
      </c>
      <c r="U415" s="16" t="str">
        <f>IFERROR(IF(VLOOKUP(B415,IMPORT!$F:$AF,10,FALSE)="true","X",""),"")</f>
        <v/>
      </c>
      <c r="V415" s="16" t="str">
        <f>IFERROR(IF(VLOOKUP(B415,IMPORT!$F:$AF,13,FALSE)="true","X",""),"")</f>
        <v/>
      </c>
      <c r="W415" s="16" t="str">
        <f>IFERROR(IF(VLOOKUP(B415,IMPORT!$F:$AF,14,FALSE)="true","X",""),"")</f>
        <v/>
      </c>
      <c r="X415" s="12" t="str">
        <f>IFERROR(INT(IF(MID(VLOOKUP(B415,IMPORT!$F:$AF,27,FALSE),1,10)&lt;&gt;"null",MID(VLOOKUP(B415,IMPORT!$F:$AF,27,FALSE),1,10),"-")),"")</f>
        <v/>
      </c>
      <c r="Y415" s="21">
        <f>IFERROR(IF(VLOOKUP(B415,IMPORT!$F:$AF,24,FALSE)&lt;&gt;"null",VLOOKUP(B415,IMPORT!$F:$AF,24,FALSE),""),"")</f>
        <v>7.0100118723603494E+17</v>
      </c>
      <c r="Z415" s="18">
        <f>IFERROR(IF(VLOOKUP(B415,IMPORT!$F:$AF,25,FALSE)&lt;&gt;"null",VLOOKUP(B415,IMPORT!$F:$AF,25,FALSE),""),"")</f>
        <v>1099</v>
      </c>
    </row>
    <row r="416" spans="1:26">
      <c r="A416" s="1" t="str">
        <f>IFERROR(IF(IMPORT!C416&lt;&gt;"",IMPORT!C416,""),"")</f>
        <v>Saint Mande - Charles Digeon</v>
      </c>
      <c r="B416" s="1" t="str">
        <f>IFERROR(VLOOKUP(D416,IMPORT!$1:$1048576,6,FALSE),"")</f>
        <v>ER-165-MZ</v>
      </c>
      <c r="C416" s="1" t="str">
        <f>IFERROR(VLOOKUP(B416,IMPORT!$F:$G,2,FALSE),"")</f>
        <v>TWINGO</v>
      </c>
      <c r="D416" s="8" t="str">
        <f>IFERROR(IF(IMPORT!A416&lt;&gt;"",IMPORT!A416,""),"")</f>
        <v>Saint Mande - Charles Digeon1</v>
      </c>
      <c r="E416" s="1" t="str">
        <f>IFERROR(VLOOKUP(D416,IMPORT!$1:$1048576,21,FALSE),"")</f>
        <v>Stephen Girault</v>
      </c>
      <c r="F416" s="22" t="str">
        <f>IFERROR(IF(VLOOKUP(B416,IMPORT!$F:$J,4,0)="true","","S"),"")</f>
        <v/>
      </c>
      <c r="G416" s="10" t="str">
        <f>IFERROR(IF(VLOOKUP(B416,IMPORT!$F:$J,5,0)="normal","","B"),"")</f>
        <v/>
      </c>
      <c r="H416" s="23" t="str">
        <f>IFERROR(IF(VLOOKUP(B416,IMPORT!$F:$L,7,0)="true","","P"),"")</f>
        <v/>
      </c>
      <c r="I416" s="18" t="str">
        <f>IF(AND(OR(IMPORT!K416="available",IMPORT!K416="reservation",IMPORT!K416="reservation-late"),OR(A416&lt;&gt;"Z - Garage - Livraison",A416&lt;&gt;"Z - Garage - Livraison")),B416,"")</f>
        <v>ER-165-MZ</v>
      </c>
      <c r="J416" s="18" t="str">
        <f>IFERROR(IF(VLOOKUP(B416,IMPORT!$F:$AF,21,FALSE)&lt;&gt;"null",IF(OR(A416="Z - Garage - Livraison",A416="Z - Garage - Restitution"),"",B416),""),"")</f>
        <v/>
      </c>
      <c r="K416" s="18" t="str">
        <f>IF(AND(J416="",OR(IMPORT!K416="intervention",IMPORT!K416="intervention-late")),IF(OR(A416="Z - Garage - Livraison",A416="Z - Garage - Restitution"),"",B416),"")</f>
        <v/>
      </c>
      <c r="L416" s="18" t="str">
        <f t="shared" si="12"/>
        <v/>
      </c>
      <c r="M416" s="20" t="str">
        <f>IFERROR(INT(IF(OR(IMPORT!K416="intervention",IMPORT!K416="intervention-late",IMPORT!K416="unavailable"),IF(J416&lt;&gt;"",MID(VLOOKUP(B416,IMPORT!$F:$AF,21,0),1,10),MID(VLOOKUP(B416,IMPORT!$F:$AF,19,0),1,10)),"")),"")</f>
        <v/>
      </c>
      <c r="N416" s="20" t="str">
        <f>IFERROR(INT(IF(OR(IMPORT!K416="intervention",IMPORT!K416="intervention-late",IMPORT!K416="unavailable"),IF(J416&lt;&gt;"",MID(VLOOKUP(B416,IMPORT!$F:$AF,22,0),1,10),MID(VLOOKUP(B416,IMPORT!$F:$AF,20,0),1,10)),"")),"")</f>
        <v/>
      </c>
      <c r="O416" s="18" t="str">
        <f t="shared" ca="1" si="13"/>
        <v/>
      </c>
      <c r="P416" s="14">
        <f>IFERROR(INT(IF(MID(VLOOKUP(B416,IMPORT!$F:$AF,23,FALSE),1,10)&lt;&gt;"null",MID(VLOOKUP(B416,IMPORT!$F:$AF,23,FALSE),1,10),"")),"")</f>
        <v>43497</v>
      </c>
      <c r="Q416" s="16" t="str">
        <f>IFERROR(INT(IF(MID(VLOOKUP(B416,IMPORT!$F:$AF,26,FALSE),1,10)&lt;&gt;"null",MID(VLOOKUP(B416,IMPORT!$F:$AF,26,FALSE),1,10),"")),"")</f>
        <v/>
      </c>
      <c r="R416" s="16" t="str">
        <f>IFERROR(IF(VLOOKUP(B416,IMPORT!$F:$AF,11,FALSE)="true","X",""),"")</f>
        <v/>
      </c>
      <c r="S416" s="16" t="str">
        <f>IFERROR(IF(VLOOKUP(B416,IMPORT!$F:$AF,12,FALSE)="true","X",""),"")</f>
        <v/>
      </c>
      <c r="T416" s="16" t="str">
        <f>IFERROR(IF(VLOOKUP(B416,IMPORT!$F:$AF,9,FALSE)="true","X",""),"")</f>
        <v/>
      </c>
      <c r="U416" s="16" t="str">
        <f>IFERROR(IF(VLOOKUP(B416,IMPORT!$F:$AF,10,FALSE)="true","X",""),"")</f>
        <v/>
      </c>
      <c r="V416" s="16" t="str">
        <f>IFERROR(IF(VLOOKUP(B416,IMPORT!$F:$AF,13,FALSE)="true","X",""),"")</f>
        <v/>
      </c>
      <c r="W416" s="16" t="str">
        <f>IFERROR(IF(VLOOKUP(B416,IMPORT!$F:$AF,14,FALSE)="true","X",""),"")</f>
        <v/>
      </c>
      <c r="X416" s="12">
        <f>IFERROR(INT(IF(MID(VLOOKUP(B416,IMPORT!$F:$AF,27,FALSE),1,10)&lt;&gt;"null",MID(VLOOKUP(B416,IMPORT!$F:$AF,27,FALSE),1,10),"-")),"")</f>
        <v>43270</v>
      </c>
      <c r="Y416" s="21">
        <f>IFERROR(IF(VLOOKUP(B416,IMPORT!$F:$AF,24,FALSE)&lt;&gt;"null",VLOOKUP(B416,IMPORT!$F:$AF,24,FALSE),""),"")</f>
        <v>7.0100118723602598E+17</v>
      </c>
      <c r="Z416" s="18" t="str">
        <f>IFERROR(IF(VLOOKUP(B416,IMPORT!$F:$AF,25,FALSE)&lt;&gt;"null",VLOOKUP(B416,IMPORT!$F:$AF,25,FALSE),""),"")</f>
        <v/>
      </c>
    </row>
    <row r="417" spans="1:26">
      <c r="A417" s="1" t="str">
        <f>IFERROR(IF(IMPORT!C417&lt;&gt;"",IMPORT!C417,""),"")</f>
        <v>Saint Mande - Charles Digeon</v>
      </c>
      <c r="B417" s="1" t="str">
        <f>IFERROR(VLOOKUP(D417,IMPORT!$1:$1048576,6,FALSE),"")</f>
        <v>FA-803-RT</v>
      </c>
      <c r="C417" s="1" t="str">
        <f>IFERROR(VLOOKUP(B417,IMPORT!$F:$G,2,FALSE),"")</f>
        <v>MEGANE</v>
      </c>
      <c r="D417" s="8" t="str">
        <f>IFERROR(IF(IMPORT!A417&lt;&gt;"",IMPORT!A417,""),"")</f>
        <v>Saint Mande - Charles Digeon2</v>
      </c>
      <c r="E417" s="1" t="str">
        <f>IFERROR(VLOOKUP(D417,IMPORT!$1:$1048576,21,FALSE),"")</f>
        <v>Stephen Girault</v>
      </c>
      <c r="F417" s="22" t="str">
        <f>IFERROR(IF(VLOOKUP(B417,IMPORT!$F:$J,4,0)="true","","S"),"")</f>
        <v/>
      </c>
      <c r="G417" s="10" t="str">
        <f>IFERROR(IF(VLOOKUP(B417,IMPORT!$F:$J,5,0)="normal","","B"),"")</f>
        <v/>
      </c>
      <c r="H417" s="23" t="str">
        <f>IFERROR(IF(VLOOKUP(B417,IMPORT!$F:$L,7,0)="true","","P"),"")</f>
        <v/>
      </c>
      <c r="I417" s="18" t="str">
        <f>IF(AND(OR(IMPORT!K417="available",IMPORT!K417="reservation",IMPORT!K417="reservation-late"),OR(A417&lt;&gt;"Z - Garage - Livraison",A417&lt;&gt;"Z - Garage - Livraison")),B417,"")</f>
        <v>FA-803-RT</v>
      </c>
      <c r="J417" s="18" t="str">
        <f>IFERROR(IF(VLOOKUP(B417,IMPORT!$F:$AF,21,FALSE)&lt;&gt;"null",IF(OR(A417="Z - Garage - Livraison",A417="Z - Garage - Restitution"),"",B417),""),"")</f>
        <v/>
      </c>
      <c r="K417" s="18" t="str">
        <f>IF(AND(J417="",OR(IMPORT!K417="intervention",IMPORT!K417="intervention-late")),IF(OR(A417="Z - Garage - Livraison",A417="Z - Garage - Restitution"),"",B417),"")</f>
        <v/>
      </c>
      <c r="L417" s="18" t="str">
        <f t="shared" si="12"/>
        <v/>
      </c>
      <c r="M417" s="20" t="str">
        <f>IFERROR(INT(IF(OR(IMPORT!K417="intervention",IMPORT!K417="intervention-late",IMPORT!K417="unavailable"),IF(J417&lt;&gt;"",MID(VLOOKUP(B417,IMPORT!$F:$AF,21,0),1,10),MID(VLOOKUP(B417,IMPORT!$F:$AF,19,0),1,10)),"")),"")</f>
        <v/>
      </c>
      <c r="N417" s="20" t="str">
        <f>IFERROR(INT(IF(OR(IMPORT!K417="intervention",IMPORT!K417="intervention-late",IMPORT!K417="unavailable"),IF(J417&lt;&gt;"",MID(VLOOKUP(B417,IMPORT!$F:$AF,22,0),1,10),MID(VLOOKUP(B417,IMPORT!$F:$AF,20,0),1,10)),"")),"")</f>
        <v/>
      </c>
      <c r="O417" s="18" t="str">
        <f t="shared" ca="1" si="13"/>
        <v/>
      </c>
      <c r="P417" s="14">
        <f>IFERROR(INT(IF(MID(VLOOKUP(B417,IMPORT!$F:$AF,23,FALSE),1,10)&lt;&gt;"null",MID(VLOOKUP(B417,IMPORT!$F:$AF,23,FALSE),1,10),"")),"")</f>
        <v>43506</v>
      </c>
      <c r="Q417" s="16" t="str">
        <f>IFERROR(INT(IF(MID(VLOOKUP(B417,IMPORT!$F:$AF,26,FALSE),1,10)&lt;&gt;"null",MID(VLOOKUP(B417,IMPORT!$F:$AF,26,FALSE),1,10),"")),"")</f>
        <v/>
      </c>
      <c r="R417" s="16" t="str">
        <f>IFERROR(IF(VLOOKUP(B417,IMPORT!$F:$AF,11,FALSE)="true","X",""),"")</f>
        <v/>
      </c>
      <c r="S417" s="16" t="str">
        <f>IFERROR(IF(VLOOKUP(B417,IMPORT!$F:$AF,12,FALSE)="true","X",""),"")</f>
        <v/>
      </c>
      <c r="T417" s="16" t="str">
        <f>IFERROR(IF(VLOOKUP(B417,IMPORT!$F:$AF,9,FALSE)="true","X",""),"")</f>
        <v/>
      </c>
      <c r="U417" s="16" t="str">
        <f>IFERROR(IF(VLOOKUP(B417,IMPORT!$F:$AF,10,FALSE)="true","X",""),"")</f>
        <v/>
      </c>
      <c r="V417" s="16" t="str">
        <f>IFERROR(IF(VLOOKUP(B417,IMPORT!$F:$AF,13,FALSE)="true","X",""),"")</f>
        <v/>
      </c>
      <c r="W417" s="16" t="str">
        <f>IFERROR(IF(VLOOKUP(B417,IMPORT!$F:$AF,14,FALSE)="true","X",""),"")</f>
        <v/>
      </c>
      <c r="X417" s="12" t="str">
        <f>IFERROR(INT(IF(MID(VLOOKUP(B417,IMPORT!$F:$AF,27,FALSE),1,10)&lt;&gt;"null",MID(VLOOKUP(B417,IMPORT!$F:$AF,27,FALSE),1,10),"-")),"")</f>
        <v/>
      </c>
      <c r="Y417" s="21">
        <f>IFERROR(IF(VLOOKUP(B417,IMPORT!$F:$AF,24,FALSE)&lt;&gt;"null",VLOOKUP(B417,IMPORT!$F:$AF,24,FALSE),""),"")</f>
        <v>7.0100118723602406E+17</v>
      </c>
      <c r="Z417" s="18" t="str">
        <f>IFERROR(IF(VLOOKUP(B417,IMPORT!$F:$AF,25,FALSE)&lt;&gt;"null",VLOOKUP(B417,IMPORT!$F:$AF,25,FALSE),""),"")</f>
        <v/>
      </c>
    </row>
    <row r="418" spans="1:26">
      <c r="A418" s="1" t="str">
        <f>IFERROR(IF(IMPORT!C418&lt;&gt;"",IMPORT!C418,""),"")</f>
        <v>Saint Mande - Charles Digeon</v>
      </c>
      <c r="B418" s="1" t="str">
        <f>IFERROR(VLOOKUP(D418,IMPORT!$1:$1048576,6,FALSE),"")</f>
        <v>EX-715-YT</v>
      </c>
      <c r="C418" s="1">
        <f>IFERROR(VLOOKUP(B418,IMPORT!$F:$G,2,FALSE),"")</f>
        <v>500</v>
      </c>
      <c r="D418" s="8" t="str">
        <f>IFERROR(IF(IMPORT!A418&lt;&gt;"",IMPORT!A418,""),"")</f>
        <v>Saint Mande - Charles Digeon3</v>
      </c>
      <c r="E418" s="1" t="str">
        <f>IFERROR(VLOOKUP(D418,IMPORT!$1:$1048576,21,FALSE),"")</f>
        <v>Stephen Girault</v>
      </c>
      <c r="F418" s="22" t="str">
        <f>IFERROR(IF(VLOOKUP(B418,IMPORT!$F:$J,4,0)="true","","S"),"")</f>
        <v/>
      </c>
      <c r="G418" s="10" t="str">
        <f>IFERROR(IF(VLOOKUP(B418,IMPORT!$F:$J,5,0)="normal","","B"),"")</f>
        <v/>
      </c>
      <c r="H418" s="23" t="str">
        <f>IFERROR(IF(VLOOKUP(B418,IMPORT!$F:$L,7,0)="true","","P"),"")</f>
        <v/>
      </c>
      <c r="I418" s="18" t="str">
        <f>IF(AND(OR(IMPORT!K418="available",IMPORT!K418="reservation",IMPORT!K418="reservation-late"),OR(A418&lt;&gt;"Z - Garage - Livraison",A418&lt;&gt;"Z - Garage - Livraison")),B418,"")</f>
        <v>EX-715-YT</v>
      </c>
      <c r="J418" s="18" t="str">
        <f>IFERROR(IF(VLOOKUP(B418,IMPORT!$F:$AF,21,FALSE)&lt;&gt;"null",IF(OR(A418="Z - Garage - Livraison",A418="Z - Garage - Restitution"),"",B418),""),"")</f>
        <v/>
      </c>
      <c r="K418" s="18" t="str">
        <f>IF(AND(J418="",OR(IMPORT!K418="intervention",IMPORT!K418="intervention-late")),IF(OR(A418="Z - Garage - Livraison",A418="Z - Garage - Restitution"),"",B418),"")</f>
        <v/>
      </c>
      <c r="L418" s="18" t="str">
        <f t="shared" si="12"/>
        <v/>
      </c>
      <c r="M418" s="20" t="str">
        <f>IFERROR(INT(IF(OR(IMPORT!K418="intervention",IMPORT!K418="intervention-late",IMPORT!K418="unavailable"),IF(J418&lt;&gt;"",MID(VLOOKUP(B418,IMPORT!$F:$AF,21,0),1,10),MID(VLOOKUP(B418,IMPORT!$F:$AF,19,0),1,10)),"")),"")</f>
        <v/>
      </c>
      <c r="N418" s="20" t="str">
        <f>IFERROR(INT(IF(OR(IMPORT!K418="intervention",IMPORT!K418="intervention-late",IMPORT!K418="unavailable"),IF(J418&lt;&gt;"",MID(VLOOKUP(B418,IMPORT!$F:$AF,22,0),1,10),MID(VLOOKUP(B418,IMPORT!$F:$AF,20,0),1,10)),"")),"")</f>
        <v/>
      </c>
      <c r="O418" s="18" t="str">
        <f t="shared" ca="1" si="13"/>
        <v/>
      </c>
      <c r="P418" s="14" t="str">
        <f>IFERROR(INT(IF(MID(VLOOKUP(B418,IMPORT!$F:$AF,23,FALSE),1,10)&lt;&gt;"null",MID(VLOOKUP(B418,IMPORT!$F:$AF,23,FALSE),1,10),"")),"")</f>
        <v/>
      </c>
      <c r="Q418" s="16" t="str">
        <f>IFERROR(INT(IF(MID(VLOOKUP(B418,IMPORT!$F:$AF,26,FALSE),1,10)&lt;&gt;"null",MID(VLOOKUP(B418,IMPORT!$F:$AF,26,FALSE),1,10),"")),"")</f>
        <v/>
      </c>
      <c r="R418" s="16" t="str">
        <f>IFERROR(IF(VLOOKUP(B418,IMPORT!$F:$AF,11,FALSE)="true","X",""),"")</f>
        <v/>
      </c>
      <c r="S418" s="16" t="str">
        <f>IFERROR(IF(VLOOKUP(B418,IMPORT!$F:$AF,12,FALSE)="true","X",""),"")</f>
        <v/>
      </c>
      <c r="T418" s="16" t="str">
        <f>IFERROR(IF(VLOOKUP(B418,IMPORT!$F:$AF,9,FALSE)="true","X",""),"")</f>
        <v/>
      </c>
      <c r="U418" s="16" t="str">
        <f>IFERROR(IF(VLOOKUP(B418,IMPORT!$F:$AF,10,FALSE)="true","X",""),"")</f>
        <v/>
      </c>
      <c r="V418" s="16" t="str">
        <f>IFERROR(IF(VLOOKUP(B418,IMPORT!$F:$AF,13,FALSE)="true","X",""),"")</f>
        <v/>
      </c>
      <c r="W418" s="16" t="str">
        <f>IFERROR(IF(VLOOKUP(B418,IMPORT!$F:$AF,14,FALSE)="true","X",""),"")</f>
        <v/>
      </c>
      <c r="X418" s="12" t="str">
        <f>IFERROR(INT(IF(MID(VLOOKUP(B418,IMPORT!$F:$AF,27,FALSE),1,10)&lt;&gt;"null",MID(VLOOKUP(B418,IMPORT!$F:$AF,27,FALSE),1,10),"-")),"")</f>
        <v/>
      </c>
      <c r="Y418" s="21">
        <f>IFERROR(IF(VLOOKUP(B418,IMPORT!$F:$AF,24,FALSE)&lt;&gt;"null",VLOOKUP(B418,IMPORT!$F:$AF,24,FALSE),""),"")</f>
        <v>7.0100118723603994E+17</v>
      </c>
      <c r="Z418" s="18" t="str">
        <f>IFERROR(IF(VLOOKUP(B418,IMPORT!$F:$AF,25,FALSE)&lt;&gt;"null",VLOOKUP(B418,IMPORT!$F:$AF,25,FALSE),""),"")</f>
        <v/>
      </c>
    </row>
    <row r="419" spans="1:26">
      <c r="A419" s="1" t="str">
        <f>IFERROR(IF(IMPORT!C419&lt;&gt;"",IMPORT!C419,""),"")</f>
        <v>Saint Mande - Charles Digeon</v>
      </c>
      <c r="B419" s="1" t="str">
        <f>IFERROR(VLOOKUP(D419,IMPORT!$1:$1048576,6,FALSE),"")</f>
        <v>EL-156-SA</v>
      </c>
      <c r="C419" s="1" t="str">
        <f>IFERROR(VLOOKUP(B419,IMPORT!$F:$G,2,FALSE),"")</f>
        <v>TWINGO</v>
      </c>
      <c r="D419" s="8" t="str">
        <f>IFERROR(IF(IMPORT!A419&lt;&gt;"",IMPORT!A419,""),"")</f>
        <v>Saint Mande - Charles Digeon4</v>
      </c>
      <c r="E419" s="1" t="str">
        <f>IFERROR(VLOOKUP(D419,IMPORT!$1:$1048576,21,FALSE),"")</f>
        <v>Stephen Girault</v>
      </c>
      <c r="F419" s="22" t="str">
        <f>IFERROR(IF(VLOOKUP(B419,IMPORT!$F:$J,4,0)="true","","S"),"")</f>
        <v/>
      </c>
      <c r="G419" s="10" t="str">
        <f>IFERROR(IF(VLOOKUP(B419,IMPORT!$F:$J,5,0)="normal","","B"),"")</f>
        <v/>
      </c>
      <c r="H419" s="23" t="str">
        <f>IFERROR(IF(VLOOKUP(B419,IMPORT!$F:$L,7,0)="true","","P"),"")</f>
        <v/>
      </c>
      <c r="I419" s="18" t="str">
        <f>IF(AND(OR(IMPORT!K419="available",IMPORT!K419="reservation",IMPORT!K419="reservation-late"),OR(A419&lt;&gt;"Z - Garage - Livraison",A419&lt;&gt;"Z - Garage - Livraison")),B419,"")</f>
        <v>EL-156-SA</v>
      </c>
      <c r="J419" s="18" t="str">
        <f>IFERROR(IF(VLOOKUP(B419,IMPORT!$F:$AF,21,FALSE)&lt;&gt;"null",IF(OR(A419="Z - Garage - Livraison",A419="Z - Garage - Restitution"),"",B419),""),"")</f>
        <v/>
      </c>
      <c r="K419" s="18" t="str">
        <f>IF(AND(J419="",OR(IMPORT!K419="intervention",IMPORT!K419="intervention-late")),IF(OR(A419="Z - Garage - Livraison",A419="Z - Garage - Restitution"),"",B419),"")</f>
        <v/>
      </c>
      <c r="L419" s="18" t="str">
        <f t="shared" si="12"/>
        <v/>
      </c>
      <c r="M419" s="20" t="str">
        <f>IFERROR(INT(IF(OR(IMPORT!K419="intervention",IMPORT!K419="intervention-late",IMPORT!K419="unavailable"),IF(J419&lt;&gt;"",MID(VLOOKUP(B419,IMPORT!$F:$AF,21,0),1,10),MID(VLOOKUP(B419,IMPORT!$F:$AF,19,0),1,10)),"")),"")</f>
        <v/>
      </c>
      <c r="N419" s="20" t="str">
        <f>IFERROR(INT(IF(OR(IMPORT!K419="intervention",IMPORT!K419="intervention-late",IMPORT!K419="unavailable"),IF(J419&lt;&gt;"",MID(VLOOKUP(B419,IMPORT!$F:$AF,22,0),1,10),MID(VLOOKUP(B419,IMPORT!$F:$AF,20,0),1,10)),"")),"")</f>
        <v/>
      </c>
      <c r="O419" s="18" t="str">
        <f t="shared" ca="1" si="13"/>
        <v/>
      </c>
      <c r="P419" s="14">
        <f>IFERROR(INT(IF(MID(VLOOKUP(B419,IMPORT!$F:$AF,23,FALSE),1,10)&lt;&gt;"null",MID(VLOOKUP(B419,IMPORT!$F:$AF,23,FALSE),1,10),"")),"")</f>
        <v>43498</v>
      </c>
      <c r="Q419" s="16">
        <f>IFERROR(INT(IF(MID(VLOOKUP(B419,IMPORT!$F:$AF,26,FALSE),1,10)&lt;&gt;"null",MID(VLOOKUP(B419,IMPORT!$F:$AF,26,FALSE),1,10),"")),"")</f>
        <v>43495</v>
      </c>
      <c r="R419" s="16" t="str">
        <f>IFERROR(IF(VLOOKUP(B419,IMPORT!$F:$AF,11,FALSE)="true","X",""),"")</f>
        <v/>
      </c>
      <c r="S419" s="16" t="str">
        <f>IFERROR(IF(VLOOKUP(B419,IMPORT!$F:$AF,12,FALSE)="true","X",""),"")</f>
        <v/>
      </c>
      <c r="T419" s="16" t="str">
        <f>IFERROR(IF(VLOOKUP(B419,IMPORT!$F:$AF,9,FALSE)="true","X",""),"")</f>
        <v/>
      </c>
      <c r="U419" s="16" t="str">
        <f>IFERROR(IF(VLOOKUP(B419,IMPORT!$F:$AF,10,FALSE)="true","X",""),"")</f>
        <v/>
      </c>
      <c r="V419" s="16" t="str">
        <f>IFERROR(IF(VLOOKUP(B419,IMPORT!$F:$AF,13,FALSE)="true","X",""),"")</f>
        <v/>
      </c>
      <c r="W419" s="16" t="str">
        <f>IFERROR(IF(VLOOKUP(B419,IMPORT!$F:$AF,14,FALSE)="true","X",""),"")</f>
        <v/>
      </c>
      <c r="X419" s="12">
        <f>IFERROR(INT(IF(MID(VLOOKUP(B419,IMPORT!$F:$AF,27,FALSE),1,10)&lt;&gt;"null",MID(VLOOKUP(B419,IMPORT!$F:$AF,27,FALSE),1,10),"-")),"")</f>
        <v>43325</v>
      </c>
      <c r="Y419" s="21">
        <f>IFERROR(IF(VLOOKUP(B419,IMPORT!$F:$AF,24,FALSE)&lt;&gt;"null",VLOOKUP(B419,IMPORT!$F:$AF,24,FALSE),""),"")</f>
        <v>7.0100118723608499E+17</v>
      </c>
      <c r="Z419" s="18" t="str">
        <f>IFERROR(IF(VLOOKUP(B419,IMPORT!$F:$AF,25,FALSE)&lt;&gt;"null",VLOOKUP(B419,IMPORT!$F:$AF,25,FALSE),""),"")</f>
        <v/>
      </c>
    </row>
    <row r="420" spans="1:26">
      <c r="A420" s="1" t="str">
        <f>IFERROR(IF(IMPORT!C420&lt;&gt;"",IMPORT!C420,""),"")</f>
        <v>Suresnes - Belvedere</v>
      </c>
      <c r="B420" s="1" t="str">
        <f>IFERROR(VLOOKUP(D420,IMPORT!$1:$1048576,6,FALSE),"")</f>
        <v>FC-519-DK</v>
      </c>
      <c r="C420" s="1">
        <f>IFERROR(VLOOKUP(B420,IMPORT!$F:$G,2,FALSE),"")</f>
        <v>500</v>
      </c>
      <c r="D420" s="8" t="str">
        <f>IFERROR(IF(IMPORT!A420&lt;&gt;"",IMPORT!A420,""),"")</f>
        <v>Suresnes - Belvedere1</v>
      </c>
      <c r="E420" s="1" t="str">
        <f>IFERROR(VLOOKUP(D420,IMPORT!$1:$1048576,21,FALSE),"")</f>
        <v>Stephen Girault</v>
      </c>
      <c r="F420" s="22" t="str">
        <f>IFERROR(IF(VLOOKUP(B420,IMPORT!$F:$J,4,0)="true","","S"),"")</f>
        <v/>
      </c>
      <c r="G420" s="10" t="str">
        <f>IFERROR(IF(VLOOKUP(B420,IMPORT!$F:$J,5,0)="normal","","B"),"")</f>
        <v/>
      </c>
      <c r="H420" s="23" t="str">
        <f>IFERROR(IF(VLOOKUP(B420,IMPORT!$F:$L,7,0)="true","","P"),"")</f>
        <v/>
      </c>
      <c r="I420" s="18" t="str">
        <f>IF(AND(OR(IMPORT!K420="available",IMPORT!K420="reservation",IMPORT!K420="reservation-late"),OR(A420&lt;&gt;"Z - Garage - Livraison",A420&lt;&gt;"Z - Garage - Livraison")),B420,"")</f>
        <v>FC-519-DK</v>
      </c>
      <c r="J420" s="18" t="str">
        <f>IFERROR(IF(VLOOKUP(B420,IMPORT!$F:$AF,21,FALSE)&lt;&gt;"null",IF(OR(A420="Z - Garage - Livraison",A420="Z - Garage - Restitution"),"",B420),""),"")</f>
        <v/>
      </c>
      <c r="K420" s="18" t="str">
        <f>IF(AND(J420="",OR(IMPORT!K420="intervention",IMPORT!K420="intervention-late")),IF(OR(A420="Z - Garage - Livraison",A420="Z - Garage - Restitution"),"",B420),"")</f>
        <v/>
      </c>
      <c r="L420" s="18" t="str">
        <f t="shared" si="12"/>
        <v/>
      </c>
      <c r="M420" s="20" t="str">
        <f>IFERROR(INT(IF(OR(IMPORT!K420="intervention",IMPORT!K420="intervention-late",IMPORT!K420="unavailable"),IF(J420&lt;&gt;"",MID(VLOOKUP(B420,IMPORT!$F:$AF,21,0),1,10),MID(VLOOKUP(B420,IMPORT!$F:$AF,19,0),1,10)),"")),"")</f>
        <v/>
      </c>
      <c r="N420" s="20" t="str">
        <f>IFERROR(INT(IF(OR(IMPORT!K420="intervention",IMPORT!K420="intervention-late",IMPORT!K420="unavailable"),IF(J420&lt;&gt;"",MID(VLOOKUP(B420,IMPORT!$F:$AF,22,0),1,10),MID(VLOOKUP(B420,IMPORT!$F:$AF,20,0),1,10)),"")),"")</f>
        <v/>
      </c>
      <c r="O420" s="18" t="str">
        <f t="shared" ca="1" si="13"/>
        <v/>
      </c>
      <c r="P420" s="14" t="str">
        <f>IFERROR(INT(IF(MID(VLOOKUP(B420,IMPORT!$F:$AF,23,FALSE),1,10)&lt;&gt;"null",MID(VLOOKUP(B420,IMPORT!$F:$AF,23,FALSE),1,10),"")),"")</f>
        <v/>
      </c>
      <c r="Q420" s="16" t="str">
        <f>IFERROR(INT(IF(MID(VLOOKUP(B420,IMPORT!$F:$AF,26,FALSE),1,10)&lt;&gt;"null",MID(VLOOKUP(B420,IMPORT!$F:$AF,26,FALSE),1,10),"")),"")</f>
        <v/>
      </c>
      <c r="R420" s="16" t="str">
        <f>IFERROR(IF(VLOOKUP(B420,IMPORT!$F:$AF,11,FALSE)="true","X",""),"")</f>
        <v/>
      </c>
      <c r="S420" s="16" t="str">
        <f>IFERROR(IF(VLOOKUP(B420,IMPORT!$F:$AF,12,FALSE)="true","X",""),"")</f>
        <v/>
      </c>
      <c r="T420" s="16" t="str">
        <f>IFERROR(IF(VLOOKUP(B420,IMPORT!$F:$AF,9,FALSE)="true","X",""),"")</f>
        <v/>
      </c>
      <c r="U420" s="16" t="str">
        <f>IFERROR(IF(VLOOKUP(B420,IMPORT!$F:$AF,10,FALSE)="true","X",""),"")</f>
        <v/>
      </c>
      <c r="V420" s="16" t="str">
        <f>IFERROR(IF(VLOOKUP(B420,IMPORT!$F:$AF,13,FALSE)="true","X",""),"")</f>
        <v/>
      </c>
      <c r="W420" s="16" t="str">
        <f>IFERROR(IF(VLOOKUP(B420,IMPORT!$F:$AF,14,FALSE)="true","X",""),"")</f>
        <v/>
      </c>
      <c r="X420" s="12">
        <f>IFERROR(INT(IF(MID(VLOOKUP(B420,IMPORT!$F:$AF,27,FALSE),1,10)&lt;&gt;"null",MID(VLOOKUP(B420,IMPORT!$F:$AF,27,FALSE),1,10),"-")),"")</f>
        <v>43446</v>
      </c>
      <c r="Y420" s="21">
        <f>IFERROR(IF(VLOOKUP(B420,IMPORT!$F:$AF,24,FALSE)&lt;&gt;"null",VLOOKUP(B420,IMPORT!$F:$AF,24,FALSE),""),"")</f>
        <v>7.0100118723605798E+17</v>
      </c>
      <c r="Z420" s="18">
        <f>IFERROR(IF(VLOOKUP(B420,IMPORT!$F:$AF,25,FALSE)&lt;&gt;"null",VLOOKUP(B420,IMPORT!$F:$AF,25,FALSE),""),"")</f>
        <v>4159</v>
      </c>
    </row>
    <row r="421" spans="1:26">
      <c r="A421" s="1" t="str">
        <f>IFERROR(IF(IMPORT!C421&lt;&gt;"",IMPORT!C421,""),"")</f>
        <v>Suresnes - Belvedere</v>
      </c>
      <c r="B421" s="1" t="str">
        <f>IFERROR(VLOOKUP(D421,IMPORT!$1:$1048576,6,FALSE),"")</f>
        <v>FC-512-DK</v>
      </c>
      <c r="C421" s="1">
        <f>IFERROR(VLOOKUP(B421,IMPORT!$F:$G,2,FALSE),"")</f>
        <v>500</v>
      </c>
      <c r="D421" s="8" t="str">
        <f>IFERROR(IF(IMPORT!A421&lt;&gt;"",IMPORT!A421,""),"")</f>
        <v>Suresnes - Belvedere2</v>
      </c>
      <c r="E421" s="1" t="str">
        <f>IFERROR(VLOOKUP(D421,IMPORT!$1:$1048576,21,FALSE),"")</f>
        <v>Stephen Girault</v>
      </c>
      <c r="F421" s="22" t="str">
        <f>IFERROR(IF(VLOOKUP(B421,IMPORT!$F:$J,4,0)="true","","S"),"")</f>
        <v/>
      </c>
      <c r="G421" s="10" t="str">
        <f>IFERROR(IF(VLOOKUP(B421,IMPORT!$F:$J,5,0)="normal","","B"),"")</f>
        <v/>
      </c>
      <c r="H421" s="23" t="str">
        <f>IFERROR(IF(VLOOKUP(B421,IMPORT!$F:$L,7,0)="true","","P"),"")</f>
        <v>P</v>
      </c>
      <c r="I421" s="18" t="str">
        <f>IF(AND(OR(IMPORT!K421="available",IMPORT!K421="reservation",IMPORT!K421="reservation-late"),OR(A421&lt;&gt;"Z - Garage - Livraison",A421&lt;&gt;"Z - Garage - Livraison")),B421,"")</f>
        <v>FC-512-DK</v>
      </c>
      <c r="J421" s="18" t="str">
        <f>IFERROR(IF(VLOOKUP(B421,IMPORT!$F:$AF,21,FALSE)&lt;&gt;"null",IF(OR(A421="Z - Garage - Livraison",A421="Z - Garage - Restitution"),"",B421),""),"")</f>
        <v/>
      </c>
      <c r="K421" s="18" t="str">
        <f>IF(AND(J421="",OR(IMPORT!K421="intervention",IMPORT!K421="intervention-late")),IF(OR(A421="Z - Garage - Livraison",A421="Z - Garage - Restitution"),"",B421),"")</f>
        <v/>
      </c>
      <c r="L421" s="18" t="str">
        <f t="shared" si="12"/>
        <v/>
      </c>
      <c r="M421" s="20" t="str">
        <f>IFERROR(INT(IF(OR(IMPORT!K421="intervention",IMPORT!K421="intervention-late",IMPORT!K421="unavailable"),IF(J421&lt;&gt;"",MID(VLOOKUP(B421,IMPORT!$F:$AF,21,0),1,10),MID(VLOOKUP(B421,IMPORT!$F:$AF,19,0),1,10)),"")),"")</f>
        <v/>
      </c>
      <c r="N421" s="20" t="str">
        <f>IFERROR(INT(IF(OR(IMPORT!K421="intervention",IMPORT!K421="intervention-late",IMPORT!K421="unavailable"),IF(J421&lt;&gt;"",MID(VLOOKUP(B421,IMPORT!$F:$AF,22,0),1,10),MID(VLOOKUP(B421,IMPORT!$F:$AF,20,0),1,10)),"")),"")</f>
        <v/>
      </c>
      <c r="O421" s="18" t="str">
        <f t="shared" ca="1" si="13"/>
        <v/>
      </c>
      <c r="P421" s="14" t="str">
        <f>IFERROR(INT(IF(MID(VLOOKUP(B421,IMPORT!$F:$AF,23,FALSE),1,10)&lt;&gt;"null",MID(VLOOKUP(B421,IMPORT!$F:$AF,23,FALSE),1,10),"")),"")</f>
        <v/>
      </c>
      <c r="Q421" s="16" t="str">
        <f>IFERROR(INT(IF(MID(VLOOKUP(B421,IMPORT!$F:$AF,26,FALSE),1,10)&lt;&gt;"null",MID(VLOOKUP(B421,IMPORT!$F:$AF,26,FALSE),1,10),"")),"")</f>
        <v/>
      </c>
      <c r="R421" s="16" t="str">
        <f>IFERROR(IF(VLOOKUP(B421,IMPORT!$F:$AF,11,FALSE)="true","X",""),"")</f>
        <v/>
      </c>
      <c r="S421" s="16" t="str">
        <f>IFERROR(IF(VLOOKUP(B421,IMPORT!$F:$AF,12,FALSE)="true","X",""),"")</f>
        <v/>
      </c>
      <c r="T421" s="16" t="str">
        <f>IFERROR(IF(VLOOKUP(B421,IMPORT!$F:$AF,9,FALSE)="true","X",""),"")</f>
        <v/>
      </c>
      <c r="U421" s="16" t="str">
        <f>IFERROR(IF(VLOOKUP(B421,IMPORT!$F:$AF,10,FALSE)="true","X",""),"")</f>
        <v/>
      </c>
      <c r="V421" s="16" t="str">
        <f>IFERROR(IF(VLOOKUP(B421,IMPORT!$F:$AF,13,FALSE)="true","X",""),"")</f>
        <v/>
      </c>
      <c r="W421" s="16" t="str">
        <f>IFERROR(IF(VLOOKUP(B421,IMPORT!$F:$AF,14,FALSE)="true","X",""),"")</f>
        <v/>
      </c>
      <c r="X421" s="12">
        <f>IFERROR(INT(IF(MID(VLOOKUP(B421,IMPORT!$F:$AF,27,FALSE),1,10)&lt;&gt;"null",MID(VLOOKUP(B421,IMPORT!$F:$AF,27,FALSE),1,10),"-")),"")</f>
        <v>43446</v>
      </c>
      <c r="Y421" s="21">
        <f>IFERROR(IF(VLOOKUP(B421,IMPORT!$F:$AF,24,FALSE)&lt;&gt;"null",VLOOKUP(B421,IMPORT!$F:$AF,24,FALSE),""),"")</f>
        <v>7.0100118723605798E+17</v>
      </c>
      <c r="Z421" s="18">
        <f>IFERROR(IF(VLOOKUP(B421,IMPORT!$F:$AF,25,FALSE)&lt;&gt;"null",VLOOKUP(B421,IMPORT!$F:$AF,25,FALSE),""),"")</f>
        <v>4158</v>
      </c>
    </row>
    <row r="422" spans="1:26">
      <c r="A422" s="1" t="str">
        <f>IFERROR(IF(IMPORT!C422&lt;&gt;"",IMPORT!C422,""),"")</f>
        <v>Suresnes - Belvedere</v>
      </c>
      <c r="B422" s="1" t="str">
        <f>IFERROR(VLOOKUP(D422,IMPORT!$1:$1048576,6,FALSE),"")</f>
        <v>FC-509-DK</v>
      </c>
      <c r="C422" s="1">
        <f>IFERROR(VLOOKUP(B422,IMPORT!$F:$G,2,FALSE),"")</f>
        <v>500</v>
      </c>
      <c r="D422" s="8" t="str">
        <f>IFERROR(IF(IMPORT!A422&lt;&gt;"",IMPORT!A422,""),"")</f>
        <v>Suresnes - Belvedere3</v>
      </c>
      <c r="E422" s="1" t="str">
        <f>IFERROR(VLOOKUP(D422,IMPORT!$1:$1048576,21,FALSE),"")</f>
        <v>Stephen Girault</v>
      </c>
      <c r="F422" s="22" t="str">
        <f>IFERROR(IF(VLOOKUP(B422,IMPORT!$F:$J,4,0)="true","","S"),"")</f>
        <v/>
      </c>
      <c r="G422" s="10" t="str">
        <f>IFERROR(IF(VLOOKUP(B422,IMPORT!$F:$J,5,0)="normal","","B"),"")</f>
        <v/>
      </c>
      <c r="H422" s="23" t="str">
        <f>IFERROR(IF(VLOOKUP(B422,IMPORT!$F:$L,7,0)="true","","P"),"")</f>
        <v/>
      </c>
      <c r="I422" s="18" t="str">
        <f>IF(AND(OR(IMPORT!K422="available",IMPORT!K422="reservation",IMPORT!K422="reservation-late"),OR(A422&lt;&gt;"Z - Garage - Livraison",A422&lt;&gt;"Z - Garage - Livraison")),B422,"")</f>
        <v>FC-509-DK</v>
      </c>
      <c r="J422" s="18" t="str">
        <f>IFERROR(IF(VLOOKUP(B422,IMPORT!$F:$AF,21,FALSE)&lt;&gt;"null",IF(OR(A422="Z - Garage - Livraison",A422="Z - Garage - Restitution"),"",B422),""),"")</f>
        <v/>
      </c>
      <c r="K422" s="18" t="str">
        <f>IF(AND(J422="",OR(IMPORT!K422="intervention",IMPORT!K422="intervention-late")),IF(OR(A422="Z - Garage - Livraison",A422="Z - Garage - Restitution"),"",B422),"")</f>
        <v/>
      </c>
      <c r="L422" s="18" t="str">
        <f t="shared" si="12"/>
        <v/>
      </c>
      <c r="M422" s="20" t="str">
        <f>IFERROR(INT(IF(OR(IMPORT!K422="intervention",IMPORT!K422="intervention-late",IMPORT!K422="unavailable"),IF(J422&lt;&gt;"",MID(VLOOKUP(B422,IMPORT!$F:$AF,21,0),1,10),MID(VLOOKUP(B422,IMPORT!$F:$AF,19,0),1,10)),"")),"")</f>
        <v/>
      </c>
      <c r="N422" s="20" t="str">
        <f>IFERROR(INT(IF(OR(IMPORT!K422="intervention",IMPORT!K422="intervention-late",IMPORT!K422="unavailable"),IF(J422&lt;&gt;"",MID(VLOOKUP(B422,IMPORT!$F:$AF,22,0),1,10),MID(VLOOKUP(B422,IMPORT!$F:$AF,20,0),1,10)),"")),"")</f>
        <v/>
      </c>
      <c r="O422" s="18" t="str">
        <f t="shared" ca="1" si="13"/>
        <v/>
      </c>
      <c r="P422" s="14" t="str">
        <f>IFERROR(INT(IF(MID(VLOOKUP(B422,IMPORT!$F:$AF,23,FALSE),1,10)&lt;&gt;"null",MID(VLOOKUP(B422,IMPORT!$F:$AF,23,FALSE),1,10),"")),"")</f>
        <v/>
      </c>
      <c r="Q422" s="16" t="str">
        <f>IFERROR(INT(IF(MID(VLOOKUP(B422,IMPORT!$F:$AF,26,FALSE),1,10)&lt;&gt;"null",MID(VLOOKUP(B422,IMPORT!$F:$AF,26,FALSE),1,10),"")),"")</f>
        <v/>
      </c>
      <c r="R422" s="16" t="str">
        <f>IFERROR(IF(VLOOKUP(B422,IMPORT!$F:$AF,11,FALSE)="true","X",""),"")</f>
        <v/>
      </c>
      <c r="S422" s="16" t="str">
        <f>IFERROR(IF(VLOOKUP(B422,IMPORT!$F:$AF,12,FALSE)="true","X",""),"")</f>
        <v/>
      </c>
      <c r="T422" s="16" t="str">
        <f>IFERROR(IF(VLOOKUP(B422,IMPORT!$F:$AF,9,FALSE)="true","X",""),"")</f>
        <v/>
      </c>
      <c r="U422" s="16" t="str">
        <f>IFERROR(IF(VLOOKUP(B422,IMPORT!$F:$AF,10,FALSE)="true","X",""),"")</f>
        <v/>
      </c>
      <c r="V422" s="16" t="str">
        <f>IFERROR(IF(VLOOKUP(B422,IMPORT!$F:$AF,13,FALSE)="true","X",""),"")</f>
        <v/>
      </c>
      <c r="W422" s="16" t="str">
        <f>IFERROR(IF(VLOOKUP(B422,IMPORT!$F:$AF,14,FALSE)="true","X",""),"")</f>
        <v/>
      </c>
      <c r="X422" s="12">
        <f>IFERROR(INT(IF(MID(VLOOKUP(B422,IMPORT!$F:$AF,27,FALSE),1,10)&lt;&gt;"null",MID(VLOOKUP(B422,IMPORT!$F:$AF,27,FALSE),1,10),"-")),"")</f>
        <v>43446</v>
      </c>
      <c r="Y422" s="21">
        <f>IFERROR(IF(VLOOKUP(B422,IMPORT!$F:$AF,24,FALSE)&lt;&gt;"null",VLOOKUP(B422,IMPORT!$F:$AF,24,FALSE),""),"")</f>
        <v>7.0100118723605798E+17</v>
      </c>
      <c r="Z422" s="18">
        <f>IFERROR(IF(VLOOKUP(B422,IMPORT!$F:$AF,25,FALSE)&lt;&gt;"null",VLOOKUP(B422,IMPORT!$F:$AF,25,FALSE),""),"")</f>
        <v>4160</v>
      </c>
    </row>
    <row r="423" spans="1:26">
      <c r="A423" s="1" t="str">
        <f>IFERROR(IF(IMPORT!C423&lt;&gt;"",IMPORT!C423,""),"")</f>
        <v>Suresnes - Belvedere</v>
      </c>
      <c r="B423" s="1" t="str">
        <f>IFERROR(VLOOKUP(D423,IMPORT!$1:$1048576,6,FALSE),"")</f>
        <v>FC-489-DK</v>
      </c>
      <c r="C423" s="1">
        <f>IFERROR(VLOOKUP(B423,IMPORT!$F:$G,2,FALSE),"")</f>
        <v>500</v>
      </c>
      <c r="D423" s="8" t="str">
        <f>IFERROR(IF(IMPORT!A423&lt;&gt;"",IMPORT!A423,""),"")</f>
        <v>Suresnes - Belvedere4</v>
      </c>
      <c r="E423" s="1" t="str">
        <f>IFERROR(VLOOKUP(D423,IMPORT!$1:$1048576,21,FALSE),"")</f>
        <v>Stephen Girault</v>
      </c>
      <c r="F423" s="22" t="str">
        <f>IFERROR(IF(VLOOKUP(B423,IMPORT!$F:$J,4,0)="true","","S"),"")</f>
        <v/>
      </c>
      <c r="G423" s="10" t="str">
        <f>IFERROR(IF(VLOOKUP(B423,IMPORT!$F:$J,5,0)="normal","","B"),"")</f>
        <v/>
      </c>
      <c r="H423" s="23" t="str">
        <f>IFERROR(IF(VLOOKUP(B423,IMPORT!$F:$L,7,0)="true","","P"),"")</f>
        <v/>
      </c>
      <c r="I423" s="18" t="str">
        <f>IF(AND(OR(IMPORT!K423="available",IMPORT!K423="reservation",IMPORT!K423="reservation-late"),OR(A423&lt;&gt;"Z - Garage - Livraison",A423&lt;&gt;"Z - Garage - Livraison")),B423,"")</f>
        <v>FC-489-DK</v>
      </c>
      <c r="J423" s="18" t="str">
        <f>IFERROR(IF(VLOOKUP(B423,IMPORT!$F:$AF,21,FALSE)&lt;&gt;"null",IF(OR(A423="Z - Garage - Livraison",A423="Z - Garage - Restitution"),"",B423),""),"")</f>
        <v/>
      </c>
      <c r="K423" s="18" t="str">
        <f>IF(AND(J423="",OR(IMPORT!K423="intervention",IMPORT!K423="intervention-late")),IF(OR(A423="Z - Garage - Livraison",A423="Z - Garage - Restitution"),"",B423),"")</f>
        <v/>
      </c>
      <c r="L423" s="18" t="str">
        <f t="shared" si="12"/>
        <v/>
      </c>
      <c r="M423" s="20" t="str">
        <f>IFERROR(INT(IF(OR(IMPORT!K423="intervention",IMPORT!K423="intervention-late",IMPORT!K423="unavailable"),IF(J423&lt;&gt;"",MID(VLOOKUP(B423,IMPORT!$F:$AF,21,0),1,10),MID(VLOOKUP(B423,IMPORT!$F:$AF,19,0),1,10)),"")),"")</f>
        <v/>
      </c>
      <c r="N423" s="20" t="str">
        <f>IFERROR(INT(IF(OR(IMPORT!K423="intervention",IMPORT!K423="intervention-late",IMPORT!K423="unavailable"),IF(J423&lt;&gt;"",MID(VLOOKUP(B423,IMPORT!$F:$AF,22,0),1,10),MID(VLOOKUP(B423,IMPORT!$F:$AF,20,0),1,10)),"")),"")</f>
        <v/>
      </c>
      <c r="O423" s="18" t="str">
        <f t="shared" ca="1" si="13"/>
        <v/>
      </c>
      <c r="P423" s="14" t="str">
        <f>IFERROR(INT(IF(MID(VLOOKUP(B423,IMPORT!$F:$AF,23,FALSE),1,10)&lt;&gt;"null",MID(VLOOKUP(B423,IMPORT!$F:$AF,23,FALSE),1,10),"")),"")</f>
        <v/>
      </c>
      <c r="Q423" s="16" t="str">
        <f>IFERROR(INT(IF(MID(VLOOKUP(B423,IMPORT!$F:$AF,26,FALSE),1,10)&lt;&gt;"null",MID(VLOOKUP(B423,IMPORT!$F:$AF,26,FALSE),1,10),"")),"")</f>
        <v/>
      </c>
      <c r="R423" s="16" t="str">
        <f>IFERROR(IF(VLOOKUP(B423,IMPORT!$F:$AF,11,FALSE)="true","X",""),"")</f>
        <v/>
      </c>
      <c r="S423" s="16" t="str">
        <f>IFERROR(IF(VLOOKUP(B423,IMPORT!$F:$AF,12,FALSE)="true","X",""),"")</f>
        <v/>
      </c>
      <c r="T423" s="16" t="str">
        <f>IFERROR(IF(VLOOKUP(B423,IMPORT!$F:$AF,9,FALSE)="true","X",""),"")</f>
        <v/>
      </c>
      <c r="U423" s="16" t="str">
        <f>IFERROR(IF(VLOOKUP(B423,IMPORT!$F:$AF,10,FALSE)="true","X",""),"")</f>
        <v/>
      </c>
      <c r="V423" s="16" t="str">
        <f>IFERROR(IF(VLOOKUP(B423,IMPORT!$F:$AF,13,FALSE)="true","X",""),"")</f>
        <v/>
      </c>
      <c r="W423" s="16" t="str">
        <f>IFERROR(IF(VLOOKUP(B423,IMPORT!$F:$AF,14,FALSE)="true","X",""),"")</f>
        <v/>
      </c>
      <c r="X423" s="12">
        <f>IFERROR(INT(IF(MID(VLOOKUP(B423,IMPORT!$F:$AF,27,FALSE),1,10)&lt;&gt;"null",MID(VLOOKUP(B423,IMPORT!$F:$AF,27,FALSE),1,10),"-")),"")</f>
        <v>43446</v>
      </c>
      <c r="Y423" s="21">
        <f>IFERROR(IF(VLOOKUP(B423,IMPORT!$F:$AF,24,FALSE)&lt;&gt;"null",VLOOKUP(B423,IMPORT!$F:$AF,24,FALSE),""),"")</f>
        <v>7.0100118723605798E+17</v>
      </c>
      <c r="Z423" s="18">
        <f>IFERROR(IF(VLOOKUP(B423,IMPORT!$F:$AF,25,FALSE)&lt;&gt;"null",VLOOKUP(B423,IMPORT!$F:$AF,25,FALSE),""),"")</f>
        <v>4161</v>
      </c>
    </row>
    <row r="424" spans="1:26">
      <c r="A424" s="1" t="str">
        <f>IFERROR(IF(IMPORT!C424&lt;&gt;"",IMPORT!C424,""),"")</f>
        <v>Suresnes - Franklin Roosevelt</v>
      </c>
      <c r="B424" s="1" t="str">
        <f>IFERROR(VLOOKUP(D424,IMPORT!$1:$1048576,6,FALSE),"")</f>
        <v>FC-546-DK</v>
      </c>
      <c r="C424" s="1">
        <f>IFERROR(VLOOKUP(B424,IMPORT!$F:$G,2,FALSE),"")</f>
        <v>500</v>
      </c>
      <c r="D424" s="8" t="str">
        <f>IFERROR(IF(IMPORT!A424&lt;&gt;"",IMPORT!A424,""),"")</f>
        <v>Suresnes - Franklin Roosevelt1</v>
      </c>
      <c r="E424" s="1" t="str">
        <f>IFERROR(VLOOKUP(D424,IMPORT!$1:$1048576,21,FALSE),"")</f>
        <v>Stephen Girault</v>
      </c>
      <c r="F424" s="22" t="str">
        <f>IFERROR(IF(VLOOKUP(B424,IMPORT!$F:$J,4,0)="true","","S"),"")</f>
        <v/>
      </c>
      <c r="G424" s="10" t="str">
        <f>IFERROR(IF(VLOOKUP(B424,IMPORT!$F:$J,5,0)="normal","","B"),"")</f>
        <v/>
      </c>
      <c r="H424" s="23" t="str">
        <f>IFERROR(IF(VLOOKUP(B424,IMPORT!$F:$L,7,0)="true","","P"),"")</f>
        <v/>
      </c>
      <c r="I424" s="18" t="str">
        <f>IF(AND(OR(IMPORT!K424="available",IMPORT!K424="reservation",IMPORT!K424="reservation-late"),OR(A424&lt;&gt;"Z - Garage - Livraison",A424&lt;&gt;"Z - Garage - Livraison")),B424,"")</f>
        <v>FC-546-DK</v>
      </c>
      <c r="J424" s="18" t="str">
        <f>IFERROR(IF(VLOOKUP(B424,IMPORT!$F:$AF,21,FALSE)&lt;&gt;"null",IF(OR(A424="Z - Garage - Livraison",A424="Z - Garage - Restitution"),"",B424),""),"")</f>
        <v/>
      </c>
      <c r="K424" s="18" t="str">
        <f>IF(AND(J424="",OR(IMPORT!K424="intervention",IMPORT!K424="intervention-late")),IF(OR(A424="Z - Garage - Livraison",A424="Z - Garage - Restitution"),"",B424),"")</f>
        <v/>
      </c>
      <c r="L424" s="18" t="str">
        <f t="shared" si="12"/>
        <v/>
      </c>
      <c r="M424" s="20" t="str">
        <f>IFERROR(INT(IF(OR(IMPORT!K424="intervention",IMPORT!K424="intervention-late",IMPORT!K424="unavailable"),IF(J424&lt;&gt;"",MID(VLOOKUP(B424,IMPORT!$F:$AF,21,0),1,10),MID(VLOOKUP(B424,IMPORT!$F:$AF,19,0),1,10)),"")),"")</f>
        <v/>
      </c>
      <c r="N424" s="20" t="str">
        <f>IFERROR(INT(IF(OR(IMPORT!K424="intervention",IMPORT!K424="intervention-late",IMPORT!K424="unavailable"),IF(J424&lt;&gt;"",MID(VLOOKUP(B424,IMPORT!$F:$AF,22,0),1,10),MID(VLOOKUP(B424,IMPORT!$F:$AF,20,0),1,10)),"")),"")</f>
        <v/>
      </c>
      <c r="O424" s="18" t="str">
        <f t="shared" ca="1" si="13"/>
        <v/>
      </c>
      <c r="P424" s="14" t="str">
        <f>IFERROR(INT(IF(MID(VLOOKUP(B424,IMPORT!$F:$AF,23,FALSE),1,10)&lt;&gt;"null",MID(VLOOKUP(B424,IMPORT!$F:$AF,23,FALSE),1,10),"")),"")</f>
        <v/>
      </c>
      <c r="Q424" s="16" t="str">
        <f>IFERROR(INT(IF(MID(VLOOKUP(B424,IMPORT!$F:$AF,26,FALSE),1,10)&lt;&gt;"null",MID(VLOOKUP(B424,IMPORT!$F:$AF,26,FALSE),1,10),"")),"")</f>
        <v/>
      </c>
      <c r="R424" s="16" t="str">
        <f>IFERROR(IF(VLOOKUP(B424,IMPORT!$F:$AF,11,FALSE)="true","X",""),"")</f>
        <v/>
      </c>
      <c r="S424" s="16" t="str">
        <f>IFERROR(IF(VLOOKUP(B424,IMPORT!$F:$AF,12,FALSE)="true","X",""),"")</f>
        <v/>
      </c>
      <c r="T424" s="16" t="str">
        <f>IFERROR(IF(VLOOKUP(B424,IMPORT!$F:$AF,9,FALSE)="true","X",""),"")</f>
        <v/>
      </c>
      <c r="U424" s="16" t="str">
        <f>IFERROR(IF(VLOOKUP(B424,IMPORT!$F:$AF,10,FALSE)="true","X",""),"")</f>
        <v/>
      </c>
      <c r="V424" s="16" t="str">
        <f>IFERROR(IF(VLOOKUP(B424,IMPORT!$F:$AF,13,FALSE)="true","X",""),"")</f>
        <v/>
      </c>
      <c r="W424" s="16" t="str">
        <f>IFERROR(IF(VLOOKUP(B424,IMPORT!$F:$AF,14,FALSE)="true","X",""),"")</f>
        <v/>
      </c>
      <c r="X424" s="12">
        <f>IFERROR(INT(IF(MID(VLOOKUP(B424,IMPORT!$F:$AF,27,FALSE),1,10)&lt;&gt;"null",MID(VLOOKUP(B424,IMPORT!$F:$AF,27,FALSE),1,10),"-")),"")</f>
        <v>43446</v>
      </c>
      <c r="Y424" s="21">
        <f>IFERROR(IF(VLOOKUP(B424,IMPORT!$F:$AF,24,FALSE)&lt;&gt;"null",VLOOKUP(B424,IMPORT!$F:$AF,24,FALSE),""),"")</f>
        <v>7.0100118723605901E+17</v>
      </c>
      <c r="Z424" s="18">
        <f>IFERROR(IF(VLOOKUP(B424,IMPORT!$F:$AF,25,FALSE)&lt;&gt;"null",VLOOKUP(B424,IMPORT!$F:$AF,25,FALSE),""),"")</f>
        <v>5380</v>
      </c>
    </row>
    <row r="425" spans="1:26">
      <c r="A425" s="1" t="str">
        <f>IFERROR(IF(IMPORT!C425&lt;&gt;"",IMPORT!C425,""),"")</f>
        <v>Suresnes - Franklin Roosevelt</v>
      </c>
      <c r="B425" s="1" t="str">
        <f>IFERROR(VLOOKUP(D425,IMPORT!$1:$1048576,6,FALSE),"")</f>
        <v>FC-527-DK</v>
      </c>
      <c r="C425" s="1">
        <f>IFERROR(VLOOKUP(B425,IMPORT!$F:$G,2,FALSE),"")</f>
        <v>500</v>
      </c>
      <c r="D425" s="8" t="str">
        <f>IFERROR(IF(IMPORT!A425&lt;&gt;"",IMPORT!A425,""),"")</f>
        <v>Suresnes - Franklin Roosevelt2</v>
      </c>
      <c r="E425" s="1" t="str">
        <f>IFERROR(VLOOKUP(D425,IMPORT!$1:$1048576,21,FALSE),"")</f>
        <v>Stephen Girault</v>
      </c>
      <c r="F425" s="22" t="str">
        <f>IFERROR(IF(VLOOKUP(B425,IMPORT!$F:$J,4,0)="true","","S"),"")</f>
        <v/>
      </c>
      <c r="G425" s="10" t="str">
        <f>IFERROR(IF(VLOOKUP(B425,IMPORT!$F:$J,5,0)="normal","","B"),"")</f>
        <v/>
      </c>
      <c r="H425" s="23" t="str">
        <f>IFERROR(IF(VLOOKUP(B425,IMPORT!$F:$L,7,0)="true","","P"),"")</f>
        <v/>
      </c>
      <c r="I425" s="18" t="str">
        <f>IF(AND(OR(IMPORT!K425="available",IMPORT!K425="reservation",IMPORT!K425="reservation-late"),OR(A425&lt;&gt;"Z - Garage - Livraison",A425&lt;&gt;"Z - Garage - Livraison")),B425,"")</f>
        <v>FC-527-DK</v>
      </c>
      <c r="J425" s="18" t="str">
        <f>IFERROR(IF(VLOOKUP(B425,IMPORT!$F:$AF,21,FALSE)&lt;&gt;"null",IF(OR(A425="Z - Garage - Livraison",A425="Z - Garage - Restitution"),"",B425),""),"")</f>
        <v/>
      </c>
      <c r="K425" s="18" t="str">
        <f>IF(AND(J425="",OR(IMPORT!K425="intervention",IMPORT!K425="intervention-late")),IF(OR(A425="Z - Garage - Livraison",A425="Z - Garage - Restitution"),"",B425),"")</f>
        <v/>
      </c>
      <c r="L425" s="18" t="str">
        <f t="shared" si="12"/>
        <v/>
      </c>
      <c r="M425" s="20" t="str">
        <f>IFERROR(INT(IF(OR(IMPORT!K425="intervention",IMPORT!K425="intervention-late",IMPORT!K425="unavailable"),IF(J425&lt;&gt;"",MID(VLOOKUP(B425,IMPORT!$F:$AF,21,0),1,10),MID(VLOOKUP(B425,IMPORT!$F:$AF,19,0),1,10)),"")),"")</f>
        <v/>
      </c>
      <c r="N425" s="20" t="str">
        <f>IFERROR(INT(IF(OR(IMPORT!K425="intervention",IMPORT!K425="intervention-late",IMPORT!K425="unavailable"),IF(J425&lt;&gt;"",MID(VLOOKUP(B425,IMPORT!$F:$AF,22,0),1,10),MID(VLOOKUP(B425,IMPORT!$F:$AF,20,0),1,10)),"")),"")</f>
        <v/>
      </c>
      <c r="O425" s="18" t="str">
        <f t="shared" ca="1" si="13"/>
        <v/>
      </c>
      <c r="P425" s="14">
        <f>IFERROR(INT(IF(MID(VLOOKUP(B425,IMPORT!$F:$AF,23,FALSE),1,10)&lt;&gt;"null",MID(VLOOKUP(B425,IMPORT!$F:$AF,23,FALSE),1,10),"")),"")</f>
        <v>43508</v>
      </c>
      <c r="Q425" s="16" t="str">
        <f>IFERROR(INT(IF(MID(VLOOKUP(B425,IMPORT!$F:$AF,26,FALSE),1,10)&lt;&gt;"null",MID(VLOOKUP(B425,IMPORT!$F:$AF,26,FALSE),1,10),"")),"")</f>
        <v/>
      </c>
      <c r="R425" s="16" t="str">
        <f>IFERROR(IF(VLOOKUP(B425,IMPORT!$F:$AF,11,FALSE)="true","X",""),"")</f>
        <v/>
      </c>
      <c r="S425" s="16" t="str">
        <f>IFERROR(IF(VLOOKUP(B425,IMPORT!$F:$AF,12,FALSE)="true","X",""),"")</f>
        <v/>
      </c>
      <c r="T425" s="16" t="str">
        <f>IFERROR(IF(VLOOKUP(B425,IMPORT!$F:$AF,9,FALSE)="true","X",""),"")</f>
        <v/>
      </c>
      <c r="U425" s="16" t="str">
        <f>IFERROR(IF(VLOOKUP(B425,IMPORT!$F:$AF,10,FALSE)="true","X",""),"")</f>
        <v/>
      </c>
      <c r="V425" s="16" t="str">
        <f>IFERROR(IF(VLOOKUP(B425,IMPORT!$F:$AF,13,FALSE)="true","X",""),"")</f>
        <v/>
      </c>
      <c r="W425" s="16" t="str">
        <f>IFERROR(IF(VLOOKUP(B425,IMPORT!$F:$AF,14,FALSE)="true","X",""),"")</f>
        <v/>
      </c>
      <c r="X425" s="12">
        <f>IFERROR(INT(IF(MID(VLOOKUP(B425,IMPORT!$F:$AF,27,FALSE),1,10)&lt;&gt;"null",MID(VLOOKUP(B425,IMPORT!$F:$AF,27,FALSE),1,10),"-")),"")</f>
        <v>43446</v>
      </c>
      <c r="Y425" s="21">
        <f>IFERROR(IF(VLOOKUP(B425,IMPORT!$F:$AF,24,FALSE)&lt;&gt;"null",VLOOKUP(B425,IMPORT!$F:$AF,24,FALSE),""),"")</f>
        <v>7.0100118723605798E+17</v>
      </c>
      <c r="Z425" s="18">
        <f>IFERROR(IF(VLOOKUP(B425,IMPORT!$F:$AF,25,FALSE)&lt;&gt;"null",VLOOKUP(B425,IMPORT!$F:$AF,25,FALSE),""),"")</f>
        <v>5382</v>
      </c>
    </row>
    <row r="426" spans="1:26">
      <c r="A426" s="1" t="str">
        <f>IFERROR(IF(IMPORT!C426&lt;&gt;"",IMPORT!C426,""),"")</f>
        <v>Suresnes - Franklin Roosevelt</v>
      </c>
      <c r="B426" s="1" t="str">
        <f>IFERROR(VLOOKUP(D426,IMPORT!$1:$1048576,6,FALSE),"")</f>
        <v>FC-524-DK</v>
      </c>
      <c r="C426" s="1">
        <f>IFERROR(VLOOKUP(B426,IMPORT!$F:$G,2,FALSE),"")</f>
        <v>500</v>
      </c>
      <c r="D426" s="8" t="str">
        <f>IFERROR(IF(IMPORT!A426&lt;&gt;"",IMPORT!A426,""),"")</f>
        <v>Suresnes - Franklin Roosevelt3</v>
      </c>
      <c r="E426" s="1" t="str">
        <f>IFERROR(VLOOKUP(D426,IMPORT!$1:$1048576,21,FALSE),"")</f>
        <v>Stephen Girault</v>
      </c>
      <c r="F426" s="22" t="str">
        <f>IFERROR(IF(VLOOKUP(B426,IMPORT!$F:$J,4,0)="true","","S"),"")</f>
        <v/>
      </c>
      <c r="G426" s="10" t="str">
        <f>IFERROR(IF(VLOOKUP(B426,IMPORT!$F:$J,5,0)="normal","","B"),"")</f>
        <v/>
      </c>
      <c r="H426" s="23" t="str">
        <f>IFERROR(IF(VLOOKUP(B426,IMPORT!$F:$L,7,0)="true","","P"),"")</f>
        <v>P</v>
      </c>
      <c r="I426" s="18" t="str">
        <f>IF(AND(OR(IMPORT!K426="available",IMPORT!K426="reservation",IMPORT!K426="reservation-late"),OR(A426&lt;&gt;"Z - Garage - Livraison",A426&lt;&gt;"Z - Garage - Livraison")),B426,"")</f>
        <v>FC-524-DK</v>
      </c>
      <c r="J426" s="18" t="str">
        <f>IFERROR(IF(VLOOKUP(B426,IMPORT!$F:$AF,21,FALSE)&lt;&gt;"null",IF(OR(A426="Z - Garage - Livraison",A426="Z - Garage - Restitution"),"",B426),""),"")</f>
        <v/>
      </c>
      <c r="K426" s="18" t="str">
        <f>IF(AND(J426="",OR(IMPORT!K426="intervention",IMPORT!K426="intervention-late")),IF(OR(A426="Z - Garage - Livraison",A426="Z - Garage - Restitution"),"",B426),"")</f>
        <v/>
      </c>
      <c r="L426" s="18" t="str">
        <f t="shared" si="12"/>
        <v/>
      </c>
      <c r="M426" s="20" t="str">
        <f>IFERROR(INT(IF(OR(IMPORT!K426="intervention",IMPORT!K426="intervention-late",IMPORT!K426="unavailable"),IF(J426&lt;&gt;"",MID(VLOOKUP(B426,IMPORT!$F:$AF,21,0),1,10),MID(VLOOKUP(B426,IMPORT!$F:$AF,19,0),1,10)),"")),"")</f>
        <v/>
      </c>
      <c r="N426" s="20" t="str">
        <f>IFERROR(INT(IF(OR(IMPORT!K426="intervention",IMPORT!K426="intervention-late",IMPORT!K426="unavailable"),IF(J426&lt;&gt;"",MID(VLOOKUP(B426,IMPORT!$F:$AF,22,0),1,10),MID(VLOOKUP(B426,IMPORT!$F:$AF,20,0),1,10)),"")),"")</f>
        <v/>
      </c>
      <c r="O426" s="18" t="str">
        <f t="shared" ca="1" si="13"/>
        <v/>
      </c>
      <c r="P426" s="14" t="str">
        <f>IFERROR(INT(IF(MID(VLOOKUP(B426,IMPORT!$F:$AF,23,FALSE),1,10)&lt;&gt;"null",MID(VLOOKUP(B426,IMPORT!$F:$AF,23,FALSE),1,10),"")),"")</f>
        <v/>
      </c>
      <c r="Q426" s="16" t="str">
        <f>IFERROR(INT(IF(MID(VLOOKUP(B426,IMPORT!$F:$AF,26,FALSE),1,10)&lt;&gt;"null",MID(VLOOKUP(B426,IMPORT!$F:$AF,26,FALSE),1,10),"")),"")</f>
        <v/>
      </c>
      <c r="R426" s="16" t="str">
        <f>IFERROR(IF(VLOOKUP(B426,IMPORT!$F:$AF,11,FALSE)="true","X",""),"")</f>
        <v/>
      </c>
      <c r="S426" s="16" t="str">
        <f>IFERROR(IF(VLOOKUP(B426,IMPORT!$F:$AF,12,FALSE)="true","X",""),"")</f>
        <v/>
      </c>
      <c r="T426" s="16" t="str">
        <f>IFERROR(IF(VLOOKUP(B426,IMPORT!$F:$AF,9,FALSE)="true","X",""),"")</f>
        <v/>
      </c>
      <c r="U426" s="16" t="str">
        <f>IFERROR(IF(VLOOKUP(B426,IMPORT!$F:$AF,10,FALSE)="true","X",""),"")</f>
        <v/>
      </c>
      <c r="V426" s="16" t="str">
        <f>IFERROR(IF(VLOOKUP(B426,IMPORT!$F:$AF,13,FALSE)="true","X",""),"")</f>
        <v/>
      </c>
      <c r="W426" s="16" t="str">
        <f>IFERROR(IF(VLOOKUP(B426,IMPORT!$F:$AF,14,FALSE)="true","X",""),"")</f>
        <v/>
      </c>
      <c r="X426" s="12" t="str">
        <f>IFERROR(INT(IF(MID(VLOOKUP(B426,IMPORT!$F:$AF,27,FALSE),1,10)&lt;&gt;"null",MID(VLOOKUP(B426,IMPORT!$F:$AF,27,FALSE),1,10),"-")),"")</f>
        <v/>
      </c>
      <c r="Y426" s="21">
        <f>IFERROR(IF(VLOOKUP(B426,IMPORT!$F:$AF,24,FALSE)&lt;&gt;"null",VLOOKUP(B426,IMPORT!$F:$AF,24,FALSE),""),"")</f>
        <v>7.0100118723605798E+17</v>
      </c>
      <c r="Z426" s="18">
        <f>IFERROR(IF(VLOOKUP(B426,IMPORT!$F:$AF,25,FALSE)&lt;&gt;"null",VLOOKUP(B426,IMPORT!$F:$AF,25,FALSE),""),"")</f>
        <v>5381</v>
      </c>
    </row>
    <row r="427" spans="1:26">
      <c r="A427" s="1" t="str">
        <f>IFERROR(IF(IMPORT!C427&lt;&gt;"",IMPORT!C427,""),"")</f>
        <v>Suresnes - Marche Caron</v>
      </c>
      <c r="B427" s="1" t="str">
        <f>IFERROR(VLOOKUP(D427,IMPORT!$1:$1048576,6,FALSE),"")</f>
        <v>ES-309-KY</v>
      </c>
      <c r="C427" s="1" t="str">
        <f>IFERROR(VLOOKUP(B427,IMPORT!$F:$G,2,FALSE),"")</f>
        <v>MEGANE</v>
      </c>
      <c r="D427" s="8" t="str">
        <f>IFERROR(IF(IMPORT!A427&lt;&gt;"",IMPORT!A427,""),"")</f>
        <v>Suresnes - Marche Caron1</v>
      </c>
      <c r="E427" s="1" t="str">
        <f>IFERROR(VLOOKUP(D427,IMPORT!$1:$1048576,21,FALSE),"")</f>
        <v>Stephen Girault</v>
      </c>
      <c r="F427" s="22" t="str">
        <f>IFERROR(IF(VLOOKUP(B427,IMPORT!$F:$J,4,0)="true","","S"),"")</f>
        <v/>
      </c>
      <c r="G427" s="10" t="str">
        <f>IFERROR(IF(VLOOKUP(B427,IMPORT!$F:$J,5,0)="normal","","B"),"")</f>
        <v/>
      </c>
      <c r="H427" s="23" t="str">
        <f>IFERROR(IF(VLOOKUP(B427,IMPORT!$F:$L,7,0)="true","","P"),"")</f>
        <v/>
      </c>
      <c r="I427" s="18" t="str">
        <f>IF(AND(OR(IMPORT!K427="available",IMPORT!K427="reservation",IMPORT!K427="reservation-late"),OR(A427&lt;&gt;"Z - Garage - Livraison",A427&lt;&gt;"Z - Garage - Livraison")),B427,"")</f>
        <v>ES-309-KY</v>
      </c>
      <c r="J427" s="18" t="str">
        <f>IFERROR(IF(VLOOKUP(B427,IMPORT!$F:$AF,21,FALSE)&lt;&gt;"null",IF(OR(A427="Z - Garage - Livraison",A427="Z - Garage - Restitution"),"",B427),""),"")</f>
        <v/>
      </c>
      <c r="K427" s="18" t="str">
        <f>IF(AND(J427="",OR(IMPORT!K427="intervention",IMPORT!K427="intervention-late")),IF(OR(A427="Z - Garage - Livraison",A427="Z - Garage - Restitution"),"",B427),"")</f>
        <v/>
      </c>
      <c r="L427" s="18" t="str">
        <f t="shared" si="12"/>
        <v/>
      </c>
      <c r="M427" s="20" t="str">
        <f>IFERROR(INT(IF(OR(IMPORT!K427="intervention",IMPORT!K427="intervention-late",IMPORT!K427="unavailable"),IF(J427&lt;&gt;"",MID(VLOOKUP(B427,IMPORT!$F:$AF,21,0),1,10),MID(VLOOKUP(B427,IMPORT!$F:$AF,19,0),1,10)),"")),"")</f>
        <v/>
      </c>
      <c r="N427" s="20" t="str">
        <f>IFERROR(INT(IF(OR(IMPORT!K427="intervention",IMPORT!K427="intervention-late",IMPORT!K427="unavailable"),IF(J427&lt;&gt;"",MID(VLOOKUP(B427,IMPORT!$F:$AF,22,0),1,10),MID(VLOOKUP(B427,IMPORT!$F:$AF,20,0),1,10)),"")),"")</f>
        <v/>
      </c>
      <c r="O427" s="18" t="str">
        <f t="shared" ca="1" si="13"/>
        <v/>
      </c>
      <c r="P427" s="14">
        <f>IFERROR(INT(IF(MID(VLOOKUP(B427,IMPORT!$F:$AF,23,FALSE),1,10)&lt;&gt;"null",MID(VLOOKUP(B427,IMPORT!$F:$AF,23,FALSE),1,10),"")),"")</f>
        <v>43505</v>
      </c>
      <c r="Q427" s="16">
        <f>IFERROR(INT(IF(MID(VLOOKUP(B427,IMPORT!$F:$AF,26,FALSE),1,10)&lt;&gt;"null",MID(VLOOKUP(B427,IMPORT!$F:$AF,26,FALSE),1,10),"")),"")</f>
        <v>43487</v>
      </c>
      <c r="R427" s="16" t="str">
        <f>IFERROR(IF(VLOOKUP(B427,IMPORT!$F:$AF,11,FALSE)="true","X",""),"")</f>
        <v/>
      </c>
      <c r="S427" s="16" t="str">
        <f>IFERROR(IF(VLOOKUP(B427,IMPORT!$F:$AF,12,FALSE)="true","X",""),"")</f>
        <v/>
      </c>
      <c r="T427" s="16" t="str">
        <f>IFERROR(IF(VLOOKUP(B427,IMPORT!$F:$AF,9,FALSE)="true","X",""),"")</f>
        <v/>
      </c>
      <c r="U427" s="16" t="str">
        <f>IFERROR(IF(VLOOKUP(B427,IMPORT!$F:$AF,10,FALSE)="true","X",""),"")</f>
        <v/>
      </c>
      <c r="V427" s="16" t="str">
        <f>IFERROR(IF(VLOOKUP(B427,IMPORT!$F:$AF,13,FALSE)="true","X",""),"")</f>
        <v/>
      </c>
      <c r="W427" s="16" t="str">
        <f>IFERROR(IF(VLOOKUP(B427,IMPORT!$F:$AF,14,FALSE)="true","X",""),"")</f>
        <v/>
      </c>
      <c r="X427" s="12">
        <f>IFERROR(INT(IF(MID(VLOOKUP(B427,IMPORT!$F:$AF,27,FALSE),1,10)&lt;&gt;"null",MID(VLOOKUP(B427,IMPORT!$F:$AF,27,FALSE),1,10),"-")),"")</f>
        <v>43243</v>
      </c>
      <c r="Y427" s="21">
        <f>IFERROR(IF(VLOOKUP(B427,IMPORT!$F:$AF,24,FALSE)&lt;&gt;"null",VLOOKUP(B427,IMPORT!$F:$AF,24,FALSE),""),"")</f>
        <v>7.0100118723602304E+17</v>
      </c>
      <c r="Z427" s="18" t="str">
        <f>IFERROR(IF(VLOOKUP(B427,IMPORT!$F:$AF,25,FALSE)&lt;&gt;"null",VLOOKUP(B427,IMPORT!$F:$AF,25,FALSE),""),"")</f>
        <v/>
      </c>
    </row>
    <row r="428" spans="1:26">
      <c r="A428" s="1" t="str">
        <f>IFERROR(IF(IMPORT!C428&lt;&gt;"",IMPORT!C428,""),"")</f>
        <v>Suresnes - Marche Caron</v>
      </c>
      <c r="B428" s="1" t="str">
        <f>IFERROR(VLOOKUP(D428,IMPORT!$1:$1048576,6,FALSE),"")</f>
        <v xml:space="preserve">EL-254-YQ </v>
      </c>
      <c r="C428" s="1" t="str">
        <f>IFERROR(VLOOKUP(B428,IMPORT!$F:$G,2,FALSE),"")</f>
        <v>TWINGO</v>
      </c>
      <c r="D428" s="8" t="str">
        <f>IFERROR(IF(IMPORT!A428&lt;&gt;"",IMPORT!A428,""),"")</f>
        <v>Suresnes - Marche Caron2</v>
      </c>
      <c r="E428" s="1" t="str">
        <f>IFERROR(VLOOKUP(D428,IMPORT!$1:$1048576,21,FALSE),"")</f>
        <v>Stephen Girault</v>
      </c>
      <c r="F428" s="22" t="str">
        <f>IFERROR(IF(VLOOKUP(B428,IMPORT!$F:$J,4,0)="true","","S"),"")</f>
        <v/>
      </c>
      <c r="G428" s="10" t="str">
        <f>IFERROR(IF(VLOOKUP(B428,IMPORT!$F:$J,5,0)="normal","","B"),"")</f>
        <v/>
      </c>
      <c r="H428" s="23" t="str">
        <f>IFERROR(IF(VLOOKUP(B428,IMPORT!$F:$L,7,0)="true","","P"),"")</f>
        <v/>
      </c>
      <c r="I428" s="18" t="str">
        <f>IF(AND(OR(IMPORT!K428="available",IMPORT!K428="reservation",IMPORT!K428="reservation-late"),OR(A428&lt;&gt;"Z - Garage - Livraison",A428&lt;&gt;"Z - Garage - Livraison")),B428,"")</f>
        <v xml:space="preserve">EL-254-YQ </v>
      </c>
      <c r="J428" s="18" t="str">
        <f>IFERROR(IF(VLOOKUP(B428,IMPORT!$F:$AF,21,FALSE)&lt;&gt;"null",IF(OR(A428="Z - Garage - Livraison",A428="Z - Garage - Restitution"),"",B428),""),"")</f>
        <v/>
      </c>
      <c r="K428" s="18" t="str">
        <f>IF(AND(J428="",OR(IMPORT!K428="intervention",IMPORT!K428="intervention-late")),IF(OR(A428="Z - Garage - Livraison",A428="Z - Garage - Restitution"),"",B428),"")</f>
        <v/>
      </c>
      <c r="L428" s="18" t="str">
        <f t="shared" si="12"/>
        <v/>
      </c>
      <c r="M428" s="20" t="str">
        <f>IFERROR(INT(IF(OR(IMPORT!K428="intervention",IMPORT!K428="intervention-late",IMPORT!K428="unavailable"),IF(J428&lt;&gt;"",MID(VLOOKUP(B428,IMPORT!$F:$AF,21,0),1,10),MID(VLOOKUP(B428,IMPORT!$F:$AF,19,0),1,10)),"")),"")</f>
        <v/>
      </c>
      <c r="N428" s="20" t="str">
        <f>IFERROR(INT(IF(OR(IMPORT!K428="intervention",IMPORT!K428="intervention-late",IMPORT!K428="unavailable"),IF(J428&lt;&gt;"",MID(VLOOKUP(B428,IMPORT!$F:$AF,22,0),1,10),MID(VLOOKUP(B428,IMPORT!$F:$AF,20,0),1,10)),"")),"")</f>
        <v/>
      </c>
      <c r="O428" s="18" t="str">
        <f t="shared" ca="1" si="13"/>
        <v/>
      </c>
      <c r="P428" s="14">
        <f>IFERROR(INT(IF(MID(VLOOKUP(B428,IMPORT!$F:$AF,23,FALSE),1,10)&lt;&gt;"null",MID(VLOOKUP(B428,IMPORT!$F:$AF,23,FALSE),1,10),"")),"")</f>
        <v>43505</v>
      </c>
      <c r="Q428" s="16" t="str">
        <f>IFERROR(INT(IF(MID(VLOOKUP(B428,IMPORT!$F:$AF,26,FALSE),1,10)&lt;&gt;"null",MID(VLOOKUP(B428,IMPORT!$F:$AF,26,FALSE),1,10),"")),"")</f>
        <v/>
      </c>
      <c r="R428" s="16" t="str">
        <f>IFERROR(IF(VLOOKUP(B428,IMPORT!$F:$AF,11,FALSE)="true","X",""),"")</f>
        <v/>
      </c>
      <c r="S428" s="16" t="str">
        <f>IFERROR(IF(VLOOKUP(B428,IMPORT!$F:$AF,12,FALSE)="true","X",""),"")</f>
        <v/>
      </c>
      <c r="T428" s="16" t="str">
        <f>IFERROR(IF(VLOOKUP(B428,IMPORT!$F:$AF,9,FALSE)="true","X",""),"")</f>
        <v/>
      </c>
      <c r="U428" s="16" t="str">
        <f>IFERROR(IF(VLOOKUP(B428,IMPORT!$F:$AF,10,FALSE)="true","X",""),"")</f>
        <v/>
      </c>
      <c r="V428" s="16" t="str">
        <f>IFERROR(IF(VLOOKUP(B428,IMPORT!$F:$AF,13,FALSE)="true","X",""),"")</f>
        <v/>
      </c>
      <c r="W428" s="16" t="str">
        <f>IFERROR(IF(VLOOKUP(B428,IMPORT!$F:$AF,14,FALSE)="true","X",""),"")</f>
        <v/>
      </c>
      <c r="X428" s="12">
        <f>IFERROR(INT(IF(MID(VLOOKUP(B428,IMPORT!$F:$AF,27,FALSE),1,10)&lt;&gt;"null",MID(VLOOKUP(B428,IMPORT!$F:$AF,27,FALSE),1,10),"-")),"")</f>
        <v>43213</v>
      </c>
      <c r="Y428" s="21">
        <f>IFERROR(IF(VLOOKUP(B428,IMPORT!$F:$AF,24,FALSE)&lt;&gt;"null",VLOOKUP(B428,IMPORT!$F:$AF,24,FALSE),""),"")</f>
        <v>7.0100118723601306E+17</v>
      </c>
      <c r="Z428" s="18" t="str">
        <f>IFERROR(IF(VLOOKUP(B428,IMPORT!$F:$AF,25,FALSE)&lt;&gt;"null",VLOOKUP(B428,IMPORT!$F:$AF,25,FALSE),""),"")</f>
        <v/>
      </c>
    </row>
    <row r="429" spans="1:26">
      <c r="A429" s="1" t="str">
        <f>IFERROR(IF(IMPORT!C429&lt;&gt;"",IMPORT!C429,""),"")</f>
        <v>Suresnes - Marche Caron</v>
      </c>
      <c r="B429" s="1" t="str">
        <f>IFERROR(VLOOKUP(D429,IMPORT!$1:$1048576,6,FALSE),"")</f>
        <v>EY-227-NM</v>
      </c>
      <c r="C429" s="1" t="str">
        <f>IFERROR(VLOOKUP(B429,IMPORT!$F:$G,2,FALSE),"")</f>
        <v>Golf 7</v>
      </c>
      <c r="D429" s="8" t="str">
        <f>IFERROR(IF(IMPORT!A429&lt;&gt;"",IMPORT!A429,""),"")</f>
        <v>Suresnes - Marche Caron3</v>
      </c>
      <c r="E429" s="1" t="str">
        <f>IFERROR(VLOOKUP(D429,IMPORT!$1:$1048576,21,FALSE),"")</f>
        <v>Stephen Girault</v>
      </c>
      <c r="F429" s="22" t="str">
        <f>IFERROR(IF(VLOOKUP(B429,IMPORT!$F:$J,4,0)="true","","S"),"")</f>
        <v/>
      </c>
      <c r="G429" s="10" t="str">
        <f>IFERROR(IF(VLOOKUP(B429,IMPORT!$F:$J,5,0)="normal","","B"),"")</f>
        <v/>
      </c>
      <c r="H429" s="23" t="str">
        <f>IFERROR(IF(VLOOKUP(B429,IMPORT!$F:$L,7,0)="true","","P"),"")</f>
        <v/>
      </c>
      <c r="I429" s="18" t="str">
        <f>IF(AND(OR(IMPORT!K429="available",IMPORT!K429="reservation",IMPORT!K429="reservation-late"),OR(A429&lt;&gt;"Z - Garage - Livraison",A429&lt;&gt;"Z - Garage - Livraison")),B429,"")</f>
        <v/>
      </c>
      <c r="J429" s="18" t="str">
        <f>IFERROR(IF(VLOOKUP(B429,IMPORT!$F:$AF,21,FALSE)&lt;&gt;"null",IF(OR(A429="Z - Garage - Livraison",A429="Z - Garage - Restitution"),"",B429),""),"")</f>
        <v>EY-227-NM</v>
      </c>
      <c r="K429" s="18" t="str">
        <f>IF(AND(J429="",OR(IMPORT!K429="intervention",IMPORT!K429="intervention-late")),IF(OR(A429="Z - Garage - Livraison",A429="Z - Garage - Restitution"),"",B429),"")</f>
        <v/>
      </c>
      <c r="L429" s="18" t="str">
        <f t="shared" si="12"/>
        <v/>
      </c>
      <c r="M429" s="20">
        <f>IFERROR(INT(IF(OR(IMPORT!K429="intervention",IMPORT!K429="intervention-late",IMPORT!K429="unavailable"),IF(J429&lt;&gt;"",MID(VLOOKUP(B429,IMPORT!$F:$AF,21,0),1,10),MID(VLOOKUP(B429,IMPORT!$F:$AF,19,0),1,10)),"")),"")</f>
        <v>43490</v>
      </c>
      <c r="N429" s="20">
        <f>IFERROR(INT(IF(OR(IMPORT!K429="intervention",IMPORT!K429="intervention-late",IMPORT!K429="unavailable"),IF(J429&lt;&gt;"",MID(VLOOKUP(B429,IMPORT!$F:$AF,22,0),1,10),MID(VLOOKUP(B429,IMPORT!$F:$AF,20,0),1,10)),"")),"")</f>
        <v>43523</v>
      </c>
      <c r="O429" s="18">
        <f t="shared" ca="1" si="13"/>
        <v>8</v>
      </c>
      <c r="P429" s="14">
        <f>IFERROR(INT(IF(MID(VLOOKUP(B429,IMPORT!$F:$AF,23,FALSE),1,10)&lt;&gt;"null",MID(VLOOKUP(B429,IMPORT!$F:$AF,23,FALSE),1,10),"")),"")</f>
        <v>43465</v>
      </c>
      <c r="Q429" s="16">
        <f>IFERROR(INT(IF(MID(VLOOKUP(B429,IMPORT!$F:$AF,26,FALSE),1,10)&lt;&gt;"null",MID(VLOOKUP(B429,IMPORT!$F:$AF,26,FALSE),1,10),"")),"")</f>
        <v>43336</v>
      </c>
      <c r="R429" s="16" t="str">
        <f>IFERROR(IF(VLOOKUP(B429,IMPORT!$F:$AF,11,FALSE)="true","X",""),"")</f>
        <v/>
      </c>
      <c r="S429" s="16" t="str">
        <f>IFERROR(IF(VLOOKUP(B429,IMPORT!$F:$AF,12,FALSE)="true","X",""),"")</f>
        <v/>
      </c>
      <c r="T429" s="16" t="str">
        <f>IFERROR(IF(VLOOKUP(B429,IMPORT!$F:$AF,9,FALSE)="true","X",""),"")</f>
        <v/>
      </c>
      <c r="U429" s="16" t="str">
        <f>IFERROR(IF(VLOOKUP(B429,IMPORT!$F:$AF,10,FALSE)="true","X",""),"")</f>
        <v/>
      </c>
      <c r="V429" s="16" t="str">
        <f>IFERROR(IF(VLOOKUP(B429,IMPORT!$F:$AF,13,FALSE)="true","X",""),"")</f>
        <v/>
      </c>
      <c r="W429" s="16" t="str">
        <f>IFERROR(IF(VLOOKUP(B429,IMPORT!$F:$AF,14,FALSE)="true","X",""),"")</f>
        <v/>
      </c>
      <c r="X429" s="12" t="str">
        <f>IFERROR(INT(IF(MID(VLOOKUP(B429,IMPORT!$F:$AF,27,FALSE),1,10)&lt;&gt;"null",MID(VLOOKUP(B429,IMPORT!$F:$AF,27,FALSE),1,10),"-")),"")</f>
        <v/>
      </c>
      <c r="Y429" s="21">
        <f>IFERROR(IF(VLOOKUP(B429,IMPORT!$F:$AF,24,FALSE)&lt;&gt;"null",VLOOKUP(B429,IMPORT!$F:$AF,24,FALSE),""),"")</f>
        <v>7.0100118723604096E+17</v>
      </c>
      <c r="Z429" s="18" t="str">
        <f>IFERROR(IF(VLOOKUP(B429,IMPORT!$F:$AF,25,FALSE)&lt;&gt;"null",VLOOKUP(B429,IMPORT!$F:$AF,25,FALSE),""),"")</f>
        <v/>
      </c>
    </row>
    <row r="430" spans="1:26">
      <c r="A430" s="1" t="str">
        <f>IFERROR(IF(IMPORT!C430&lt;&gt;"",IMPORT!C430,""),"")</f>
        <v>Suresnes - Marche Caron</v>
      </c>
      <c r="B430" s="1" t="str">
        <f>IFERROR(VLOOKUP(D430,IMPORT!$1:$1048576,6,FALSE),"")</f>
        <v>EW-034-KN</v>
      </c>
      <c r="C430" s="1">
        <f>IFERROR(VLOOKUP(B430,IMPORT!$F:$G,2,FALSE),"")</f>
        <v>500</v>
      </c>
      <c r="D430" s="8" t="str">
        <f>IFERROR(IF(IMPORT!A430&lt;&gt;"",IMPORT!A430,""),"")</f>
        <v>Suresnes - Marche Caron4</v>
      </c>
      <c r="E430" s="1" t="str">
        <f>IFERROR(VLOOKUP(D430,IMPORT!$1:$1048576,21,FALSE),"")</f>
        <v>Stephen Girault</v>
      </c>
      <c r="F430" s="22" t="str">
        <f>IFERROR(IF(VLOOKUP(B430,IMPORT!$F:$J,4,0)="true","","S"),"")</f>
        <v/>
      </c>
      <c r="G430" s="10" t="str">
        <f>IFERROR(IF(VLOOKUP(B430,IMPORT!$F:$J,5,0)="normal","","B"),"")</f>
        <v/>
      </c>
      <c r="H430" s="23" t="str">
        <f>IFERROR(IF(VLOOKUP(B430,IMPORT!$F:$L,7,0)="true","","P"),"")</f>
        <v/>
      </c>
      <c r="I430" s="18" t="str">
        <f>IF(AND(OR(IMPORT!K430="available",IMPORT!K430="reservation",IMPORT!K430="reservation-late"),OR(A430&lt;&gt;"Z - Garage - Livraison",A430&lt;&gt;"Z - Garage - Livraison")),B430,"")</f>
        <v>EW-034-KN</v>
      </c>
      <c r="J430" s="18" t="str">
        <f>IFERROR(IF(VLOOKUP(B430,IMPORT!$F:$AF,21,FALSE)&lt;&gt;"null",IF(OR(A430="Z - Garage - Livraison",A430="Z - Garage - Restitution"),"",B430),""),"")</f>
        <v/>
      </c>
      <c r="K430" s="18" t="str">
        <f>IF(AND(J430="",OR(IMPORT!K430="intervention",IMPORT!K430="intervention-late")),IF(OR(A430="Z - Garage - Livraison",A430="Z - Garage - Restitution"),"",B430),"")</f>
        <v/>
      </c>
      <c r="L430" s="18" t="str">
        <f t="shared" si="12"/>
        <v/>
      </c>
      <c r="M430" s="20" t="str">
        <f>IFERROR(INT(IF(OR(IMPORT!K430="intervention",IMPORT!K430="intervention-late",IMPORT!K430="unavailable"),IF(J430&lt;&gt;"",MID(VLOOKUP(B430,IMPORT!$F:$AF,21,0),1,10),MID(VLOOKUP(B430,IMPORT!$F:$AF,19,0),1,10)),"")),"")</f>
        <v/>
      </c>
      <c r="N430" s="20" t="str">
        <f>IFERROR(INT(IF(OR(IMPORT!K430="intervention",IMPORT!K430="intervention-late",IMPORT!K430="unavailable"),IF(J430&lt;&gt;"",MID(VLOOKUP(B430,IMPORT!$F:$AF,22,0),1,10),MID(VLOOKUP(B430,IMPORT!$F:$AF,20,0),1,10)),"")),"")</f>
        <v/>
      </c>
      <c r="O430" s="18" t="str">
        <f t="shared" ca="1" si="13"/>
        <v/>
      </c>
      <c r="P430" s="14">
        <f>IFERROR(INT(IF(MID(VLOOKUP(B430,IMPORT!$F:$AF,23,FALSE),1,10)&lt;&gt;"null",MID(VLOOKUP(B430,IMPORT!$F:$AF,23,FALSE),1,10),"")),"")</f>
        <v>43475</v>
      </c>
      <c r="Q430" s="16" t="str">
        <f>IFERROR(INT(IF(MID(VLOOKUP(B430,IMPORT!$F:$AF,26,FALSE),1,10)&lt;&gt;"null",MID(VLOOKUP(B430,IMPORT!$F:$AF,26,FALSE),1,10),"")),"")</f>
        <v/>
      </c>
      <c r="R430" s="16" t="str">
        <f>IFERROR(IF(VLOOKUP(B430,IMPORT!$F:$AF,11,FALSE)="true","X",""),"")</f>
        <v/>
      </c>
      <c r="S430" s="16" t="str">
        <f>IFERROR(IF(VLOOKUP(B430,IMPORT!$F:$AF,12,FALSE)="true","X",""),"")</f>
        <v/>
      </c>
      <c r="T430" s="16" t="str">
        <f>IFERROR(IF(VLOOKUP(B430,IMPORT!$F:$AF,9,FALSE)="true","X",""),"")</f>
        <v/>
      </c>
      <c r="U430" s="16" t="str">
        <f>IFERROR(IF(VLOOKUP(B430,IMPORT!$F:$AF,10,FALSE)="true","X",""),"")</f>
        <v/>
      </c>
      <c r="V430" s="16" t="str">
        <f>IFERROR(IF(VLOOKUP(B430,IMPORT!$F:$AF,13,FALSE)="true","X",""),"")</f>
        <v/>
      </c>
      <c r="W430" s="16" t="str">
        <f>IFERROR(IF(VLOOKUP(B430,IMPORT!$F:$AF,14,FALSE)="true","X",""),"")</f>
        <v/>
      </c>
      <c r="X430" s="12">
        <f>IFERROR(INT(IF(MID(VLOOKUP(B430,IMPORT!$F:$AF,27,FALSE),1,10)&lt;&gt;"null",MID(VLOOKUP(B430,IMPORT!$F:$AF,27,FALSE),1,10),"-")),"")</f>
        <v>43375</v>
      </c>
      <c r="Y430" s="21" t="str">
        <f>IFERROR(IF(VLOOKUP(B430,IMPORT!$F:$AF,24,FALSE)&lt;&gt;"null",VLOOKUP(B430,IMPORT!$F:$AF,24,FALSE),""),"")</f>
        <v>701001187236032501 KO</v>
      </c>
      <c r="Z430" s="18" t="str">
        <f>IFERROR(IF(VLOOKUP(B430,IMPORT!$F:$AF,25,FALSE)&lt;&gt;"null",VLOOKUP(B430,IMPORT!$F:$AF,25,FALSE),""),"")</f>
        <v/>
      </c>
    </row>
    <row r="431" spans="1:26">
      <c r="A431" s="1" t="str">
        <f>IFERROR(IF(IMPORT!C431&lt;&gt;"",IMPORT!C431,""),"")</f>
        <v>Vincennes - Marigny Chateau</v>
      </c>
      <c r="B431" s="1" t="str">
        <f>IFERROR(VLOOKUP(D431,IMPORT!$1:$1048576,6,FALSE),"")</f>
        <v>FA-556-HB</v>
      </c>
      <c r="C431" s="1">
        <f>IFERROR(VLOOKUP(B431,IMPORT!$F:$G,2,FALSE),"")</f>
        <v>500</v>
      </c>
      <c r="D431" s="8" t="str">
        <f>IFERROR(IF(IMPORT!A431&lt;&gt;"",IMPORT!A431,""),"")</f>
        <v>Vincennes - Marigny Chateau1</v>
      </c>
      <c r="E431" s="1" t="str">
        <f>IFERROR(VLOOKUP(D431,IMPORT!$1:$1048576,21,FALSE),"")</f>
        <v>Stephen Girault</v>
      </c>
      <c r="F431" s="22" t="str">
        <f>IFERROR(IF(VLOOKUP(B431,IMPORT!$F:$J,4,0)="true","","S"),"")</f>
        <v/>
      </c>
      <c r="G431" s="10" t="str">
        <f>IFERROR(IF(VLOOKUP(B431,IMPORT!$F:$J,5,0)="normal","","B"),"")</f>
        <v/>
      </c>
      <c r="H431" s="23" t="str">
        <f>IFERROR(IF(VLOOKUP(B431,IMPORT!$F:$L,7,0)="true","","P"),"")</f>
        <v/>
      </c>
      <c r="I431" s="18" t="str">
        <f>IF(AND(OR(IMPORT!K431="available",IMPORT!K431="reservation",IMPORT!K431="reservation-late"),OR(A431&lt;&gt;"Z - Garage - Livraison",A431&lt;&gt;"Z - Garage - Livraison")),B431,"")</f>
        <v>FA-556-HB</v>
      </c>
      <c r="J431" s="18" t="str">
        <f>IFERROR(IF(VLOOKUP(B431,IMPORT!$F:$AF,21,FALSE)&lt;&gt;"null",IF(OR(A431="Z - Garage - Livraison",A431="Z - Garage - Restitution"),"",B431),""),"")</f>
        <v/>
      </c>
      <c r="K431" s="18" t="str">
        <f>IF(AND(J431="",OR(IMPORT!K431="intervention",IMPORT!K431="intervention-late")),IF(OR(A431="Z - Garage - Livraison",A431="Z - Garage - Restitution"),"",B431),"")</f>
        <v/>
      </c>
      <c r="L431" s="18" t="str">
        <f t="shared" si="12"/>
        <v/>
      </c>
      <c r="M431" s="20" t="str">
        <f>IFERROR(INT(IF(OR(IMPORT!K431="intervention",IMPORT!K431="intervention-late",IMPORT!K431="unavailable"),IF(J431&lt;&gt;"",MID(VLOOKUP(B431,IMPORT!$F:$AF,21,0),1,10),MID(VLOOKUP(B431,IMPORT!$F:$AF,19,0),1,10)),"")),"")</f>
        <v/>
      </c>
      <c r="N431" s="20" t="str">
        <f>IFERROR(INT(IF(OR(IMPORT!K431="intervention",IMPORT!K431="intervention-late",IMPORT!K431="unavailable"),IF(J431&lt;&gt;"",MID(VLOOKUP(B431,IMPORT!$F:$AF,22,0),1,10),MID(VLOOKUP(B431,IMPORT!$F:$AF,20,0),1,10)),"")),"")</f>
        <v/>
      </c>
      <c r="O431" s="18" t="str">
        <f t="shared" ca="1" si="13"/>
        <v/>
      </c>
      <c r="P431" s="14">
        <f>IFERROR(INT(IF(MID(VLOOKUP(B431,IMPORT!$F:$AF,23,FALSE),1,10)&lt;&gt;"null",MID(VLOOKUP(B431,IMPORT!$F:$AF,23,FALSE),1,10),"")),"")</f>
        <v>43504</v>
      </c>
      <c r="Q431" s="16">
        <f>IFERROR(INT(IF(MID(VLOOKUP(B431,IMPORT!$F:$AF,26,FALSE),1,10)&lt;&gt;"null",MID(VLOOKUP(B431,IMPORT!$F:$AF,26,FALSE),1,10),"")),"")</f>
        <v>43412</v>
      </c>
      <c r="R431" s="16" t="str">
        <f>IFERROR(IF(VLOOKUP(B431,IMPORT!$F:$AF,11,FALSE)="true","X",""),"")</f>
        <v/>
      </c>
      <c r="S431" s="16" t="str">
        <f>IFERROR(IF(VLOOKUP(B431,IMPORT!$F:$AF,12,FALSE)="true","X",""),"")</f>
        <v/>
      </c>
      <c r="T431" s="16" t="str">
        <f>IFERROR(IF(VLOOKUP(B431,IMPORT!$F:$AF,9,FALSE)="true","X",""),"")</f>
        <v/>
      </c>
      <c r="U431" s="16" t="str">
        <f>IFERROR(IF(VLOOKUP(B431,IMPORT!$F:$AF,10,FALSE)="true","X",""),"")</f>
        <v/>
      </c>
      <c r="V431" s="16" t="str">
        <f>IFERROR(IF(VLOOKUP(B431,IMPORT!$F:$AF,13,FALSE)="true","X",""),"")</f>
        <v/>
      </c>
      <c r="W431" s="16" t="str">
        <f>IFERROR(IF(VLOOKUP(B431,IMPORT!$F:$AF,14,FALSE)="true","X",""),"")</f>
        <v/>
      </c>
      <c r="X431" s="12" t="str">
        <f>IFERROR(INT(IF(MID(VLOOKUP(B431,IMPORT!$F:$AF,27,FALSE),1,10)&lt;&gt;"null",MID(VLOOKUP(B431,IMPORT!$F:$AF,27,FALSE),1,10),"-")),"")</f>
        <v/>
      </c>
      <c r="Y431" s="21">
        <f>IFERROR(IF(VLOOKUP(B431,IMPORT!$F:$AF,24,FALSE)&lt;&gt;"null",VLOOKUP(B431,IMPORT!$F:$AF,24,FALSE),""),"")</f>
        <v>7.0100118723604198E+17</v>
      </c>
      <c r="Z431" s="18" t="str">
        <f>IFERROR(IF(VLOOKUP(B431,IMPORT!$F:$AF,25,FALSE)&lt;&gt;"null",VLOOKUP(B431,IMPORT!$F:$AF,25,FALSE),""),"")</f>
        <v/>
      </c>
    </row>
    <row r="432" spans="1:26">
      <c r="A432" s="1" t="str">
        <f>IFERROR(IF(IMPORT!C432&lt;&gt;"",IMPORT!C432,""),"")</f>
        <v>Vincennes - Marigny Chateau</v>
      </c>
      <c r="B432" s="1" t="str">
        <f>IFERROR(VLOOKUP(D432,IMPORT!$1:$1048576,6,FALSE),"")</f>
        <v>ES-754-FS</v>
      </c>
      <c r="C432" s="1" t="str">
        <f>IFERROR(VLOOKUP(B432,IMPORT!$F:$G,2,FALSE),"")</f>
        <v>TWINGO</v>
      </c>
      <c r="D432" s="8" t="str">
        <f>IFERROR(IF(IMPORT!A432&lt;&gt;"",IMPORT!A432,""),"")</f>
        <v>Vincennes - Marigny Chateau2</v>
      </c>
      <c r="E432" s="1" t="str">
        <f>IFERROR(VLOOKUP(D432,IMPORT!$1:$1048576,21,FALSE),"")</f>
        <v>Stephen Girault</v>
      </c>
      <c r="F432" s="22" t="str">
        <f>IFERROR(IF(VLOOKUP(B432,IMPORT!$F:$J,4,0)="true","","S"),"")</f>
        <v/>
      </c>
      <c r="G432" s="10" t="str">
        <f>IFERROR(IF(VLOOKUP(B432,IMPORT!$F:$J,5,0)="normal","","B"),"")</f>
        <v/>
      </c>
      <c r="H432" s="23" t="str">
        <f>IFERROR(IF(VLOOKUP(B432,IMPORT!$F:$L,7,0)="true","","P"),"")</f>
        <v/>
      </c>
      <c r="I432" s="18" t="str">
        <f>IF(AND(OR(IMPORT!K432="available",IMPORT!K432="reservation",IMPORT!K432="reservation-late"),OR(A432&lt;&gt;"Z - Garage - Livraison",A432&lt;&gt;"Z - Garage - Livraison")),B432,"")</f>
        <v>ES-754-FS</v>
      </c>
      <c r="J432" s="18" t="str">
        <f>IFERROR(IF(VLOOKUP(B432,IMPORT!$F:$AF,21,FALSE)&lt;&gt;"null",IF(OR(A432="Z - Garage - Livraison",A432="Z - Garage - Restitution"),"",B432),""),"")</f>
        <v/>
      </c>
      <c r="K432" s="18" t="str">
        <f>IF(AND(J432="",OR(IMPORT!K432="intervention",IMPORT!K432="intervention-late")),IF(OR(A432="Z - Garage - Livraison",A432="Z - Garage - Restitution"),"",B432),"")</f>
        <v/>
      </c>
      <c r="L432" s="18" t="str">
        <f t="shared" si="12"/>
        <v/>
      </c>
      <c r="M432" s="20" t="str">
        <f>IFERROR(INT(IF(OR(IMPORT!K432="intervention",IMPORT!K432="intervention-late",IMPORT!K432="unavailable"),IF(J432&lt;&gt;"",MID(VLOOKUP(B432,IMPORT!$F:$AF,21,0),1,10),MID(VLOOKUP(B432,IMPORT!$F:$AF,19,0),1,10)),"")),"")</f>
        <v/>
      </c>
      <c r="N432" s="20" t="str">
        <f>IFERROR(INT(IF(OR(IMPORT!K432="intervention",IMPORT!K432="intervention-late",IMPORT!K432="unavailable"),IF(J432&lt;&gt;"",MID(VLOOKUP(B432,IMPORT!$F:$AF,22,0),1,10),MID(VLOOKUP(B432,IMPORT!$F:$AF,20,0),1,10)),"")),"")</f>
        <v/>
      </c>
      <c r="O432" s="18" t="str">
        <f t="shared" ca="1" si="13"/>
        <v/>
      </c>
      <c r="P432" s="14">
        <f>IFERROR(INT(IF(MID(VLOOKUP(B432,IMPORT!$F:$AF,23,FALSE),1,10)&lt;&gt;"null",MID(VLOOKUP(B432,IMPORT!$F:$AF,23,FALSE),1,10),"")),"")</f>
        <v>43496</v>
      </c>
      <c r="Q432" s="16" t="str">
        <f>IFERROR(INT(IF(MID(VLOOKUP(B432,IMPORT!$F:$AF,26,FALSE),1,10)&lt;&gt;"null",MID(VLOOKUP(B432,IMPORT!$F:$AF,26,FALSE),1,10),"")),"")</f>
        <v/>
      </c>
      <c r="R432" s="16" t="str">
        <f>IFERROR(IF(VLOOKUP(B432,IMPORT!$F:$AF,11,FALSE)="true","X",""),"")</f>
        <v/>
      </c>
      <c r="S432" s="16" t="str">
        <f>IFERROR(IF(VLOOKUP(B432,IMPORT!$F:$AF,12,FALSE)="true","X",""),"")</f>
        <v/>
      </c>
      <c r="T432" s="16" t="str">
        <f>IFERROR(IF(VLOOKUP(B432,IMPORT!$F:$AF,9,FALSE)="true","X",""),"")</f>
        <v/>
      </c>
      <c r="U432" s="16" t="str">
        <f>IFERROR(IF(VLOOKUP(B432,IMPORT!$F:$AF,10,FALSE)="true","X",""),"")</f>
        <v/>
      </c>
      <c r="V432" s="16" t="str">
        <f>IFERROR(IF(VLOOKUP(B432,IMPORT!$F:$AF,13,FALSE)="true","X",""),"")</f>
        <v/>
      </c>
      <c r="W432" s="16" t="str">
        <f>IFERROR(IF(VLOOKUP(B432,IMPORT!$F:$AF,14,FALSE)="true","X",""),"")</f>
        <v/>
      </c>
      <c r="X432" s="12">
        <f>IFERROR(INT(IF(MID(VLOOKUP(B432,IMPORT!$F:$AF,27,FALSE),1,10)&lt;&gt;"null",MID(VLOOKUP(B432,IMPORT!$F:$AF,27,FALSE),1,10),"-")),"")</f>
        <v>43448</v>
      </c>
      <c r="Y432" s="21">
        <f>IFERROR(IF(VLOOKUP(B432,IMPORT!$F:$AF,24,FALSE)&lt;&gt;"null",VLOOKUP(B432,IMPORT!$F:$AF,24,FALSE),""),"")</f>
        <v>7.0100118723605696E+17</v>
      </c>
      <c r="Z432" s="18" t="str">
        <f>IFERROR(IF(VLOOKUP(B432,IMPORT!$F:$AF,25,FALSE)&lt;&gt;"null",VLOOKUP(B432,IMPORT!$F:$AF,25,FALSE),""),"")</f>
        <v/>
      </c>
    </row>
    <row r="433" spans="1:26">
      <c r="A433" s="1" t="str">
        <f>IFERROR(IF(IMPORT!C433&lt;&gt;"",IMPORT!C433,""),"")</f>
        <v>Vincennes - Marigny Chateau</v>
      </c>
      <c r="B433" s="1" t="str">
        <f>IFERROR(VLOOKUP(D433,IMPORT!$1:$1048576,6,FALSE),"")</f>
        <v>EV-938-CC</v>
      </c>
      <c r="C433" s="1" t="str">
        <f>IFERROR(VLOOKUP(B433,IMPORT!$F:$G,2,FALSE),"")</f>
        <v>MEGANE</v>
      </c>
      <c r="D433" s="8" t="str">
        <f>IFERROR(IF(IMPORT!A433&lt;&gt;"",IMPORT!A433,""),"")</f>
        <v>Vincennes - Marigny Chateau3</v>
      </c>
      <c r="E433" s="1" t="str">
        <f>IFERROR(VLOOKUP(D433,IMPORT!$1:$1048576,21,FALSE),"")</f>
        <v>Stephen Girault</v>
      </c>
      <c r="F433" s="22" t="str">
        <f>IFERROR(IF(VLOOKUP(B433,IMPORT!$F:$J,4,0)="true","","S"),"")</f>
        <v/>
      </c>
      <c r="G433" s="10" t="str">
        <f>IFERROR(IF(VLOOKUP(B433,IMPORT!$F:$J,5,0)="normal","","B"),"")</f>
        <v/>
      </c>
      <c r="H433" s="23" t="str">
        <f>IFERROR(IF(VLOOKUP(B433,IMPORT!$F:$L,7,0)="true","","P"),"")</f>
        <v/>
      </c>
      <c r="I433" s="18" t="str">
        <f>IF(AND(OR(IMPORT!K433="available",IMPORT!K433="reservation",IMPORT!K433="reservation-late"),OR(A433&lt;&gt;"Z - Garage - Livraison",A433&lt;&gt;"Z - Garage - Livraison")),B433,"")</f>
        <v>EV-938-CC</v>
      </c>
      <c r="J433" s="18" t="str">
        <f>IFERROR(IF(VLOOKUP(B433,IMPORT!$F:$AF,21,FALSE)&lt;&gt;"null",IF(OR(A433="Z - Garage - Livraison",A433="Z - Garage - Restitution"),"",B433),""),"")</f>
        <v/>
      </c>
      <c r="K433" s="18" t="str">
        <f>IF(AND(J433="",OR(IMPORT!K433="intervention",IMPORT!K433="intervention-late")),IF(OR(A433="Z - Garage - Livraison",A433="Z - Garage - Restitution"),"",B433),"")</f>
        <v/>
      </c>
      <c r="L433" s="18" t="str">
        <f t="shared" si="12"/>
        <v/>
      </c>
      <c r="M433" s="20" t="str">
        <f>IFERROR(INT(IF(OR(IMPORT!K433="intervention",IMPORT!K433="intervention-late",IMPORT!K433="unavailable"),IF(J433&lt;&gt;"",MID(VLOOKUP(B433,IMPORT!$F:$AF,21,0),1,10),MID(VLOOKUP(B433,IMPORT!$F:$AF,19,0),1,10)),"")),"")</f>
        <v/>
      </c>
      <c r="N433" s="20" t="str">
        <f>IFERROR(INT(IF(OR(IMPORT!K433="intervention",IMPORT!K433="intervention-late",IMPORT!K433="unavailable"),IF(J433&lt;&gt;"",MID(VLOOKUP(B433,IMPORT!$F:$AF,22,0),1,10),MID(VLOOKUP(B433,IMPORT!$F:$AF,20,0),1,10)),"")),"")</f>
        <v/>
      </c>
      <c r="O433" s="18" t="str">
        <f t="shared" ca="1" si="13"/>
        <v/>
      </c>
      <c r="P433" s="14">
        <f>IFERROR(INT(IF(MID(VLOOKUP(B433,IMPORT!$F:$AF,23,FALSE),1,10)&lt;&gt;"null",MID(VLOOKUP(B433,IMPORT!$F:$AF,23,FALSE),1,10),"")),"")</f>
        <v>43344</v>
      </c>
      <c r="Q433" s="16">
        <f>IFERROR(INT(IF(MID(VLOOKUP(B433,IMPORT!$F:$AF,26,FALSE),1,10)&lt;&gt;"null",MID(VLOOKUP(B433,IMPORT!$F:$AF,26,FALSE),1,10),"")),"")</f>
        <v>43458</v>
      </c>
      <c r="R433" s="16" t="str">
        <f>IFERROR(IF(VLOOKUP(B433,IMPORT!$F:$AF,11,FALSE)="true","X",""),"")</f>
        <v/>
      </c>
      <c r="S433" s="16" t="str">
        <f>IFERROR(IF(VLOOKUP(B433,IMPORT!$F:$AF,12,FALSE)="true","X",""),"")</f>
        <v/>
      </c>
      <c r="T433" s="16" t="str">
        <f>IFERROR(IF(VLOOKUP(B433,IMPORT!$F:$AF,9,FALSE)="true","X",""),"")</f>
        <v/>
      </c>
      <c r="U433" s="16" t="str">
        <f>IFERROR(IF(VLOOKUP(B433,IMPORT!$F:$AF,10,FALSE)="true","X",""),"")</f>
        <v/>
      </c>
      <c r="V433" s="16" t="str">
        <f>IFERROR(IF(VLOOKUP(B433,IMPORT!$F:$AF,13,FALSE)="true","X",""),"")</f>
        <v/>
      </c>
      <c r="W433" s="16" t="str">
        <f>IFERROR(IF(VLOOKUP(B433,IMPORT!$F:$AF,14,FALSE)="true","X",""),"")</f>
        <v/>
      </c>
      <c r="X433" s="12">
        <f>IFERROR(INT(IF(MID(VLOOKUP(B433,IMPORT!$F:$AF,27,FALSE),1,10)&lt;&gt;"null",MID(VLOOKUP(B433,IMPORT!$F:$AF,27,FALSE),1,10),"-")),"")</f>
        <v>43216</v>
      </c>
      <c r="Y433" s="21">
        <f>IFERROR(IF(VLOOKUP(B433,IMPORT!$F:$AF,24,FALSE)&lt;&gt;"null",VLOOKUP(B433,IMPORT!$F:$AF,24,FALSE),""),"")</f>
        <v>7.0100118723602995E+17</v>
      </c>
      <c r="Z433" s="18" t="str">
        <f>IFERROR(IF(VLOOKUP(B433,IMPORT!$F:$AF,25,FALSE)&lt;&gt;"null",VLOOKUP(B433,IMPORT!$F:$AF,25,FALSE),""),"")</f>
        <v/>
      </c>
    </row>
    <row r="434" spans="1:26">
      <c r="A434" s="1" t="str">
        <f>IFERROR(IF(IMPORT!C434&lt;&gt;"",IMPORT!C434,""),"")</f>
        <v>Vincennes - Marigny Chateau</v>
      </c>
      <c r="B434" s="1" t="str">
        <f>IFERROR(VLOOKUP(D434,IMPORT!$1:$1048576,6,FALSE),"")</f>
        <v>ER-997-MY</v>
      </c>
      <c r="C434" s="1" t="str">
        <f>IFERROR(VLOOKUP(B434,IMPORT!$F:$G,2,FALSE),"")</f>
        <v>TWINGO</v>
      </c>
      <c r="D434" s="8" t="str">
        <f>IFERROR(IF(IMPORT!A434&lt;&gt;"",IMPORT!A434,""),"")</f>
        <v>Vincennes - Marigny Chateau4</v>
      </c>
      <c r="E434" s="1" t="str">
        <f>IFERROR(VLOOKUP(D434,IMPORT!$1:$1048576,21,FALSE),"")</f>
        <v>Stephen Girault</v>
      </c>
      <c r="F434" s="22" t="str">
        <f>IFERROR(IF(VLOOKUP(B434,IMPORT!$F:$J,4,0)="true","","S"),"")</f>
        <v/>
      </c>
      <c r="G434" s="10" t="str">
        <f>IFERROR(IF(VLOOKUP(B434,IMPORT!$F:$J,5,0)="normal","","B"),"")</f>
        <v/>
      </c>
      <c r="H434" s="23" t="str">
        <f>IFERROR(IF(VLOOKUP(B434,IMPORT!$F:$L,7,0)="true","","P"),"")</f>
        <v/>
      </c>
      <c r="I434" s="18" t="str">
        <f>IF(AND(OR(IMPORT!K434="available",IMPORT!K434="reservation",IMPORT!K434="reservation-late"),OR(A434&lt;&gt;"Z - Garage - Livraison",A434&lt;&gt;"Z - Garage - Livraison")),B434,"")</f>
        <v>ER-997-MY</v>
      </c>
      <c r="J434" s="18" t="str">
        <f>IFERROR(IF(VLOOKUP(B434,IMPORT!$F:$AF,21,FALSE)&lt;&gt;"null",IF(OR(A434="Z - Garage - Livraison",A434="Z - Garage - Restitution"),"",B434),""),"")</f>
        <v/>
      </c>
      <c r="K434" s="18" t="str">
        <f>IF(AND(J434="",OR(IMPORT!K434="intervention",IMPORT!K434="intervention-late")),IF(OR(A434="Z - Garage - Livraison",A434="Z - Garage - Restitution"),"",B434),"")</f>
        <v/>
      </c>
      <c r="L434" s="18" t="str">
        <f t="shared" si="12"/>
        <v/>
      </c>
      <c r="M434" s="20" t="str">
        <f>IFERROR(INT(IF(OR(IMPORT!K434="intervention",IMPORT!K434="intervention-late",IMPORT!K434="unavailable"),IF(J434&lt;&gt;"",MID(VLOOKUP(B434,IMPORT!$F:$AF,21,0),1,10),MID(VLOOKUP(B434,IMPORT!$F:$AF,19,0),1,10)),"")),"")</f>
        <v/>
      </c>
      <c r="N434" s="20" t="str">
        <f>IFERROR(INT(IF(OR(IMPORT!K434="intervention",IMPORT!K434="intervention-late",IMPORT!K434="unavailable"),IF(J434&lt;&gt;"",MID(VLOOKUP(B434,IMPORT!$F:$AF,22,0),1,10),MID(VLOOKUP(B434,IMPORT!$F:$AF,20,0),1,10)),"")),"")</f>
        <v/>
      </c>
      <c r="O434" s="18" t="str">
        <f t="shared" ca="1" si="13"/>
        <v/>
      </c>
      <c r="P434" s="14">
        <f>IFERROR(INT(IF(MID(VLOOKUP(B434,IMPORT!$F:$AF,23,FALSE),1,10)&lt;&gt;"null",MID(VLOOKUP(B434,IMPORT!$F:$AF,23,FALSE),1,10),"")),"")</f>
        <v>43498</v>
      </c>
      <c r="Q434" s="16" t="str">
        <f>IFERROR(INT(IF(MID(VLOOKUP(B434,IMPORT!$F:$AF,26,FALSE),1,10)&lt;&gt;"null",MID(VLOOKUP(B434,IMPORT!$F:$AF,26,FALSE),1,10),"")),"")</f>
        <v/>
      </c>
      <c r="R434" s="16" t="str">
        <f>IFERROR(IF(VLOOKUP(B434,IMPORT!$F:$AF,11,FALSE)="true","X",""),"")</f>
        <v/>
      </c>
      <c r="S434" s="16" t="str">
        <f>IFERROR(IF(VLOOKUP(B434,IMPORT!$F:$AF,12,FALSE)="true","X",""),"")</f>
        <v/>
      </c>
      <c r="T434" s="16" t="str">
        <f>IFERROR(IF(VLOOKUP(B434,IMPORT!$F:$AF,9,FALSE)="true","X",""),"")</f>
        <v/>
      </c>
      <c r="U434" s="16" t="str">
        <f>IFERROR(IF(VLOOKUP(B434,IMPORT!$F:$AF,10,FALSE)="true","X",""),"")</f>
        <v/>
      </c>
      <c r="V434" s="16" t="str">
        <f>IFERROR(IF(VLOOKUP(B434,IMPORT!$F:$AF,13,FALSE)="true","X",""),"")</f>
        <v/>
      </c>
      <c r="W434" s="16" t="str">
        <f>IFERROR(IF(VLOOKUP(B434,IMPORT!$F:$AF,14,FALSE)="true","X",""),"")</f>
        <v/>
      </c>
      <c r="X434" s="12">
        <f>IFERROR(INT(IF(MID(VLOOKUP(B434,IMPORT!$F:$AF,27,FALSE),1,10)&lt;&gt;"null",MID(VLOOKUP(B434,IMPORT!$F:$AF,27,FALSE),1,10),"-")),"")</f>
        <v>43214</v>
      </c>
      <c r="Y434" s="21">
        <f>IFERROR(IF(VLOOKUP(B434,IMPORT!$F:$AF,24,FALSE)&lt;&gt;"null",VLOOKUP(B434,IMPORT!$F:$AF,24,FALSE),""),"")</f>
        <v>7.0100118723605696E+17</v>
      </c>
      <c r="Z434" s="18" t="str">
        <f>IFERROR(IF(VLOOKUP(B434,IMPORT!$F:$AF,25,FALSE)&lt;&gt;"null",VLOOKUP(B434,IMPORT!$F:$AF,25,FALSE),""),"")</f>
        <v/>
      </c>
    </row>
    <row r="435" spans="1:26">
      <c r="A435" s="1" t="str">
        <f>IFERROR(IF(IMPORT!C435&lt;&gt;"",IMPORT!C435,""),"")</f>
        <v>Z - Garage - Livraison</v>
      </c>
      <c r="B435" s="1" t="str">
        <f>IFERROR(VLOOKUP(D435,IMPORT!$1:$1048576,6,FALSE),"")</f>
        <v>Golf 18</v>
      </c>
      <c r="C435" s="1" t="str">
        <f>IFERROR(VLOOKUP(B435,IMPORT!$F:$G,2,FALSE),"")</f>
        <v>Golf 7</v>
      </c>
      <c r="D435" s="8" t="str">
        <f>IFERROR(IF(IMPORT!A435&lt;&gt;"",IMPORT!A435,""),"")</f>
        <v>Z - Garage - Livraison1</v>
      </c>
      <c r="E435" s="1" t="str">
        <f>IFERROR(VLOOKUP(D435,IMPORT!$1:$1048576,21,FALSE),"")</f>
        <v>Caroline Megnath</v>
      </c>
      <c r="F435" s="22" t="str">
        <f>IFERROR(IF(VLOOKUP(B435,IMPORT!$F:$J,4,0)="true","","S"),"")</f>
        <v/>
      </c>
      <c r="G435" s="10" t="str">
        <f>IFERROR(IF(VLOOKUP(B435,IMPORT!$F:$J,5,0)="normal","","B"),"")</f>
        <v>B</v>
      </c>
      <c r="H435" s="23" t="str">
        <f>IFERROR(IF(VLOOKUP(B435,IMPORT!$F:$L,7,0)="true","","P"),"")</f>
        <v>P</v>
      </c>
      <c r="I435" s="18" t="str">
        <f>IF(AND(OR(IMPORT!K435="available",IMPORT!K435="reservation",IMPORT!K435="reservation-late"),OR(A435&lt;&gt;"Z - Garage - Livraison",A435&lt;&gt;"Z - Garage - Livraison")),B435,"")</f>
        <v/>
      </c>
      <c r="J435" s="18" t="str">
        <f>IFERROR(IF(VLOOKUP(B435,IMPORT!$F:$AF,21,FALSE)&lt;&gt;"null",IF(OR(A435="Z - Garage - Livraison",A435="Z - Garage - Restitution"),"",B435),""),"")</f>
        <v/>
      </c>
      <c r="K435" s="18" t="str">
        <f>IF(AND(J435="",OR(IMPORT!K435="intervention",IMPORT!K435="intervention-late")),IF(OR(A435="Z - Garage - Livraison",A435="Z - Garage - Restitution"),"",B435),"")</f>
        <v/>
      </c>
      <c r="L435" s="18" t="str">
        <f t="shared" si="12"/>
        <v>Golf 18</v>
      </c>
      <c r="M435" s="20" t="str">
        <f>IFERROR(INT(IF(OR(IMPORT!K435="intervention",IMPORT!K435="intervention-late",IMPORT!K435="unavailable"),IF(J435&lt;&gt;"",MID(VLOOKUP(B435,IMPORT!$F:$AF,21,0),1,10),MID(VLOOKUP(B435,IMPORT!$F:$AF,19,0),1,10)),"")),"")</f>
        <v/>
      </c>
      <c r="N435" s="20" t="str">
        <f>IFERROR(INT(IF(OR(IMPORT!K435="intervention",IMPORT!K435="intervention-late",IMPORT!K435="unavailable"),IF(J435&lt;&gt;"",MID(VLOOKUP(B435,IMPORT!$F:$AF,22,0),1,10),MID(VLOOKUP(B435,IMPORT!$F:$AF,20,0),1,10)),"")),"")</f>
        <v/>
      </c>
      <c r="O435" s="18" t="str">
        <f t="shared" ca="1" si="13"/>
        <v/>
      </c>
      <c r="P435" s="14" t="str">
        <f>IFERROR(INT(IF(MID(VLOOKUP(B435,IMPORT!$F:$AF,23,FALSE),1,10)&lt;&gt;"null",MID(VLOOKUP(B435,IMPORT!$F:$AF,23,FALSE),1,10),"")),"")</f>
        <v/>
      </c>
      <c r="Q435" s="16" t="str">
        <f>IFERROR(INT(IF(MID(VLOOKUP(B435,IMPORT!$F:$AF,26,FALSE),1,10)&lt;&gt;"null",MID(VLOOKUP(B435,IMPORT!$F:$AF,26,FALSE),1,10),"")),"")</f>
        <v/>
      </c>
      <c r="R435" s="16" t="str">
        <f>IFERROR(IF(VLOOKUP(B435,IMPORT!$F:$AF,11,FALSE)="true","X",""),"")</f>
        <v/>
      </c>
      <c r="S435" s="16" t="str">
        <f>IFERROR(IF(VLOOKUP(B435,IMPORT!$F:$AF,12,FALSE)="true","X",""),"")</f>
        <v/>
      </c>
      <c r="T435" s="16" t="str">
        <f>IFERROR(IF(VLOOKUP(B435,IMPORT!$F:$AF,9,FALSE)="true","X",""),"")</f>
        <v/>
      </c>
      <c r="U435" s="16" t="str">
        <f>IFERROR(IF(VLOOKUP(B435,IMPORT!$F:$AF,10,FALSE)="true","X",""),"")</f>
        <v/>
      </c>
      <c r="V435" s="16" t="str">
        <f>IFERROR(IF(VLOOKUP(B435,IMPORT!$F:$AF,13,FALSE)="true","X",""),"")</f>
        <v/>
      </c>
      <c r="W435" s="16" t="str">
        <f>IFERROR(IF(VLOOKUP(B435,IMPORT!$F:$AF,14,FALSE)="true","X",""),"")</f>
        <v/>
      </c>
      <c r="X435" s="12" t="str">
        <f>IFERROR(INT(IF(MID(VLOOKUP(B435,IMPORT!$F:$AF,27,FALSE),1,10)&lt;&gt;"null",MID(VLOOKUP(B435,IMPORT!$F:$AF,27,FALSE),1,10),"-")),"")</f>
        <v/>
      </c>
      <c r="Y435" s="21" t="str">
        <f>IFERROR(IF(VLOOKUP(B435,IMPORT!$F:$AF,24,FALSE)&lt;&gt;"null",VLOOKUP(B435,IMPORT!$F:$AF,24,FALSE),""),"")</f>
        <v/>
      </c>
      <c r="Z435" s="18" t="str">
        <f>IFERROR(IF(VLOOKUP(B435,IMPORT!$F:$AF,25,FALSE)&lt;&gt;"null",VLOOKUP(B435,IMPORT!$F:$AF,25,FALSE),""),"")</f>
        <v/>
      </c>
    </row>
    <row r="436" spans="1:26">
      <c r="A436" s="1" t="str">
        <f>IFERROR(IF(IMPORT!C436&lt;&gt;"",IMPORT!C436,""),"")</f>
        <v>Z - Garage - Livraison</v>
      </c>
      <c r="B436" s="1" t="str">
        <f>IFERROR(VLOOKUP(D436,IMPORT!$1:$1048576,6,FALSE),"")</f>
        <v>FC-630-NM</v>
      </c>
      <c r="C436" s="1" t="str">
        <f>IFERROR(VLOOKUP(B436,IMPORT!$F:$G,2,FALSE),"")</f>
        <v>Golf 7</v>
      </c>
      <c r="D436" s="8" t="str">
        <f>IFERROR(IF(IMPORT!A436&lt;&gt;"",IMPORT!A436,""),"")</f>
        <v>Z - Garage - Livraison2</v>
      </c>
      <c r="E436" s="1" t="str">
        <f>IFERROR(VLOOKUP(D436,IMPORT!$1:$1048576,21,FALSE),"")</f>
        <v>Caroline Megnath</v>
      </c>
      <c r="F436" s="22" t="str">
        <f>IFERROR(IF(VLOOKUP(B436,IMPORT!$F:$J,4,0)="true","","S"),"")</f>
        <v/>
      </c>
      <c r="G436" s="10" t="str">
        <f>IFERROR(IF(VLOOKUP(B436,IMPORT!$F:$J,5,0)="normal","","B"),"")</f>
        <v/>
      </c>
      <c r="H436" s="23" t="str">
        <f>IFERROR(IF(VLOOKUP(B436,IMPORT!$F:$L,7,0)="true","","P"),"")</f>
        <v/>
      </c>
      <c r="I436" s="18" t="str">
        <f>IF(AND(OR(IMPORT!K436="available",IMPORT!K436="reservation",IMPORT!K436="reservation-late"),OR(A436&lt;&gt;"Z - Garage - Livraison",A436&lt;&gt;"Z - Garage - Livraison")),B436,"")</f>
        <v/>
      </c>
      <c r="J436" s="18" t="str">
        <f>IFERROR(IF(VLOOKUP(B436,IMPORT!$F:$AF,21,FALSE)&lt;&gt;"null",IF(OR(A436="Z - Garage - Livraison",A436="Z - Garage - Restitution"),"",B436),""),"")</f>
        <v/>
      </c>
      <c r="K436" s="18" t="str">
        <f>IF(AND(J436="",OR(IMPORT!K436="intervention",IMPORT!K436="intervention-late")),IF(OR(A436="Z - Garage - Livraison",A436="Z - Garage - Restitution"),"",B436),"")</f>
        <v/>
      </c>
      <c r="L436" s="18" t="str">
        <f t="shared" si="12"/>
        <v>FC-630-NM</v>
      </c>
      <c r="M436" s="20" t="str">
        <f>IFERROR(INT(IF(OR(IMPORT!K436="intervention",IMPORT!K436="intervention-late",IMPORT!K436="unavailable"),IF(J436&lt;&gt;"",MID(VLOOKUP(B436,IMPORT!$F:$AF,21,0),1,10),MID(VLOOKUP(B436,IMPORT!$F:$AF,19,0),1,10)),"")),"")</f>
        <v/>
      </c>
      <c r="N436" s="20" t="str">
        <f>IFERROR(INT(IF(OR(IMPORT!K436="intervention",IMPORT!K436="intervention-late",IMPORT!K436="unavailable"),IF(J436&lt;&gt;"",MID(VLOOKUP(B436,IMPORT!$F:$AF,22,0),1,10),MID(VLOOKUP(B436,IMPORT!$F:$AF,20,0),1,10)),"")),"")</f>
        <v/>
      </c>
      <c r="O436" s="18" t="str">
        <f t="shared" ca="1" si="13"/>
        <v/>
      </c>
      <c r="P436" s="14" t="str">
        <f>IFERROR(INT(IF(MID(VLOOKUP(B436,IMPORT!$F:$AF,23,FALSE),1,10)&lt;&gt;"null",MID(VLOOKUP(B436,IMPORT!$F:$AF,23,FALSE),1,10),"")),"")</f>
        <v/>
      </c>
      <c r="Q436" s="16" t="str">
        <f>IFERROR(INT(IF(MID(VLOOKUP(B436,IMPORT!$F:$AF,26,FALSE),1,10)&lt;&gt;"null",MID(VLOOKUP(B436,IMPORT!$F:$AF,26,FALSE),1,10),"")),"")</f>
        <v/>
      </c>
      <c r="R436" s="16" t="str">
        <f>IFERROR(IF(VLOOKUP(B436,IMPORT!$F:$AF,11,FALSE)="true","X",""),"")</f>
        <v/>
      </c>
      <c r="S436" s="16" t="str">
        <f>IFERROR(IF(VLOOKUP(B436,IMPORT!$F:$AF,12,FALSE)="true","X",""),"")</f>
        <v/>
      </c>
      <c r="T436" s="16" t="str">
        <f>IFERROR(IF(VLOOKUP(B436,IMPORT!$F:$AF,9,FALSE)="true","X",""),"")</f>
        <v/>
      </c>
      <c r="U436" s="16" t="str">
        <f>IFERROR(IF(VLOOKUP(B436,IMPORT!$F:$AF,10,FALSE)="true","X",""),"")</f>
        <v/>
      </c>
      <c r="V436" s="16" t="str">
        <f>IFERROR(IF(VLOOKUP(B436,IMPORT!$F:$AF,13,FALSE)="true","X",""),"")</f>
        <v/>
      </c>
      <c r="W436" s="16" t="str">
        <f>IFERROR(IF(VLOOKUP(B436,IMPORT!$F:$AF,14,FALSE)="true","X",""),"")</f>
        <v/>
      </c>
      <c r="X436" s="12" t="str">
        <f>IFERROR(INT(IF(MID(VLOOKUP(B436,IMPORT!$F:$AF,27,FALSE),1,10)&lt;&gt;"null",MID(VLOOKUP(B436,IMPORT!$F:$AF,27,FALSE),1,10),"-")),"")</f>
        <v/>
      </c>
      <c r="Y436" s="21">
        <f>IFERROR(IF(VLOOKUP(B436,IMPORT!$F:$AF,24,FALSE)&lt;&gt;"null",VLOOKUP(B436,IMPORT!$F:$AF,24,FALSE),""),"")</f>
        <v>7.0100118723605005E+17</v>
      </c>
      <c r="Z436" s="18" t="str">
        <f>IFERROR(IF(VLOOKUP(B436,IMPORT!$F:$AF,25,FALSE)&lt;&gt;"null",VLOOKUP(B436,IMPORT!$F:$AF,25,FALSE),""),"")</f>
        <v/>
      </c>
    </row>
    <row r="437" spans="1:26">
      <c r="A437" s="1" t="str">
        <f>IFERROR(IF(IMPORT!C437&lt;&gt;"",IMPORT!C437,""),"")</f>
        <v>Z - Garage - Livraison</v>
      </c>
      <c r="B437" s="1" t="str">
        <f>IFERROR(VLOOKUP(D437,IMPORT!$1:$1048576,6,FALSE),"")</f>
        <v>FC-702-NM</v>
      </c>
      <c r="C437" s="1" t="str">
        <f>IFERROR(VLOOKUP(B437,IMPORT!$F:$G,2,FALSE),"")</f>
        <v>Golf 7</v>
      </c>
      <c r="D437" s="8" t="str">
        <f>IFERROR(IF(IMPORT!A437&lt;&gt;"",IMPORT!A437,""),"")</f>
        <v>Z - Garage - Livraison3</v>
      </c>
      <c r="E437" s="1" t="str">
        <f>IFERROR(VLOOKUP(D437,IMPORT!$1:$1048576,21,FALSE),"")</f>
        <v>Caroline Megnath</v>
      </c>
      <c r="F437" s="22" t="str">
        <f>IFERROR(IF(VLOOKUP(B437,IMPORT!$F:$J,4,0)="true","","S"),"")</f>
        <v>S</v>
      </c>
      <c r="G437" s="10" t="str">
        <f>IFERROR(IF(VLOOKUP(B437,IMPORT!$F:$J,5,0)="normal","","B"),"")</f>
        <v>B</v>
      </c>
      <c r="H437" s="23" t="str">
        <f>IFERROR(IF(VLOOKUP(B437,IMPORT!$F:$L,7,0)="true","","P"),"")</f>
        <v>P</v>
      </c>
      <c r="I437" s="18" t="str">
        <f>IF(AND(OR(IMPORT!K437="available",IMPORT!K437="reservation",IMPORT!K437="reservation-late"),OR(A437&lt;&gt;"Z - Garage - Livraison",A437&lt;&gt;"Z - Garage - Livraison")),B437,"")</f>
        <v/>
      </c>
      <c r="J437" s="18" t="str">
        <f>IFERROR(IF(VLOOKUP(B437,IMPORT!$F:$AF,21,FALSE)&lt;&gt;"null",IF(OR(A437="Z - Garage - Livraison",A437="Z - Garage - Restitution"),"",B437),""),"")</f>
        <v/>
      </c>
      <c r="K437" s="18" t="str">
        <f>IF(AND(J437="",OR(IMPORT!K437="intervention",IMPORT!K437="intervention-late")),IF(OR(A437="Z - Garage - Livraison",A437="Z - Garage - Restitution"),"",B437),"")</f>
        <v/>
      </c>
      <c r="L437" s="18" t="str">
        <f t="shared" si="12"/>
        <v>FC-702-NM</v>
      </c>
      <c r="M437" s="20" t="str">
        <f>IFERROR(INT(IF(OR(IMPORT!K437="intervention",IMPORT!K437="intervention-late",IMPORT!K437="unavailable"),IF(J437&lt;&gt;"",MID(VLOOKUP(B437,IMPORT!$F:$AF,21,0),1,10),MID(VLOOKUP(B437,IMPORT!$F:$AF,19,0),1,10)),"")),"")</f>
        <v/>
      </c>
      <c r="N437" s="20" t="str">
        <f>IFERROR(INT(IF(OR(IMPORT!K437="intervention",IMPORT!K437="intervention-late",IMPORT!K437="unavailable"),IF(J437&lt;&gt;"",MID(VLOOKUP(B437,IMPORT!$F:$AF,22,0),1,10),MID(VLOOKUP(B437,IMPORT!$F:$AF,20,0),1,10)),"")),"")</f>
        <v/>
      </c>
      <c r="O437" s="18" t="str">
        <f t="shared" ca="1" si="13"/>
        <v/>
      </c>
      <c r="P437" s="14" t="str">
        <f>IFERROR(INT(IF(MID(VLOOKUP(B437,IMPORT!$F:$AF,23,FALSE),1,10)&lt;&gt;"null",MID(VLOOKUP(B437,IMPORT!$F:$AF,23,FALSE),1,10),"")),"")</f>
        <v/>
      </c>
      <c r="Q437" s="16" t="str">
        <f>IFERROR(INT(IF(MID(VLOOKUP(B437,IMPORT!$F:$AF,26,FALSE),1,10)&lt;&gt;"null",MID(VLOOKUP(B437,IMPORT!$F:$AF,26,FALSE),1,10),"")),"")</f>
        <v/>
      </c>
      <c r="R437" s="16" t="str">
        <f>IFERROR(IF(VLOOKUP(B437,IMPORT!$F:$AF,11,FALSE)="true","X",""),"")</f>
        <v/>
      </c>
      <c r="S437" s="16" t="str">
        <f>IFERROR(IF(VLOOKUP(B437,IMPORT!$F:$AF,12,FALSE)="true","X",""),"")</f>
        <v/>
      </c>
      <c r="T437" s="16" t="str">
        <f>IFERROR(IF(VLOOKUP(B437,IMPORT!$F:$AF,9,FALSE)="true","X",""),"")</f>
        <v/>
      </c>
      <c r="U437" s="16" t="str">
        <f>IFERROR(IF(VLOOKUP(B437,IMPORT!$F:$AF,10,FALSE)="true","X",""),"")</f>
        <v/>
      </c>
      <c r="V437" s="16" t="str">
        <f>IFERROR(IF(VLOOKUP(B437,IMPORT!$F:$AF,13,FALSE)="true","X",""),"")</f>
        <v/>
      </c>
      <c r="W437" s="16" t="str">
        <f>IFERROR(IF(VLOOKUP(B437,IMPORT!$F:$AF,14,FALSE)="true","X",""),"")</f>
        <v/>
      </c>
      <c r="X437" s="12" t="str">
        <f>IFERROR(INT(IF(MID(VLOOKUP(B437,IMPORT!$F:$AF,27,FALSE),1,10)&lt;&gt;"null",MID(VLOOKUP(B437,IMPORT!$F:$AF,27,FALSE),1,10),"-")),"")</f>
        <v/>
      </c>
      <c r="Y437" s="21">
        <f>IFERROR(IF(VLOOKUP(B437,IMPORT!$F:$AF,24,FALSE)&lt;&gt;"null",VLOOKUP(B437,IMPORT!$F:$AF,24,FALSE),""),"")</f>
        <v>7.0100118723605005E+17</v>
      </c>
      <c r="Z437" s="18" t="str">
        <f>IFERROR(IF(VLOOKUP(B437,IMPORT!$F:$AF,25,FALSE)&lt;&gt;"null",VLOOKUP(B437,IMPORT!$F:$AF,25,FALSE),""),"")</f>
        <v/>
      </c>
    </row>
    <row r="438" spans="1:26">
      <c r="A438" s="1" t="str">
        <f>IFERROR(IF(IMPORT!C438&lt;&gt;"",IMPORT!C438,""),"")</f>
        <v>Z - Garage - Livraison</v>
      </c>
      <c r="B438" s="1" t="str">
        <f>IFERROR(VLOOKUP(D438,IMPORT!$1:$1048576,6,FALSE),"")</f>
        <v>FC-623-MD</v>
      </c>
      <c r="C438" s="1" t="str">
        <f>IFERROR(VLOOKUP(B438,IMPORT!$F:$G,2,FALSE),"")</f>
        <v>Golf 7</v>
      </c>
      <c r="D438" s="8" t="str">
        <f>IFERROR(IF(IMPORT!A438&lt;&gt;"",IMPORT!A438,""),"")</f>
        <v>Z - Garage - Livraison4</v>
      </c>
      <c r="E438" s="1" t="str">
        <f>IFERROR(VLOOKUP(D438,IMPORT!$1:$1048576,21,FALSE),"")</f>
        <v>Caroline Megnath</v>
      </c>
      <c r="F438" s="22" t="str">
        <f>IFERROR(IF(VLOOKUP(B438,IMPORT!$F:$J,4,0)="true","","S"),"")</f>
        <v/>
      </c>
      <c r="G438" s="10" t="str">
        <f>IFERROR(IF(VLOOKUP(B438,IMPORT!$F:$J,5,0)="normal","","B"),"")</f>
        <v/>
      </c>
      <c r="H438" s="23" t="str">
        <f>IFERROR(IF(VLOOKUP(B438,IMPORT!$F:$L,7,0)="true","","P"),"")</f>
        <v/>
      </c>
      <c r="I438" s="18" t="str">
        <f>IF(AND(OR(IMPORT!K438="available",IMPORT!K438="reservation",IMPORT!K438="reservation-late"),OR(A438&lt;&gt;"Z - Garage - Livraison",A438&lt;&gt;"Z - Garage - Livraison")),B438,"")</f>
        <v/>
      </c>
      <c r="J438" s="18" t="str">
        <f>IFERROR(IF(VLOOKUP(B438,IMPORT!$F:$AF,21,FALSE)&lt;&gt;"null",IF(OR(A438="Z - Garage - Livraison",A438="Z - Garage - Restitution"),"",B438),""),"")</f>
        <v/>
      </c>
      <c r="K438" s="18" t="str">
        <f>IF(AND(J438="",OR(IMPORT!K438="intervention",IMPORT!K438="intervention-late")),IF(OR(A438="Z - Garage - Livraison",A438="Z - Garage - Restitution"),"",B438),"")</f>
        <v/>
      </c>
      <c r="L438" s="18" t="str">
        <f t="shared" si="12"/>
        <v>FC-623-MD</v>
      </c>
      <c r="M438" s="20" t="str">
        <f>IFERROR(INT(IF(OR(IMPORT!K438="intervention",IMPORT!K438="intervention-late",IMPORT!K438="unavailable"),IF(J438&lt;&gt;"",MID(VLOOKUP(B438,IMPORT!$F:$AF,21,0),1,10),MID(VLOOKUP(B438,IMPORT!$F:$AF,19,0),1,10)),"")),"")</f>
        <v/>
      </c>
      <c r="N438" s="20" t="str">
        <f>IFERROR(INT(IF(OR(IMPORT!K438="intervention",IMPORT!K438="intervention-late",IMPORT!K438="unavailable"),IF(J438&lt;&gt;"",MID(VLOOKUP(B438,IMPORT!$F:$AF,22,0),1,10),MID(VLOOKUP(B438,IMPORT!$F:$AF,20,0),1,10)),"")),"")</f>
        <v/>
      </c>
      <c r="O438" s="18" t="str">
        <f t="shared" ca="1" si="13"/>
        <v/>
      </c>
      <c r="P438" s="14" t="str">
        <f>IFERROR(INT(IF(MID(VLOOKUP(B438,IMPORT!$F:$AF,23,FALSE),1,10)&lt;&gt;"null",MID(VLOOKUP(B438,IMPORT!$F:$AF,23,FALSE),1,10),"")),"")</f>
        <v/>
      </c>
      <c r="Q438" s="16" t="str">
        <f>IFERROR(INT(IF(MID(VLOOKUP(B438,IMPORT!$F:$AF,26,FALSE),1,10)&lt;&gt;"null",MID(VLOOKUP(B438,IMPORT!$F:$AF,26,FALSE),1,10),"")),"")</f>
        <v/>
      </c>
      <c r="R438" s="16" t="str">
        <f>IFERROR(IF(VLOOKUP(B438,IMPORT!$F:$AF,11,FALSE)="true","X",""),"")</f>
        <v/>
      </c>
      <c r="S438" s="16" t="str">
        <f>IFERROR(IF(VLOOKUP(B438,IMPORT!$F:$AF,12,FALSE)="true","X",""),"")</f>
        <v/>
      </c>
      <c r="T438" s="16" t="str">
        <f>IFERROR(IF(VLOOKUP(B438,IMPORT!$F:$AF,9,FALSE)="true","X",""),"")</f>
        <v/>
      </c>
      <c r="U438" s="16" t="str">
        <f>IFERROR(IF(VLOOKUP(B438,IMPORT!$F:$AF,10,FALSE)="true","X",""),"")</f>
        <v/>
      </c>
      <c r="V438" s="16" t="str">
        <f>IFERROR(IF(VLOOKUP(B438,IMPORT!$F:$AF,13,FALSE)="true","X",""),"")</f>
        <v/>
      </c>
      <c r="W438" s="16" t="str">
        <f>IFERROR(IF(VLOOKUP(B438,IMPORT!$F:$AF,14,FALSE)="true","X",""),"")</f>
        <v/>
      </c>
      <c r="X438" s="12" t="str">
        <f>IFERROR(INT(IF(MID(VLOOKUP(B438,IMPORT!$F:$AF,27,FALSE),1,10)&lt;&gt;"null",MID(VLOOKUP(B438,IMPORT!$F:$AF,27,FALSE),1,10),"-")),"")</f>
        <v/>
      </c>
      <c r="Y438" s="21">
        <f>IFERROR(IF(VLOOKUP(B438,IMPORT!$F:$AF,24,FALSE)&lt;&gt;"null",VLOOKUP(B438,IMPORT!$F:$AF,24,FALSE),""),"")</f>
        <v>7.0100118723605094E+17</v>
      </c>
      <c r="Z438" s="18" t="str">
        <f>IFERROR(IF(VLOOKUP(B438,IMPORT!$F:$AF,25,FALSE)&lt;&gt;"null",VLOOKUP(B438,IMPORT!$F:$AF,25,FALSE),""),"")</f>
        <v/>
      </c>
    </row>
    <row r="439" spans="1:26">
      <c r="A439" s="1" t="str">
        <f>IFERROR(IF(IMPORT!C439&lt;&gt;"",IMPORT!C439,""),"")</f>
        <v>Z - Garage - Livraison</v>
      </c>
      <c r="B439" s="1" t="str">
        <f>IFERROR(VLOOKUP(D439,IMPORT!$1:$1048576,6,FALSE),"")</f>
        <v>Golf 19</v>
      </c>
      <c r="C439" s="1" t="str">
        <f>IFERROR(VLOOKUP(B439,IMPORT!$F:$G,2,FALSE),"")</f>
        <v>Golf 7</v>
      </c>
      <c r="D439" s="8" t="str">
        <f>IFERROR(IF(IMPORT!A439&lt;&gt;"",IMPORT!A439,""),"")</f>
        <v>Z - Garage - Livraison5</v>
      </c>
      <c r="E439" s="1" t="str">
        <f>IFERROR(VLOOKUP(D439,IMPORT!$1:$1048576,21,FALSE),"")</f>
        <v>Caroline Megnath</v>
      </c>
      <c r="F439" s="22" t="str">
        <f>IFERROR(IF(VLOOKUP(B439,IMPORT!$F:$J,4,0)="true","","S"),"")</f>
        <v/>
      </c>
      <c r="G439" s="10" t="str">
        <f>IFERROR(IF(VLOOKUP(B439,IMPORT!$F:$J,5,0)="normal","","B"),"")</f>
        <v>B</v>
      </c>
      <c r="H439" s="23" t="str">
        <f>IFERROR(IF(VLOOKUP(B439,IMPORT!$F:$L,7,0)="true","","P"),"")</f>
        <v>P</v>
      </c>
      <c r="I439" s="18" t="str">
        <f>IF(AND(OR(IMPORT!K439="available",IMPORT!K439="reservation",IMPORT!K439="reservation-late"),OR(A439&lt;&gt;"Z - Garage - Livraison",A439&lt;&gt;"Z - Garage - Livraison")),B439,"")</f>
        <v/>
      </c>
      <c r="J439" s="18" t="str">
        <f>IFERROR(IF(VLOOKUP(B439,IMPORT!$F:$AF,21,FALSE)&lt;&gt;"null",IF(OR(A439="Z - Garage - Livraison",A439="Z - Garage - Restitution"),"",B439),""),"")</f>
        <v/>
      </c>
      <c r="K439" s="18" t="str">
        <f>IF(AND(J439="",OR(IMPORT!K439="intervention",IMPORT!K439="intervention-late")),IF(OR(A439="Z - Garage - Livraison",A439="Z - Garage - Restitution"),"",B439),"")</f>
        <v/>
      </c>
      <c r="L439" s="18" t="str">
        <f t="shared" si="12"/>
        <v>Golf 19</v>
      </c>
      <c r="M439" s="20" t="str">
        <f>IFERROR(INT(IF(OR(IMPORT!K439="intervention",IMPORT!K439="intervention-late",IMPORT!K439="unavailable"),IF(J439&lt;&gt;"",MID(VLOOKUP(B439,IMPORT!$F:$AF,21,0),1,10),MID(VLOOKUP(B439,IMPORT!$F:$AF,19,0),1,10)),"")),"")</f>
        <v/>
      </c>
      <c r="N439" s="20" t="str">
        <f>IFERROR(INT(IF(OR(IMPORT!K439="intervention",IMPORT!K439="intervention-late",IMPORT!K439="unavailable"),IF(J439&lt;&gt;"",MID(VLOOKUP(B439,IMPORT!$F:$AF,22,0),1,10),MID(VLOOKUP(B439,IMPORT!$F:$AF,20,0),1,10)),"")),"")</f>
        <v/>
      </c>
      <c r="O439" s="18" t="str">
        <f t="shared" ca="1" si="13"/>
        <v/>
      </c>
      <c r="P439" s="14" t="str">
        <f>IFERROR(INT(IF(MID(VLOOKUP(B439,IMPORT!$F:$AF,23,FALSE),1,10)&lt;&gt;"null",MID(VLOOKUP(B439,IMPORT!$F:$AF,23,FALSE),1,10),"")),"")</f>
        <v/>
      </c>
      <c r="Q439" s="16" t="str">
        <f>IFERROR(INT(IF(MID(VLOOKUP(B439,IMPORT!$F:$AF,26,FALSE),1,10)&lt;&gt;"null",MID(VLOOKUP(B439,IMPORT!$F:$AF,26,FALSE),1,10),"")),"")</f>
        <v/>
      </c>
      <c r="R439" s="16" t="str">
        <f>IFERROR(IF(VLOOKUP(B439,IMPORT!$F:$AF,11,FALSE)="true","X",""),"")</f>
        <v/>
      </c>
      <c r="S439" s="16" t="str">
        <f>IFERROR(IF(VLOOKUP(B439,IMPORT!$F:$AF,12,FALSE)="true","X",""),"")</f>
        <v/>
      </c>
      <c r="T439" s="16" t="str">
        <f>IFERROR(IF(VLOOKUP(B439,IMPORT!$F:$AF,9,FALSE)="true","X",""),"")</f>
        <v/>
      </c>
      <c r="U439" s="16" t="str">
        <f>IFERROR(IF(VLOOKUP(B439,IMPORT!$F:$AF,10,FALSE)="true","X",""),"")</f>
        <v/>
      </c>
      <c r="V439" s="16" t="str">
        <f>IFERROR(IF(VLOOKUP(B439,IMPORT!$F:$AF,13,FALSE)="true","X",""),"")</f>
        <v/>
      </c>
      <c r="W439" s="16" t="str">
        <f>IFERROR(IF(VLOOKUP(B439,IMPORT!$F:$AF,14,FALSE)="true","X",""),"")</f>
        <v/>
      </c>
      <c r="X439" s="12" t="str">
        <f>IFERROR(INT(IF(MID(VLOOKUP(B439,IMPORT!$F:$AF,27,FALSE),1,10)&lt;&gt;"null",MID(VLOOKUP(B439,IMPORT!$F:$AF,27,FALSE),1,10),"-")),"")</f>
        <v/>
      </c>
      <c r="Y439" s="21" t="str">
        <f>IFERROR(IF(VLOOKUP(B439,IMPORT!$F:$AF,24,FALSE)&lt;&gt;"null",VLOOKUP(B439,IMPORT!$F:$AF,24,FALSE),""),"")</f>
        <v/>
      </c>
      <c r="Z439" s="18" t="str">
        <f>IFERROR(IF(VLOOKUP(B439,IMPORT!$F:$AF,25,FALSE)&lt;&gt;"null",VLOOKUP(B439,IMPORT!$F:$AF,25,FALSE),""),"")</f>
        <v/>
      </c>
    </row>
    <row r="440" spans="1:26">
      <c r="A440" s="1" t="str">
        <f>IFERROR(IF(IMPORT!C440&lt;&gt;"",IMPORT!C440,""),"")</f>
        <v>Z - Garage Street - Azize</v>
      </c>
      <c r="B440" s="1" t="str">
        <f>IFERROR(VLOOKUP(D440,IMPORT!$1:$1048576,6,FALSE),"")</f>
        <v>EQ-792-EH</v>
      </c>
      <c r="C440" s="1" t="str">
        <f>IFERROR(VLOOKUP(B440,IMPORT!$F:$G,2,FALSE),"")</f>
        <v>MEGANE</v>
      </c>
      <c r="D440" s="8" t="str">
        <f>IFERROR(IF(IMPORT!A440&lt;&gt;"",IMPORT!A440,""),"")</f>
        <v>Z - Garage Street - Azize1</v>
      </c>
      <c r="E440" s="1" t="str">
        <f>IFERROR(VLOOKUP(D440,IMPORT!$1:$1048576,21,FALSE),"")</f>
        <v>Azize Aouzal</v>
      </c>
      <c r="F440" s="22" t="str">
        <f>IFERROR(IF(VLOOKUP(B440,IMPORT!$F:$J,4,0)="true","","S"),"")</f>
        <v>S</v>
      </c>
      <c r="G440" s="10" t="str">
        <f>IFERROR(IF(VLOOKUP(B440,IMPORT!$F:$J,5,0)="normal","","B"),"")</f>
        <v>B</v>
      </c>
      <c r="H440" s="23" t="str">
        <f>IFERROR(IF(VLOOKUP(B440,IMPORT!$F:$L,7,0)="true","","P"),"")</f>
        <v>P</v>
      </c>
      <c r="I440" s="18" t="str">
        <f>IF(AND(OR(IMPORT!K440="available",IMPORT!K440="reservation",IMPORT!K440="reservation-late"),OR(A440&lt;&gt;"Z - Garage - Livraison",A440&lt;&gt;"Z - Garage - Livraison")),B440,"")</f>
        <v/>
      </c>
      <c r="J440" s="18" t="str">
        <f>IFERROR(IF(VLOOKUP(B440,IMPORT!$F:$AF,21,FALSE)&lt;&gt;"null",IF(OR(A440="Z - Garage - Livraison",A440="Z - Garage - Restitution"),"",B440),""),"")</f>
        <v>EQ-792-EH</v>
      </c>
      <c r="K440" s="18" t="str">
        <f>IF(AND(J440="",OR(IMPORT!K440="intervention",IMPORT!K440="intervention-late")),IF(OR(A440="Z - Garage - Livraison",A440="Z - Garage - Restitution"),"",B440),"")</f>
        <v/>
      </c>
      <c r="L440" s="18" t="str">
        <f t="shared" si="12"/>
        <v/>
      </c>
      <c r="M440" s="20">
        <f>IFERROR(INT(IF(OR(IMPORT!K440="intervention",IMPORT!K440="intervention-late",IMPORT!K440="unavailable"),IF(J440&lt;&gt;"",MID(VLOOKUP(B440,IMPORT!$F:$AF,21,0),1,10),MID(VLOOKUP(B440,IMPORT!$F:$AF,19,0),1,10)),"")),"")</f>
        <v>43374</v>
      </c>
      <c r="N440" s="20">
        <f>IFERROR(INT(IF(OR(IMPORT!K440="intervention",IMPORT!K440="intervention-late",IMPORT!K440="unavailable"),IF(J440&lt;&gt;"",MID(VLOOKUP(B440,IMPORT!$F:$AF,22,0),1,10),MID(VLOOKUP(B440,IMPORT!$F:$AF,20,0),1,10)),"")),"")</f>
        <v>43523</v>
      </c>
      <c r="O440" s="18">
        <f t="shared" ca="1" si="13"/>
        <v>8</v>
      </c>
      <c r="P440" s="14" t="str">
        <f>IFERROR(INT(IF(MID(VLOOKUP(B440,IMPORT!$F:$AF,23,FALSE),1,10)&lt;&gt;"null",MID(VLOOKUP(B440,IMPORT!$F:$AF,23,FALSE),1,10),"")),"")</f>
        <v/>
      </c>
      <c r="Q440" s="16" t="str">
        <f>IFERROR(INT(IF(MID(VLOOKUP(B440,IMPORT!$F:$AF,26,FALSE),1,10)&lt;&gt;"null",MID(VLOOKUP(B440,IMPORT!$F:$AF,26,FALSE),1,10),"")),"")</f>
        <v/>
      </c>
      <c r="R440" s="16" t="str">
        <f>IFERROR(IF(VLOOKUP(B440,IMPORT!$F:$AF,11,FALSE)="true","X",""),"")</f>
        <v/>
      </c>
      <c r="S440" s="16" t="str">
        <f>IFERROR(IF(VLOOKUP(B440,IMPORT!$F:$AF,12,FALSE)="true","X",""),"")</f>
        <v/>
      </c>
      <c r="T440" s="16" t="str">
        <f>IFERROR(IF(VLOOKUP(B440,IMPORT!$F:$AF,9,FALSE)="true","X",""),"")</f>
        <v/>
      </c>
      <c r="U440" s="16" t="str">
        <f>IFERROR(IF(VLOOKUP(B440,IMPORT!$F:$AF,10,FALSE)="true","X",""),"")</f>
        <v/>
      </c>
      <c r="V440" s="16" t="str">
        <f>IFERROR(IF(VLOOKUP(B440,IMPORT!$F:$AF,13,FALSE)="true","X",""),"")</f>
        <v/>
      </c>
      <c r="W440" s="16" t="str">
        <f>IFERROR(IF(VLOOKUP(B440,IMPORT!$F:$AF,14,FALSE)="true","X",""),"")</f>
        <v/>
      </c>
      <c r="X440" s="12" t="str">
        <f>IFERROR(INT(IF(MID(VLOOKUP(B440,IMPORT!$F:$AF,27,FALSE),1,10)&lt;&gt;"null",MID(VLOOKUP(B440,IMPORT!$F:$AF,27,FALSE),1,10),"-")),"")</f>
        <v/>
      </c>
      <c r="Y440" s="21">
        <f>IFERROR(IF(VLOOKUP(B440,IMPORT!$F:$AF,24,FALSE)&lt;&gt;"null",VLOOKUP(B440,IMPORT!$F:$AF,24,FALSE),""),"")</f>
        <v>7.0100118723601997E+17</v>
      </c>
      <c r="Z440" s="18" t="str">
        <f>IFERROR(IF(VLOOKUP(B440,IMPORT!$F:$AF,25,FALSE)&lt;&gt;"null",VLOOKUP(B440,IMPORT!$F:$AF,25,FALSE),""),"")</f>
        <v/>
      </c>
    </row>
    <row r="441" spans="1:26">
      <c r="A441" s="1" t="str">
        <f>IFERROR(IF(IMPORT!C441&lt;&gt;"",IMPORT!C441,""),"")</f>
        <v>Z - Garage Street - Simon</v>
      </c>
      <c r="B441" s="1" t="str">
        <f>IFERROR(VLOOKUP(D441,IMPORT!$1:$1048576,6,FALSE),"")</f>
        <v>EQ-480-CE</v>
      </c>
      <c r="C441" s="1" t="str">
        <f>IFERROR(VLOOKUP(B441,IMPORT!$F:$G,2,FALSE),"")</f>
        <v>MEGANE</v>
      </c>
      <c r="D441" s="8" t="str">
        <f>IFERROR(IF(IMPORT!A441&lt;&gt;"",IMPORT!A441,""),"")</f>
        <v>Z - Garage Street - Simon1</v>
      </c>
      <c r="E441" s="1" t="str">
        <f>IFERROR(VLOOKUP(D441,IMPORT!$1:$1048576,21,FALSE),"")</f>
        <v>Simon Coulange</v>
      </c>
      <c r="F441" s="22" t="str">
        <f>IFERROR(IF(VLOOKUP(B441,IMPORT!$F:$J,4,0)="true","","S"),"")</f>
        <v/>
      </c>
      <c r="G441" s="10" t="str">
        <f>IFERROR(IF(VLOOKUP(B441,IMPORT!$F:$J,5,0)="normal","","B"),"")</f>
        <v/>
      </c>
      <c r="H441" s="23" t="str">
        <f>IFERROR(IF(VLOOKUP(B441,IMPORT!$F:$L,7,0)="true","","P"),"")</f>
        <v>P</v>
      </c>
      <c r="I441" s="18" t="str">
        <f>IF(AND(OR(IMPORT!K441="available",IMPORT!K441="reservation",IMPORT!K441="reservation-late"),OR(A441&lt;&gt;"Z - Garage - Livraison",A441&lt;&gt;"Z - Garage - Livraison")),B441,"")</f>
        <v/>
      </c>
      <c r="J441" s="18" t="str">
        <f>IFERROR(IF(VLOOKUP(B441,IMPORT!$F:$AF,21,FALSE)&lt;&gt;"null",IF(OR(A441="Z - Garage - Livraison",A441="Z - Garage - Restitution"),"",B441),""),"")</f>
        <v>EQ-480-CE</v>
      </c>
      <c r="K441" s="18" t="str">
        <f>IF(AND(J441="",OR(IMPORT!K441="intervention",IMPORT!K441="intervention-late")),IF(OR(A441="Z - Garage - Livraison",A441="Z - Garage - Restitution"),"",B441),"")</f>
        <v/>
      </c>
      <c r="L441" s="18" t="str">
        <f t="shared" si="12"/>
        <v/>
      </c>
      <c r="M441" s="20">
        <f>IFERROR(INT(IF(OR(IMPORT!K441="intervention",IMPORT!K441="intervention-late",IMPORT!K441="unavailable"),IF(J441&lt;&gt;"",MID(VLOOKUP(B441,IMPORT!$F:$AF,21,0),1,10),MID(VLOOKUP(B441,IMPORT!$F:$AF,19,0),1,10)),"")),"")</f>
        <v>43397</v>
      </c>
      <c r="N441" s="20">
        <f>IFERROR(INT(IF(OR(IMPORT!K441="intervention",IMPORT!K441="intervention-late",IMPORT!K441="unavailable"),IF(J441&lt;&gt;"",MID(VLOOKUP(B441,IMPORT!$F:$AF,22,0),1,10),MID(VLOOKUP(B441,IMPORT!$F:$AF,20,0),1,10)),"")),"")</f>
        <v>43523</v>
      </c>
      <c r="O441" s="18">
        <f t="shared" ca="1" si="13"/>
        <v>8</v>
      </c>
      <c r="P441" s="14" t="str">
        <f>IFERROR(INT(IF(MID(VLOOKUP(B441,IMPORT!$F:$AF,23,FALSE),1,10)&lt;&gt;"null",MID(VLOOKUP(B441,IMPORT!$F:$AF,23,FALSE),1,10),"")),"")</f>
        <v/>
      </c>
      <c r="Q441" s="16">
        <f>IFERROR(INT(IF(MID(VLOOKUP(B441,IMPORT!$F:$AF,26,FALSE),1,10)&lt;&gt;"null",MID(VLOOKUP(B441,IMPORT!$F:$AF,26,FALSE),1,10),"")),"")</f>
        <v>43367</v>
      </c>
      <c r="R441" s="16" t="str">
        <f>IFERROR(IF(VLOOKUP(B441,IMPORT!$F:$AF,11,FALSE)="true","X",""),"")</f>
        <v/>
      </c>
      <c r="S441" s="16" t="str">
        <f>IFERROR(IF(VLOOKUP(B441,IMPORT!$F:$AF,12,FALSE)="true","X",""),"")</f>
        <v/>
      </c>
      <c r="T441" s="16" t="str">
        <f>IFERROR(IF(VLOOKUP(B441,IMPORT!$F:$AF,9,FALSE)="true","X",""),"")</f>
        <v/>
      </c>
      <c r="U441" s="16" t="str">
        <f>IFERROR(IF(VLOOKUP(B441,IMPORT!$F:$AF,10,FALSE)="true","X",""),"")</f>
        <v/>
      </c>
      <c r="V441" s="16" t="str">
        <f>IFERROR(IF(VLOOKUP(B441,IMPORT!$F:$AF,13,FALSE)="true","X",""),"")</f>
        <v/>
      </c>
      <c r="W441" s="16" t="str">
        <f>IFERROR(IF(VLOOKUP(B441,IMPORT!$F:$AF,14,FALSE)="true","X",""),"")</f>
        <v/>
      </c>
      <c r="X441" s="12">
        <f>IFERROR(INT(IF(MID(VLOOKUP(B441,IMPORT!$F:$AF,27,FALSE),1,10)&lt;&gt;"null",MID(VLOOKUP(B441,IMPORT!$F:$AF,27,FALSE),1,10),"-")),"")</f>
        <v>43438</v>
      </c>
      <c r="Y441" s="21">
        <f>IFERROR(IF(VLOOKUP(B441,IMPORT!$F:$AF,24,FALSE)&lt;&gt;"null",VLOOKUP(B441,IMPORT!$F:$AF,24,FALSE),""),"")</f>
        <v>7.0100118723600896E+17</v>
      </c>
      <c r="Z441" s="18" t="str">
        <f>IFERROR(IF(VLOOKUP(B441,IMPORT!$F:$AF,25,FALSE)&lt;&gt;"null",VLOOKUP(B441,IMPORT!$F:$AF,25,FALSE),""),"")</f>
        <v/>
      </c>
    </row>
    <row r="442" spans="1:26">
      <c r="A442" s="1" t="str">
        <f>IFERROR(IF(IMPORT!C442&lt;&gt;"",IMPORT!C442,""),"")</f>
        <v>Z - Garage Street - Simon</v>
      </c>
      <c r="B442" s="1" t="str">
        <f>IFERROR(VLOOKUP(D442,IMPORT!$1:$1048576,6,FALSE),"")</f>
        <v>EL-998-BR</v>
      </c>
      <c r="C442" s="1" t="str">
        <f>IFERROR(VLOOKUP(B442,IMPORT!$F:$G,2,FALSE),"")</f>
        <v>TWINGO</v>
      </c>
      <c r="D442" s="8" t="str">
        <f>IFERROR(IF(IMPORT!A442&lt;&gt;"",IMPORT!A442,""),"")</f>
        <v>Z - Garage Street - Simon2</v>
      </c>
      <c r="E442" s="1" t="str">
        <f>IFERROR(VLOOKUP(D442,IMPORT!$1:$1048576,21,FALSE),"")</f>
        <v>Simon Coulange</v>
      </c>
      <c r="F442" s="22" t="str">
        <f>IFERROR(IF(VLOOKUP(B442,IMPORT!$F:$J,4,0)="true","","S"),"")</f>
        <v>S</v>
      </c>
      <c r="G442" s="10" t="str">
        <f>IFERROR(IF(VLOOKUP(B442,IMPORT!$F:$J,5,0)="normal","","B"),"")</f>
        <v>B</v>
      </c>
      <c r="H442" s="23" t="str">
        <f>IFERROR(IF(VLOOKUP(B442,IMPORT!$F:$L,7,0)="true","","P"),"")</f>
        <v>P</v>
      </c>
      <c r="I442" s="18" t="str">
        <f>IF(AND(OR(IMPORT!K442="available",IMPORT!K442="reservation",IMPORT!K442="reservation-late"),OR(A442&lt;&gt;"Z - Garage - Livraison",A442&lt;&gt;"Z - Garage - Livraison")),B442,"")</f>
        <v/>
      </c>
      <c r="J442" s="18" t="str">
        <f>IFERROR(IF(VLOOKUP(B442,IMPORT!$F:$AF,21,FALSE)&lt;&gt;"null",IF(OR(A442="Z - Garage - Livraison",A442="Z - Garage - Restitution"),"",B442),""),"")</f>
        <v>EL-998-BR</v>
      </c>
      <c r="K442" s="18" t="str">
        <f>IF(AND(J442="",OR(IMPORT!K442="intervention",IMPORT!K442="intervention-late")),IF(OR(A442="Z - Garage - Livraison",A442="Z - Garage - Restitution"),"",B442),"")</f>
        <v/>
      </c>
      <c r="L442" s="18" t="str">
        <f t="shared" si="12"/>
        <v/>
      </c>
      <c r="M442" s="20">
        <f>IFERROR(INT(IF(OR(IMPORT!K442="intervention",IMPORT!K442="intervention-late",IMPORT!K442="unavailable"),IF(J442&lt;&gt;"",MID(VLOOKUP(B442,IMPORT!$F:$AF,21,0),1,10),MID(VLOOKUP(B442,IMPORT!$F:$AF,19,0),1,10)),"")),"")</f>
        <v>43398</v>
      </c>
      <c r="N442" s="20">
        <f>IFERROR(INT(IF(OR(IMPORT!K442="intervention",IMPORT!K442="intervention-late",IMPORT!K442="unavailable"),IF(J442&lt;&gt;"",MID(VLOOKUP(B442,IMPORT!$F:$AF,22,0),1,10),MID(VLOOKUP(B442,IMPORT!$F:$AF,20,0),1,10)),"")),"")</f>
        <v>43523</v>
      </c>
      <c r="O442" s="18">
        <f t="shared" ca="1" si="13"/>
        <v>8</v>
      </c>
      <c r="P442" s="14" t="str">
        <f>IFERROR(INT(IF(MID(VLOOKUP(B442,IMPORT!$F:$AF,23,FALSE),1,10)&lt;&gt;"null",MID(VLOOKUP(B442,IMPORT!$F:$AF,23,FALSE),1,10),"")),"")</f>
        <v/>
      </c>
      <c r="Q442" s="16" t="str">
        <f>IFERROR(INT(IF(MID(VLOOKUP(B442,IMPORT!$F:$AF,26,FALSE),1,10)&lt;&gt;"null",MID(VLOOKUP(B442,IMPORT!$F:$AF,26,FALSE),1,10),"")),"")</f>
        <v/>
      </c>
      <c r="R442" s="16" t="str">
        <f>IFERROR(IF(VLOOKUP(B442,IMPORT!$F:$AF,11,FALSE)="true","X",""),"")</f>
        <v/>
      </c>
      <c r="S442" s="16" t="str">
        <f>IFERROR(IF(VLOOKUP(B442,IMPORT!$F:$AF,12,FALSE)="true","X",""),"")</f>
        <v/>
      </c>
      <c r="T442" s="16" t="str">
        <f>IFERROR(IF(VLOOKUP(B442,IMPORT!$F:$AF,9,FALSE)="true","X",""),"")</f>
        <v/>
      </c>
      <c r="U442" s="16" t="str">
        <f>IFERROR(IF(VLOOKUP(B442,IMPORT!$F:$AF,10,FALSE)="true","X",""),"")</f>
        <v/>
      </c>
      <c r="V442" s="16" t="str">
        <f>IFERROR(IF(VLOOKUP(B442,IMPORT!$F:$AF,13,FALSE)="true","X",""),"")</f>
        <v/>
      </c>
      <c r="W442" s="16" t="str">
        <f>IFERROR(IF(VLOOKUP(B442,IMPORT!$F:$AF,14,FALSE)="true","X",""),"")</f>
        <v/>
      </c>
      <c r="X442" s="12">
        <f>IFERROR(INT(IF(MID(VLOOKUP(B442,IMPORT!$F:$AF,27,FALSE),1,10)&lt;&gt;"null",MID(VLOOKUP(B442,IMPORT!$F:$AF,27,FALSE),1,10),"-")),"")</f>
        <v>43209</v>
      </c>
      <c r="Y442" s="21">
        <f>IFERROR(IF(VLOOKUP(B442,IMPORT!$F:$AF,24,FALSE)&lt;&gt;"null",VLOOKUP(B442,IMPORT!$F:$AF,24,FALSE),""),"")</f>
        <v>7.0100118723600294E+17</v>
      </c>
      <c r="Z442" s="18" t="str">
        <f>IFERROR(IF(VLOOKUP(B442,IMPORT!$F:$AF,25,FALSE)&lt;&gt;"null",VLOOKUP(B442,IMPORT!$F:$AF,25,FALSE),""),"")</f>
        <v/>
      </c>
    </row>
    <row r="443" spans="1:26">
      <c r="A443" s="1" t="str">
        <f>IFERROR(IF(IMPORT!C443&lt;&gt;"",IMPORT!C443,""),"")</f>
        <v>Z - Garage Street - Simon</v>
      </c>
      <c r="B443" s="1" t="str">
        <f>IFERROR(VLOOKUP(D443,IMPORT!$1:$1048576,6,FALSE),"")</f>
        <v>FA-895-JA</v>
      </c>
      <c r="C443" s="1" t="str">
        <f>IFERROR(VLOOKUP(B443,IMPORT!$F:$G,2,FALSE),"")</f>
        <v>MEGANE</v>
      </c>
      <c r="D443" s="8" t="str">
        <f>IFERROR(IF(IMPORT!A443&lt;&gt;"",IMPORT!A443,""),"")</f>
        <v>Z - Garage Street - Simon3</v>
      </c>
      <c r="E443" s="1" t="str">
        <f>IFERROR(VLOOKUP(D443,IMPORT!$1:$1048576,21,FALSE),"")</f>
        <v>Simon Coulange</v>
      </c>
      <c r="F443" s="22" t="str">
        <f>IFERROR(IF(VLOOKUP(B443,IMPORT!$F:$J,4,0)="true","","S"),"")</f>
        <v/>
      </c>
      <c r="G443" s="10" t="str">
        <f>IFERROR(IF(VLOOKUP(B443,IMPORT!$F:$J,5,0)="normal","","B"),"")</f>
        <v/>
      </c>
      <c r="H443" s="23" t="str">
        <f>IFERROR(IF(VLOOKUP(B443,IMPORT!$F:$L,7,0)="true","","P"),"")</f>
        <v>P</v>
      </c>
      <c r="I443" s="18" t="str">
        <f>IF(AND(OR(IMPORT!K443="available",IMPORT!K443="reservation",IMPORT!K443="reservation-late"),OR(A443&lt;&gt;"Z - Garage - Livraison",A443&lt;&gt;"Z - Garage - Livraison")),B443,"")</f>
        <v/>
      </c>
      <c r="J443" s="18" t="str">
        <f>IFERROR(IF(VLOOKUP(B443,IMPORT!$F:$AF,21,FALSE)&lt;&gt;"null",IF(OR(A443="Z - Garage - Livraison",A443="Z - Garage - Restitution"),"",B443),""),"")</f>
        <v>FA-895-JA</v>
      </c>
      <c r="K443" s="18" t="str">
        <f>IF(AND(J443="",OR(IMPORT!K443="intervention",IMPORT!K443="intervention-late")),IF(OR(A443="Z - Garage - Livraison",A443="Z - Garage - Restitution"),"",B443),"")</f>
        <v/>
      </c>
      <c r="L443" s="18" t="str">
        <f t="shared" si="12"/>
        <v/>
      </c>
      <c r="M443" s="20">
        <f>IFERROR(INT(IF(OR(IMPORT!K443="intervention",IMPORT!K443="intervention-late",IMPORT!K443="unavailable"),IF(J443&lt;&gt;"",MID(VLOOKUP(B443,IMPORT!$F:$AF,21,0),1,10),MID(VLOOKUP(B443,IMPORT!$F:$AF,19,0),1,10)),"")),"")</f>
        <v>43414</v>
      </c>
      <c r="N443" s="20">
        <f>IFERROR(INT(IF(OR(IMPORT!K443="intervention",IMPORT!K443="intervention-late",IMPORT!K443="unavailable"),IF(J443&lt;&gt;"",MID(VLOOKUP(B443,IMPORT!$F:$AF,22,0),1,10),MID(VLOOKUP(B443,IMPORT!$F:$AF,20,0),1,10)),"")),"")</f>
        <v>43524</v>
      </c>
      <c r="O443" s="18">
        <f t="shared" ca="1" si="13"/>
        <v>9</v>
      </c>
      <c r="P443" s="14">
        <f>IFERROR(INT(IF(MID(VLOOKUP(B443,IMPORT!$F:$AF,23,FALSE),1,10)&lt;&gt;"null",MID(VLOOKUP(B443,IMPORT!$F:$AF,23,FALSE),1,10),"")),"")</f>
        <v>43387</v>
      </c>
      <c r="Q443" s="16">
        <f>IFERROR(INT(IF(MID(VLOOKUP(B443,IMPORT!$F:$AF,26,FALSE),1,10)&lt;&gt;"null",MID(VLOOKUP(B443,IMPORT!$F:$AF,26,FALSE),1,10),"")),"")</f>
        <v>43401</v>
      </c>
      <c r="R443" s="16" t="str">
        <f>IFERROR(IF(VLOOKUP(B443,IMPORT!$F:$AF,11,FALSE)="true","X",""),"")</f>
        <v/>
      </c>
      <c r="S443" s="16" t="str">
        <f>IFERROR(IF(VLOOKUP(B443,IMPORT!$F:$AF,12,FALSE)="true","X",""),"")</f>
        <v/>
      </c>
      <c r="T443" s="16" t="str">
        <f>IFERROR(IF(VLOOKUP(B443,IMPORT!$F:$AF,9,FALSE)="true","X",""),"")</f>
        <v/>
      </c>
      <c r="U443" s="16" t="str">
        <f>IFERROR(IF(VLOOKUP(B443,IMPORT!$F:$AF,10,FALSE)="true","X",""),"")</f>
        <v/>
      </c>
      <c r="V443" s="16" t="str">
        <f>IFERROR(IF(VLOOKUP(B443,IMPORT!$F:$AF,13,FALSE)="true","X",""),"")</f>
        <v/>
      </c>
      <c r="W443" s="16" t="str">
        <f>IFERROR(IF(VLOOKUP(B443,IMPORT!$F:$AF,14,FALSE)="true","X",""),"")</f>
        <v/>
      </c>
      <c r="X443" s="12" t="str">
        <f>IFERROR(INT(IF(MID(VLOOKUP(B443,IMPORT!$F:$AF,27,FALSE),1,10)&lt;&gt;"null",MID(VLOOKUP(B443,IMPORT!$F:$AF,27,FALSE),1,10),"-")),"")</f>
        <v/>
      </c>
      <c r="Y443" s="21" t="str">
        <f>IFERROR(IF(VLOOKUP(B443,IMPORT!$F:$AF,24,FALSE)&lt;&gt;"null",VLOOKUP(B443,IMPORT!$F:$AF,24,FALSE),""),"")</f>
        <v/>
      </c>
      <c r="Z443" s="18" t="str">
        <f>IFERROR(IF(VLOOKUP(B443,IMPORT!$F:$AF,25,FALSE)&lt;&gt;"null",VLOOKUP(B443,IMPORT!$F:$AF,25,FALSE),""),"")</f>
        <v/>
      </c>
    </row>
    <row r="444" spans="1:26">
      <c r="A444" s="1" t="str">
        <f>IFERROR(IF(IMPORT!C444&lt;&gt;"",IMPORT!C444,""),"")</f>
        <v>Z - Garage Street - Simon</v>
      </c>
      <c r="B444" s="1" t="str">
        <f>IFERROR(VLOOKUP(D444,IMPORT!$1:$1048576,6,FALSE),"")</f>
        <v>EZ-516-XF</v>
      </c>
      <c r="C444" s="1" t="str">
        <f>IFERROR(VLOOKUP(B444,IMPORT!$F:$G,2,FALSE),"")</f>
        <v>C-HR</v>
      </c>
      <c r="D444" s="8" t="str">
        <f>IFERROR(IF(IMPORT!A444&lt;&gt;"",IMPORT!A444,""),"")</f>
        <v>Z - Garage Street - Simon4</v>
      </c>
      <c r="E444" s="1" t="str">
        <f>IFERROR(VLOOKUP(D444,IMPORT!$1:$1048576,21,FALSE),"")</f>
        <v>Simon Coulange</v>
      </c>
      <c r="F444" s="22" t="str">
        <f>IFERROR(IF(VLOOKUP(B444,IMPORT!$F:$J,4,0)="true","","S"),"")</f>
        <v>S</v>
      </c>
      <c r="G444" s="10" t="str">
        <f>IFERROR(IF(VLOOKUP(B444,IMPORT!$F:$J,5,0)="normal","","B"),"")</f>
        <v/>
      </c>
      <c r="H444" s="23" t="str">
        <f>IFERROR(IF(VLOOKUP(B444,IMPORT!$F:$L,7,0)="true","","P"),"")</f>
        <v>P</v>
      </c>
      <c r="I444" s="18" t="str">
        <f>IF(AND(OR(IMPORT!K444="available",IMPORT!K444="reservation",IMPORT!K444="reservation-late"),OR(A444&lt;&gt;"Z - Garage - Livraison",A444&lt;&gt;"Z - Garage - Livraison")),B444,"")</f>
        <v/>
      </c>
      <c r="J444" s="18" t="str">
        <f>IFERROR(IF(VLOOKUP(B444,IMPORT!$F:$AF,21,FALSE)&lt;&gt;"null",IF(OR(A444="Z - Garage - Livraison",A444="Z - Garage - Restitution"),"",B444),""),"")</f>
        <v>EZ-516-XF</v>
      </c>
      <c r="K444" s="18" t="str">
        <f>IF(AND(J444="",OR(IMPORT!K444="intervention",IMPORT!K444="intervention-late")),IF(OR(A444="Z - Garage - Livraison",A444="Z - Garage - Restitution"),"",B444),"")</f>
        <v/>
      </c>
      <c r="L444" s="18" t="str">
        <f t="shared" si="12"/>
        <v/>
      </c>
      <c r="M444" s="20">
        <f>IFERROR(INT(IF(OR(IMPORT!K444="intervention",IMPORT!K444="intervention-late",IMPORT!K444="unavailable"),IF(J444&lt;&gt;"",MID(VLOOKUP(B444,IMPORT!$F:$AF,21,0),1,10),MID(VLOOKUP(B444,IMPORT!$F:$AF,19,0),1,10)),"")),"")</f>
        <v>43432</v>
      </c>
      <c r="N444" s="20">
        <f>IFERROR(INT(IF(OR(IMPORT!K444="intervention",IMPORT!K444="intervention-late",IMPORT!K444="unavailable"),IF(J444&lt;&gt;"",MID(VLOOKUP(B444,IMPORT!$F:$AF,22,0),1,10),MID(VLOOKUP(B444,IMPORT!$F:$AF,20,0),1,10)),"")),"")</f>
        <v>43523</v>
      </c>
      <c r="O444" s="18">
        <f t="shared" ca="1" si="13"/>
        <v>8</v>
      </c>
      <c r="P444" s="14" t="str">
        <f>IFERROR(INT(IF(MID(VLOOKUP(B444,IMPORT!$F:$AF,23,FALSE),1,10)&lt;&gt;"null",MID(VLOOKUP(B444,IMPORT!$F:$AF,23,FALSE),1,10),"")),"")</f>
        <v/>
      </c>
      <c r="Q444" s="16" t="str">
        <f>IFERROR(INT(IF(MID(VLOOKUP(B444,IMPORT!$F:$AF,26,FALSE),1,10)&lt;&gt;"null",MID(VLOOKUP(B444,IMPORT!$F:$AF,26,FALSE),1,10),"")),"")</f>
        <v/>
      </c>
      <c r="R444" s="16" t="str">
        <f>IFERROR(IF(VLOOKUP(B444,IMPORT!$F:$AF,11,FALSE)="true","X",""),"")</f>
        <v/>
      </c>
      <c r="S444" s="16" t="str">
        <f>IFERROR(IF(VLOOKUP(B444,IMPORT!$F:$AF,12,FALSE)="true","X",""),"")</f>
        <v/>
      </c>
      <c r="T444" s="16" t="str">
        <f>IFERROR(IF(VLOOKUP(B444,IMPORT!$F:$AF,9,FALSE)="true","X",""),"")</f>
        <v/>
      </c>
      <c r="U444" s="16" t="str">
        <f>IFERROR(IF(VLOOKUP(B444,IMPORT!$F:$AF,10,FALSE)="true","X",""),"")</f>
        <v/>
      </c>
      <c r="V444" s="16" t="str">
        <f>IFERROR(IF(VLOOKUP(B444,IMPORT!$F:$AF,13,FALSE)="true","X",""),"")</f>
        <v/>
      </c>
      <c r="W444" s="16" t="str">
        <f>IFERROR(IF(VLOOKUP(B444,IMPORT!$F:$AF,14,FALSE)="true","X",""),"")</f>
        <v/>
      </c>
      <c r="X444" s="12" t="str">
        <f>IFERROR(INT(IF(MID(VLOOKUP(B444,IMPORT!$F:$AF,27,FALSE),1,10)&lt;&gt;"null",MID(VLOOKUP(B444,IMPORT!$F:$AF,27,FALSE),1,10),"-")),"")</f>
        <v/>
      </c>
      <c r="Y444" s="21">
        <f>IFERROR(IF(VLOOKUP(B444,IMPORT!$F:$AF,24,FALSE)&lt;&gt;"null",VLOOKUP(B444,IMPORT!$F:$AF,24,FALSE),""),"")</f>
        <v>7.0100118723604698E+17</v>
      </c>
      <c r="Z444" s="18" t="str">
        <f>IFERROR(IF(VLOOKUP(B444,IMPORT!$F:$AF,25,FALSE)&lt;&gt;"null",VLOOKUP(B444,IMPORT!$F:$AF,25,FALSE),""),"")</f>
        <v/>
      </c>
    </row>
    <row r="445" spans="1:26">
      <c r="A445" s="1" t="str">
        <f>IFERROR(IF(IMPORT!C445&lt;&gt;"",IMPORT!C445,""),"")</f>
        <v>Z - Garage Street - Simon</v>
      </c>
      <c r="B445" s="1" t="str">
        <f>IFERROR(VLOOKUP(D445,IMPORT!$1:$1048576,6,FALSE),"")</f>
        <v>EV-365-SP</v>
      </c>
      <c r="C445" s="1" t="str">
        <f>IFERROR(VLOOKUP(B445,IMPORT!$F:$G,2,FALSE),"")</f>
        <v>MEGANE</v>
      </c>
      <c r="D445" s="8" t="str">
        <f>IFERROR(IF(IMPORT!A445&lt;&gt;"",IMPORT!A445,""),"")</f>
        <v>Z - Garage Street - Simon5</v>
      </c>
      <c r="E445" s="1" t="str">
        <f>IFERROR(VLOOKUP(D445,IMPORT!$1:$1048576,21,FALSE),"")</f>
        <v>Simon Coulange</v>
      </c>
      <c r="F445" s="22" t="str">
        <f>IFERROR(IF(VLOOKUP(B445,IMPORT!$F:$J,4,0)="true","","S"),"")</f>
        <v>S</v>
      </c>
      <c r="G445" s="10" t="str">
        <f>IFERROR(IF(VLOOKUP(B445,IMPORT!$F:$J,5,0)="normal","","B"),"")</f>
        <v/>
      </c>
      <c r="H445" s="23" t="str">
        <f>IFERROR(IF(VLOOKUP(B445,IMPORT!$F:$L,7,0)="true","","P"),"")</f>
        <v>P</v>
      </c>
      <c r="I445" s="18" t="str">
        <f>IF(AND(OR(IMPORT!K445="available",IMPORT!K445="reservation",IMPORT!K445="reservation-late"),OR(A445&lt;&gt;"Z - Garage - Livraison",A445&lt;&gt;"Z - Garage - Livraison")),B445,"")</f>
        <v/>
      </c>
      <c r="J445" s="18" t="str">
        <f>IFERROR(IF(VLOOKUP(B445,IMPORT!$F:$AF,21,FALSE)&lt;&gt;"null",IF(OR(A445="Z - Garage - Livraison",A445="Z - Garage - Restitution"),"",B445),""),"")</f>
        <v/>
      </c>
      <c r="K445" s="18" t="str">
        <f>IF(AND(J445="",OR(IMPORT!K445="intervention",IMPORT!K445="intervention-late")),IF(OR(A445="Z - Garage - Livraison",A445="Z - Garage - Restitution"),"",B445),"")</f>
        <v>EV-365-SP</v>
      </c>
      <c r="L445" s="18" t="str">
        <f t="shared" si="12"/>
        <v/>
      </c>
      <c r="M445" s="20">
        <f>IFERROR(INT(IF(OR(IMPORT!K445="intervention",IMPORT!K445="intervention-late",IMPORT!K445="unavailable"),IF(J445&lt;&gt;"",MID(VLOOKUP(B445,IMPORT!$F:$AF,21,0),1,10),MID(VLOOKUP(B445,IMPORT!$F:$AF,19,0),1,10)),"")),"")</f>
        <v>43453</v>
      </c>
      <c r="N445" s="20">
        <f>IFERROR(INT(IF(OR(IMPORT!K445="intervention",IMPORT!K445="intervention-late",IMPORT!K445="unavailable"),IF(J445&lt;&gt;"",MID(VLOOKUP(B445,IMPORT!$F:$AF,22,0),1,10),MID(VLOOKUP(B445,IMPORT!$F:$AF,20,0),1,10)),"")),"")</f>
        <v>43582</v>
      </c>
      <c r="O445" s="18" t="str">
        <f t="shared" ca="1" si="13"/>
        <v/>
      </c>
      <c r="P445" s="14" t="str">
        <f>IFERROR(INT(IF(MID(VLOOKUP(B445,IMPORT!$F:$AF,23,FALSE),1,10)&lt;&gt;"null",MID(VLOOKUP(B445,IMPORT!$F:$AF,23,FALSE),1,10),"")),"")</f>
        <v/>
      </c>
      <c r="Q445" s="16" t="str">
        <f>IFERROR(INT(IF(MID(VLOOKUP(B445,IMPORT!$F:$AF,26,FALSE),1,10)&lt;&gt;"null",MID(VLOOKUP(B445,IMPORT!$F:$AF,26,FALSE),1,10),"")),"")</f>
        <v/>
      </c>
      <c r="R445" s="16" t="str">
        <f>IFERROR(IF(VLOOKUP(B445,IMPORT!$F:$AF,11,FALSE)="true","X",""),"")</f>
        <v/>
      </c>
      <c r="S445" s="16" t="str">
        <f>IFERROR(IF(VLOOKUP(B445,IMPORT!$F:$AF,12,FALSE)="true","X",""),"")</f>
        <v/>
      </c>
      <c r="T445" s="16" t="str">
        <f>IFERROR(IF(VLOOKUP(B445,IMPORT!$F:$AF,9,FALSE)="true","X",""),"")</f>
        <v/>
      </c>
      <c r="U445" s="16" t="str">
        <f>IFERROR(IF(VLOOKUP(B445,IMPORT!$F:$AF,10,FALSE)="true","X",""),"")</f>
        <v/>
      </c>
      <c r="V445" s="16" t="str">
        <f>IFERROR(IF(VLOOKUP(B445,IMPORT!$F:$AF,13,FALSE)="true","X",""),"")</f>
        <v/>
      </c>
      <c r="W445" s="16" t="str">
        <f>IFERROR(IF(VLOOKUP(B445,IMPORT!$F:$AF,14,FALSE)="true","X",""),"")</f>
        <v/>
      </c>
      <c r="X445" s="12">
        <f>IFERROR(INT(IF(MID(VLOOKUP(B445,IMPORT!$F:$AF,27,FALSE),1,10)&lt;&gt;"null",MID(VLOOKUP(B445,IMPORT!$F:$AF,27,FALSE),1,10),"-")),"")</f>
        <v>43283</v>
      </c>
      <c r="Y445" s="21">
        <f>IFERROR(IF(VLOOKUP(B445,IMPORT!$F:$AF,24,FALSE)&lt;&gt;"null",VLOOKUP(B445,IMPORT!$F:$AF,24,FALSE),""),"")</f>
        <v>7.0100118723603699E+17</v>
      </c>
      <c r="Z445" s="18" t="str">
        <f>IFERROR(IF(VLOOKUP(B445,IMPORT!$F:$AF,25,FALSE)&lt;&gt;"null",VLOOKUP(B445,IMPORT!$F:$AF,25,FALSE),""),"")</f>
        <v/>
      </c>
    </row>
    <row r="446" spans="1:26">
      <c r="A446" s="1" t="str">
        <f>IFERROR(IF(IMPORT!C446&lt;&gt;"",IMPORT!C446,""),"")</f>
        <v>Z - Garage Street - Stephen</v>
      </c>
      <c r="B446" s="1" t="str">
        <f>IFERROR(VLOOKUP(D446,IMPORT!$1:$1048576,6,FALSE),"")</f>
        <v>EQ-239-HS</v>
      </c>
      <c r="C446" s="1" t="str">
        <f>IFERROR(VLOOKUP(B446,IMPORT!$F:$G,2,FALSE),"")</f>
        <v>MEGANE</v>
      </c>
      <c r="D446" s="8" t="str">
        <f>IFERROR(IF(IMPORT!A446&lt;&gt;"",IMPORT!A446,""),"")</f>
        <v>Z - Garage Street - Stephen1</v>
      </c>
      <c r="E446" s="1" t="str">
        <f>IFERROR(VLOOKUP(D446,IMPORT!$1:$1048576,21,FALSE),"")</f>
        <v>Stephen Girault</v>
      </c>
      <c r="F446" s="22" t="str">
        <f>IFERROR(IF(VLOOKUP(B446,IMPORT!$F:$J,4,0)="true","","S"),"")</f>
        <v>S</v>
      </c>
      <c r="G446" s="10" t="str">
        <f>IFERROR(IF(VLOOKUP(B446,IMPORT!$F:$J,5,0)="normal","","B"),"")</f>
        <v>B</v>
      </c>
      <c r="H446" s="23" t="str">
        <f>IFERROR(IF(VLOOKUP(B446,IMPORT!$F:$L,7,0)="true","","P"),"")</f>
        <v>P</v>
      </c>
      <c r="I446" s="18" t="str">
        <f>IF(AND(OR(IMPORT!K446="available",IMPORT!K446="reservation",IMPORT!K446="reservation-late"),OR(A446&lt;&gt;"Z - Garage - Livraison",A446&lt;&gt;"Z - Garage - Livraison")),B446,"")</f>
        <v>EQ-239-HS</v>
      </c>
      <c r="J446" s="18" t="str">
        <f>IFERROR(IF(VLOOKUP(B446,IMPORT!$F:$AF,21,FALSE)&lt;&gt;"null",IF(OR(A446="Z - Garage - Livraison",A446="Z - Garage - Restitution"),"",B446),""),"")</f>
        <v/>
      </c>
      <c r="K446" s="18" t="str">
        <f>IF(AND(J446="",OR(IMPORT!K446="intervention",IMPORT!K446="intervention-late")),IF(OR(A446="Z - Garage - Livraison",A446="Z - Garage - Restitution"),"",B446),"")</f>
        <v/>
      </c>
      <c r="L446" s="18" t="str">
        <f t="shared" si="12"/>
        <v/>
      </c>
      <c r="M446" s="20" t="str">
        <f>IFERROR(INT(IF(OR(IMPORT!K446="intervention",IMPORT!K446="intervention-late",IMPORT!K446="unavailable"),IF(J446&lt;&gt;"",MID(VLOOKUP(B446,IMPORT!$F:$AF,21,0),1,10),MID(VLOOKUP(B446,IMPORT!$F:$AF,19,0),1,10)),"")),"")</f>
        <v/>
      </c>
      <c r="N446" s="20" t="str">
        <f>IFERROR(INT(IF(OR(IMPORT!K446="intervention",IMPORT!K446="intervention-late",IMPORT!K446="unavailable"),IF(J446&lt;&gt;"",MID(VLOOKUP(B446,IMPORT!$F:$AF,22,0),1,10),MID(VLOOKUP(B446,IMPORT!$F:$AF,20,0),1,10)),"")),"")</f>
        <v/>
      </c>
      <c r="O446" s="18" t="str">
        <f t="shared" ca="1" si="13"/>
        <v/>
      </c>
      <c r="P446" s="14" t="str">
        <f>IFERROR(INT(IF(MID(VLOOKUP(B446,IMPORT!$F:$AF,23,FALSE),1,10)&lt;&gt;"null",MID(VLOOKUP(B446,IMPORT!$F:$AF,23,FALSE),1,10),"")),"")</f>
        <v/>
      </c>
      <c r="Q446" s="16" t="str">
        <f>IFERROR(INT(IF(MID(VLOOKUP(B446,IMPORT!$F:$AF,26,FALSE),1,10)&lt;&gt;"null",MID(VLOOKUP(B446,IMPORT!$F:$AF,26,FALSE),1,10),"")),"")</f>
        <v/>
      </c>
      <c r="R446" s="16" t="str">
        <f>IFERROR(IF(VLOOKUP(B446,IMPORT!$F:$AF,11,FALSE)="true","X",""),"")</f>
        <v/>
      </c>
      <c r="S446" s="16" t="str">
        <f>IFERROR(IF(VLOOKUP(B446,IMPORT!$F:$AF,12,FALSE)="true","X",""),"")</f>
        <v/>
      </c>
      <c r="T446" s="16" t="str">
        <f>IFERROR(IF(VLOOKUP(B446,IMPORT!$F:$AF,9,FALSE)="true","X",""),"")</f>
        <v/>
      </c>
      <c r="U446" s="16" t="str">
        <f>IFERROR(IF(VLOOKUP(B446,IMPORT!$F:$AF,10,FALSE)="true","X",""),"")</f>
        <v/>
      </c>
      <c r="V446" s="16" t="str">
        <f>IFERROR(IF(VLOOKUP(B446,IMPORT!$F:$AF,13,FALSE)="true","X",""),"")</f>
        <v/>
      </c>
      <c r="W446" s="16" t="str">
        <f>IFERROR(IF(VLOOKUP(B446,IMPORT!$F:$AF,14,FALSE)="true","X",""),"")</f>
        <v/>
      </c>
      <c r="X446" s="12">
        <f>IFERROR(INT(IF(MID(VLOOKUP(B446,IMPORT!$F:$AF,27,FALSE),1,10)&lt;&gt;"null",MID(VLOOKUP(B446,IMPORT!$F:$AF,27,FALSE),1,10),"-")),"")</f>
        <v>43216</v>
      </c>
      <c r="Y446" s="21">
        <f>IFERROR(IF(VLOOKUP(B446,IMPORT!$F:$AF,24,FALSE)&lt;&gt;"null",VLOOKUP(B446,IMPORT!$F:$AF,24,FALSE),""),"")</f>
        <v>7.01001187236016E+17</v>
      </c>
      <c r="Z446" s="18" t="str">
        <f>IFERROR(IF(VLOOKUP(B446,IMPORT!$F:$AF,25,FALSE)&lt;&gt;"null",VLOOKUP(B446,IMPORT!$F:$AF,25,FALSE),""),"")</f>
        <v/>
      </c>
    </row>
    <row r="447" spans="1:26">
      <c r="A447" s="1" t="str">
        <f>IFERROR(IF(IMPORT!C447&lt;&gt;"",IMPORT!C447,""),"")</f>
        <v>Z - Garage Street - Stephen</v>
      </c>
      <c r="B447" s="1" t="str">
        <f>IFERROR(VLOOKUP(D447,IMPORT!$1:$1048576,6,FALSE),"")</f>
        <v>EL-376-SA</v>
      </c>
      <c r="C447" s="1" t="str">
        <f>IFERROR(VLOOKUP(B447,IMPORT!$F:$G,2,FALSE),"")</f>
        <v>TWINGO</v>
      </c>
      <c r="D447" s="8" t="str">
        <f>IFERROR(IF(IMPORT!A447&lt;&gt;"",IMPORT!A447,""),"")</f>
        <v>Z - Garage Street - Stephen2</v>
      </c>
      <c r="E447" s="1" t="str">
        <f>IFERROR(VLOOKUP(D447,IMPORT!$1:$1048576,21,FALSE),"")</f>
        <v>Stephen Girault</v>
      </c>
      <c r="F447" s="22" t="str">
        <f>IFERROR(IF(VLOOKUP(B447,IMPORT!$F:$J,4,0)="true","","S"),"")</f>
        <v/>
      </c>
      <c r="G447" s="10" t="str">
        <f>IFERROR(IF(VLOOKUP(B447,IMPORT!$F:$J,5,0)="normal","","B"),"")</f>
        <v>B</v>
      </c>
      <c r="H447" s="23" t="str">
        <f>IFERROR(IF(VLOOKUP(B447,IMPORT!$F:$L,7,0)="true","","P"),"")</f>
        <v>P</v>
      </c>
      <c r="I447" s="18" t="str">
        <f>IF(AND(OR(IMPORT!K447="available",IMPORT!K447="reservation",IMPORT!K447="reservation-late"),OR(A447&lt;&gt;"Z - Garage - Livraison",A447&lt;&gt;"Z - Garage - Livraison")),B447,"")</f>
        <v/>
      </c>
      <c r="J447" s="18" t="str">
        <f>IFERROR(IF(VLOOKUP(B447,IMPORT!$F:$AF,21,FALSE)&lt;&gt;"null",IF(OR(A447="Z - Garage - Livraison",A447="Z - Garage - Restitution"),"",B447),""),"")</f>
        <v>EL-376-SA</v>
      </c>
      <c r="K447" s="18" t="str">
        <f>IF(AND(J447="",OR(IMPORT!K447="intervention",IMPORT!K447="intervention-late")),IF(OR(A447="Z - Garage - Livraison",A447="Z - Garage - Restitution"),"",B447),"")</f>
        <v/>
      </c>
      <c r="L447" s="18" t="str">
        <f t="shared" si="12"/>
        <v/>
      </c>
      <c r="M447" s="20">
        <f>IFERROR(INT(IF(OR(IMPORT!K447="intervention",IMPORT!K447="intervention-late",IMPORT!K447="unavailable"),IF(J447&lt;&gt;"",MID(VLOOKUP(B447,IMPORT!$F:$AF,21,0),1,10),MID(VLOOKUP(B447,IMPORT!$F:$AF,19,0),1,10)),"")),"")</f>
        <v>43477</v>
      </c>
      <c r="N447" s="20">
        <f>IFERROR(INT(IF(OR(IMPORT!K447="intervention",IMPORT!K447="intervention-late",IMPORT!K447="unavailable"),IF(J447&lt;&gt;"",MID(VLOOKUP(B447,IMPORT!$F:$AF,22,0),1,10),MID(VLOOKUP(B447,IMPORT!$F:$AF,20,0),1,10)),"")),"")</f>
        <v>43530</v>
      </c>
      <c r="O447" s="18">
        <f t="shared" ca="1" si="13"/>
        <v>15</v>
      </c>
      <c r="P447" s="14" t="str">
        <f>IFERROR(INT(IF(MID(VLOOKUP(B447,IMPORT!$F:$AF,23,FALSE),1,10)&lt;&gt;"null",MID(VLOOKUP(B447,IMPORT!$F:$AF,23,FALSE),1,10),"")),"")</f>
        <v/>
      </c>
      <c r="Q447" s="16">
        <f>IFERROR(INT(IF(MID(VLOOKUP(B447,IMPORT!$F:$AF,26,FALSE),1,10)&lt;&gt;"null",MID(VLOOKUP(B447,IMPORT!$F:$AF,26,FALSE),1,10),"")),"")</f>
        <v>43386</v>
      </c>
      <c r="R447" s="16" t="str">
        <f>IFERROR(IF(VLOOKUP(B447,IMPORT!$F:$AF,11,FALSE)="true","X",""),"")</f>
        <v/>
      </c>
      <c r="S447" s="16" t="str">
        <f>IFERROR(IF(VLOOKUP(B447,IMPORT!$F:$AF,12,FALSE)="true","X",""),"")</f>
        <v/>
      </c>
      <c r="T447" s="16" t="str">
        <f>IFERROR(IF(VLOOKUP(B447,IMPORT!$F:$AF,9,FALSE)="true","X",""),"")</f>
        <v/>
      </c>
      <c r="U447" s="16" t="str">
        <f>IFERROR(IF(VLOOKUP(B447,IMPORT!$F:$AF,10,FALSE)="true","X",""),"")</f>
        <v/>
      </c>
      <c r="V447" s="16" t="str">
        <f>IFERROR(IF(VLOOKUP(B447,IMPORT!$F:$AF,13,FALSE)="true","X",""),"")</f>
        <v/>
      </c>
      <c r="W447" s="16" t="str">
        <f>IFERROR(IF(VLOOKUP(B447,IMPORT!$F:$AF,14,FALSE)="true","X",""),"")</f>
        <v/>
      </c>
      <c r="X447" s="12">
        <f>IFERROR(INT(IF(MID(VLOOKUP(B447,IMPORT!$F:$AF,27,FALSE),1,10)&lt;&gt;"null",MID(VLOOKUP(B447,IMPORT!$F:$AF,27,FALSE),1,10),"-")),"")</f>
        <v>43213</v>
      </c>
      <c r="Y447" s="21">
        <f>IFERROR(IF(VLOOKUP(B447,IMPORT!$F:$AF,24,FALSE)&lt;&gt;"null",VLOOKUP(B447,IMPORT!$F:$AF,24,FALSE),""),"")</f>
        <v>7.0100118723603405E+17</v>
      </c>
      <c r="Z447" s="18" t="str">
        <f>IFERROR(IF(VLOOKUP(B447,IMPORT!$F:$AF,25,FALSE)&lt;&gt;"null",VLOOKUP(B447,IMPORT!$F:$AF,25,FALSE),""),"")</f>
        <v/>
      </c>
    </row>
    <row r="448" spans="1:26">
      <c r="A448" s="1" t="str">
        <f>IFERROR(IF(IMPORT!C448&lt;&gt;"",IMPORT!C448,""),"")</f>
        <v>Z - Garage Street - Stephen</v>
      </c>
      <c r="B448" s="1" t="str">
        <f>IFERROR(VLOOKUP(D448,IMPORT!$1:$1048576,6,FALSE),"")</f>
        <v>FA-613-HB</v>
      </c>
      <c r="C448" s="1">
        <f>IFERROR(VLOOKUP(B448,IMPORT!$F:$G,2,FALSE),"")</f>
        <v>500</v>
      </c>
      <c r="D448" s="8" t="str">
        <f>IFERROR(IF(IMPORT!A448&lt;&gt;"",IMPORT!A448,""),"")</f>
        <v>Z - Garage Street - Stephen3</v>
      </c>
      <c r="E448" s="1" t="str">
        <f>IFERROR(VLOOKUP(D448,IMPORT!$1:$1048576,21,FALSE),"")</f>
        <v>Stephen Girault</v>
      </c>
      <c r="F448" s="22" t="str">
        <f>IFERROR(IF(VLOOKUP(B448,IMPORT!$F:$J,4,0)="true","","S"),"")</f>
        <v/>
      </c>
      <c r="G448" s="10" t="str">
        <f>IFERROR(IF(VLOOKUP(B448,IMPORT!$F:$J,5,0)="normal","","B"),"")</f>
        <v>B</v>
      </c>
      <c r="H448" s="23" t="str">
        <f>IFERROR(IF(VLOOKUP(B448,IMPORT!$F:$L,7,0)="true","","P"),"")</f>
        <v>P</v>
      </c>
      <c r="I448" s="18" t="str">
        <f>IF(AND(OR(IMPORT!K448="available",IMPORT!K448="reservation",IMPORT!K448="reservation-late"),OR(A448&lt;&gt;"Z - Garage - Livraison",A448&lt;&gt;"Z - Garage - Livraison")),B448,"")</f>
        <v/>
      </c>
      <c r="J448" s="18" t="str">
        <f>IFERROR(IF(VLOOKUP(B448,IMPORT!$F:$AF,21,FALSE)&lt;&gt;"null",IF(OR(A448="Z - Garage - Livraison",A448="Z - Garage - Restitution"),"",B448),""),"")</f>
        <v>FA-613-HB</v>
      </c>
      <c r="K448" s="18" t="str">
        <f>IF(AND(J448="",OR(IMPORT!K448="intervention",IMPORT!K448="intervention-late")),IF(OR(A448="Z - Garage - Livraison",A448="Z - Garage - Restitution"),"",B448),"")</f>
        <v/>
      </c>
      <c r="L448" s="18" t="str">
        <f t="shared" si="12"/>
        <v/>
      </c>
      <c r="M448" s="20">
        <f>IFERROR(INT(IF(OR(IMPORT!K448="intervention",IMPORT!K448="intervention-late",IMPORT!K448="unavailable"),IF(J448&lt;&gt;"",MID(VLOOKUP(B448,IMPORT!$F:$AF,21,0),1,10),MID(VLOOKUP(B448,IMPORT!$F:$AF,19,0),1,10)),"")),"")</f>
        <v>43457</v>
      </c>
      <c r="N448" s="20">
        <f>IFERROR(INT(IF(OR(IMPORT!K448="intervention",IMPORT!K448="intervention-late",IMPORT!K448="unavailable"),IF(J448&lt;&gt;"",MID(VLOOKUP(B448,IMPORT!$F:$AF,22,0),1,10),MID(VLOOKUP(B448,IMPORT!$F:$AF,20,0),1,10)),"")),"")</f>
        <v>43523</v>
      </c>
      <c r="O448" s="18">
        <f t="shared" ca="1" si="13"/>
        <v>8</v>
      </c>
      <c r="P448" s="14" t="str">
        <f>IFERROR(INT(IF(MID(VLOOKUP(B448,IMPORT!$F:$AF,23,FALSE),1,10)&lt;&gt;"null",MID(VLOOKUP(B448,IMPORT!$F:$AF,23,FALSE),1,10),"")),"")</f>
        <v/>
      </c>
      <c r="Q448" s="16" t="str">
        <f>IFERROR(INT(IF(MID(VLOOKUP(B448,IMPORT!$F:$AF,26,FALSE),1,10)&lt;&gt;"null",MID(VLOOKUP(B448,IMPORT!$F:$AF,26,FALSE),1,10),"")),"")</f>
        <v/>
      </c>
      <c r="R448" s="16" t="str">
        <f>IFERROR(IF(VLOOKUP(B448,IMPORT!$F:$AF,11,FALSE)="true","X",""),"")</f>
        <v/>
      </c>
      <c r="S448" s="16" t="str">
        <f>IFERROR(IF(VLOOKUP(B448,IMPORT!$F:$AF,12,FALSE)="true","X",""),"")</f>
        <v/>
      </c>
      <c r="T448" s="16" t="str">
        <f>IFERROR(IF(VLOOKUP(B448,IMPORT!$F:$AF,9,FALSE)="true","X",""),"")</f>
        <v/>
      </c>
      <c r="U448" s="16" t="str">
        <f>IFERROR(IF(VLOOKUP(B448,IMPORT!$F:$AF,10,FALSE)="true","X",""),"")</f>
        <v/>
      </c>
      <c r="V448" s="16" t="str">
        <f>IFERROR(IF(VLOOKUP(B448,IMPORT!$F:$AF,13,FALSE)="true","X",""),"")</f>
        <v/>
      </c>
      <c r="W448" s="16" t="str">
        <f>IFERROR(IF(VLOOKUP(B448,IMPORT!$F:$AF,14,FALSE)="true","X",""),"")</f>
        <v/>
      </c>
      <c r="X448" s="12" t="str">
        <f>IFERROR(INT(IF(MID(VLOOKUP(B448,IMPORT!$F:$AF,27,FALSE),1,10)&lt;&gt;"null",MID(VLOOKUP(B448,IMPORT!$F:$AF,27,FALSE),1,10),"-")),"")</f>
        <v/>
      </c>
      <c r="Y448" s="21">
        <f>IFERROR(IF(VLOOKUP(B448,IMPORT!$F:$AF,24,FALSE)&lt;&gt;"null",VLOOKUP(B448,IMPORT!$F:$AF,24,FALSE),""),"")</f>
        <v>7.01001187236048E+17</v>
      </c>
      <c r="Z448" s="18" t="str">
        <f>IFERROR(IF(VLOOKUP(B448,IMPORT!$F:$AF,25,FALSE)&lt;&gt;"null",VLOOKUP(B448,IMPORT!$F:$AF,25,FALSE),""),"")</f>
        <v/>
      </c>
    </row>
    <row r="449" spans="1:26">
      <c r="A449" s="1" t="str">
        <f>IFERROR(IF(IMPORT!C449&lt;&gt;"",IMPORT!C449,""),"")</f>
        <v>Z - Garage Street - Stephen</v>
      </c>
      <c r="B449" s="1" t="str">
        <f>IFERROR(VLOOKUP(D449,IMPORT!$1:$1048576,6,FALSE),"")</f>
        <v>EQ-036-FR</v>
      </c>
      <c r="C449" s="1" t="str">
        <f>IFERROR(VLOOKUP(B449,IMPORT!$F:$G,2,FALSE),"")</f>
        <v>Golf 7</v>
      </c>
      <c r="D449" s="8" t="str">
        <f>IFERROR(IF(IMPORT!A449&lt;&gt;"",IMPORT!A449,""),"")</f>
        <v>Z - Garage Street - Stephen4</v>
      </c>
      <c r="E449" s="1" t="str">
        <f>IFERROR(VLOOKUP(D449,IMPORT!$1:$1048576,21,FALSE),"")</f>
        <v>Stephen Girault</v>
      </c>
      <c r="F449" s="22" t="str">
        <f>IFERROR(IF(VLOOKUP(B449,IMPORT!$F:$J,4,0)="true","","S"),"")</f>
        <v>S</v>
      </c>
      <c r="G449" s="10" t="str">
        <f>IFERROR(IF(VLOOKUP(B449,IMPORT!$F:$J,5,0)="normal","","B"),"")</f>
        <v>B</v>
      </c>
      <c r="H449" s="23" t="str">
        <f>IFERROR(IF(VLOOKUP(B449,IMPORT!$F:$L,7,0)="true","","P"),"")</f>
        <v>P</v>
      </c>
      <c r="I449" s="18" t="str">
        <f>IF(AND(OR(IMPORT!K449="available",IMPORT!K449="reservation",IMPORT!K449="reservation-late"),OR(A449&lt;&gt;"Z - Garage - Livraison",A449&lt;&gt;"Z - Garage - Livraison")),B449,"")</f>
        <v/>
      </c>
      <c r="J449" s="18" t="str">
        <f>IFERROR(IF(VLOOKUP(B449,IMPORT!$F:$AF,21,FALSE)&lt;&gt;"null",IF(OR(A449="Z - Garage - Livraison",A449="Z - Garage - Restitution"),"",B449),""),"")</f>
        <v>EQ-036-FR</v>
      </c>
      <c r="K449" s="18" t="str">
        <f>IF(AND(J449="",OR(IMPORT!K449="intervention",IMPORT!K449="intervention-late")),IF(OR(A449="Z - Garage - Livraison",A449="Z - Garage - Restitution"),"",B449),"")</f>
        <v/>
      </c>
      <c r="L449" s="18" t="str">
        <f t="shared" si="12"/>
        <v/>
      </c>
      <c r="M449" s="20">
        <f>IFERROR(INT(IF(OR(IMPORT!K449="intervention",IMPORT!K449="intervention-late",IMPORT!K449="unavailable"),IF(J449&lt;&gt;"",MID(VLOOKUP(B449,IMPORT!$F:$AF,21,0),1,10),MID(VLOOKUP(B449,IMPORT!$F:$AF,19,0),1,10)),"")),"")</f>
        <v>43401</v>
      </c>
      <c r="N449" s="20">
        <f>IFERROR(INT(IF(OR(IMPORT!K449="intervention",IMPORT!K449="intervention-late",IMPORT!K449="unavailable"),IF(J449&lt;&gt;"",MID(VLOOKUP(B449,IMPORT!$F:$AF,22,0),1,10),MID(VLOOKUP(B449,IMPORT!$F:$AF,20,0),1,10)),"")),"")</f>
        <v>43523</v>
      </c>
      <c r="O449" s="18">
        <f t="shared" ca="1" si="13"/>
        <v>8</v>
      </c>
      <c r="P449" s="14" t="str">
        <f>IFERROR(INT(IF(MID(VLOOKUP(B449,IMPORT!$F:$AF,23,FALSE),1,10)&lt;&gt;"null",MID(VLOOKUP(B449,IMPORT!$F:$AF,23,FALSE),1,10),"")),"")</f>
        <v/>
      </c>
      <c r="Q449" s="16" t="str">
        <f>IFERROR(INT(IF(MID(VLOOKUP(B449,IMPORT!$F:$AF,26,FALSE),1,10)&lt;&gt;"null",MID(VLOOKUP(B449,IMPORT!$F:$AF,26,FALSE),1,10),"")),"")</f>
        <v/>
      </c>
      <c r="R449" s="16" t="str">
        <f>IFERROR(IF(VLOOKUP(B449,IMPORT!$F:$AF,11,FALSE)="true","X",""),"")</f>
        <v/>
      </c>
      <c r="S449" s="16" t="str">
        <f>IFERROR(IF(VLOOKUP(B449,IMPORT!$F:$AF,12,FALSE)="true","X",""),"")</f>
        <v/>
      </c>
      <c r="T449" s="16" t="str">
        <f>IFERROR(IF(VLOOKUP(B449,IMPORT!$F:$AF,9,FALSE)="true","X",""),"")</f>
        <v/>
      </c>
      <c r="U449" s="16" t="str">
        <f>IFERROR(IF(VLOOKUP(B449,IMPORT!$F:$AF,10,FALSE)="true","X",""),"")</f>
        <v/>
      </c>
      <c r="V449" s="16" t="str">
        <f>IFERROR(IF(VLOOKUP(B449,IMPORT!$F:$AF,13,FALSE)="true","X",""),"")</f>
        <v/>
      </c>
      <c r="W449" s="16" t="str">
        <f>IFERROR(IF(VLOOKUP(B449,IMPORT!$F:$AF,14,FALSE)="true","X",""),"")</f>
        <v/>
      </c>
      <c r="X449" s="12">
        <f>IFERROR(INT(IF(MID(VLOOKUP(B449,IMPORT!$F:$AF,27,FALSE),1,10)&lt;&gt;"null",MID(VLOOKUP(B449,IMPORT!$F:$AF,27,FALSE),1,10),"-")),"")</f>
        <v>43213</v>
      </c>
      <c r="Y449" s="21">
        <f>IFERROR(IF(VLOOKUP(B449,IMPORT!$F:$AF,24,FALSE)&lt;&gt;"null",VLOOKUP(B449,IMPORT!$F:$AF,24,FALSE),""),"")</f>
        <v>7.0100118723602406E+17</v>
      </c>
      <c r="Z449" s="18" t="str">
        <f>IFERROR(IF(VLOOKUP(B449,IMPORT!$F:$AF,25,FALSE)&lt;&gt;"null",VLOOKUP(B449,IMPORT!$F:$AF,25,FALSE),""),"")</f>
        <v/>
      </c>
    </row>
    <row r="450" spans="1:26">
      <c r="A450" s="1" t="str">
        <f>IFERROR(IF(IMPORT!C450&lt;&gt;"",IMPORT!C450,""),"")</f>
        <v>Z - Garage Street - Stephen</v>
      </c>
      <c r="B450" s="1" t="str">
        <f>IFERROR(VLOOKUP(D450,IMPORT!$1:$1048576,6,FALSE),"")</f>
        <v>ER-721-PF</v>
      </c>
      <c r="C450" s="1" t="str">
        <f>IFERROR(VLOOKUP(B450,IMPORT!$F:$G,2,FALSE),"")</f>
        <v>Golf 7</v>
      </c>
      <c r="D450" s="8" t="str">
        <f>IFERROR(IF(IMPORT!A450&lt;&gt;"",IMPORT!A450,""),"")</f>
        <v>Z - Garage Street - Stephen5</v>
      </c>
      <c r="E450" s="1" t="str">
        <f>IFERROR(VLOOKUP(D450,IMPORT!$1:$1048576,21,FALSE),"")</f>
        <v>Stephen Girault</v>
      </c>
      <c r="F450" s="22" t="str">
        <f>IFERROR(IF(VLOOKUP(B450,IMPORT!$F:$J,4,0)="true","","S"),"")</f>
        <v/>
      </c>
      <c r="G450" s="10" t="str">
        <f>IFERROR(IF(VLOOKUP(B450,IMPORT!$F:$J,5,0)="normal","","B"),"")</f>
        <v/>
      </c>
      <c r="H450" s="23" t="str">
        <f>IFERROR(IF(VLOOKUP(B450,IMPORT!$F:$L,7,0)="true","","P"),"")</f>
        <v>P</v>
      </c>
      <c r="I450" s="18" t="str">
        <f>IF(AND(OR(IMPORT!K450="available",IMPORT!K450="reservation",IMPORT!K450="reservation-late"),OR(A450&lt;&gt;"Z - Garage - Livraison",A450&lt;&gt;"Z - Garage - Livraison")),B450,"")</f>
        <v>ER-721-PF</v>
      </c>
      <c r="J450" s="18" t="str">
        <f>IFERROR(IF(VLOOKUP(B450,IMPORT!$F:$AF,21,FALSE)&lt;&gt;"null",IF(OR(A450="Z - Garage - Livraison",A450="Z - Garage - Restitution"),"",B450),""),"")</f>
        <v/>
      </c>
      <c r="K450" s="18" t="str">
        <f>IF(AND(J450="",OR(IMPORT!K450="intervention",IMPORT!K450="intervention-late")),IF(OR(A450="Z - Garage - Livraison",A450="Z - Garage - Restitution"),"",B450),"")</f>
        <v/>
      </c>
      <c r="L450" s="18" t="str">
        <f t="shared" ref="L450:L513" si="14">IFERROR(IF(OR(A450="Z - Garage - Livraison",A450="Z - Garage - Restitution"),B450,""),"")</f>
        <v/>
      </c>
      <c r="M450" s="20" t="str">
        <f>IFERROR(INT(IF(OR(IMPORT!K450="intervention",IMPORT!K450="intervention-late",IMPORT!K450="unavailable"),IF(J450&lt;&gt;"",MID(VLOOKUP(B450,IMPORT!$F:$AF,21,0),1,10),MID(VLOOKUP(B450,IMPORT!$F:$AF,19,0),1,10)),"")),"")</f>
        <v/>
      </c>
      <c r="N450" s="20" t="str">
        <f>IFERROR(INT(IF(OR(IMPORT!K450="intervention",IMPORT!K450="intervention-late",IMPORT!K450="unavailable"),IF(J450&lt;&gt;"",MID(VLOOKUP(B450,IMPORT!$F:$AF,22,0),1,10),MID(VLOOKUP(B450,IMPORT!$F:$AF,20,0),1,10)),"")),"")</f>
        <v/>
      </c>
      <c r="O450" s="18" t="str">
        <f t="shared" ca="1" si="13"/>
        <v/>
      </c>
      <c r="P450" s="14" t="str">
        <f>IFERROR(INT(IF(MID(VLOOKUP(B450,IMPORT!$F:$AF,23,FALSE),1,10)&lt;&gt;"null",MID(VLOOKUP(B450,IMPORT!$F:$AF,23,FALSE),1,10),"")),"")</f>
        <v/>
      </c>
      <c r="Q450" s="16" t="str">
        <f>IFERROR(INT(IF(MID(VLOOKUP(B450,IMPORT!$F:$AF,26,FALSE),1,10)&lt;&gt;"null",MID(VLOOKUP(B450,IMPORT!$F:$AF,26,FALSE),1,10),"")),"")</f>
        <v/>
      </c>
      <c r="R450" s="16" t="str">
        <f>IFERROR(IF(VLOOKUP(B450,IMPORT!$F:$AF,11,FALSE)="true","X",""),"")</f>
        <v/>
      </c>
      <c r="S450" s="16" t="str">
        <f>IFERROR(IF(VLOOKUP(B450,IMPORT!$F:$AF,12,FALSE)="true","X",""),"")</f>
        <v/>
      </c>
      <c r="T450" s="16" t="str">
        <f>IFERROR(IF(VLOOKUP(B450,IMPORT!$F:$AF,9,FALSE)="true","X",""),"")</f>
        <v/>
      </c>
      <c r="U450" s="16" t="str">
        <f>IFERROR(IF(VLOOKUP(B450,IMPORT!$F:$AF,10,FALSE)="true","X",""),"")</f>
        <v/>
      </c>
      <c r="V450" s="16" t="str">
        <f>IFERROR(IF(VLOOKUP(B450,IMPORT!$F:$AF,13,FALSE)="true","X",""),"")</f>
        <v/>
      </c>
      <c r="W450" s="16" t="str">
        <f>IFERROR(IF(VLOOKUP(B450,IMPORT!$F:$AF,14,FALSE)="true","X",""),"")</f>
        <v/>
      </c>
      <c r="X450" s="12">
        <f>IFERROR(INT(IF(MID(VLOOKUP(B450,IMPORT!$F:$AF,27,FALSE),1,10)&lt;&gt;"null",MID(VLOOKUP(B450,IMPORT!$F:$AF,27,FALSE),1,10),"-")),"")</f>
        <v>43216</v>
      </c>
      <c r="Y450" s="21">
        <f>IFERROR(IF(VLOOKUP(B450,IMPORT!$F:$AF,24,FALSE)&lt;&gt;"null",VLOOKUP(B450,IMPORT!$F:$AF,24,FALSE),""),"")</f>
        <v>7.0100118723601805E+17</v>
      </c>
      <c r="Z450" s="18" t="str">
        <f>IFERROR(IF(VLOOKUP(B450,IMPORT!$F:$AF,25,FALSE)&lt;&gt;"null",VLOOKUP(B450,IMPORT!$F:$AF,25,FALSE),""),"")</f>
        <v/>
      </c>
    </row>
    <row r="451" spans="1:26">
      <c r="A451" s="1" t="str">
        <f>IFERROR(IF(IMPORT!C451&lt;&gt;"",IMPORT!C451,""),"")</f>
        <v>Z - Garage Street - Stephen</v>
      </c>
      <c r="B451" s="1" t="str">
        <f>IFERROR(VLOOKUP(D451,IMPORT!$1:$1048576,6,FALSE),"")</f>
        <v>EL-187-SA</v>
      </c>
      <c r="C451" s="1" t="str">
        <f>IFERROR(VLOOKUP(B451,IMPORT!$F:$G,2,FALSE),"")</f>
        <v>TWINGO</v>
      </c>
      <c r="D451" s="8" t="str">
        <f>IFERROR(IF(IMPORT!A451&lt;&gt;"",IMPORT!A451,""),"")</f>
        <v>Z - Garage Street - Stephen6</v>
      </c>
      <c r="E451" s="1" t="str">
        <f>IFERROR(VLOOKUP(D451,IMPORT!$1:$1048576,21,FALSE),"")</f>
        <v>Stephen Girault</v>
      </c>
      <c r="F451" s="22" t="str">
        <f>IFERROR(IF(VLOOKUP(B451,IMPORT!$F:$J,4,0)="true","","S"),"")</f>
        <v/>
      </c>
      <c r="G451" s="10" t="str">
        <f>IFERROR(IF(VLOOKUP(B451,IMPORT!$F:$J,5,0)="normal","","B"),"")</f>
        <v/>
      </c>
      <c r="H451" s="23" t="str">
        <f>IFERROR(IF(VLOOKUP(B451,IMPORT!$F:$L,7,0)="true","","P"),"")</f>
        <v>P</v>
      </c>
      <c r="I451" s="18" t="str">
        <f>IF(AND(OR(IMPORT!K451="available",IMPORT!K451="reservation",IMPORT!K451="reservation-late"),OR(A451&lt;&gt;"Z - Garage - Livraison",A451&lt;&gt;"Z - Garage - Livraison")),B451,"")</f>
        <v/>
      </c>
      <c r="J451" s="18" t="str">
        <f>IFERROR(IF(VLOOKUP(B451,IMPORT!$F:$AF,21,FALSE)&lt;&gt;"null",IF(OR(A451="Z - Garage - Livraison",A451="Z - Garage - Restitution"),"",B451),""),"")</f>
        <v/>
      </c>
      <c r="K451" s="18" t="str">
        <f>IF(AND(J451="",OR(IMPORT!K451="intervention",IMPORT!K451="intervention-late")),IF(OR(A451="Z - Garage - Livraison",A451="Z - Garage - Restitution"),"",B451),"")</f>
        <v>EL-187-SA</v>
      </c>
      <c r="L451" s="18" t="str">
        <f t="shared" si="14"/>
        <v/>
      </c>
      <c r="M451" s="20" t="str">
        <f>IFERROR(INT(IF(OR(IMPORT!K451="intervention",IMPORT!K451="intervention-late",IMPORT!K451="unavailable"),IF(J451&lt;&gt;"",MID(VLOOKUP(B451,IMPORT!$F:$AF,21,0),1,10),MID(VLOOKUP(B451,IMPORT!$F:$AF,19,0),1,10)),"")),"")</f>
        <v/>
      </c>
      <c r="N451" s="20" t="str">
        <f>IFERROR(INT(IF(OR(IMPORT!K451="intervention",IMPORT!K451="intervention-late",IMPORT!K451="unavailable"),IF(J451&lt;&gt;"",MID(VLOOKUP(B451,IMPORT!$F:$AF,22,0),1,10),MID(VLOOKUP(B451,IMPORT!$F:$AF,20,0),1,10)),"")),"")</f>
        <v/>
      </c>
      <c r="O451" s="18" t="str">
        <f t="shared" ref="O451:O514" ca="1" si="15">IF(J451&lt;&gt;"",IF(N451&lt;&gt;"",N451-TODAY(),""),"")</f>
        <v/>
      </c>
      <c r="P451" s="14" t="str">
        <f>IFERROR(INT(IF(MID(VLOOKUP(B451,IMPORT!$F:$AF,23,FALSE),1,10)&lt;&gt;"null",MID(VLOOKUP(B451,IMPORT!$F:$AF,23,FALSE),1,10),"")),"")</f>
        <v/>
      </c>
      <c r="Q451" s="16" t="str">
        <f>IFERROR(INT(IF(MID(VLOOKUP(B451,IMPORT!$F:$AF,26,FALSE),1,10)&lt;&gt;"null",MID(VLOOKUP(B451,IMPORT!$F:$AF,26,FALSE),1,10),"")),"")</f>
        <v/>
      </c>
      <c r="R451" s="16" t="str">
        <f>IFERROR(IF(VLOOKUP(B451,IMPORT!$F:$AF,11,FALSE)="true","X",""),"")</f>
        <v/>
      </c>
      <c r="S451" s="16" t="str">
        <f>IFERROR(IF(VLOOKUP(B451,IMPORT!$F:$AF,12,FALSE)="true","X",""),"")</f>
        <v/>
      </c>
      <c r="T451" s="16" t="str">
        <f>IFERROR(IF(VLOOKUP(B451,IMPORT!$F:$AF,9,FALSE)="true","X",""),"")</f>
        <v/>
      </c>
      <c r="U451" s="16" t="str">
        <f>IFERROR(IF(VLOOKUP(B451,IMPORT!$F:$AF,10,FALSE)="true","X",""),"")</f>
        <v/>
      </c>
      <c r="V451" s="16" t="str">
        <f>IFERROR(IF(VLOOKUP(B451,IMPORT!$F:$AF,13,FALSE)="true","X",""),"")</f>
        <v/>
      </c>
      <c r="W451" s="16" t="str">
        <f>IFERROR(IF(VLOOKUP(B451,IMPORT!$F:$AF,14,FALSE)="true","X",""),"")</f>
        <v/>
      </c>
      <c r="X451" s="12">
        <f>IFERROR(INT(IF(MID(VLOOKUP(B451,IMPORT!$F:$AF,27,FALSE),1,10)&lt;&gt;"null",MID(VLOOKUP(B451,IMPORT!$F:$AF,27,FALSE),1,10),"-")),"")</f>
        <v>43213</v>
      </c>
      <c r="Y451" s="21">
        <f>IFERROR(IF(VLOOKUP(B451,IMPORT!$F:$AF,24,FALSE)&lt;&gt;"null",VLOOKUP(B451,IMPORT!$F:$AF,24,FALSE),""),"")</f>
        <v>7.0100118723600397E+17</v>
      </c>
      <c r="Z451" s="18" t="str">
        <f>IFERROR(IF(VLOOKUP(B451,IMPORT!$F:$AF,25,FALSE)&lt;&gt;"null",VLOOKUP(B451,IMPORT!$F:$AF,25,FALSE),""),"")</f>
        <v/>
      </c>
    </row>
    <row r="452" spans="1:26">
      <c r="A452" s="1" t="str">
        <f>IFERROR(IF(IMPORT!C452&lt;&gt;"",IMPORT!C452,""),"")</f>
        <v>Z - Garage Street - Stephen</v>
      </c>
      <c r="B452" s="1" t="str">
        <f>IFERROR(VLOOKUP(D452,IMPORT!$1:$1048576,6,FALSE),"")</f>
        <v>ES-527-VS</v>
      </c>
      <c r="C452" s="1" t="str">
        <f>IFERROR(VLOOKUP(B452,IMPORT!$F:$G,2,FALSE),"")</f>
        <v>MEGANE</v>
      </c>
      <c r="D452" s="8" t="str">
        <f>IFERROR(IF(IMPORT!A452&lt;&gt;"",IMPORT!A452,""),"")</f>
        <v>Z - Garage Street - Stephen7</v>
      </c>
      <c r="E452" s="1" t="str">
        <f>IFERROR(VLOOKUP(D452,IMPORT!$1:$1048576,21,FALSE),"")</f>
        <v>Stephen Girault</v>
      </c>
      <c r="F452" s="22" t="str">
        <f>IFERROR(IF(VLOOKUP(B452,IMPORT!$F:$J,4,0)="true","","S"),"")</f>
        <v/>
      </c>
      <c r="G452" s="10" t="str">
        <f>IFERROR(IF(VLOOKUP(B452,IMPORT!$F:$J,5,0)="normal","","B"),"")</f>
        <v/>
      </c>
      <c r="H452" s="23" t="str">
        <f>IFERROR(IF(VLOOKUP(B452,IMPORT!$F:$L,7,0)="true","","P"),"")</f>
        <v>P</v>
      </c>
      <c r="I452" s="18" t="str">
        <f>IF(AND(OR(IMPORT!K452="available",IMPORT!K452="reservation",IMPORT!K452="reservation-late"),OR(A452&lt;&gt;"Z - Garage - Livraison",A452&lt;&gt;"Z - Garage - Livraison")),B452,"")</f>
        <v>ES-527-VS</v>
      </c>
      <c r="J452" s="18" t="str">
        <f>IFERROR(IF(VLOOKUP(B452,IMPORT!$F:$AF,21,FALSE)&lt;&gt;"null",IF(OR(A452="Z - Garage - Livraison",A452="Z - Garage - Restitution"),"",B452),""),"")</f>
        <v/>
      </c>
      <c r="K452" s="18" t="str">
        <f>IF(AND(J452="",OR(IMPORT!K452="intervention",IMPORT!K452="intervention-late")),IF(OR(A452="Z - Garage - Livraison",A452="Z - Garage - Restitution"),"",B452),"")</f>
        <v/>
      </c>
      <c r="L452" s="18" t="str">
        <f t="shared" si="14"/>
        <v/>
      </c>
      <c r="M452" s="20" t="str">
        <f>IFERROR(INT(IF(OR(IMPORT!K452="intervention",IMPORT!K452="intervention-late",IMPORT!K452="unavailable"),IF(J452&lt;&gt;"",MID(VLOOKUP(B452,IMPORT!$F:$AF,21,0),1,10),MID(VLOOKUP(B452,IMPORT!$F:$AF,19,0),1,10)),"")),"")</f>
        <v/>
      </c>
      <c r="N452" s="20" t="str">
        <f>IFERROR(INT(IF(OR(IMPORT!K452="intervention",IMPORT!K452="intervention-late",IMPORT!K452="unavailable"),IF(J452&lt;&gt;"",MID(VLOOKUP(B452,IMPORT!$F:$AF,22,0),1,10),MID(VLOOKUP(B452,IMPORT!$F:$AF,20,0),1,10)),"")),"")</f>
        <v/>
      </c>
      <c r="O452" s="18" t="str">
        <f t="shared" ca="1" si="15"/>
        <v/>
      </c>
      <c r="P452" s="14" t="str">
        <f>IFERROR(INT(IF(MID(VLOOKUP(B452,IMPORT!$F:$AF,23,FALSE),1,10)&lt;&gt;"null",MID(VLOOKUP(B452,IMPORT!$F:$AF,23,FALSE),1,10),"")),"")</f>
        <v/>
      </c>
      <c r="Q452" s="16" t="str">
        <f>IFERROR(INT(IF(MID(VLOOKUP(B452,IMPORT!$F:$AF,26,FALSE),1,10)&lt;&gt;"null",MID(VLOOKUP(B452,IMPORT!$F:$AF,26,FALSE),1,10),"")),"")</f>
        <v/>
      </c>
      <c r="R452" s="16" t="str">
        <f>IFERROR(IF(VLOOKUP(B452,IMPORT!$F:$AF,11,FALSE)="true","X",""),"")</f>
        <v/>
      </c>
      <c r="S452" s="16" t="str">
        <f>IFERROR(IF(VLOOKUP(B452,IMPORT!$F:$AF,12,FALSE)="true","X",""),"")</f>
        <v/>
      </c>
      <c r="T452" s="16" t="str">
        <f>IFERROR(IF(VLOOKUP(B452,IMPORT!$F:$AF,9,FALSE)="true","X",""),"")</f>
        <v/>
      </c>
      <c r="U452" s="16" t="str">
        <f>IFERROR(IF(VLOOKUP(B452,IMPORT!$F:$AF,10,FALSE)="true","X",""),"")</f>
        <v/>
      </c>
      <c r="V452" s="16" t="str">
        <f>IFERROR(IF(VLOOKUP(B452,IMPORT!$F:$AF,13,FALSE)="true","X",""),"")</f>
        <v/>
      </c>
      <c r="W452" s="16" t="str">
        <f>IFERROR(IF(VLOOKUP(B452,IMPORT!$F:$AF,14,FALSE)="true","X",""),"")</f>
        <v/>
      </c>
      <c r="X452" s="12">
        <f>IFERROR(INT(IF(MID(VLOOKUP(B452,IMPORT!$F:$AF,27,FALSE),1,10)&lt;&gt;"null",MID(VLOOKUP(B452,IMPORT!$F:$AF,27,FALSE),1,10),"-")),"")</f>
        <v>43250</v>
      </c>
      <c r="Y452" s="21">
        <f>IFERROR(IF(VLOOKUP(B452,IMPORT!$F:$AF,24,FALSE)&lt;&gt;"null",VLOOKUP(B452,IMPORT!$F:$AF,24,FALSE),""),"")</f>
        <v>7.0100118723602701E+17</v>
      </c>
      <c r="Z452" s="18" t="str">
        <f>IFERROR(IF(VLOOKUP(B452,IMPORT!$F:$AF,25,FALSE)&lt;&gt;"null",VLOOKUP(B452,IMPORT!$F:$AF,25,FALSE),""),"")</f>
        <v/>
      </c>
    </row>
    <row r="453" spans="1:26">
      <c r="A453" s="1" t="str">
        <f>IFERROR(IF(IMPORT!C453&lt;&gt;"",IMPORT!C453,""),"")</f>
        <v>Z - Garage Street - Stephen</v>
      </c>
      <c r="B453" s="1" t="str">
        <f>IFERROR(VLOOKUP(D453,IMPORT!$1:$1048576,6,FALSE),"")</f>
        <v>FA-844-RT</v>
      </c>
      <c r="C453" s="1" t="str">
        <f>IFERROR(VLOOKUP(B453,IMPORT!$F:$G,2,FALSE),"")</f>
        <v>MEGANE</v>
      </c>
      <c r="D453" s="8" t="str">
        <f>IFERROR(IF(IMPORT!A453&lt;&gt;"",IMPORT!A453,""),"")</f>
        <v>Z - Garage Street - Stephen8</v>
      </c>
      <c r="E453" s="1" t="str">
        <f>IFERROR(VLOOKUP(D453,IMPORT!$1:$1048576,21,FALSE),"")</f>
        <v>Stephen Girault</v>
      </c>
      <c r="F453" s="22" t="str">
        <f>IFERROR(IF(VLOOKUP(B453,IMPORT!$F:$J,4,0)="true","","S"),"")</f>
        <v>S</v>
      </c>
      <c r="G453" s="10" t="str">
        <f>IFERROR(IF(VLOOKUP(B453,IMPORT!$F:$J,5,0)="normal","","B"),"")</f>
        <v/>
      </c>
      <c r="H453" s="23" t="str">
        <f>IFERROR(IF(VLOOKUP(B453,IMPORT!$F:$L,7,0)="true","","P"),"")</f>
        <v>P</v>
      </c>
      <c r="I453" s="18" t="str">
        <f>IF(AND(OR(IMPORT!K453="available",IMPORT!K453="reservation",IMPORT!K453="reservation-late"),OR(A453&lt;&gt;"Z - Garage - Livraison",A453&lt;&gt;"Z - Garage - Livraison")),B453,"")</f>
        <v/>
      </c>
      <c r="J453" s="18" t="str">
        <f>IFERROR(IF(VLOOKUP(B453,IMPORT!$F:$AF,21,FALSE)&lt;&gt;"null",IF(OR(A453="Z - Garage - Livraison",A453="Z - Garage - Restitution"),"",B453),""),"")</f>
        <v>FA-844-RT</v>
      </c>
      <c r="K453" s="18" t="str">
        <f>IF(AND(J453="",OR(IMPORT!K453="intervention",IMPORT!K453="intervention-late")),IF(OR(A453="Z - Garage - Livraison",A453="Z - Garage - Restitution"),"",B453),"")</f>
        <v/>
      </c>
      <c r="L453" s="18" t="str">
        <f t="shared" si="14"/>
        <v/>
      </c>
      <c r="M453" s="20">
        <f>IFERROR(INT(IF(OR(IMPORT!K453="intervention",IMPORT!K453="intervention-late",IMPORT!K453="unavailable"),IF(J453&lt;&gt;"",MID(VLOOKUP(B453,IMPORT!$F:$AF,21,0),1,10),MID(VLOOKUP(B453,IMPORT!$F:$AF,19,0),1,10)),"")),"")</f>
        <v>43453</v>
      </c>
      <c r="N453" s="20">
        <f>IFERROR(INT(IF(OR(IMPORT!K453="intervention",IMPORT!K453="intervention-late",IMPORT!K453="unavailable"),IF(J453&lt;&gt;"",MID(VLOOKUP(B453,IMPORT!$F:$AF,22,0),1,10),MID(VLOOKUP(B453,IMPORT!$F:$AF,20,0),1,10)),"")),"")</f>
        <v>43523</v>
      </c>
      <c r="O453" s="18">
        <f t="shared" ca="1" si="15"/>
        <v>8</v>
      </c>
      <c r="P453" s="14" t="str">
        <f>IFERROR(INT(IF(MID(VLOOKUP(B453,IMPORT!$F:$AF,23,FALSE),1,10)&lt;&gt;"null",MID(VLOOKUP(B453,IMPORT!$F:$AF,23,FALSE),1,10),"")),"")</f>
        <v/>
      </c>
      <c r="Q453" s="16" t="str">
        <f>IFERROR(INT(IF(MID(VLOOKUP(B453,IMPORT!$F:$AF,26,FALSE),1,10)&lt;&gt;"null",MID(VLOOKUP(B453,IMPORT!$F:$AF,26,FALSE),1,10),"")),"")</f>
        <v/>
      </c>
      <c r="R453" s="16" t="str">
        <f>IFERROR(IF(VLOOKUP(B453,IMPORT!$F:$AF,11,FALSE)="true","X",""),"")</f>
        <v/>
      </c>
      <c r="S453" s="16" t="str">
        <f>IFERROR(IF(VLOOKUP(B453,IMPORT!$F:$AF,12,FALSE)="true","X",""),"")</f>
        <v/>
      </c>
      <c r="T453" s="16" t="str">
        <f>IFERROR(IF(VLOOKUP(B453,IMPORT!$F:$AF,9,FALSE)="true","X",""),"")</f>
        <v/>
      </c>
      <c r="U453" s="16" t="str">
        <f>IFERROR(IF(VLOOKUP(B453,IMPORT!$F:$AF,10,FALSE)="true","X",""),"")</f>
        <v/>
      </c>
      <c r="V453" s="16" t="str">
        <f>IFERROR(IF(VLOOKUP(B453,IMPORT!$F:$AF,13,FALSE)="true","X",""),"")</f>
        <v/>
      </c>
      <c r="W453" s="16" t="str">
        <f>IFERROR(IF(VLOOKUP(B453,IMPORT!$F:$AF,14,FALSE)="true","X",""),"")</f>
        <v/>
      </c>
      <c r="X453" s="12" t="str">
        <f>IFERROR(INT(IF(MID(VLOOKUP(B453,IMPORT!$F:$AF,27,FALSE),1,10)&lt;&gt;"null",MID(VLOOKUP(B453,IMPORT!$F:$AF,27,FALSE),1,10),"-")),"")</f>
        <v/>
      </c>
      <c r="Y453" s="21">
        <f>IFERROR(IF(VLOOKUP(B453,IMPORT!$F:$AF,24,FALSE)&lt;&gt;"null",VLOOKUP(B453,IMPORT!$F:$AF,24,FALSE),""),"")</f>
        <v>7.0100118723602406E+17</v>
      </c>
      <c r="Z453" s="18" t="str">
        <f>IFERROR(IF(VLOOKUP(B453,IMPORT!$F:$AF,25,FALSE)&lt;&gt;"null",VLOOKUP(B453,IMPORT!$F:$AF,25,FALSE),""),"")</f>
        <v/>
      </c>
    </row>
    <row r="454" spans="1:26">
      <c r="A454" s="1" t="str">
        <f>IFERROR(IF(IMPORT!C454&lt;&gt;"",IMPORT!C454,""),"")</f>
        <v>Z - Garage Street - Stephen</v>
      </c>
      <c r="B454" s="1" t="str">
        <f>IFERROR(VLOOKUP(D454,IMPORT!$1:$1048576,6,FALSE),"")</f>
        <v>ES-084-VS</v>
      </c>
      <c r="C454" s="1" t="str">
        <f>IFERROR(VLOOKUP(B454,IMPORT!$F:$G,2,FALSE),"")</f>
        <v>TWINGO</v>
      </c>
      <c r="D454" s="8" t="str">
        <f>IFERROR(IF(IMPORT!A454&lt;&gt;"",IMPORT!A454,""),"")</f>
        <v>Z - Garage Street - Stephen9</v>
      </c>
      <c r="E454" s="1" t="str">
        <f>IFERROR(VLOOKUP(D454,IMPORT!$1:$1048576,21,FALSE),"")</f>
        <v>Stephen Girault</v>
      </c>
      <c r="F454" s="22" t="str">
        <f>IFERROR(IF(VLOOKUP(B454,IMPORT!$F:$J,4,0)="true","","S"),"")</f>
        <v/>
      </c>
      <c r="G454" s="10" t="str">
        <f>IFERROR(IF(VLOOKUP(B454,IMPORT!$F:$J,5,0)="normal","","B"),"")</f>
        <v/>
      </c>
      <c r="H454" s="23" t="str">
        <f>IFERROR(IF(VLOOKUP(B454,IMPORT!$F:$L,7,0)="true","","P"),"")</f>
        <v>P</v>
      </c>
      <c r="I454" s="18" t="str">
        <f>IF(AND(OR(IMPORT!K454="available",IMPORT!K454="reservation",IMPORT!K454="reservation-late"),OR(A454&lt;&gt;"Z - Garage - Livraison",A454&lt;&gt;"Z - Garage - Livraison")),B454,"")</f>
        <v/>
      </c>
      <c r="J454" s="18" t="str">
        <f>IFERROR(IF(VLOOKUP(B454,IMPORT!$F:$AF,21,FALSE)&lt;&gt;"null",IF(OR(A454="Z - Garage - Livraison",A454="Z - Garage - Restitution"),"",B454),""),"")</f>
        <v>ES-084-VS</v>
      </c>
      <c r="K454" s="18" t="str">
        <f>IF(AND(J454="",OR(IMPORT!K454="intervention",IMPORT!K454="intervention-late")),IF(OR(A454="Z - Garage - Livraison",A454="Z - Garage - Restitution"),"",B454),"")</f>
        <v/>
      </c>
      <c r="L454" s="18" t="str">
        <f t="shared" si="14"/>
        <v/>
      </c>
      <c r="M454" s="20">
        <f>IFERROR(INT(IF(OR(IMPORT!K454="intervention",IMPORT!K454="intervention-late",IMPORT!K454="unavailable"),IF(J454&lt;&gt;"",MID(VLOOKUP(B454,IMPORT!$F:$AF,21,0),1,10),MID(VLOOKUP(B454,IMPORT!$F:$AF,19,0),1,10)),"")),"")</f>
        <v>43493</v>
      </c>
      <c r="N454" s="20">
        <f>IFERROR(INT(IF(OR(IMPORT!K454="intervention",IMPORT!K454="intervention-late",IMPORT!K454="unavailable"),IF(J454&lt;&gt;"",MID(VLOOKUP(B454,IMPORT!$F:$AF,22,0),1,10),MID(VLOOKUP(B454,IMPORT!$F:$AF,20,0),1,10)),"")),"")</f>
        <v>43523</v>
      </c>
      <c r="O454" s="18">
        <f t="shared" ca="1" si="15"/>
        <v>8</v>
      </c>
      <c r="P454" s="14">
        <f>IFERROR(INT(IF(MID(VLOOKUP(B454,IMPORT!$F:$AF,23,FALSE),1,10)&lt;&gt;"null",MID(VLOOKUP(B454,IMPORT!$F:$AF,23,FALSE),1,10),"")),"")</f>
        <v>43492</v>
      </c>
      <c r="Q454" s="16" t="str">
        <f>IFERROR(INT(IF(MID(VLOOKUP(B454,IMPORT!$F:$AF,26,FALSE),1,10)&lt;&gt;"null",MID(VLOOKUP(B454,IMPORT!$F:$AF,26,FALSE),1,10),"")),"")</f>
        <v/>
      </c>
      <c r="R454" s="16" t="str">
        <f>IFERROR(IF(VLOOKUP(B454,IMPORT!$F:$AF,11,FALSE)="true","X",""),"")</f>
        <v/>
      </c>
      <c r="S454" s="16" t="str">
        <f>IFERROR(IF(VLOOKUP(B454,IMPORT!$F:$AF,12,FALSE)="true","X",""),"")</f>
        <v/>
      </c>
      <c r="T454" s="16" t="str">
        <f>IFERROR(IF(VLOOKUP(B454,IMPORT!$F:$AF,9,FALSE)="true","X",""),"")</f>
        <v/>
      </c>
      <c r="U454" s="16" t="str">
        <f>IFERROR(IF(VLOOKUP(B454,IMPORT!$F:$AF,10,FALSE)="true","X",""),"")</f>
        <v/>
      </c>
      <c r="V454" s="16" t="str">
        <f>IFERROR(IF(VLOOKUP(B454,IMPORT!$F:$AF,13,FALSE)="true","X",""),"")</f>
        <v/>
      </c>
      <c r="W454" s="16" t="str">
        <f>IFERROR(IF(VLOOKUP(B454,IMPORT!$F:$AF,14,FALSE)="true","X",""),"")</f>
        <v/>
      </c>
      <c r="X454" s="12">
        <f>IFERROR(INT(IF(MID(VLOOKUP(B454,IMPORT!$F:$AF,27,FALSE),1,10)&lt;&gt;"null",MID(VLOOKUP(B454,IMPORT!$F:$AF,27,FALSE),1,10),"-")),"")</f>
        <v>43270</v>
      </c>
      <c r="Y454" s="21">
        <f>IFERROR(IF(VLOOKUP(B454,IMPORT!$F:$AF,24,FALSE)&lt;&gt;"null",VLOOKUP(B454,IMPORT!$F:$AF,24,FALSE),""),"")</f>
        <v>7.0100118723601894E+17</v>
      </c>
      <c r="Z454" s="18" t="str">
        <f>IFERROR(IF(VLOOKUP(B454,IMPORT!$F:$AF,25,FALSE)&lt;&gt;"null",VLOOKUP(B454,IMPORT!$F:$AF,25,FALSE),""),"")</f>
        <v/>
      </c>
    </row>
    <row r="455" spans="1:26">
      <c r="A455" s="1" t="str">
        <f>IFERROR(IF(IMPORT!C455&lt;&gt;"",IMPORT!C455,""),"")</f>
        <v>Z - Garage Street - Stephen</v>
      </c>
      <c r="B455" s="1" t="str">
        <f>IFERROR(VLOOKUP(D455,IMPORT!$1:$1048576,6,FALSE),"")</f>
        <v>FA-693-HB</v>
      </c>
      <c r="C455" s="1">
        <f>IFERROR(VLOOKUP(B455,IMPORT!$F:$G,2,FALSE),"")</f>
        <v>500</v>
      </c>
      <c r="D455" s="8" t="str">
        <f>IFERROR(IF(IMPORT!A455&lt;&gt;"",IMPORT!A455,""),"")</f>
        <v>Z - Garage Street - Stephen10</v>
      </c>
      <c r="E455" s="1" t="str">
        <f>IFERROR(VLOOKUP(D455,IMPORT!$1:$1048576,21,FALSE),"")</f>
        <v>Stephen Girault</v>
      </c>
      <c r="F455" s="22" t="str">
        <f>IFERROR(IF(VLOOKUP(B455,IMPORT!$F:$J,4,0)="true","","S"),"")</f>
        <v>S</v>
      </c>
      <c r="G455" s="10" t="str">
        <f>IFERROR(IF(VLOOKUP(B455,IMPORT!$F:$J,5,0)="normal","","B"),"")</f>
        <v>B</v>
      </c>
      <c r="H455" s="23" t="str">
        <f>IFERROR(IF(VLOOKUP(B455,IMPORT!$F:$L,7,0)="true","","P"),"")</f>
        <v>P</v>
      </c>
      <c r="I455" s="18" t="str">
        <f>IF(AND(OR(IMPORT!K455="available",IMPORT!K455="reservation",IMPORT!K455="reservation-late"),OR(A455&lt;&gt;"Z - Garage - Livraison",A455&lt;&gt;"Z - Garage - Livraison")),B455,"")</f>
        <v/>
      </c>
      <c r="J455" s="18" t="str">
        <f>IFERROR(IF(VLOOKUP(B455,IMPORT!$F:$AF,21,FALSE)&lt;&gt;"null",IF(OR(A455="Z - Garage - Livraison",A455="Z - Garage - Restitution"),"",B455),""),"")</f>
        <v>FA-693-HB</v>
      </c>
      <c r="K455" s="18" t="str">
        <f>IF(AND(J455="",OR(IMPORT!K455="intervention",IMPORT!K455="intervention-late")),IF(OR(A455="Z - Garage - Livraison",A455="Z - Garage - Restitution"),"",B455),"")</f>
        <v/>
      </c>
      <c r="L455" s="18" t="str">
        <f t="shared" si="14"/>
        <v/>
      </c>
      <c r="M455" s="20">
        <f>IFERROR(INT(IF(OR(IMPORT!K455="intervention",IMPORT!K455="intervention-late",IMPORT!K455="unavailable"),IF(J455&lt;&gt;"",MID(VLOOKUP(B455,IMPORT!$F:$AF,21,0),1,10),MID(VLOOKUP(B455,IMPORT!$F:$AF,19,0),1,10)),"")),"")</f>
        <v>43439</v>
      </c>
      <c r="N455" s="20">
        <f>IFERROR(INT(IF(OR(IMPORT!K455="intervention",IMPORT!K455="intervention-late",IMPORT!K455="unavailable"),IF(J455&lt;&gt;"",MID(VLOOKUP(B455,IMPORT!$F:$AF,22,0),1,10),MID(VLOOKUP(B455,IMPORT!$F:$AF,20,0),1,10)),"")),"")</f>
        <v>43545</v>
      </c>
      <c r="O455" s="18">
        <f t="shared" ca="1" si="15"/>
        <v>30</v>
      </c>
      <c r="P455" s="14">
        <f>IFERROR(INT(IF(MID(VLOOKUP(B455,IMPORT!$F:$AF,23,FALSE),1,10)&lt;&gt;"null",MID(VLOOKUP(B455,IMPORT!$F:$AF,23,FALSE),1,10),"")),"")</f>
        <v>43436</v>
      </c>
      <c r="Q455" s="16" t="str">
        <f>IFERROR(INT(IF(MID(VLOOKUP(B455,IMPORT!$F:$AF,26,FALSE),1,10)&lt;&gt;"null",MID(VLOOKUP(B455,IMPORT!$F:$AF,26,FALSE),1,10),"")),"")</f>
        <v/>
      </c>
      <c r="R455" s="16" t="str">
        <f>IFERROR(IF(VLOOKUP(B455,IMPORT!$F:$AF,11,FALSE)="true","X",""),"")</f>
        <v/>
      </c>
      <c r="S455" s="16" t="str">
        <f>IFERROR(IF(VLOOKUP(B455,IMPORT!$F:$AF,12,FALSE)="true","X",""),"")</f>
        <v/>
      </c>
      <c r="T455" s="16" t="str">
        <f>IFERROR(IF(VLOOKUP(B455,IMPORT!$F:$AF,9,FALSE)="true","X",""),"")</f>
        <v/>
      </c>
      <c r="U455" s="16" t="str">
        <f>IFERROR(IF(VLOOKUP(B455,IMPORT!$F:$AF,10,FALSE)="true","X",""),"")</f>
        <v/>
      </c>
      <c r="V455" s="16" t="str">
        <f>IFERROR(IF(VLOOKUP(B455,IMPORT!$F:$AF,13,FALSE)="true","X",""),"")</f>
        <v/>
      </c>
      <c r="W455" s="16" t="str">
        <f>IFERROR(IF(VLOOKUP(B455,IMPORT!$F:$AF,14,FALSE)="true","X",""),"")</f>
        <v/>
      </c>
      <c r="X455" s="12" t="str">
        <f>IFERROR(INT(IF(MID(VLOOKUP(B455,IMPORT!$F:$AF,27,FALSE),1,10)&lt;&gt;"null",MID(VLOOKUP(B455,IMPORT!$F:$AF,27,FALSE),1,10),"-")),"")</f>
        <v/>
      </c>
      <c r="Y455" s="21" t="str">
        <f>IFERROR(IF(VLOOKUP(B455,IMPORT!$F:$AF,24,FALSE)&lt;&gt;"null",VLOOKUP(B455,IMPORT!$F:$AF,24,FALSE),""),"")</f>
        <v/>
      </c>
      <c r="Z455" s="18" t="str">
        <f>IFERROR(IF(VLOOKUP(B455,IMPORT!$F:$AF,25,FALSE)&lt;&gt;"null",VLOOKUP(B455,IMPORT!$F:$AF,25,FALSE),""),"")</f>
        <v/>
      </c>
    </row>
    <row r="456" spans="1:26">
      <c r="A456" s="1" t="str">
        <f>IFERROR(IF(IMPORT!C456&lt;&gt;"",IMPORT!C456,""),"")</f>
        <v>Z - Garage Street - Stephen</v>
      </c>
      <c r="B456" s="1" t="str">
        <f>IFERROR(VLOOKUP(D456,IMPORT!$1:$1048576,6,FALSE),"")</f>
        <v>FC-550-DK</v>
      </c>
      <c r="C456" s="1">
        <f>IFERROR(VLOOKUP(B456,IMPORT!$F:$G,2,FALSE),"")</f>
        <v>500</v>
      </c>
      <c r="D456" s="8" t="str">
        <f>IFERROR(IF(IMPORT!A456&lt;&gt;"",IMPORT!A456,""),"")</f>
        <v>Z - Garage Street - Stephen11</v>
      </c>
      <c r="E456" s="1" t="str">
        <f>IFERROR(VLOOKUP(D456,IMPORT!$1:$1048576,21,FALSE),"")</f>
        <v>Stephen Girault</v>
      </c>
      <c r="F456" s="22" t="str">
        <f>IFERROR(IF(VLOOKUP(B456,IMPORT!$F:$J,4,0)="true","","S"),"")</f>
        <v/>
      </c>
      <c r="G456" s="10" t="str">
        <f>IFERROR(IF(VLOOKUP(B456,IMPORT!$F:$J,5,0)="normal","","B"),"")</f>
        <v>B</v>
      </c>
      <c r="H456" s="23" t="str">
        <f>IFERROR(IF(VLOOKUP(B456,IMPORT!$F:$L,7,0)="true","","P"),"")</f>
        <v>P</v>
      </c>
      <c r="I456" s="18" t="str">
        <f>IF(AND(OR(IMPORT!K456="available",IMPORT!K456="reservation",IMPORT!K456="reservation-late"),OR(A456&lt;&gt;"Z - Garage - Livraison",A456&lt;&gt;"Z - Garage - Livraison")),B456,"")</f>
        <v/>
      </c>
      <c r="J456" s="18" t="str">
        <f>IFERROR(IF(VLOOKUP(B456,IMPORT!$F:$AF,21,FALSE)&lt;&gt;"null",IF(OR(A456="Z - Garage - Livraison",A456="Z - Garage - Restitution"),"",B456),""),"")</f>
        <v>FC-550-DK</v>
      </c>
      <c r="K456" s="18" t="str">
        <f>IF(AND(J456="",OR(IMPORT!K456="intervention",IMPORT!K456="intervention-late")),IF(OR(A456="Z - Garage - Livraison",A456="Z - Garage - Restitution"),"",B456),"")</f>
        <v/>
      </c>
      <c r="L456" s="18" t="str">
        <f t="shared" si="14"/>
        <v/>
      </c>
      <c r="M456" s="20">
        <f>IFERROR(INT(IF(OR(IMPORT!K456="intervention",IMPORT!K456="intervention-late",IMPORT!K456="unavailable"),IF(J456&lt;&gt;"",MID(VLOOKUP(B456,IMPORT!$F:$AF,21,0),1,10),MID(VLOOKUP(B456,IMPORT!$F:$AF,19,0),1,10)),"")),"")</f>
        <v>43473</v>
      </c>
      <c r="N456" s="20">
        <f>IFERROR(INT(IF(OR(IMPORT!K456="intervention",IMPORT!K456="intervention-late",IMPORT!K456="unavailable"),IF(J456&lt;&gt;"",MID(VLOOKUP(B456,IMPORT!$F:$AF,22,0),1,10),MID(VLOOKUP(B456,IMPORT!$F:$AF,20,0),1,10)),"")),"")</f>
        <v>43524</v>
      </c>
      <c r="O456" s="18">
        <f t="shared" ca="1" si="15"/>
        <v>9</v>
      </c>
      <c r="P456" s="14" t="str">
        <f>IFERROR(INT(IF(MID(VLOOKUP(B456,IMPORT!$F:$AF,23,FALSE),1,10)&lt;&gt;"null",MID(VLOOKUP(B456,IMPORT!$F:$AF,23,FALSE),1,10),"")),"")</f>
        <v/>
      </c>
      <c r="Q456" s="16" t="str">
        <f>IFERROR(INT(IF(MID(VLOOKUP(B456,IMPORT!$F:$AF,26,FALSE),1,10)&lt;&gt;"null",MID(VLOOKUP(B456,IMPORT!$F:$AF,26,FALSE),1,10),"")),"")</f>
        <v/>
      </c>
      <c r="R456" s="16" t="str">
        <f>IFERROR(IF(VLOOKUP(B456,IMPORT!$F:$AF,11,FALSE)="true","X",""),"")</f>
        <v/>
      </c>
      <c r="S456" s="16" t="str">
        <f>IFERROR(IF(VLOOKUP(B456,IMPORT!$F:$AF,12,FALSE)="true","X",""),"")</f>
        <v/>
      </c>
      <c r="T456" s="16" t="str">
        <f>IFERROR(IF(VLOOKUP(B456,IMPORT!$F:$AF,9,FALSE)="true","X",""),"")</f>
        <v/>
      </c>
      <c r="U456" s="16" t="str">
        <f>IFERROR(IF(VLOOKUP(B456,IMPORT!$F:$AF,10,FALSE)="true","X",""),"")</f>
        <v/>
      </c>
      <c r="V456" s="16" t="str">
        <f>IFERROR(IF(VLOOKUP(B456,IMPORT!$F:$AF,13,FALSE)="true","X",""),"")</f>
        <v/>
      </c>
      <c r="W456" s="16" t="str">
        <f>IFERROR(IF(VLOOKUP(B456,IMPORT!$F:$AF,14,FALSE)="true","X",""),"")</f>
        <v/>
      </c>
      <c r="X456" s="12">
        <f>IFERROR(INT(IF(MID(VLOOKUP(B456,IMPORT!$F:$AF,27,FALSE),1,10)&lt;&gt;"null",MID(VLOOKUP(B456,IMPORT!$F:$AF,27,FALSE),1,10),"-")),"")</f>
        <v>43446</v>
      </c>
      <c r="Y456" s="21">
        <f>IFERROR(IF(VLOOKUP(B456,IMPORT!$F:$AF,24,FALSE)&lt;&gt;"null",VLOOKUP(B456,IMPORT!$F:$AF,24,FALSE),""),"")</f>
        <v>7.0100118723605901E+17</v>
      </c>
      <c r="Z456" s="18" t="str">
        <f>IFERROR(IF(VLOOKUP(B456,IMPORT!$F:$AF,25,FALSE)&lt;&gt;"null",VLOOKUP(B456,IMPORT!$F:$AF,25,FALSE),""),"")</f>
        <v/>
      </c>
    </row>
    <row r="457" spans="1:26">
      <c r="A457" s="1" t="str">
        <f>IFERROR(IF(IMPORT!C457&lt;&gt;"",IMPORT!C457,""),"")</f>
        <v>Z - Garage Street - Stephen</v>
      </c>
      <c r="B457" s="1" t="str">
        <f>IFERROR(VLOOKUP(D457,IMPORT!$1:$1048576,6,FALSE),"")</f>
        <v>EX-326-EW</v>
      </c>
      <c r="C457" s="1">
        <f>IFERROR(VLOOKUP(B457,IMPORT!$F:$G,2,FALSE),"")</f>
        <v>500</v>
      </c>
      <c r="D457" s="8" t="str">
        <f>IFERROR(IF(IMPORT!A457&lt;&gt;"",IMPORT!A457,""),"")</f>
        <v>Z - Garage Street - Stephen12</v>
      </c>
      <c r="E457" s="1" t="str">
        <f>IFERROR(VLOOKUP(D457,IMPORT!$1:$1048576,21,FALSE),"")</f>
        <v>Stephen Girault</v>
      </c>
      <c r="F457" s="22" t="str">
        <f>IFERROR(IF(VLOOKUP(B457,IMPORT!$F:$J,4,0)="true","","S"),"")</f>
        <v>S</v>
      </c>
      <c r="G457" s="10" t="str">
        <f>IFERROR(IF(VLOOKUP(B457,IMPORT!$F:$J,5,0)="normal","","B"),"")</f>
        <v>B</v>
      </c>
      <c r="H457" s="23" t="str">
        <f>IFERROR(IF(VLOOKUP(B457,IMPORT!$F:$L,7,0)="true","","P"),"")</f>
        <v>P</v>
      </c>
      <c r="I457" s="18" t="str">
        <f>IF(AND(OR(IMPORT!K457="available",IMPORT!K457="reservation",IMPORT!K457="reservation-late"),OR(A457&lt;&gt;"Z - Garage - Livraison",A457&lt;&gt;"Z - Garage - Livraison")),B457,"")</f>
        <v>EX-326-EW</v>
      </c>
      <c r="J457" s="18" t="str">
        <f>IFERROR(IF(VLOOKUP(B457,IMPORT!$F:$AF,21,FALSE)&lt;&gt;"null",IF(OR(A457="Z - Garage - Livraison",A457="Z - Garage - Restitution"),"",B457),""),"")</f>
        <v/>
      </c>
      <c r="K457" s="18" t="str">
        <f>IF(AND(J457="",OR(IMPORT!K457="intervention",IMPORT!K457="intervention-late")),IF(OR(A457="Z - Garage - Livraison",A457="Z - Garage - Restitution"),"",B457),"")</f>
        <v/>
      </c>
      <c r="L457" s="18" t="str">
        <f t="shared" si="14"/>
        <v/>
      </c>
      <c r="M457" s="20" t="str">
        <f>IFERROR(INT(IF(OR(IMPORT!K457="intervention",IMPORT!K457="intervention-late",IMPORT!K457="unavailable"),IF(J457&lt;&gt;"",MID(VLOOKUP(B457,IMPORT!$F:$AF,21,0),1,10),MID(VLOOKUP(B457,IMPORT!$F:$AF,19,0),1,10)),"")),"")</f>
        <v/>
      </c>
      <c r="N457" s="20" t="str">
        <f>IFERROR(INT(IF(OR(IMPORT!K457="intervention",IMPORT!K457="intervention-late",IMPORT!K457="unavailable"),IF(J457&lt;&gt;"",MID(VLOOKUP(B457,IMPORT!$F:$AF,22,0),1,10),MID(VLOOKUP(B457,IMPORT!$F:$AF,20,0),1,10)),"")),"")</f>
        <v/>
      </c>
      <c r="O457" s="18" t="str">
        <f t="shared" ca="1" si="15"/>
        <v/>
      </c>
      <c r="P457" s="14">
        <f>IFERROR(INT(IF(MID(VLOOKUP(B457,IMPORT!$F:$AF,23,FALSE),1,10)&lt;&gt;"null",MID(VLOOKUP(B457,IMPORT!$F:$AF,23,FALSE),1,10),"")),"")</f>
        <v>43301</v>
      </c>
      <c r="Q457" s="16" t="str">
        <f>IFERROR(INT(IF(MID(VLOOKUP(B457,IMPORT!$F:$AF,26,FALSE),1,10)&lt;&gt;"null",MID(VLOOKUP(B457,IMPORT!$F:$AF,26,FALSE),1,10),"")),"")</f>
        <v/>
      </c>
      <c r="R457" s="16" t="str">
        <f>IFERROR(IF(VLOOKUP(B457,IMPORT!$F:$AF,11,FALSE)="true","X",""),"")</f>
        <v/>
      </c>
      <c r="S457" s="16" t="str">
        <f>IFERROR(IF(VLOOKUP(B457,IMPORT!$F:$AF,12,FALSE)="true","X",""),"")</f>
        <v/>
      </c>
      <c r="T457" s="16" t="str">
        <f>IFERROR(IF(VLOOKUP(B457,IMPORT!$F:$AF,9,FALSE)="true","X",""),"")</f>
        <v/>
      </c>
      <c r="U457" s="16" t="str">
        <f>IFERROR(IF(VLOOKUP(B457,IMPORT!$F:$AF,10,FALSE)="true","X",""),"")</f>
        <v/>
      </c>
      <c r="V457" s="16" t="str">
        <f>IFERROR(IF(VLOOKUP(B457,IMPORT!$F:$AF,13,FALSE)="true","X",""),"")</f>
        <v/>
      </c>
      <c r="W457" s="16" t="str">
        <f>IFERROR(IF(VLOOKUP(B457,IMPORT!$F:$AF,14,FALSE)="true","X",""),"")</f>
        <v/>
      </c>
      <c r="X457" s="12">
        <f>IFERROR(INT(IF(MID(VLOOKUP(B457,IMPORT!$F:$AF,27,FALSE),1,10)&lt;&gt;"null",MID(VLOOKUP(B457,IMPORT!$F:$AF,27,FALSE),1,10),"-")),"")</f>
        <v>43284</v>
      </c>
      <c r="Y457" s="21">
        <f>IFERROR(IF(VLOOKUP(B457,IMPORT!$F:$AF,24,FALSE)&lt;&gt;"null",VLOOKUP(B457,IMPORT!$F:$AF,24,FALSE),""),"")</f>
        <v>7.0100118723603904E+17</v>
      </c>
      <c r="Z457" s="18" t="str">
        <f>IFERROR(IF(VLOOKUP(B457,IMPORT!$F:$AF,25,FALSE)&lt;&gt;"null",VLOOKUP(B457,IMPORT!$F:$AF,25,FALSE),""),"")</f>
        <v/>
      </c>
    </row>
    <row r="458" spans="1:26">
      <c r="A458" s="1" t="str">
        <f>IFERROR(IF(IMPORT!C458&lt;&gt;"",IMPORT!C458,""),"")</f>
        <v/>
      </c>
      <c r="B458" s="1">
        <f>IFERROR(VLOOKUP(D458,IMPORT!$1:$1048576,6,FALSE),"")</f>
        <v>0</v>
      </c>
      <c r="C458" s="1" t="str">
        <f>IFERROR(VLOOKUP(B458,IMPORT!$F:$G,2,FALSE),"")</f>
        <v/>
      </c>
      <c r="D458" s="8" t="str">
        <f>IFERROR(IF(IMPORT!A458&lt;&gt;"",IMPORT!A458,""),"")</f>
        <v/>
      </c>
      <c r="E458" s="1">
        <f>IFERROR(VLOOKUP(D458,IMPORT!$1:$1048576,21,FALSE),"")</f>
        <v>0</v>
      </c>
      <c r="F458" s="22" t="str">
        <f>IFERROR(IF(VLOOKUP(B458,IMPORT!$F:$J,4,0)="true","","S"),"")</f>
        <v/>
      </c>
      <c r="G458" s="10" t="str">
        <f>IFERROR(IF(VLOOKUP(B458,IMPORT!$F:$J,5,0)="normal","","B"),"")</f>
        <v/>
      </c>
      <c r="H458" s="23" t="str">
        <f>IFERROR(IF(VLOOKUP(B458,IMPORT!$F:$L,7,0)="true","","P"),"")</f>
        <v/>
      </c>
      <c r="I458" s="18" t="str">
        <f>IF(AND(OR(IMPORT!K458="available",IMPORT!K458="reservation",IMPORT!K458="reservation-late"),OR(A458&lt;&gt;"Z - Garage - Livraison",A458&lt;&gt;"Z - Garage - Livraison")),B458,"")</f>
        <v/>
      </c>
      <c r="J458" s="18" t="str">
        <f>IFERROR(IF(VLOOKUP(B458,IMPORT!$F:$AF,21,FALSE)&lt;&gt;"null",IF(OR(A458="Z - Garage - Livraison",A458="Z - Garage - Restitution"),"",B458),""),"")</f>
        <v/>
      </c>
      <c r="K458" s="18" t="str">
        <f>IF(AND(J458="",OR(IMPORT!K458="intervention",IMPORT!K458="intervention-late")),IF(OR(A458="Z - Garage - Livraison",A458="Z - Garage - Restitution"),"",B458),"")</f>
        <v/>
      </c>
      <c r="L458" s="18" t="str">
        <f t="shared" si="14"/>
        <v/>
      </c>
      <c r="M458" s="20" t="str">
        <f>IFERROR(INT(IF(OR(IMPORT!K458="intervention",IMPORT!K458="intervention-late",IMPORT!K458="unavailable"),IF(J458&lt;&gt;"",MID(VLOOKUP(B458,IMPORT!$F:$AF,21,0),1,10),MID(VLOOKUP(B458,IMPORT!$F:$AF,19,0),1,10)),"")),"")</f>
        <v/>
      </c>
      <c r="N458" s="20" t="str">
        <f>IFERROR(INT(IF(OR(IMPORT!K458="intervention",IMPORT!K458="intervention-late",IMPORT!K458="unavailable"),IF(J458&lt;&gt;"",MID(VLOOKUP(B458,IMPORT!$F:$AF,22,0),1,10),MID(VLOOKUP(B458,IMPORT!$F:$AF,20,0),1,10)),"")),"")</f>
        <v/>
      </c>
      <c r="O458" s="18" t="str">
        <f t="shared" ca="1" si="15"/>
        <v/>
      </c>
      <c r="P458" s="14" t="str">
        <f>IFERROR(INT(IF(MID(VLOOKUP(B458,IMPORT!$F:$AF,23,FALSE),1,10)&lt;&gt;"null",MID(VLOOKUP(B458,IMPORT!$F:$AF,23,FALSE),1,10),"")),"")</f>
        <v/>
      </c>
      <c r="Q458" s="16" t="str">
        <f>IFERROR(INT(IF(MID(VLOOKUP(B458,IMPORT!$F:$AF,26,FALSE),1,10)&lt;&gt;"null",MID(VLOOKUP(B458,IMPORT!$F:$AF,26,FALSE),1,10),"")),"")</f>
        <v/>
      </c>
      <c r="R458" s="16" t="str">
        <f>IFERROR(IF(VLOOKUP(B458,IMPORT!$F:$AF,11,FALSE)="true","X",""),"")</f>
        <v/>
      </c>
      <c r="S458" s="16" t="str">
        <f>IFERROR(IF(VLOOKUP(B458,IMPORT!$F:$AF,12,FALSE)="true","X",""),"")</f>
        <v/>
      </c>
      <c r="T458" s="16" t="str">
        <f>IFERROR(IF(VLOOKUP(B458,IMPORT!$F:$AF,9,FALSE)="true","X",""),"")</f>
        <v/>
      </c>
      <c r="U458" s="16" t="str">
        <f>IFERROR(IF(VLOOKUP(B458,IMPORT!$F:$AF,10,FALSE)="true","X",""),"")</f>
        <v/>
      </c>
      <c r="V458" s="16" t="str">
        <f>IFERROR(IF(VLOOKUP(B458,IMPORT!$F:$AF,13,FALSE)="true","X",""),"")</f>
        <v/>
      </c>
      <c r="W458" s="16" t="str">
        <f>IFERROR(IF(VLOOKUP(B458,IMPORT!$F:$AF,14,FALSE)="true","X",""),"")</f>
        <v/>
      </c>
      <c r="X458" s="12" t="str">
        <f>IFERROR(INT(IF(MID(VLOOKUP(B458,IMPORT!$F:$AF,27,FALSE),1,10)&lt;&gt;"null",MID(VLOOKUP(B458,IMPORT!$F:$AF,27,FALSE),1,10),"-")),"")</f>
        <v/>
      </c>
      <c r="Y458" s="21" t="str">
        <f>IFERROR(IF(VLOOKUP(B458,IMPORT!$F:$AF,24,FALSE)&lt;&gt;"null",VLOOKUP(B458,IMPORT!$F:$AF,24,FALSE),""),"")</f>
        <v/>
      </c>
      <c r="Z458" s="18" t="str">
        <f>IFERROR(IF(VLOOKUP(B458,IMPORT!$F:$AF,25,FALSE)&lt;&gt;"null",VLOOKUP(B458,IMPORT!$F:$AF,25,FALSE),""),"")</f>
        <v/>
      </c>
    </row>
    <row r="459" spans="1:26">
      <c r="A459" s="1" t="str">
        <f>IFERROR(IF(IMPORT!C459&lt;&gt;"",IMPORT!C459,""),"")</f>
        <v/>
      </c>
      <c r="B459" s="1">
        <f>IFERROR(VLOOKUP(D459,IMPORT!$1:$1048576,6,FALSE),"")</f>
        <v>0</v>
      </c>
      <c r="C459" s="1" t="str">
        <f>IFERROR(VLOOKUP(B459,IMPORT!$F:$G,2,FALSE),"")</f>
        <v/>
      </c>
      <c r="D459" s="8" t="str">
        <f>IFERROR(IF(IMPORT!A459&lt;&gt;"",IMPORT!A459,""),"")</f>
        <v/>
      </c>
      <c r="E459" s="1">
        <f>IFERROR(VLOOKUP(D459,IMPORT!$1:$1048576,21,FALSE),"")</f>
        <v>0</v>
      </c>
      <c r="F459" s="22" t="str">
        <f>IFERROR(IF(VLOOKUP(B459,IMPORT!$F:$J,4,0)="true","","S"),"")</f>
        <v/>
      </c>
      <c r="G459" s="10" t="str">
        <f>IFERROR(IF(VLOOKUP(B459,IMPORT!$F:$J,5,0)="normal","","B"),"")</f>
        <v/>
      </c>
      <c r="H459" s="23" t="str">
        <f>IFERROR(IF(VLOOKUP(B459,IMPORT!$F:$L,7,0)="true","","P"),"")</f>
        <v/>
      </c>
      <c r="I459" s="18" t="str">
        <f>IF(AND(OR(IMPORT!K459="available",IMPORT!K459="reservation",IMPORT!K459="reservation-late"),OR(A459&lt;&gt;"Z - Garage - Livraison",A459&lt;&gt;"Z - Garage - Livraison")),B459,"")</f>
        <v/>
      </c>
      <c r="J459" s="18" t="str">
        <f>IFERROR(IF(VLOOKUP(B459,IMPORT!$F:$AF,21,FALSE)&lt;&gt;"null",IF(OR(A459="Z - Garage - Livraison",A459="Z - Garage - Restitution"),"",B459),""),"")</f>
        <v/>
      </c>
      <c r="K459" s="18" t="str">
        <f>IF(AND(J459="",OR(IMPORT!K459="intervention",IMPORT!K459="intervention-late")),IF(OR(A459="Z - Garage - Livraison",A459="Z - Garage - Restitution"),"",B459),"")</f>
        <v/>
      </c>
      <c r="L459" s="18" t="str">
        <f t="shared" si="14"/>
        <v/>
      </c>
      <c r="M459" s="20" t="str">
        <f>IFERROR(INT(IF(OR(IMPORT!K459="intervention",IMPORT!K459="intervention-late",IMPORT!K459="unavailable"),IF(J459&lt;&gt;"",MID(VLOOKUP(B459,IMPORT!$F:$AF,21,0),1,10),MID(VLOOKUP(B459,IMPORT!$F:$AF,19,0),1,10)),"")),"")</f>
        <v/>
      </c>
      <c r="N459" s="20" t="str">
        <f>IFERROR(INT(IF(OR(IMPORT!K459="intervention",IMPORT!K459="intervention-late",IMPORT!K459="unavailable"),IF(J459&lt;&gt;"",MID(VLOOKUP(B459,IMPORT!$F:$AF,22,0),1,10),MID(VLOOKUP(B459,IMPORT!$F:$AF,20,0),1,10)),"")),"")</f>
        <v/>
      </c>
      <c r="O459" s="18" t="str">
        <f t="shared" ca="1" si="15"/>
        <v/>
      </c>
      <c r="P459" s="14" t="str">
        <f>IFERROR(INT(IF(MID(VLOOKUP(B459,IMPORT!$F:$AF,23,FALSE),1,10)&lt;&gt;"null",MID(VLOOKUP(B459,IMPORT!$F:$AF,23,FALSE),1,10),"")),"")</f>
        <v/>
      </c>
      <c r="Q459" s="16" t="str">
        <f>IFERROR(INT(IF(MID(VLOOKUP(B459,IMPORT!$F:$AF,26,FALSE),1,10)&lt;&gt;"null",MID(VLOOKUP(B459,IMPORT!$F:$AF,26,FALSE),1,10),"")),"")</f>
        <v/>
      </c>
      <c r="R459" s="16" t="str">
        <f>IFERROR(IF(VLOOKUP(B459,IMPORT!$F:$AF,11,FALSE)="true","X",""),"")</f>
        <v/>
      </c>
      <c r="S459" s="16" t="str">
        <f>IFERROR(IF(VLOOKUP(B459,IMPORT!$F:$AF,12,FALSE)="true","X",""),"")</f>
        <v/>
      </c>
      <c r="T459" s="16" t="str">
        <f>IFERROR(IF(VLOOKUP(B459,IMPORT!$F:$AF,9,FALSE)="true","X",""),"")</f>
        <v/>
      </c>
      <c r="U459" s="16" t="str">
        <f>IFERROR(IF(VLOOKUP(B459,IMPORT!$F:$AF,10,FALSE)="true","X",""),"")</f>
        <v/>
      </c>
      <c r="V459" s="16" t="str">
        <f>IFERROR(IF(VLOOKUP(B459,IMPORT!$F:$AF,13,FALSE)="true","X",""),"")</f>
        <v/>
      </c>
      <c r="W459" s="16" t="str">
        <f>IFERROR(IF(VLOOKUP(B459,IMPORT!$F:$AF,14,FALSE)="true","X",""),"")</f>
        <v/>
      </c>
      <c r="X459" s="12" t="str">
        <f>IFERROR(INT(IF(MID(VLOOKUP(B459,IMPORT!$F:$AF,27,FALSE),1,10)&lt;&gt;"null",MID(VLOOKUP(B459,IMPORT!$F:$AF,27,FALSE),1,10),"-")),"")</f>
        <v/>
      </c>
      <c r="Y459" s="21" t="str">
        <f>IFERROR(IF(VLOOKUP(B459,IMPORT!$F:$AF,24,FALSE)&lt;&gt;"null",VLOOKUP(B459,IMPORT!$F:$AF,24,FALSE),""),"")</f>
        <v/>
      </c>
      <c r="Z459" s="18" t="str">
        <f>IFERROR(IF(VLOOKUP(B459,IMPORT!$F:$AF,25,FALSE)&lt;&gt;"null",VLOOKUP(B459,IMPORT!$F:$AF,25,FALSE),""),"")</f>
        <v/>
      </c>
    </row>
    <row r="460" spans="1:26">
      <c r="A460" s="1" t="str">
        <f>IFERROR(IF(IMPORT!C460&lt;&gt;"",IMPORT!C460,""),"")</f>
        <v/>
      </c>
      <c r="B460" s="1">
        <f>IFERROR(VLOOKUP(D460,IMPORT!$1:$1048576,6,FALSE),"")</f>
        <v>0</v>
      </c>
      <c r="C460" s="1" t="str">
        <f>IFERROR(VLOOKUP(B460,IMPORT!$F:$G,2,FALSE),"")</f>
        <v/>
      </c>
      <c r="D460" s="8" t="str">
        <f>IFERROR(IF(IMPORT!A460&lt;&gt;"",IMPORT!A460,""),"")</f>
        <v/>
      </c>
      <c r="E460" s="1">
        <f>IFERROR(VLOOKUP(D460,IMPORT!$1:$1048576,21,FALSE),"")</f>
        <v>0</v>
      </c>
      <c r="F460" s="22" t="str">
        <f>IFERROR(IF(VLOOKUP(B460,IMPORT!$F:$J,4,0)="true","","S"),"")</f>
        <v/>
      </c>
      <c r="G460" s="10" t="str">
        <f>IFERROR(IF(VLOOKUP(B460,IMPORT!$F:$J,5,0)="normal","","B"),"")</f>
        <v/>
      </c>
      <c r="H460" s="23" t="str">
        <f>IFERROR(IF(VLOOKUP(B460,IMPORT!$F:$L,7,0)="true","","P"),"")</f>
        <v/>
      </c>
      <c r="I460" s="18" t="str">
        <f>IF(AND(OR(IMPORT!K460="available",IMPORT!K460="reservation",IMPORT!K460="reservation-late"),OR(A460&lt;&gt;"Z - Garage - Livraison",A460&lt;&gt;"Z - Garage - Livraison")),B460,"")</f>
        <v/>
      </c>
      <c r="J460" s="18" t="str">
        <f>IFERROR(IF(VLOOKUP(B460,IMPORT!$F:$AF,21,FALSE)&lt;&gt;"null",IF(OR(A460="Z - Garage - Livraison",A460="Z - Garage - Restitution"),"",B460),""),"")</f>
        <v/>
      </c>
      <c r="K460" s="18" t="str">
        <f>IF(AND(J460="",OR(IMPORT!K460="intervention",IMPORT!K460="intervention-late")),IF(OR(A460="Z - Garage - Livraison",A460="Z - Garage - Restitution"),"",B460),"")</f>
        <v/>
      </c>
      <c r="L460" s="18" t="str">
        <f t="shared" si="14"/>
        <v/>
      </c>
      <c r="M460" s="20" t="str">
        <f>IFERROR(INT(IF(OR(IMPORT!K460="intervention",IMPORT!K460="intervention-late",IMPORT!K460="unavailable"),IF(J460&lt;&gt;"",MID(VLOOKUP(B460,IMPORT!$F:$AF,21,0),1,10),MID(VLOOKUP(B460,IMPORT!$F:$AF,19,0),1,10)),"")),"")</f>
        <v/>
      </c>
      <c r="N460" s="20" t="str">
        <f>IFERROR(INT(IF(OR(IMPORT!K460="intervention",IMPORT!K460="intervention-late",IMPORT!K460="unavailable"),IF(J460&lt;&gt;"",MID(VLOOKUP(B460,IMPORT!$F:$AF,22,0),1,10),MID(VLOOKUP(B460,IMPORT!$F:$AF,20,0),1,10)),"")),"")</f>
        <v/>
      </c>
      <c r="O460" s="18" t="str">
        <f t="shared" ca="1" si="15"/>
        <v/>
      </c>
      <c r="P460" s="14" t="str">
        <f>IFERROR(INT(IF(MID(VLOOKUP(B460,IMPORT!$F:$AF,23,FALSE),1,10)&lt;&gt;"null",MID(VLOOKUP(B460,IMPORT!$F:$AF,23,FALSE),1,10),"")),"")</f>
        <v/>
      </c>
      <c r="Q460" s="16" t="str">
        <f>IFERROR(INT(IF(MID(VLOOKUP(B460,IMPORT!$F:$AF,26,FALSE),1,10)&lt;&gt;"null",MID(VLOOKUP(B460,IMPORT!$F:$AF,26,FALSE),1,10),"")),"")</f>
        <v/>
      </c>
      <c r="R460" s="16" t="str">
        <f>IFERROR(IF(VLOOKUP(B460,IMPORT!$F:$AF,11,FALSE)="true","X",""),"")</f>
        <v/>
      </c>
      <c r="S460" s="16" t="str">
        <f>IFERROR(IF(VLOOKUP(B460,IMPORT!$F:$AF,12,FALSE)="true","X",""),"")</f>
        <v/>
      </c>
      <c r="T460" s="16" t="str">
        <f>IFERROR(IF(VLOOKUP(B460,IMPORT!$F:$AF,9,FALSE)="true","X",""),"")</f>
        <v/>
      </c>
      <c r="U460" s="16" t="str">
        <f>IFERROR(IF(VLOOKUP(B460,IMPORT!$F:$AF,10,FALSE)="true","X",""),"")</f>
        <v/>
      </c>
      <c r="V460" s="16" t="str">
        <f>IFERROR(IF(VLOOKUP(B460,IMPORT!$F:$AF,13,FALSE)="true","X",""),"")</f>
        <v/>
      </c>
      <c r="W460" s="16" t="str">
        <f>IFERROR(IF(VLOOKUP(B460,IMPORT!$F:$AF,14,FALSE)="true","X",""),"")</f>
        <v/>
      </c>
      <c r="X460" s="12" t="str">
        <f>IFERROR(INT(IF(MID(VLOOKUP(B460,IMPORT!$F:$AF,27,FALSE),1,10)&lt;&gt;"null",MID(VLOOKUP(B460,IMPORT!$F:$AF,27,FALSE),1,10),"-")),"")</f>
        <v/>
      </c>
      <c r="Y460" s="21" t="str">
        <f>IFERROR(IF(VLOOKUP(B460,IMPORT!$F:$AF,24,FALSE)&lt;&gt;"null",VLOOKUP(B460,IMPORT!$F:$AF,24,FALSE),""),"")</f>
        <v/>
      </c>
      <c r="Z460" s="18" t="str">
        <f>IFERROR(IF(VLOOKUP(B460,IMPORT!$F:$AF,25,FALSE)&lt;&gt;"null",VLOOKUP(B460,IMPORT!$F:$AF,25,FALSE),""),"")</f>
        <v/>
      </c>
    </row>
    <row r="461" spans="1:26">
      <c r="A461" s="1" t="str">
        <f>IFERROR(IF(IMPORT!C461&lt;&gt;"",IMPORT!C461,""),"")</f>
        <v/>
      </c>
      <c r="B461" s="1">
        <f>IFERROR(VLOOKUP(D461,IMPORT!$1:$1048576,6,FALSE),"")</f>
        <v>0</v>
      </c>
      <c r="C461" s="1" t="str">
        <f>IFERROR(VLOOKUP(B461,IMPORT!$F:$G,2,FALSE),"")</f>
        <v/>
      </c>
      <c r="D461" s="8" t="str">
        <f>IFERROR(IF(IMPORT!A461&lt;&gt;"",IMPORT!A461,""),"")</f>
        <v/>
      </c>
      <c r="E461" s="1">
        <f>IFERROR(VLOOKUP(D461,IMPORT!$1:$1048576,21,FALSE),"")</f>
        <v>0</v>
      </c>
      <c r="F461" s="22" t="str">
        <f>IFERROR(IF(VLOOKUP(B461,IMPORT!$F:$J,4,0)="true","","S"),"")</f>
        <v/>
      </c>
      <c r="G461" s="10" t="str">
        <f>IFERROR(IF(VLOOKUP(B461,IMPORT!$F:$J,5,0)="normal","","B"),"")</f>
        <v/>
      </c>
      <c r="H461" s="23" t="str">
        <f>IFERROR(IF(VLOOKUP(B461,IMPORT!$F:$L,7,0)="true","","P"),"")</f>
        <v/>
      </c>
      <c r="I461" s="18" t="str">
        <f>IF(AND(OR(IMPORT!K461="available",IMPORT!K461="reservation",IMPORT!K461="reservation-late"),OR(A461&lt;&gt;"Z - Garage - Livraison",A461&lt;&gt;"Z - Garage - Livraison")),B461,"")</f>
        <v/>
      </c>
      <c r="J461" s="18" t="str">
        <f>IFERROR(IF(VLOOKUP(B461,IMPORT!$F:$AF,21,FALSE)&lt;&gt;"null",IF(OR(A461="Z - Garage - Livraison",A461="Z - Garage - Restitution"),"",B461),""),"")</f>
        <v/>
      </c>
      <c r="K461" s="18" t="str">
        <f>IF(AND(J461="",OR(IMPORT!K461="intervention",IMPORT!K461="intervention-late")),IF(OR(A461="Z - Garage - Livraison",A461="Z - Garage - Restitution"),"",B461),"")</f>
        <v/>
      </c>
      <c r="L461" s="18" t="str">
        <f t="shared" si="14"/>
        <v/>
      </c>
      <c r="M461" s="20" t="str">
        <f>IFERROR(INT(IF(OR(IMPORT!K461="intervention",IMPORT!K461="intervention-late",IMPORT!K461="unavailable"),IF(J461&lt;&gt;"",MID(VLOOKUP(B461,IMPORT!$F:$AF,21,0),1,10),MID(VLOOKUP(B461,IMPORT!$F:$AF,19,0),1,10)),"")),"")</f>
        <v/>
      </c>
      <c r="N461" s="20" t="str">
        <f>IFERROR(INT(IF(OR(IMPORT!K461="intervention",IMPORT!K461="intervention-late",IMPORT!K461="unavailable"),IF(J461&lt;&gt;"",MID(VLOOKUP(B461,IMPORT!$F:$AF,22,0),1,10),MID(VLOOKUP(B461,IMPORT!$F:$AF,20,0),1,10)),"")),"")</f>
        <v/>
      </c>
      <c r="O461" s="18" t="str">
        <f t="shared" ca="1" si="15"/>
        <v/>
      </c>
      <c r="P461" s="14" t="str">
        <f>IFERROR(INT(IF(MID(VLOOKUP(B461,IMPORT!$F:$AF,23,FALSE),1,10)&lt;&gt;"null",MID(VLOOKUP(B461,IMPORT!$F:$AF,23,FALSE),1,10),"")),"")</f>
        <v/>
      </c>
      <c r="Q461" s="16" t="str">
        <f>IFERROR(INT(IF(MID(VLOOKUP(B461,IMPORT!$F:$AF,26,FALSE),1,10)&lt;&gt;"null",MID(VLOOKUP(B461,IMPORT!$F:$AF,26,FALSE),1,10),"")),"")</f>
        <v/>
      </c>
      <c r="R461" s="16" t="str">
        <f>IFERROR(IF(VLOOKUP(B461,IMPORT!$F:$AF,11,FALSE)="true","X",""),"")</f>
        <v/>
      </c>
      <c r="S461" s="16" t="str">
        <f>IFERROR(IF(VLOOKUP(B461,IMPORT!$F:$AF,12,FALSE)="true","X",""),"")</f>
        <v/>
      </c>
      <c r="T461" s="16" t="str">
        <f>IFERROR(IF(VLOOKUP(B461,IMPORT!$F:$AF,9,FALSE)="true","X",""),"")</f>
        <v/>
      </c>
      <c r="U461" s="16" t="str">
        <f>IFERROR(IF(VLOOKUP(B461,IMPORT!$F:$AF,10,FALSE)="true","X",""),"")</f>
        <v/>
      </c>
      <c r="V461" s="16" t="str">
        <f>IFERROR(IF(VLOOKUP(B461,IMPORT!$F:$AF,13,FALSE)="true","X",""),"")</f>
        <v/>
      </c>
      <c r="W461" s="16" t="str">
        <f>IFERROR(IF(VLOOKUP(B461,IMPORT!$F:$AF,14,FALSE)="true","X",""),"")</f>
        <v/>
      </c>
      <c r="X461" s="12" t="str">
        <f>IFERROR(INT(IF(MID(VLOOKUP(B461,IMPORT!$F:$AF,27,FALSE),1,10)&lt;&gt;"null",MID(VLOOKUP(B461,IMPORT!$F:$AF,27,FALSE),1,10),"-")),"")</f>
        <v/>
      </c>
      <c r="Y461" s="21" t="str">
        <f>IFERROR(IF(VLOOKUP(B461,IMPORT!$F:$AF,24,FALSE)&lt;&gt;"null",VLOOKUP(B461,IMPORT!$F:$AF,24,FALSE),""),"")</f>
        <v/>
      </c>
      <c r="Z461" s="18" t="str">
        <f>IFERROR(IF(VLOOKUP(B461,IMPORT!$F:$AF,25,FALSE)&lt;&gt;"null",VLOOKUP(B461,IMPORT!$F:$AF,25,FALSE),""),"")</f>
        <v/>
      </c>
    </row>
    <row r="462" spans="1:26">
      <c r="A462" s="1" t="str">
        <f>IFERROR(IF(IMPORT!C462&lt;&gt;"",IMPORT!C462,""),"")</f>
        <v/>
      </c>
      <c r="B462" s="1">
        <f>IFERROR(VLOOKUP(D462,IMPORT!$1:$1048576,6,FALSE),"")</f>
        <v>0</v>
      </c>
      <c r="C462" s="1" t="str">
        <f>IFERROR(VLOOKUP(B462,IMPORT!$F:$G,2,FALSE),"")</f>
        <v/>
      </c>
      <c r="D462" s="8" t="str">
        <f>IFERROR(IF(IMPORT!A462&lt;&gt;"",IMPORT!A462,""),"")</f>
        <v/>
      </c>
      <c r="E462" s="1">
        <f>IFERROR(VLOOKUP(D462,IMPORT!$1:$1048576,21,FALSE),"")</f>
        <v>0</v>
      </c>
      <c r="F462" s="22" t="str">
        <f>IFERROR(IF(VLOOKUP(B462,IMPORT!$F:$J,4,0)="true","","S"),"")</f>
        <v/>
      </c>
      <c r="G462" s="10" t="str">
        <f>IFERROR(IF(VLOOKUP(B462,IMPORT!$F:$J,5,0)="normal","","B"),"")</f>
        <v/>
      </c>
      <c r="H462" s="23" t="str">
        <f>IFERROR(IF(VLOOKUP(B462,IMPORT!$F:$L,7,0)="true","","P"),"")</f>
        <v/>
      </c>
      <c r="I462" s="18" t="str">
        <f>IF(AND(OR(IMPORT!K462="available",IMPORT!K462="reservation",IMPORT!K462="reservation-late"),OR(A462&lt;&gt;"Z - Garage - Livraison",A462&lt;&gt;"Z - Garage - Livraison")),B462,"")</f>
        <v/>
      </c>
      <c r="J462" s="18" t="str">
        <f>IFERROR(IF(VLOOKUP(B462,IMPORT!$F:$AF,21,FALSE)&lt;&gt;"null",IF(OR(A462="Z - Garage - Livraison",A462="Z - Garage - Restitution"),"",B462),""),"")</f>
        <v/>
      </c>
      <c r="K462" s="18" t="str">
        <f>IF(AND(J462="",OR(IMPORT!K462="intervention",IMPORT!K462="intervention-late")),IF(OR(A462="Z - Garage - Livraison",A462="Z - Garage - Restitution"),"",B462),"")</f>
        <v/>
      </c>
      <c r="L462" s="18" t="str">
        <f t="shared" si="14"/>
        <v/>
      </c>
      <c r="M462" s="20" t="str">
        <f>IFERROR(INT(IF(OR(IMPORT!K462="intervention",IMPORT!K462="intervention-late",IMPORT!K462="unavailable"),IF(J462&lt;&gt;"",MID(VLOOKUP(B462,IMPORT!$F:$AF,21,0),1,10),MID(VLOOKUP(B462,IMPORT!$F:$AF,19,0),1,10)),"")),"")</f>
        <v/>
      </c>
      <c r="N462" s="20" t="str">
        <f>IFERROR(INT(IF(OR(IMPORT!K462="intervention",IMPORT!K462="intervention-late",IMPORT!K462="unavailable"),IF(J462&lt;&gt;"",MID(VLOOKUP(B462,IMPORT!$F:$AF,22,0),1,10),MID(VLOOKUP(B462,IMPORT!$F:$AF,20,0),1,10)),"")),"")</f>
        <v/>
      </c>
      <c r="O462" s="18" t="str">
        <f t="shared" ca="1" si="15"/>
        <v/>
      </c>
      <c r="P462" s="14" t="str">
        <f>IFERROR(INT(IF(MID(VLOOKUP(B462,IMPORT!$F:$AF,23,FALSE),1,10)&lt;&gt;"null",MID(VLOOKUP(B462,IMPORT!$F:$AF,23,FALSE),1,10),"")),"")</f>
        <v/>
      </c>
      <c r="Q462" s="16" t="str">
        <f>IFERROR(INT(IF(MID(VLOOKUP(B462,IMPORT!$F:$AF,26,FALSE),1,10)&lt;&gt;"null",MID(VLOOKUP(B462,IMPORT!$F:$AF,26,FALSE),1,10),"")),"")</f>
        <v/>
      </c>
      <c r="R462" s="16" t="str">
        <f>IFERROR(IF(VLOOKUP(B462,IMPORT!$F:$AF,11,FALSE)="true","X",""),"")</f>
        <v/>
      </c>
      <c r="S462" s="16" t="str">
        <f>IFERROR(IF(VLOOKUP(B462,IMPORT!$F:$AF,12,FALSE)="true","X",""),"")</f>
        <v/>
      </c>
      <c r="T462" s="16" t="str">
        <f>IFERROR(IF(VLOOKUP(B462,IMPORT!$F:$AF,9,FALSE)="true","X",""),"")</f>
        <v/>
      </c>
      <c r="U462" s="16" t="str">
        <f>IFERROR(IF(VLOOKUP(B462,IMPORT!$F:$AF,10,FALSE)="true","X",""),"")</f>
        <v/>
      </c>
      <c r="V462" s="16" t="str">
        <f>IFERROR(IF(VLOOKUP(B462,IMPORT!$F:$AF,13,FALSE)="true","X",""),"")</f>
        <v/>
      </c>
      <c r="W462" s="16" t="str">
        <f>IFERROR(IF(VLOOKUP(B462,IMPORT!$F:$AF,14,FALSE)="true","X",""),"")</f>
        <v/>
      </c>
      <c r="X462" s="12" t="str">
        <f>IFERROR(INT(IF(MID(VLOOKUP(B462,IMPORT!$F:$AF,27,FALSE),1,10)&lt;&gt;"null",MID(VLOOKUP(B462,IMPORT!$F:$AF,27,FALSE),1,10),"-")),"")</f>
        <v/>
      </c>
      <c r="Y462" s="21" t="str">
        <f>IFERROR(IF(VLOOKUP(B462,IMPORT!$F:$AF,24,FALSE)&lt;&gt;"null",VLOOKUP(B462,IMPORT!$F:$AF,24,FALSE),""),"")</f>
        <v/>
      </c>
      <c r="Z462" s="18" t="str">
        <f>IFERROR(IF(VLOOKUP(B462,IMPORT!$F:$AF,25,FALSE)&lt;&gt;"null",VLOOKUP(B462,IMPORT!$F:$AF,25,FALSE),""),"")</f>
        <v/>
      </c>
    </row>
    <row r="463" spans="1:26">
      <c r="A463" s="1" t="str">
        <f>IFERROR(IF(IMPORT!C463&lt;&gt;"",IMPORT!C463,""),"")</f>
        <v/>
      </c>
      <c r="B463" s="1">
        <f>IFERROR(VLOOKUP(D463,IMPORT!$1:$1048576,6,FALSE),"")</f>
        <v>0</v>
      </c>
      <c r="C463" s="1" t="str">
        <f>IFERROR(VLOOKUP(B463,IMPORT!$F:$G,2,FALSE),"")</f>
        <v/>
      </c>
      <c r="D463" s="8" t="str">
        <f>IFERROR(IF(IMPORT!A463&lt;&gt;"",IMPORT!A463,""),"")</f>
        <v/>
      </c>
      <c r="E463" s="1">
        <f>IFERROR(VLOOKUP(D463,IMPORT!$1:$1048576,21,FALSE),"")</f>
        <v>0</v>
      </c>
      <c r="F463" s="22" t="str">
        <f>IFERROR(IF(VLOOKUP(B463,IMPORT!$F:$J,4,0)="true","","S"),"")</f>
        <v/>
      </c>
      <c r="G463" s="10" t="str">
        <f>IFERROR(IF(VLOOKUP(B463,IMPORT!$F:$J,5,0)="normal","","B"),"")</f>
        <v/>
      </c>
      <c r="H463" s="23" t="str">
        <f>IFERROR(IF(VLOOKUP(B463,IMPORT!$F:$L,7,0)="true","","P"),"")</f>
        <v/>
      </c>
      <c r="I463" s="18" t="str">
        <f>IF(AND(OR(IMPORT!K463="available",IMPORT!K463="reservation",IMPORT!K463="reservation-late"),OR(A463&lt;&gt;"Z - Garage - Livraison",A463&lt;&gt;"Z - Garage - Livraison")),B463,"")</f>
        <v/>
      </c>
      <c r="J463" s="18" t="str">
        <f>IFERROR(IF(VLOOKUP(B463,IMPORT!$F:$AF,21,FALSE)&lt;&gt;"null",IF(OR(A463="Z - Garage - Livraison",A463="Z - Garage - Restitution"),"",B463),""),"")</f>
        <v/>
      </c>
      <c r="K463" s="18" t="str">
        <f>IF(AND(J463="",OR(IMPORT!K463="intervention",IMPORT!K463="intervention-late")),IF(OR(A463="Z - Garage - Livraison",A463="Z - Garage - Restitution"),"",B463),"")</f>
        <v/>
      </c>
      <c r="L463" s="18" t="str">
        <f t="shared" si="14"/>
        <v/>
      </c>
      <c r="M463" s="20" t="str">
        <f>IFERROR(INT(IF(OR(IMPORT!K463="intervention",IMPORT!K463="intervention-late",IMPORT!K463="unavailable"),IF(J463&lt;&gt;"",MID(VLOOKUP(B463,IMPORT!$F:$AF,21,0),1,10),MID(VLOOKUP(B463,IMPORT!$F:$AF,19,0),1,10)),"")),"")</f>
        <v/>
      </c>
      <c r="N463" s="20" t="str">
        <f>IFERROR(INT(IF(OR(IMPORT!K463="intervention",IMPORT!K463="intervention-late",IMPORT!K463="unavailable"),IF(J463&lt;&gt;"",MID(VLOOKUP(B463,IMPORT!$F:$AF,22,0),1,10),MID(VLOOKUP(B463,IMPORT!$F:$AF,20,0),1,10)),"")),"")</f>
        <v/>
      </c>
      <c r="O463" s="18" t="str">
        <f t="shared" ca="1" si="15"/>
        <v/>
      </c>
      <c r="P463" s="14" t="str">
        <f>IFERROR(INT(IF(MID(VLOOKUP(B463,IMPORT!$F:$AF,23,FALSE),1,10)&lt;&gt;"null",MID(VLOOKUP(B463,IMPORT!$F:$AF,23,FALSE),1,10),"")),"")</f>
        <v/>
      </c>
      <c r="Q463" s="16" t="str">
        <f>IFERROR(INT(IF(MID(VLOOKUP(B463,IMPORT!$F:$AF,26,FALSE),1,10)&lt;&gt;"null",MID(VLOOKUP(B463,IMPORT!$F:$AF,26,FALSE),1,10),"")),"")</f>
        <v/>
      </c>
      <c r="R463" s="16" t="str">
        <f>IFERROR(IF(VLOOKUP(B463,IMPORT!$F:$AF,11,FALSE)="true","X",""),"")</f>
        <v/>
      </c>
      <c r="S463" s="16" t="str">
        <f>IFERROR(IF(VLOOKUP(B463,IMPORT!$F:$AF,12,FALSE)="true","X",""),"")</f>
        <v/>
      </c>
      <c r="T463" s="16" t="str">
        <f>IFERROR(IF(VLOOKUP(B463,IMPORT!$F:$AF,9,FALSE)="true","X",""),"")</f>
        <v/>
      </c>
      <c r="U463" s="16" t="str">
        <f>IFERROR(IF(VLOOKUP(B463,IMPORT!$F:$AF,10,FALSE)="true","X",""),"")</f>
        <v/>
      </c>
      <c r="V463" s="16" t="str">
        <f>IFERROR(IF(VLOOKUP(B463,IMPORT!$F:$AF,13,FALSE)="true","X",""),"")</f>
        <v/>
      </c>
      <c r="W463" s="16" t="str">
        <f>IFERROR(IF(VLOOKUP(B463,IMPORT!$F:$AF,14,FALSE)="true","X",""),"")</f>
        <v/>
      </c>
      <c r="X463" s="12" t="str">
        <f>IFERROR(INT(IF(MID(VLOOKUP(B463,IMPORT!$F:$AF,27,FALSE),1,10)&lt;&gt;"null",MID(VLOOKUP(B463,IMPORT!$F:$AF,27,FALSE),1,10),"-")),"")</f>
        <v/>
      </c>
      <c r="Y463" s="21" t="str">
        <f>IFERROR(IF(VLOOKUP(B463,IMPORT!$F:$AF,24,FALSE)&lt;&gt;"null",VLOOKUP(B463,IMPORT!$F:$AF,24,FALSE),""),"")</f>
        <v/>
      </c>
      <c r="Z463" s="18" t="str">
        <f>IFERROR(IF(VLOOKUP(B463,IMPORT!$F:$AF,25,FALSE)&lt;&gt;"null",VLOOKUP(B463,IMPORT!$F:$AF,25,FALSE),""),"")</f>
        <v/>
      </c>
    </row>
    <row r="464" spans="1:26">
      <c r="A464" s="1" t="str">
        <f>IFERROR(IF(IMPORT!C464&lt;&gt;"",IMPORT!C464,""),"")</f>
        <v/>
      </c>
      <c r="B464" s="1">
        <f>IFERROR(VLOOKUP(D464,IMPORT!$1:$1048576,6,FALSE),"")</f>
        <v>0</v>
      </c>
      <c r="C464" s="1" t="str">
        <f>IFERROR(VLOOKUP(B464,IMPORT!$F:$G,2,FALSE),"")</f>
        <v/>
      </c>
      <c r="D464" s="8" t="str">
        <f>IFERROR(IF(IMPORT!A464&lt;&gt;"",IMPORT!A464,""),"")</f>
        <v/>
      </c>
      <c r="E464" s="1">
        <f>IFERROR(VLOOKUP(D464,IMPORT!$1:$1048576,21,FALSE),"")</f>
        <v>0</v>
      </c>
      <c r="F464" s="22" t="str">
        <f>IFERROR(IF(VLOOKUP(B464,IMPORT!$F:$J,4,0)="true","","S"),"")</f>
        <v/>
      </c>
      <c r="G464" s="10" t="str">
        <f>IFERROR(IF(VLOOKUP(B464,IMPORT!$F:$J,5,0)="normal","","B"),"")</f>
        <v/>
      </c>
      <c r="H464" s="23" t="str">
        <f>IFERROR(IF(VLOOKUP(B464,IMPORT!$F:$L,7,0)="true","","P"),"")</f>
        <v/>
      </c>
      <c r="I464" s="18" t="str">
        <f>IF(AND(OR(IMPORT!K464="available",IMPORT!K464="reservation",IMPORT!K464="reservation-late"),OR(A464&lt;&gt;"Z - Garage - Livraison",A464&lt;&gt;"Z - Garage - Livraison")),B464,"")</f>
        <v/>
      </c>
      <c r="J464" s="18" t="str">
        <f>IFERROR(IF(VLOOKUP(B464,IMPORT!$F:$AF,21,FALSE)&lt;&gt;"null",IF(OR(A464="Z - Garage - Livraison",A464="Z - Garage - Restitution"),"",B464),""),"")</f>
        <v/>
      </c>
      <c r="K464" s="18" t="str">
        <f>IF(AND(J464="",OR(IMPORT!K464="intervention",IMPORT!K464="intervention-late")),IF(OR(A464="Z - Garage - Livraison",A464="Z - Garage - Restitution"),"",B464),"")</f>
        <v/>
      </c>
      <c r="L464" s="18" t="str">
        <f t="shared" si="14"/>
        <v/>
      </c>
      <c r="M464" s="20" t="str">
        <f>IFERROR(INT(IF(OR(IMPORT!K464="intervention",IMPORT!K464="intervention-late",IMPORT!K464="unavailable"),IF(J464&lt;&gt;"",MID(VLOOKUP(B464,IMPORT!$F:$AF,21,0),1,10),MID(VLOOKUP(B464,IMPORT!$F:$AF,19,0),1,10)),"")),"")</f>
        <v/>
      </c>
      <c r="N464" s="20" t="str">
        <f>IFERROR(INT(IF(OR(IMPORT!K464="intervention",IMPORT!K464="intervention-late",IMPORT!K464="unavailable"),IF(J464&lt;&gt;"",MID(VLOOKUP(B464,IMPORT!$F:$AF,22,0),1,10),MID(VLOOKUP(B464,IMPORT!$F:$AF,20,0),1,10)),"")),"")</f>
        <v/>
      </c>
      <c r="O464" s="18" t="str">
        <f t="shared" ca="1" si="15"/>
        <v/>
      </c>
      <c r="P464" s="14" t="str">
        <f>IFERROR(INT(IF(MID(VLOOKUP(B464,IMPORT!$F:$AF,23,FALSE),1,10)&lt;&gt;"null",MID(VLOOKUP(B464,IMPORT!$F:$AF,23,FALSE),1,10),"")),"")</f>
        <v/>
      </c>
      <c r="Q464" s="16" t="str">
        <f>IFERROR(INT(IF(MID(VLOOKUP(B464,IMPORT!$F:$AF,26,FALSE),1,10)&lt;&gt;"null",MID(VLOOKUP(B464,IMPORT!$F:$AF,26,FALSE),1,10),"")),"")</f>
        <v/>
      </c>
      <c r="R464" s="16" t="str">
        <f>IFERROR(IF(VLOOKUP(B464,IMPORT!$F:$AF,11,FALSE)="true","X",""),"")</f>
        <v/>
      </c>
      <c r="S464" s="16" t="str">
        <f>IFERROR(IF(VLOOKUP(B464,IMPORT!$F:$AF,12,FALSE)="true","X",""),"")</f>
        <v/>
      </c>
      <c r="T464" s="16" t="str">
        <f>IFERROR(IF(VLOOKUP(B464,IMPORT!$F:$AF,9,FALSE)="true","X",""),"")</f>
        <v/>
      </c>
      <c r="U464" s="16" t="str">
        <f>IFERROR(IF(VLOOKUP(B464,IMPORT!$F:$AF,10,FALSE)="true","X",""),"")</f>
        <v/>
      </c>
      <c r="V464" s="16" t="str">
        <f>IFERROR(IF(VLOOKUP(B464,IMPORT!$F:$AF,13,FALSE)="true","X",""),"")</f>
        <v/>
      </c>
      <c r="W464" s="16" t="str">
        <f>IFERROR(IF(VLOOKUP(B464,IMPORT!$F:$AF,14,FALSE)="true","X",""),"")</f>
        <v/>
      </c>
      <c r="X464" s="12" t="str">
        <f>IFERROR(INT(IF(MID(VLOOKUP(B464,IMPORT!$F:$AF,27,FALSE),1,10)&lt;&gt;"null",MID(VLOOKUP(B464,IMPORT!$F:$AF,27,FALSE),1,10),"-")),"")</f>
        <v/>
      </c>
      <c r="Y464" s="21" t="str">
        <f>IFERROR(IF(VLOOKUP(B464,IMPORT!$F:$AF,24,FALSE)&lt;&gt;"null",VLOOKUP(B464,IMPORT!$F:$AF,24,FALSE),""),"")</f>
        <v/>
      </c>
      <c r="Z464" s="18" t="str">
        <f>IFERROR(IF(VLOOKUP(B464,IMPORT!$F:$AF,25,FALSE)&lt;&gt;"null",VLOOKUP(B464,IMPORT!$F:$AF,25,FALSE),""),"")</f>
        <v/>
      </c>
    </row>
    <row r="465" spans="1:26">
      <c r="A465" s="1" t="str">
        <f>IFERROR(IF(IMPORT!C465&lt;&gt;"",IMPORT!C465,""),"")</f>
        <v/>
      </c>
      <c r="B465" s="1">
        <f>IFERROR(VLOOKUP(D465,IMPORT!$1:$1048576,6,FALSE),"")</f>
        <v>0</v>
      </c>
      <c r="C465" s="1" t="str">
        <f>IFERROR(VLOOKUP(B465,IMPORT!$F:$G,2,FALSE),"")</f>
        <v/>
      </c>
      <c r="D465" s="8" t="str">
        <f>IFERROR(IF(IMPORT!A465&lt;&gt;"",IMPORT!A465,""),"")</f>
        <v/>
      </c>
      <c r="E465" s="1">
        <f>IFERROR(VLOOKUP(D465,IMPORT!$1:$1048576,21,FALSE),"")</f>
        <v>0</v>
      </c>
      <c r="F465" s="22" t="str">
        <f>IFERROR(IF(VLOOKUP(B465,IMPORT!$F:$J,4,0)="true","","S"),"")</f>
        <v/>
      </c>
      <c r="G465" s="10" t="str">
        <f>IFERROR(IF(VLOOKUP(B465,IMPORT!$F:$J,5,0)="normal","","B"),"")</f>
        <v/>
      </c>
      <c r="H465" s="23" t="str">
        <f>IFERROR(IF(VLOOKUP(B465,IMPORT!$F:$L,7,0)="true","","P"),"")</f>
        <v/>
      </c>
      <c r="I465" s="18" t="str">
        <f>IF(AND(OR(IMPORT!K465="available",IMPORT!K465="reservation",IMPORT!K465="reservation-late"),OR(A465&lt;&gt;"Z - Garage - Livraison",A465&lt;&gt;"Z - Garage - Livraison")),B465,"")</f>
        <v/>
      </c>
      <c r="J465" s="18" t="str">
        <f>IFERROR(IF(VLOOKUP(B465,IMPORT!$F:$AF,21,FALSE)&lt;&gt;"null",IF(OR(A465="Z - Garage - Livraison",A465="Z - Garage - Restitution"),"",B465),""),"")</f>
        <v/>
      </c>
      <c r="K465" s="18" t="str">
        <f>IF(AND(J465="",OR(IMPORT!K465="intervention",IMPORT!K465="intervention-late")),IF(OR(A465="Z - Garage - Livraison",A465="Z - Garage - Restitution"),"",B465),"")</f>
        <v/>
      </c>
      <c r="L465" s="18" t="str">
        <f t="shared" si="14"/>
        <v/>
      </c>
      <c r="M465" s="20" t="str">
        <f>IFERROR(INT(IF(OR(IMPORT!K465="intervention",IMPORT!K465="intervention-late",IMPORT!K465="unavailable"),IF(J465&lt;&gt;"",MID(VLOOKUP(B465,IMPORT!$F:$AF,21,0),1,10),MID(VLOOKUP(B465,IMPORT!$F:$AF,19,0),1,10)),"")),"")</f>
        <v/>
      </c>
      <c r="N465" s="20" t="str">
        <f>IFERROR(INT(IF(OR(IMPORT!K465="intervention",IMPORT!K465="intervention-late",IMPORT!K465="unavailable"),IF(J465&lt;&gt;"",MID(VLOOKUP(B465,IMPORT!$F:$AF,22,0),1,10),MID(VLOOKUP(B465,IMPORT!$F:$AF,20,0),1,10)),"")),"")</f>
        <v/>
      </c>
      <c r="O465" s="18" t="str">
        <f t="shared" ca="1" si="15"/>
        <v/>
      </c>
      <c r="P465" s="14" t="str">
        <f>IFERROR(INT(IF(MID(VLOOKUP(B465,IMPORT!$F:$AF,23,FALSE),1,10)&lt;&gt;"null",MID(VLOOKUP(B465,IMPORT!$F:$AF,23,FALSE),1,10),"")),"")</f>
        <v/>
      </c>
      <c r="Q465" s="16" t="str">
        <f>IFERROR(INT(IF(MID(VLOOKUP(B465,IMPORT!$F:$AF,26,FALSE),1,10)&lt;&gt;"null",MID(VLOOKUP(B465,IMPORT!$F:$AF,26,FALSE),1,10),"")),"")</f>
        <v/>
      </c>
      <c r="R465" s="16" t="str">
        <f>IFERROR(IF(VLOOKUP(B465,IMPORT!$F:$AF,11,FALSE)="true","X",""),"")</f>
        <v/>
      </c>
      <c r="S465" s="16" t="str">
        <f>IFERROR(IF(VLOOKUP(B465,IMPORT!$F:$AF,12,FALSE)="true","X",""),"")</f>
        <v/>
      </c>
      <c r="T465" s="16" t="str">
        <f>IFERROR(IF(VLOOKUP(B465,IMPORT!$F:$AF,9,FALSE)="true","X",""),"")</f>
        <v/>
      </c>
      <c r="U465" s="16" t="str">
        <f>IFERROR(IF(VLOOKUP(B465,IMPORT!$F:$AF,10,FALSE)="true","X",""),"")</f>
        <v/>
      </c>
      <c r="V465" s="16" t="str">
        <f>IFERROR(IF(VLOOKUP(B465,IMPORT!$F:$AF,13,FALSE)="true","X",""),"")</f>
        <v/>
      </c>
      <c r="W465" s="16" t="str">
        <f>IFERROR(IF(VLOOKUP(B465,IMPORT!$F:$AF,14,FALSE)="true","X",""),"")</f>
        <v/>
      </c>
      <c r="X465" s="12" t="str">
        <f>IFERROR(INT(IF(MID(VLOOKUP(B465,IMPORT!$F:$AF,27,FALSE),1,10)&lt;&gt;"null",MID(VLOOKUP(B465,IMPORT!$F:$AF,27,FALSE),1,10),"-")),"")</f>
        <v/>
      </c>
      <c r="Y465" s="21" t="str">
        <f>IFERROR(IF(VLOOKUP(B465,IMPORT!$F:$AF,24,FALSE)&lt;&gt;"null",VLOOKUP(B465,IMPORT!$F:$AF,24,FALSE),""),"")</f>
        <v/>
      </c>
      <c r="Z465" s="18" t="str">
        <f>IFERROR(IF(VLOOKUP(B465,IMPORT!$F:$AF,25,FALSE)&lt;&gt;"null",VLOOKUP(B465,IMPORT!$F:$AF,25,FALSE),""),"")</f>
        <v/>
      </c>
    </row>
    <row r="466" spans="1:26">
      <c r="A466" s="1" t="str">
        <f>IFERROR(IF(IMPORT!C466&lt;&gt;"",IMPORT!C466,""),"")</f>
        <v/>
      </c>
      <c r="B466" s="1">
        <f>IFERROR(VLOOKUP(D466,IMPORT!$1:$1048576,6,FALSE),"")</f>
        <v>0</v>
      </c>
      <c r="C466" s="1" t="str">
        <f>IFERROR(VLOOKUP(B466,IMPORT!$F:$G,2,FALSE),"")</f>
        <v/>
      </c>
      <c r="D466" s="8" t="str">
        <f>IFERROR(IF(IMPORT!A466&lt;&gt;"",IMPORT!A466,""),"")</f>
        <v/>
      </c>
      <c r="E466" s="1">
        <f>IFERROR(VLOOKUP(D466,IMPORT!$1:$1048576,21,FALSE),"")</f>
        <v>0</v>
      </c>
      <c r="F466" s="22" t="str">
        <f>IFERROR(IF(VLOOKUP(B466,IMPORT!$F:$J,4,0)="true","","S"),"")</f>
        <v/>
      </c>
      <c r="G466" s="10" t="str">
        <f>IFERROR(IF(VLOOKUP(B466,IMPORT!$F:$J,5,0)="normal","","B"),"")</f>
        <v/>
      </c>
      <c r="H466" s="23" t="str">
        <f>IFERROR(IF(VLOOKUP(B466,IMPORT!$F:$L,7,0)="true","","P"),"")</f>
        <v/>
      </c>
      <c r="I466" s="18" t="str">
        <f>IF(AND(OR(IMPORT!K466="available",IMPORT!K466="reservation",IMPORT!K466="reservation-late"),OR(A466&lt;&gt;"Z - Garage - Livraison",A466&lt;&gt;"Z - Garage - Livraison")),B466,"")</f>
        <v/>
      </c>
      <c r="J466" s="18" t="str">
        <f>IFERROR(IF(VLOOKUP(B466,IMPORT!$F:$AF,21,FALSE)&lt;&gt;"null",IF(OR(A466="Z - Garage - Livraison",A466="Z - Garage - Restitution"),"",B466),""),"")</f>
        <v/>
      </c>
      <c r="K466" s="18" t="str">
        <f>IF(AND(J466="",OR(IMPORT!K466="intervention",IMPORT!K466="intervention-late")),IF(OR(A466="Z - Garage - Livraison",A466="Z - Garage - Restitution"),"",B466),"")</f>
        <v/>
      </c>
      <c r="L466" s="18" t="str">
        <f t="shared" si="14"/>
        <v/>
      </c>
      <c r="M466" s="20" t="str">
        <f>IFERROR(INT(IF(OR(IMPORT!K466="intervention",IMPORT!K466="intervention-late",IMPORT!K466="unavailable"),IF(J466&lt;&gt;"",MID(VLOOKUP(B466,IMPORT!$F:$AF,21,0),1,10),MID(VLOOKUP(B466,IMPORT!$F:$AF,19,0),1,10)),"")),"")</f>
        <v/>
      </c>
      <c r="N466" s="20" t="str">
        <f>IFERROR(INT(IF(OR(IMPORT!K466="intervention",IMPORT!K466="intervention-late",IMPORT!K466="unavailable"),IF(J466&lt;&gt;"",MID(VLOOKUP(B466,IMPORT!$F:$AF,22,0),1,10),MID(VLOOKUP(B466,IMPORT!$F:$AF,20,0),1,10)),"")),"")</f>
        <v/>
      </c>
      <c r="O466" s="18" t="str">
        <f t="shared" ca="1" si="15"/>
        <v/>
      </c>
      <c r="P466" s="14" t="str">
        <f>IFERROR(INT(IF(MID(VLOOKUP(B466,IMPORT!$F:$AF,23,FALSE),1,10)&lt;&gt;"null",MID(VLOOKUP(B466,IMPORT!$F:$AF,23,FALSE),1,10),"")),"")</f>
        <v/>
      </c>
      <c r="Q466" s="16" t="str">
        <f>IFERROR(INT(IF(MID(VLOOKUP(B466,IMPORT!$F:$AF,26,FALSE),1,10)&lt;&gt;"null",MID(VLOOKUP(B466,IMPORT!$F:$AF,26,FALSE),1,10),"")),"")</f>
        <v/>
      </c>
      <c r="R466" s="16" t="str">
        <f>IFERROR(IF(VLOOKUP(B466,IMPORT!$F:$AF,11,FALSE)="true","X",""),"")</f>
        <v/>
      </c>
      <c r="S466" s="16" t="str">
        <f>IFERROR(IF(VLOOKUP(B466,IMPORT!$F:$AF,12,FALSE)="true","X",""),"")</f>
        <v/>
      </c>
      <c r="T466" s="16" t="str">
        <f>IFERROR(IF(VLOOKUP(B466,IMPORT!$F:$AF,9,FALSE)="true","X",""),"")</f>
        <v/>
      </c>
      <c r="U466" s="16" t="str">
        <f>IFERROR(IF(VLOOKUP(B466,IMPORT!$F:$AF,10,FALSE)="true","X",""),"")</f>
        <v/>
      </c>
      <c r="V466" s="16" t="str">
        <f>IFERROR(IF(VLOOKUP(B466,IMPORT!$F:$AF,13,FALSE)="true","X",""),"")</f>
        <v/>
      </c>
      <c r="W466" s="16" t="str">
        <f>IFERROR(IF(VLOOKUP(B466,IMPORT!$F:$AF,14,FALSE)="true","X",""),"")</f>
        <v/>
      </c>
      <c r="X466" s="12" t="str">
        <f>IFERROR(INT(IF(MID(VLOOKUP(B466,IMPORT!$F:$AF,27,FALSE),1,10)&lt;&gt;"null",MID(VLOOKUP(B466,IMPORT!$F:$AF,27,FALSE),1,10),"-")),"")</f>
        <v/>
      </c>
      <c r="Y466" s="21" t="str">
        <f>IFERROR(IF(VLOOKUP(B466,IMPORT!$F:$AF,24,FALSE)&lt;&gt;"null",VLOOKUP(B466,IMPORT!$F:$AF,24,FALSE),""),"")</f>
        <v/>
      </c>
      <c r="Z466" s="18" t="str">
        <f>IFERROR(IF(VLOOKUP(B466,IMPORT!$F:$AF,25,FALSE)&lt;&gt;"null",VLOOKUP(B466,IMPORT!$F:$AF,25,FALSE),""),"")</f>
        <v/>
      </c>
    </row>
    <row r="467" spans="1:26">
      <c r="A467" s="1" t="str">
        <f>IFERROR(IF(IMPORT!C467&lt;&gt;"",IMPORT!C467,""),"")</f>
        <v/>
      </c>
      <c r="B467" s="1">
        <f>IFERROR(VLOOKUP(D467,IMPORT!$1:$1048576,6,FALSE),"")</f>
        <v>0</v>
      </c>
      <c r="C467" s="1" t="str">
        <f>IFERROR(VLOOKUP(B467,IMPORT!$F:$G,2,FALSE),"")</f>
        <v/>
      </c>
      <c r="D467" s="8" t="str">
        <f>IFERROR(IF(IMPORT!A467&lt;&gt;"",IMPORT!A467,""),"")</f>
        <v/>
      </c>
      <c r="E467" s="1">
        <f>IFERROR(VLOOKUP(D467,IMPORT!$1:$1048576,21,FALSE),"")</f>
        <v>0</v>
      </c>
      <c r="F467" s="22" t="str">
        <f>IFERROR(IF(VLOOKUP(B467,IMPORT!$F:$J,4,0)="true","","S"),"")</f>
        <v/>
      </c>
      <c r="G467" s="10" t="str">
        <f>IFERROR(IF(VLOOKUP(B467,IMPORT!$F:$J,5,0)="normal","","B"),"")</f>
        <v/>
      </c>
      <c r="H467" s="23" t="str">
        <f>IFERROR(IF(VLOOKUP(B467,IMPORT!$F:$L,7,0)="true","","P"),"")</f>
        <v/>
      </c>
      <c r="I467" s="18" t="str">
        <f>IF(AND(OR(IMPORT!K467="available",IMPORT!K467="reservation",IMPORT!K467="reservation-late"),OR(A467&lt;&gt;"Z - Garage - Livraison",A467&lt;&gt;"Z - Garage - Livraison")),B467,"")</f>
        <v/>
      </c>
      <c r="J467" s="18" t="str">
        <f>IFERROR(IF(VLOOKUP(B467,IMPORT!$F:$AF,21,FALSE)&lt;&gt;"null",IF(OR(A467="Z - Garage - Livraison",A467="Z - Garage - Restitution"),"",B467),""),"")</f>
        <v/>
      </c>
      <c r="K467" s="18" t="str">
        <f>IF(AND(J467="",OR(IMPORT!K467="intervention",IMPORT!K467="intervention-late")),IF(OR(A467="Z - Garage - Livraison",A467="Z - Garage - Restitution"),"",B467),"")</f>
        <v/>
      </c>
      <c r="L467" s="18" t="str">
        <f t="shared" si="14"/>
        <v/>
      </c>
      <c r="M467" s="20" t="str">
        <f>IFERROR(INT(IF(OR(IMPORT!K467="intervention",IMPORT!K467="intervention-late",IMPORT!K467="unavailable"),IF(J467&lt;&gt;"",MID(VLOOKUP(B467,IMPORT!$F:$AF,21,0),1,10),MID(VLOOKUP(B467,IMPORT!$F:$AF,19,0),1,10)),"")),"")</f>
        <v/>
      </c>
      <c r="N467" s="20" t="str">
        <f>IFERROR(INT(IF(OR(IMPORT!K467="intervention",IMPORT!K467="intervention-late",IMPORT!K467="unavailable"),IF(J467&lt;&gt;"",MID(VLOOKUP(B467,IMPORT!$F:$AF,22,0),1,10),MID(VLOOKUP(B467,IMPORT!$F:$AF,20,0),1,10)),"")),"")</f>
        <v/>
      </c>
      <c r="O467" s="18" t="str">
        <f t="shared" ca="1" si="15"/>
        <v/>
      </c>
      <c r="P467" s="14" t="str">
        <f>IFERROR(INT(IF(MID(VLOOKUP(B467,IMPORT!$F:$AF,23,FALSE),1,10)&lt;&gt;"null",MID(VLOOKUP(B467,IMPORT!$F:$AF,23,FALSE),1,10),"")),"")</f>
        <v/>
      </c>
      <c r="Q467" s="16" t="str">
        <f>IFERROR(INT(IF(MID(VLOOKUP(B467,IMPORT!$F:$AF,26,FALSE),1,10)&lt;&gt;"null",MID(VLOOKUP(B467,IMPORT!$F:$AF,26,FALSE),1,10),"")),"")</f>
        <v/>
      </c>
      <c r="R467" s="16" t="str">
        <f>IFERROR(IF(VLOOKUP(B467,IMPORT!$F:$AF,11,FALSE)="true","X",""),"")</f>
        <v/>
      </c>
      <c r="S467" s="16" t="str">
        <f>IFERROR(IF(VLOOKUP(B467,IMPORT!$F:$AF,12,FALSE)="true","X",""),"")</f>
        <v/>
      </c>
      <c r="T467" s="16" t="str">
        <f>IFERROR(IF(VLOOKUP(B467,IMPORT!$F:$AF,9,FALSE)="true","X",""),"")</f>
        <v/>
      </c>
      <c r="U467" s="16" t="str">
        <f>IFERROR(IF(VLOOKUP(B467,IMPORT!$F:$AF,10,FALSE)="true","X",""),"")</f>
        <v/>
      </c>
      <c r="V467" s="16" t="str">
        <f>IFERROR(IF(VLOOKUP(B467,IMPORT!$F:$AF,13,FALSE)="true","X",""),"")</f>
        <v/>
      </c>
      <c r="W467" s="16" t="str">
        <f>IFERROR(IF(VLOOKUP(B467,IMPORT!$F:$AF,14,FALSE)="true","X",""),"")</f>
        <v/>
      </c>
      <c r="X467" s="12" t="str">
        <f>IFERROR(INT(IF(MID(VLOOKUP(B467,IMPORT!$F:$AF,27,FALSE),1,10)&lt;&gt;"null",MID(VLOOKUP(B467,IMPORT!$F:$AF,27,FALSE),1,10),"-")),"")</f>
        <v/>
      </c>
      <c r="Y467" s="21" t="str">
        <f>IFERROR(IF(VLOOKUP(B467,IMPORT!$F:$AF,24,FALSE)&lt;&gt;"null",VLOOKUP(B467,IMPORT!$F:$AF,24,FALSE),""),"")</f>
        <v/>
      </c>
      <c r="Z467" s="18" t="str">
        <f>IFERROR(IF(VLOOKUP(B467,IMPORT!$F:$AF,25,FALSE)&lt;&gt;"null",VLOOKUP(B467,IMPORT!$F:$AF,25,FALSE),""),"")</f>
        <v/>
      </c>
    </row>
    <row r="468" spans="1:26">
      <c r="A468" s="1" t="str">
        <f>IFERROR(IF(IMPORT!C468&lt;&gt;"",IMPORT!C468,""),"")</f>
        <v/>
      </c>
      <c r="B468" s="1">
        <f>IFERROR(VLOOKUP(D468,IMPORT!$1:$1048576,6,FALSE),"")</f>
        <v>0</v>
      </c>
      <c r="C468" s="1" t="str">
        <f>IFERROR(VLOOKUP(B468,IMPORT!$F:$G,2,FALSE),"")</f>
        <v/>
      </c>
      <c r="D468" s="8" t="str">
        <f>IFERROR(IF(IMPORT!A468&lt;&gt;"",IMPORT!A468,""),"")</f>
        <v/>
      </c>
      <c r="E468" s="1">
        <f>IFERROR(VLOOKUP(D468,IMPORT!$1:$1048576,21,FALSE),"")</f>
        <v>0</v>
      </c>
      <c r="F468" s="22" t="str">
        <f>IFERROR(IF(VLOOKUP(B468,IMPORT!$F:$J,4,0)="true","","S"),"")</f>
        <v/>
      </c>
      <c r="G468" s="10" t="str">
        <f>IFERROR(IF(VLOOKUP(B468,IMPORT!$F:$J,5,0)="normal","","B"),"")</f>
        <v/>
      </c>
      <c r="H468" s="23" t="str">
        <f>IFERROR(IF(VLOOKUP(B468,IMPORT!$F:$L,7,0)="true","","P"),"")</f>
        <v/>
      </c>
      <c r="I468" s="18" t="str">
        <f>IF(AND(OR(IMPORT!K468="available",IMPORT!K468="reservation",IMPORT!K468="reservation-late"),OR(A468&lt;&gt;"Z - Garage - Livraison",A468&lt;&gt;"Z - Garage - Livraison")),B468,"")</f>
        <v/>
      </c>
      <c r="J468" s="18" t="str">
        <f>IFERROR(IF(VLOOKUP(B468,IMPORT!$F:$AF,21,FALSE)&lt;&gt;"null",IF(OR(A468="Z - Garage - Livraison",A468="Z - Garage - Restitution"),"",B468),""),"")</f>
        <v/>
      </c>
      <c r="K468" s="18" t="str">
        <f>IF(AND(J468="",OR(IMPORT!K468="intervention",IMPORT!K468="intervention-late")),IF(OR(A468="Z - Garage - Livraison",A468="Z - Garage - Restitution"),"",B468),"")</f>
        <v/>
      </c>
      <c r="L468" s="18" t="str">
        <f t="shared" si="14"/>
        <v/>
      </c>
      <c r="M468" s="20" t="str">
        <f>IFERROR(INT(IF(OR(IMPORT!K468="intervention",IMPORT!K468="intervention-late",IMPORT!K468="unavailable"),IF(J468&lt;&gt;"",MID(VLOOKUP(B468,IMPORT!$F:$AF,21,0),1,10),MID(VLOOKUP(B468,IMPORT!$F:$AF,19,0),1,10)),"")),"")</f>
        <v/>
      </c>
      <c r="N468" s="20" t="str">
        <f>IFERROR(INT(IF(OR(IMPORT!K468="intervention",IMPORT!K468="intervention-late",IMPORT!K468="unavailable"),IF(J468&lt;&gt;"",MID(VLOOKUP(B468,IMPORT!$F:$AF,22,0),1,10),MID(VLOOKUP(B468,IMPORT!$F:$AF,20,0),1,10)),"")),"")</f>
        <v/>
      </c>
      <c r="O468" s="18" t="str">
        <f t="shared" ca="1" si="15"/>
        <v/>
      </c>
      <c r="P468" s="14" t="str">
        <f>IFERROR(INT(IF(MID(VLOOKUP(B468,IMPORT!$F:$AF,23,FALSE),1,10)&lt;&gt;"null",MID(VLOOKUP(B468,IMPORT!$F:$AF,23,FALSE),1,10),"")),"")</f>
        <v/>
      </c>
      <c r="Q468" s="16" t="str">
        <f>IFERROR(INT(IF(MID(VLOOKUP(B468,IMPORT!$F:$AF,26,FALSE),1,10)&lt;&gt;"null",MID(VLOOKUP(B468,IMPORT!$F:$AF,26,FALSE),1,10),"")),"")</f>
        <v/>
      </c>
      <c r="R468" s="16" t="str">
        <f>IFERROR(IF(VLOOKUP(B468,IMPORT!$F:$AF,11,FALSE)="true","X",""),"")</f>
        <v/>
      </c>
      <c r="S468" s="16" t="str">
        <f>IFERROR(IF(VLOOKUP(B468,IMPORT!$F:$AF,12,FALSE)="true","X",""),"")</f>
        <v/>
      </c>
      <c r="T468" s="16" t="str">
        <f>IFERROR(IF(VLOOKUP(B468,IMPORT!$F:$AF,9,FALSE)="true","X",""),"")</f>
        <v/>
      </c>
      <c r="U468" s="16" t="str">
        <f>IFERROR(IF(VLOOKUP(B468,IMPORT!$F:$AF,10,FALSE)="true","X",""),"")</f>
        <v/>
      </c>
      <c r="V468" s="16" t="str">
        <f>IFERROR(IF(VLOOKUP(B468,IMPORT!$F:$AF,13,FALSE)="true","X",""),"")</f>
        <v/>
      </c>
      <c r="W468" s="16" t="str">
        <f>IFERROR(IF(VLOOKUP(B468,IMPORT!$F:$AF,14,FALSE)="true","X",""),"")</f>
        <v/>
      </c>
      <c r="X468" s="12" t="str">
        <f>IFERROR(INT(IF(MID(VLOOKUP(B468,IMPORT!$F:$AF,27,FALSE),1,10)&lt;&gt;"null",MID(VLOOKUP(B468,IMPORT!$F:$AF,27,FALSE),1,10),"-")),"")</f>
        <v/>
      </c>
      <c r="Y468" s="21" t="str">
        <f>IFERROR(IF(VLOOKUP(B468,IMPORT!$F:$AF,24,FALSE)&lt;&gt;"null",VLOOKUP(B468,IMPORT!$F:$AF,24,FALSE),""),"")</f>
        <v/>
      </c>
      <c r="Z468" s="18" t="str">
        <f>IFERROR(IF(VLOOKUP(B468,IMPORT!$F:$AF,25,FALSE)&lt;&gt;"null",VLOOKUP(B468,IMPORT!$F:$AF,25,FALSE),""),"")</f>
        <v/>
      </c>
    </row>
    <row r="469" spans="1:26">
      <c r="A469" s="1" t="str">
        <f>IFERROR(IF(IMPORT!C469&lt;&gt;"",IMPORT!C469,""),"")</f>
        <v/>
      </c>
      <c r="B469" s="1">
        <f>IFERROR(VLOOKUP(D469,IMPORT!$1:$1048576,6,FALSE),"")</f>
        <v>0</v>
      </c>
      <c r="C469" s="1" t="str">
        <f>IFERROR(VLOOKUP(B469,IMPORT!$F:$G,2,FALSE),"")</f>
        <v/>
      </c>
      <c r="D469" s="8" t="str">
        <f>IFERROR(IF(IMPORT!A469&lt;&gt;"",IMPORT!A469,""),"")</f>
        <v/>
      </c>
      <c r="E469" s="1">
        <f>IFERROR(VLOOKUP(D469,IMPORT!$1:$1048576,21,FALSE),"")</f>
        <v>0</v>
      </c>
      <c r="F469" s="22" t="str">
        <f>IFERROR(IF(VLOOKUP(B469,IMPORT!$F:$J,4,0)="true","","S"),"")</f>
        <v/>
      </c>
      <c r="G469" s="10" t="str">
        <f>IFERROR(IF(VLOOKUP(B469,IMPORT!$F:$J,5,0)="normal","","B"),"")</f>
        <v/>
      </c>
      <c r="H469" s="23" t="str">
        <f>IFERROR(IF(VLOOKUP(B469,IMPORT!$F:$L,7,0)="true","","P"),"")</f>
        <v/>
      </c>
      <c r="I469" s="18" t="str">
        <f>IF(AND(OR(IMPORT!K469="available",IMPORT!K469="reservation",IMPORT!K469="reservation-late"),OR(A469&lt;&gt;"Z - Garage - Livraison",A469&lt;&gt;"Z - Garage - Livraison")),B469,"")</f>
        <v/>
      </c>
      <c r="J469" s="18" t="str">
        <f>IFERROR(IF(VLOOKUP(B469,IMPORT!$F:$AF,21,FALSE)&lt;&gt;"null",IF(OR(A469="Z - Garage - Livraison",A469="Z - Garage - Restitution"),"",B469),""),"")</f>
        <v/>
      </c>
      <c r="K469" s="18" t="str">
        <f>IF(AND(J469="",OR(IMPORT!K469="intervention",IMPORT!K469="intervention-late")),IF(OR(A469="Z - Garage - Livraison",A469="Z - Garage - Restitution"),"",B469),"")</f>
        <v/>
      </c>
      <c r="L469" s="18" t="str">
        <f t="shared" si="14"/>
        <v/>
      </c>
      <c r="M469" s="20" t="str">
        <f>IFERROR(INT(IF(OR(IMPORT!K469="intervention",IMPORT!K469="intervention-late",IMPORT!K469="unavailable"),IF(J469&lt;&gt;"",MID(VLOOKUP(B469,IMPORT!$F:$AF,21,0),1,10),MID(VLOOKUP(B469,IMPORT!$F:$AF,19,0),1,10)),"")),"")</f>
        <v/>
      </c>
      <c r="N469" s="20" t="str">
        <f>IFERROR(INT(IF(OR(IMPORT!K469="intervention",IMPORT!K469="intervention-late",IMPORT!K469="unavailable"),IF(J469&lt;&gt;"",MID(VLOOKUP(B469,IMPORT!$F:$AF,22,0),1,10),MID(VLOOKUP(B469,IMPORT!$F:$AF,20,0),1,10)),"")),"")</f>
        <v/>
      </c>
      <c r="O469" s="18" t="str">
        <f t="shared" ca="1" si="15"/>
        <v/>
      </c>
      <c r="P469" s="14" t="str">
        <f>IFERROR(INT(IF(MID(VLOOKUP(B469,IMPORT!$F:$AF,23,FALSE),1,10)&lt;&gt;"null",MID(VLOOKUP(B469,IMPORT!$F:$AF,23,FALSE),1,10),"")),"")</f>
        <v/>
      </c>
      <c r="Q469" s="16" t="str">
        <f>IFERROR(INT(IF(MID(VLOOKUP(B469,IMPORT!$F:$AF,26,FALSE),1,10)&lt;&gt;"null",MID(VLOOKUP(B469,IMPORT!$F:$AF,26,FALSE),1,10),"")),"")</f>
        <v/>
      </c>
      <c r="R469" s="16" t="str">
        <f>IFERROR(IF(VLOOKUP(B469,IMPORT!$F:$AF,11,FALSE)="true","X",""),"")</f>
        <v/>
      </c>
      <c r="S469" s="16" t="str">
        <f>IFERROR(IF(VLOOKUP(B469,IMPORT!$F:$AF,12,FALSE)="true","X",""),"")</f>
        <v/>
      </c>
      <c r="T469" s="16" t="str">
        <f>IFERROR(IF(VLOOKUP(B469,IMPORT!$F:$AF,9,FALSE)="true","X",""),"")</f>
        <v/>
      </c>
      <c r="U469" s="16" t="str">
        <f>IFERROR(IF(VLOOKUP(B469,IMPORT!$F:$AF,10,FALSE)="true","X",""),"")</f>
        <v/>
      </c>
      <c r="V469" s="16" t="str">
        <f>IFERROR(IF(VLOOKUP(B469,IMPORT!$F:$AF,13,FALSE)="true","X",""),"")</f>
        <v/>
      </c>
      <c r="W469" s="16" t="str">
        <f>IFERROR(IF(VLOOKUP(B469,IMPORT!$F:$AF,14,FALSE)="true","X",""),"")</f>
        <v/>
      </c>
      <c r="X469" s="12" t="str">
        <f>IFERROR(INT(IF(MID(VLOOKUP(B469,IMPORT!$F:$AF,27,FALSE),1,10)&lt;&gt;"null",MID(VLOOKUP(B469,IMPORT!$F:$AF,27,FALSE),1,10),"-")),"")</f>
        <v/>
      </c>
      <c r="Y469" s="21" t="str">
        <f>IFERROR(IF(VLOOKUP(B469,IMPORT!$F:$AF,24,FALSE)&lt;&gt;"null",VLOOKUP(B469,IMPORT!$F:$AF,24,FALSE),""),"")</f>
        <v/>
      </c>
      <c r="Z469" s="18" t="str">
        <f>IFERROR(IF(VLOOKUP(B469,IMPORT!$F:$AF,25,FALSE)&lt;&gt;"null",VLOOKUP(B469,IMPORT!$F:$AF,25,FALSE),""),"")</f>
        <v/>
      </c>
    </row>
    <row r="470" spans="1:26">
      <c r="A470" s="1" t="str">
        <f>IFERROR(IF(IMPORT!C470&lt;&gt;"",IMPORT!C470,""),"")</f>
        <v/>
      </c>
      <c r="B470" s="1">
        <f>IFERROR(VLOOKUP(D470,IMPORT!$1:$1048576,6,FALSE),"")</f>
        <v>0</v>
      </c>
      <c r="C470" s="1" t="str">
        <f>IFERROR(VLOOKUP(B470,IMPORT!$F:$G,2,FALSE),"")</f>
        <v/>
      </c>
      <c r="D470" s="8" t="str">
        <f>IFERROR(IF(IMPORT!A470&lt;&gt;"",IMPORT!A470,""),"")</f>
        <v/>
      </c>
      <c r="E470" s="1">
        <f>IFERROR(VLOOKUP(D470,IMPORT!$1:$1048576,21,FALSE),"")</f>
        <v>0</v>
      </c>
      <c r="F470" s="22" t="str">
        <f>IFERROR(IF(VLOOKUP(B470,IMPORT!$F:$J,4,0)="true","","S"),"")</f>
        <v/>
      </c>
      <c r="G470" s="10" t="str">
        <f>IFERROR(IF(VLOOKUP(B470,IMPORT!$F:$J,5,0)="normal","","B"),"")</f>
        <v/>
      </c>
      <c r="H470" s="23" t="str">
        <f>IFERROR(IF(VLOOKUP(B470,IMPORT!$F:$L,7,0)="true","","P"),"")</f>
        <v/>
      </c>
      <c r="I470" s="18" t="str">
        <f>IF(AND(OR(IMPORT!K470="available",IMPORT!K470="reservation",IMPORT!K470="reservation-late"),OR(A470&lt;&gt;"Z - Garage - Livraison",A470&lt;&gt;"Z - Garage - Livraison")),B470,"")</f>
        <v/>
      </c>
      <c r="J470" s="18" t="str">
        <f>IFERROR(IF(VLOOKUP(B470,IMPORT!$F:$AF,21,FALSE)&lt;&gt;"null",IF(OR(A470="Z - Garage - Livraison",A470="Z - Garage - Restitution"),"",B470),""),"")</f>
        <v/>
      </c>
      <c r="K470" s="18" t="str">
        <f>IF(AND(J470="",OR(IMPORT!K470="intervention",IMPORT!K470="intervention-late")),IF(OR(A470="Z - Garage - Livraison",A470="Z - Garage - Restitution"),"",B470),"")</f>
        <v/>
      </c>
      <c r="L470" s="18" t="str">
        <f t="shared" si="14"/>
        <v/>
      </c>
      <c r="M470" s="20" t="str">
        <f>IFERROR(INT(IF(OR(IMPORT!K470="intervention",IMPORT!K470="intervention-late",IMPORT!K470="unavailable"),IF(J470&lt;&gt;"",MID(VLOOKUP(B470,IMPORT!$F:$AF,21,0),1,10),MID(VLOOKUP(B470,IMPORT!$F:$AF,19,0),1,10)),"")),"")</f>
        <v/>
      </c>
      <c r="N470" s="20" t="str">
        <f>IFERROR(INT(IF(OR(IMPORT!K470="intervention",IMPORT!K470="intervention-late",IMPORT!K470="unavailable"),IF(J470&lt;&gt;"",MID(VLOOKUP(B470,IMPORT!$F:$AF,22,0),1,10),MID(VLOOKUP(B470,IMPORT!$F:$AF,20,0),1,10)),"")),"")</f>
        <v/>
      </c>
      <c r="O470" s="18" t="str">
        <f t="shared" ca="1" si="15"/>
        <v/>
      </c>
      <c r="P470" s="14" t="str">
        <f>IFERROR(INT(IF(MID(VLOOKUP(B470,IMPORT!$F:$AF,23,FALSE),1,10)&lt;&gt;"null",MID(VLOOKUP(B470,IMPORT!$F:$AF,23,FALSE),1,10),"")),"")</f>
        <v/>
      </c>
      <c r="Q470" s="16" t="str">
        <f>IFERROR(INT(IF(MID(VLOOKUP(B470,IMPORT!$F:$AF,26,FALSE),1,10)&lt;&gt;"null",MID(VLOOKUP(B470,IMPORT!$F:$AF,26,FALSE),1,10),"")),"")</f>
        <v/>
      </c>
      <c r="R470" s="16" t="str">
        <f>IFERROR(IF(VLOOKUP(B470,IMPORT!$F:$AF,11,FALSE)="true","X",""),"")</f>
        <v/>
      </c>
      <c r="S470" s="16" t="str">
        <f>IFERROR(IF(VLOOKUP(B470,IMPORT!$F:$AF,12,FALSE)="true","X",""),"")</f>
        <v/>
      </c>
      <c r="T470" s="16" t="str">
        <f>IFERROR(IF(VLOOKUP(B470,IMPORT!$F:$AF,9,FALSE)="true","X",""),"")</f>
        <v/>
      </c>
      <c r="U470" s="16" t="str">
        <f>IFERROR(IF(VLOOKUP(B470,IMPORT!$F:$AF,10,FALSE)="true","X",""),"")</f>
        <v/>
      </c>
      <c r="V470" s="16" t="str">
        <f>IFERROR(IF(VLOOKUP(B470,IMPORT!$F:$AF,13,FALSE)="true","X",""),"")</f>
        <v/>
      </c>
      <c r="W470" s="16" t="str">
        <f>IFERROR(IF(VLOOKUP(B470,IMPORT!$F:$AF,14,FALSE)="true","X",""),"")</f>
        <v/>
      </c>
      <c r="X470" s="12" t="str">
        <f>IFERROR(INT(IF(MID(VLOOKUP(B470,IMPORT!$F:$AF,27,FALSE),1,10)&lt;&gt;"null",MID(VLOOKUP(B470,IMPORT!$F:$AF,27,FALSE),1,10),"-")),"")</f>
        <v/>
      </c>
      <c r="Y470" s="21" t="str">
        <f>IFERROR(IF(VLOOKUP(B470,IMPORT!$F:$AF,24,FALSE)&lt;&gt;"null",VLOOKUP(B470,IMPORT!$F:$AF,24,FALSE),""),"")</f>
        <v/>
      </c>
      <c r="Z470" s="18" t="str">
        <f>IFERROR(IF(VLOOKUP(B470,IMPORT!$F:$AF,25,FALSE)&lt;&gt;"null",VLOOKUP(B470,IMPORT!$F:$AF,25,FALSE),""),"")</f>
        <v/>
      </c>
    </row>
    <row r="471" spans="1:26">
      <c r="A471" s="1" t="str">
        <f>IFERROR(IF(IMPORT!C471&lt;&gt;"",IMPORT!C471,""),"")</f>
        <v/>
      </c>
      <c r="B471" s="1">
        <f>IFERROR(VLOOKUP(D471,IMPORT!$1:$1048576,6,FALSE),"")</f>
        <v>0</v>
      </c>
      <c r="C471" s="1" t="str">
        <f>IFERROR(VLOOKUP(B471,IMPORT!$F:$G,2,FALSE),"")</f>
        <v/>
      </c>
      <c r="D471" s="8" t="str">
        <f>IFERROR(IF(IMPORT!A471&lt;&gt;"",IMPORT!A471,""),"")</f>
        <v/>
      </c>
      <c r="E471" s="1">
        <f>IFERROR(VLOOKUP(D471,IMPORT!$1:$1048576,21,FALSE),"")</f>
        <v>0</v>
      </c>
      <c r="F471" s="22" t="str">
        <f>IFERROR(IF(VLOOKUP(B471,IMPORT!$F:$J,4,0)="true","","S"),"")</f>
        <v/>
      </c>
      <c r="G471" s="10" t="str">
        <f>IFERROR(IF(VLOOKUP(B471,IMPORT!$F:$J,5,0)="normal","","B"),"")</f>
        <v/>
      </c>
      <c r="H471" s="23" t="str">
        <f>IFERROR(IF(VLOOKUP(B471,IMPORT!$F:$L,7,0)="true","","P"),"")</f>
        <v/>
      </c>
      <c r="I471" s="18" t="str">
        <f>IF(AND(OR(IMPORT!K471="available",IMPORT!K471="reservation",IMPORT!K471="reservation-late"),OR(A471&lt;&gt;"Z - Garage - Livraison",A471&lt;&gt;"Z - Garage - Livraison")),B471,"")</f>
        <v/>
      </c>
      <c r="J471" s="18" t="str">
        <f>IFERROR(IF(VLOOKUP(B471,IMPORT!$F:$AF,21,FALSE)&lt;&gt;"null",IF(OR(A471="Z - Garage - Livraison",A471="Z - Garage - Restitution"),"",B471),""),"")</f>
        <v/>
      </c>
      <c r="K471" s="18" t="str">
        <f>IF(AND(J471="",OR(IMPORT!K471="intervention",IMPORT!K471="intervention-late")),IF(OR(A471="Z - Garage - Livraison",A471="Z - Garage - Restitution"),"",B471),"")</f>
        <v/>
      </c>
      <c r="L471" s="18" t="str">
        <f t="shared" si="14"/>
        <v/>
      </c>
      <c r="M471" s="20" t="str">
        <f>IFERROR(INT(IF(OR(IMPORT!K471="intervention",IMPORT!K471="intervention-late",IMPORT!K471="unavailable"),IF(J471&lt;&gt;"",MID(VLOOKUP(B471,IMPORT!$F:$AF,21,0),1,10),MID(VLOOKUP(B471,IMPORT!$F:$AF,19,0),1,10)),"")),"")</f>
        <v/>
      </c>
      <c r="N471" s="20" t="str">
        <f>IFERROR(INT(IF(OR(IMPORT!K471="intervention",IMPORT!K471="intervention-late",IMPORT!K471="unavailable"),IF(J471&lt;&gt;"",MID(VLOOKUP(B471,IMPORT!$F:$AF,22,0),1,10),MID(VLOOKUP(B471,IMPORT!$F:$AF,20,0),1,10)),"")),"")</f>
        <v/>
      </c>
      <c r="O471" s="18" t="str">
        <f t="shared" ca="1" si="15"/>
        <v/>
      </c>
      <c r="P471" s="14" t="str">
        <f>IFERROR(INT(IF(MID(VLOOKUP(B471,IMPORT!$F:$AF,23,FALSE),1,10)&lt;&gt;"null",MID(VLOOKUP(B471,IMPORT!$F:$AF,23,FALSE),1,10),"")),"")</f>
        <v/>
      </c>
      <c r="Q471" s="16" t="str">
        <f>IFERROR(INT(IF(MID(VLOOKUP(B471,IMPORT!$F:$AF,26,FALSE),1,10)&lt;&gt;"null",MID(VLOOKUP(B471,IMPORT!$F:$AF,26,FALSE),1,10),"")),"")</f>
        <v/>
      </c>
      <c r="R471" s="16" t="str">
        <f>IFERROR(IF(VLOOKUP(B471,IMPORT!$F:$AF,11,FALSE)="true","X",""),"")</f>
        <v/>
      </c>
      <c r="S471" s="16" t="str">
        <f>IFERROR(IF(VLOOKUP(B471,IMPORT!$F:$AF,12,FALSE)="true","X",""),"")</f>
        <v/>
      </c>
      <c r="T471" s="16" t="str">
        <f>IFERROR(IF(VLOOKUP(B471,IMPORT!$F:$AF,9,FALSE)="true","X",""),"")</f>
        <v/>
      </c>
      <c r="U471" s="16" t="str">
        <f>IFERROR(IF(VLOOKUP(B471,IMPORT!$F:$AF,10,FALSE)="true","X",""),"")</f>
        <v/>
      </c>
      <c r="V471" s="16" t="str">
        <f>IFERROR(IF(VLOOKUP(B471,IMPORT!$F:$AF,13,FALSE)="true","X",""),"")</f>
        <v/>
      </c>
      <c r="W471" s="16" t="str">
        <f>IFERROR(IF(VLOOKUP(B471,IMPORT!$F:$AF,14,FALSE)="true","X",""),"")</f>
        <v/>
      </c>
      <c r="X471" s="12" t="str">
        <f>IFERROR(INT(IF(MID(VLOOKUP(B471,IMPORT!$F:$AF,27,FALSE),1,10)&lt;&gt;"null",MID(VLOOKUP(B471,IMPORT!$F:$AF,27,FALSE),1,10),"-")),"")</f>
        <v/>
      </c>
      <c r="Y471" s="21" t="str">
        <f>IFERROR(IF(VLOOKUP(B471,IMPORT!$F:$AF,24,FALSE)&lt;&gt;"null",VLOOKUP(B471,IMPORT!$F:$AF,24,FALSE),""),"")</f>
        <v/>
      </c>
      <c r="Z471" s="18" t="str">
        <f>IFERROR(IF(VLOOKUP(B471,IMPORT!$F:$AF,25,FALSE)&lt;&gt;"null",VLOOKUP(B471,IMPORT!$F:$AF,25,FALSE),""),"")</f>
        <v/>
      </c>
    </row>
    <row r="472" spans="1:26">
      <c r="A472" s="1" t="str">
        <f>IFERROR(IF(IMPORT!C472&lt;&gt;"",IMPORT!C472,""),"")</f>
        <v/>
      </c>
      <c r="B472" s="1">
        <f>IFERROR(VLOOKUP(D472,IMPORT!$1:$1048576,6,FALSE),"")</f>
        <v>0</v>
      </c>
      <c r="C472" s="1" t="str">
        <f>IFERROR(VLOOKUP(B472,IMPORT!$F:$G,2,FALSE),"")</f>
        <v/>
      </c>
      <c r="D472" s="8" t="str">
        <f>IFERROR(IF(IMPORT!A472&lt;&gt;"",IMPORT!A472,""),"")</f>
        <v/>
      </c>
      <c r="E472" s="1">
        <f>IFERROR(VLOOKUP(D472,IMPORT!$1:$1048576,21,FALSE),"")</f>
        <v>0</v>
      </c>
      <c r="F472" s="22" t="str">
        <f>IFERROR(IF(VLOOKUP(B472,IMPORT!$F:$J,4,0)="true","","S"),"")</f>
        <v/>
      </c>
      <c r="G472" s="10" t="str">
        <f>IFERROR(IF(VLOOKUP(B472,IMPORT!$F:$J,5,0)="normal","","B"),"")</f>
        <v/>
      </c>
      <c r="H472" s="23" t="str">
        <f>IFERROR(IF(VLOOKUP(B472,IMPORT!$F:$L,7,0)="true","","P"),"")</f>
        <v/>
      </c>
      <c r="I472" s="18" t="str">
        <f>IF(AND(OR(IMPORT!K472="available",IMPORT!K472="reservation",IMPORT!K472="reservation-late"),OR(A472&lt;&gt;"Z - Garage - Livraison",A472&lt;&gt;"Z - Garage - Livraison")),B472,"")</f>
        <v/>
      </c>
      <c r="J472" s="18" t="str">
        <f>IFERROR(IF(VLOOKUP(B472,IMPORT!$F:$AF,21,FALSE)&lt;&gt;"null",IF(OR(A472="Z - Garage - Livraison",A472="Z - Garage - Restitution"),"",B472),""),"")</f>
        <v/>
      </c>
      <c r="K472" s="18" t="str">
        <f>IF(AND(J472="",OR(IMPORT!K472="intervention",IMPORT!K472="intervention-late")),IF(OR(A472="Z - Garage - Livraison",A472="Z - Garage - Restitution"),"",B472),"")</f>
        <v/>
      </c>
      <c r="L472" s="18" t="str">
        <f t="shared" si="14"/>
        <v/>
      </c>
      <c r="M472" s="20" t="str">
        <f>IFERROR(INT(IF(OR(IMPORT!K472="intervention",IMPORT!K472="intervention-late",IMPORT!K472="unavailable"),IF(J472&lt;&gt;"",MID(VLOOKUP(B472,IMPORT!$F:$AF,21,0),1,10),MID(VLOOKUP(B472,IMPORT!$F:$AF,19,0),1,10)),"")),"")</f>
        <v/>
      </c>
      <c r="N472" s="20" t="str">
        <f>IFERROR(INT(IF(OR(IMPORT!K472="intervention",IMPORT!K472="intervention-late",IMPORT!K472="unavailable"),IF(J472&lt;&gt;"",MID(VLOOKUP(B472,IMPORT!$F:$AF,22,0),1,10),MID(VLOOKUP(B472,IMPORT!$F:$AF,20,0),1,10)),"")),"")</f>
        <v/>
      </c>
      <c r="O472" s="18" t="str">
        <f t="shared" ca="1" si="15"/>
        <v/>
      </c>
      <c r="P472" s="14" t="str">
        <f>IFERROR(INT(IF(MID(VLOOKUP(B472,IMPORT!$F:$AF,23,FALSE),1,10)&lt;&gt;"null",MID(VLOOKUP(B472,IMPORT!$F:$AF,23,FALSE),1,10),"")),"")</f>
        <v/>
      </c>
      <c r="Q472" s="16" t="str">
        <f>IFERROR(INT(IF(MID(VLOOKUP(B472,IMPORT!$F:$AF,26,FALSE),1,10)&lt;&gt;"null",MID(VLOOKUP(B472,IMPORT!$F:$AF,26,FALSE),1,10),"")),"")</f>
        <v/>
      </c>
      <c r="R472" s="16" t="str">
        <f>IFERROR(IF(VLOOKUP(B472,IMPORT!$F:$AF,11,FALSE)="true","X",""),"")</f>
        <v/>
      </c>
      <c r="S472" s="16" t="str">
        <f>IFERROR(IF(VLOOKUP(B472,IMPORT!$F:$AF,12,FALSE)="true","X",""),"")</f>
        <v/>
      </c>
      <c r="T472" s="16" t="str">
        <f>IFERROR(IF(VLOOKUP(B472,IMPORT!$F:$AF,9,FALSE)="true","X",""),"")</f>
        <v/>
      </c>
      <c r="U472" s="16" t="str">
        <f>IFERROR(IF(VLOOKUP(B472,IMPORT!$F:$AF,10,FALSE)="true","X",""),"")</f>
        <v/>
      </c>
      <c r="V472" s="16" t="str">
        <f>IFERROR(IF(VLOOKUP(B472,IMPORT!$F:$AF,13,FALSE)="true","X",""),"")</f>
        <v/>
      </c>
      <c r="W472" s="16" t="str">
        <f>IFERROR(IF(VLOOKUP(B472,IMPORT!$F:$AF,14,FALSE)="true","X",""),"")</f>
        <v/>
      </c>
      <c r="X472" s="12" t="str">
        <f>IFERROR(INT(IF(MID(VLOOKUP(B472,IMPORT!$F:$AF,27,FALSE),1,10)&lt;&gt;"null",MID(VLOOKUP(B472,IMPORT!$F:$AF,27,FALSE),1,10),"-")),"")</f>
        <v/>
      </c>
      <c r="Y472" s="21" t="str">
        <f>IFERROR(IF(VLOOKUP(B472,IMPORT!$F:$AF,24,FALSE)&lt;&gt;"null",VLOOKUP(B472,IMPORT!$F:$AF,24,FALSE),""),"")</f>
        <v/>
      </c>
      <c r="Z472" s="18" t="str">
        <f>IFERROR(IF(VLOOKUP(B472,IMPORT!$F:$AF,25,FALSE)&lt;&gt;"null",VLOOKUP(B472,IMPORT!$F:$AF,25,FALSE),""),"")</f>
        <v/>
      </c>
    </row>
    <row r="473" spans="1:26">
      <c r="A473" s="1" t="str">
        <f>IFERROR(IF(IMPORT!C473&lt;&gt;"",IMPORT!C473,""),"")</f>
        <v/>
      </c>
      <c r="B473" s="1">
        <f>IFERROR(VLOOKUP(D473,IMPORT!$1:$1048576,6,FALSE),"")</f>
        <v>0</v>
      </c>
      <c r="C473" s="1" t="str">
        <f>IFERROR(VLOOKUP(B473,IMPORT!$F:$G,2,FALSE),"")</f>
        <v/>
      </c>
      <c r="D473" s="8" t="str">
        <f>IFERROR(IF(IMPORT!A473&lt;&gt;"",IMPORT!A473,""),"")</f>
        <v/>
      </c>
      <c r="E473" s="1">
        <f>IFERROR(VLOOKUP(D473,IMPORT!$1:$1048576,21,FALSE),"")</f>
        <v>0</v>
      </c>
      <c r="F473" s="22" t="str">
        <f>IFERROR(IF(VLOOKUP(B473,IMPORT!$F:$J,4,0)="true","","S"),"")</f>
        <v/>
      </c>
      <c r="G473" s="10" t="str">
        <f>IFERROR(IF(VLOOKUP(B473,IMPORT!$F:$J,5,0)="normal","","B"),"")</f>
        <v/>
      </c>
      <c r="H473" s="23" t="str">
        <f>IFERROR(IF(VLOOKUP(B473,IMPORT!$F:$L,7,0)="true","","P"),"")</f>
        <v/>
      </c>
      <c r="I473" s="18" t="str">
        <f>IF(AND(OR(IMPORT!K473="available",IMPORT!K473="reservation",IMPORT!K473="reservation-late"),OR(A473&lt;&gt;"Z - Garage - Livraison",A473&lt;&gt;"Z - Garage - Livraison")),B473,"")</f>
        <v/>
      </c>
      <c r="J473" s="18" t="str">
        <f>IFERROR(IF(VLOOKUP(B473,IMPORT!$F:$AF,21,FALSE)&lt;&gt;"null",IF(OR(A473="Z - Garage - Livraison",A473="Z - Garage - Restitution"),"",B473),""),"")</f>
        <v/>
      </c>
      <c r="K473" s="18" t="str">
        <f>IF(AND(J473="",OR(IMPORT!K473="intervention",IMPORT!K473="intervention-late")),IF(OR(A473="Z - Garage - Livraison",A473="Z - Garage - Restitution"),"",B473),"")</f>
        <v/>
      </c>
      <c r="L473" s="18" t="str">
        <f t="shared" si="14"/>
        <v/>
      </c>
      <c r="M473" s="20" t="str">
        <f>IFERROR(INT(IF(OR(IMPORT!K473="intervention",IMPORT!K473="intervention-late",IMPORT!K473="unavailable"),IF(J473&lt;&gt;"",MID(VLOOKUP(B473,IMPORT!$F:$AF,21,0),1,10),MID(VLOOKUP(B473,IMPORT!$F:$AF,19,0),1,10)),"")),"")</f>
        <v/>
      </c>
      <c r="N473" s="20" t="str">
        <f>IFERROR(INT(IF(OR(IMPORT!K473="intervention",IMPORT!K473="intervention-late",IMPORT!K473="unavailable"),IF(J473&lt;&gt;"",MID(VLOOKUP(B473,IMPORT!$F:$AF,22,0),1,10),MID(VLOOKUP(B473,IMPORT!$F:$AF,20,0),1,10)),"")),"")</f>
        <v/>
      </c>
      <c r="O473" s="18" t="str">
        <f t="shared" ca="1" si="15"/>
        <v/>
      </c>
      <c r="P473" s="14" t="str">
        <f>IFERROR(INT(IF(MID(VLOOKUP(B473,IMPORT!$F:$AF,23,FALSE),1,10)&lt;&gt;"null",MID(VLOOKUP(B473,IMPORT!$F:$AF,23,FALSE),1,10),"")),"")</f>
        <v/>
      </c>
      <c r="Q473" s="16" t="str">
        <f>IFERROR(INT(IF(MID(VLOOKUP(B473,IMPORT!$F:$AF,26,FALSE),1,10)&lt;&gt;"null",MID(VLOOKUP(B473,IMPORT!$F:$AF,26,FALSE),1,10),"")),"")</f>
        <v/>
      </c>
      <c r="R473" s="16" t="str">
        <f>IFERROR(IF(VLOOKUP(B473,IMPORT!$F:$AF,11,FALSE)="true","X",""),"")</f>
        <v/>
      </c>
      <c r="S473" s="16" t="str">
        <f>IFERROR(IF(VLOOKUP(B473,IMPORT!$F:$AF,12,FALSE)="true","X",""),"")</f>
        <v/>
      </c>
      <c r="T473" s="16" t="str">
        <f>IFERROR(IF(VLOOKUP(B473,IMPORT!$F:$AF,9,FALSE)="true","X",""),"")</f>
        <v/>
      </c>
      <c r="U473" s="16" t="str">
        <f>IFERROR(IF(VLOOKUP(B473,IMPORT!$F:$AF,10,FALSE)="true","X",""),"")</f>
        <v/>
      </c>
      <c r="V473" s="16" t="str">
        <f>IFERROR(IF(VLOOKUP(B473,IMPORT!$F:$AF,13,FALSE)="true","X",""),"")</f>
        <v/>
      </c>
      <c r="W473" s="16" t="str">
        <f>IFERROR(IF(VLOOKUP(B473,IMPORT!$F:$AF,14,FALSE)="true","X",""),"")</f>
        <v/>
      </c>
      <c r="X473" s="12" t="str">
        <f>IFERROR(INT(IF(MID(VLOOKUP(B473,IMPORT!$F:$AF,27,FALSE),1,10)&lt;&gt;"null",MID(VLOOKUP(B473,IMPORT!$F:$AF,27,FALSE),1,10),"-")),"")</f>
        <v/>
      </c>
      <c r="Y473" s="21" t="str">
        <f>IFERROR(IF(VLOOKUP(B473,IMPORT!$F:$AF,24,FALSE)&lt;&gt;"null",VLOOKUP(B473,IMPORT!$F:$AF,24,FALSE),""),"")</f>
        <v/>
      </c>
      <c r="Z473" s="18" t="str">
        <f>IFERROR(IF(VLOOKUP(B473,IMPORT!$F:$AF,25,FALSE)&lt;&gt;"null",VLOOKUP(B473,IMPORT!$F:$AF,25,FALSE),""),"")</f>
        <v/>
      </c>
    </row>
    <row r="474" spans="1:26">
      <c r="A474" s="1" t="str">
        <f>IFERROR(IF(IMPORT!C474&lt;&gt;"",IMPORT!C474,""),"")</f>
        <v/>
      </c>
      <c r="B474" s="1">
        <f>IFERROR(VLOOKUP(D474,IMPORT!$1:$1048576,6,FALSE),"")</f>
        <v>0</v>
      </c>
      <c r="C474" s="1" t="str">
        <f>IFERROR(VLOOKUP(B474,IMPORT!$F:$G,2,FALSE),"")</f>
        <v/>
      </c>
      <c r="D474" s="8" t="str">
        <f>IFERROR(IF(IMPORT!A474&lt;&gt;"",IMPORT!A474,""),"")</f>
        <v/>
      </c>
      <c r="E474" s="1">
        <f>IFERROR(VLOOKUP(D474,IMPORT!$1:$1048576,21,FALSE),"")</f>
        <v>0</v>
      </c>
      <c r="F474" s="22" t="str">
        <f>IFERROR(IF(VLOOKUP(B474,IMPORT!$F:$J,4,0)="true","","S"),"")</f>
        <v/>
      </c>
      <c r="G474" s="10" t="str">
        <f>IFERROR(IF(VLOOKUP(B474,IMPORT!$F:$J,5,0)="normal","","B"),"")</f>
        <v/>
      </c>
      <c r="H474" s="23" t="str">
        <f>IFERROR(IF(VLOOKUP(B474,IMPORT!$F:$L,7,0)="true","","P"),"")</f>
        <v/>
      </c>
      <c r="I474" s="18" t="str">
        <f>IF(AND(OR(IMPORT!K474="available",IMPORT!K474="reservation",IMPORT!K474="reservation-late"),OR(A474&lt;&gt;"Z - Garage - Livraison",A474&lt;&gt;"Z - Garage - Livraison")),B474,"")</f>
        <v/>
      </c>
      <c r="J474" s="18" t="str">
        <f>IFERROR(IF(VLOOKUP(B474,IMPORT!$F:$AF,21,FALSE)&lt;&gt;"null",IF(OR(A474="Z - Garage - Livraison",A474="Z - Garage - Restitution"),"",B474),""),"")</f>
        <v/>
      </c>
      <c r="K474" s="18" t="str">
        <f>IF(AND(J474="",OR(IMPORT!K474="intervention",IMPORT!K474="intervention-late")),IF(OR(A474="Z - Garage - Livraison",A474="Z - Garage - Restitution"),"",B474),"")</f>
        <v/>
      </c>
      <c r="L474" s="18" t="str">
        <f t="shared" si="14"/>
        <v/>
      </c>
      <c r="M474" s="20" t="str">
        <f>IFERROR(INT(IF(OR(IMPORT!K474="intervention",IMPORT!K474="intervention-late",IMPORT!K474="unavailable"),IF(J474&lt;&gt;"",MID(VLOOKUP(B474,IMPORT!$F:$AF,21,0),1,10),MID(VLOOKUP(B474,IMPORT!$F:$AF,19,0),1,10)),"")),"")</f>
        <v/>
      </c>
      <c r="N474" s="20" t="str">
        <f>IFERROR(INT(IF(OR(IMPORT!K474="intervention",IMPORT!K474="intervention-late",IMPORT!K474="unavailable"),IF(J474&lt;&gt;"",MID(VLOOKUP(B474,IMPORT!$F:$AF,22,0),1,10),MID(VLOOKUP(B474,IMPORT!$F:$AF,20,0),1,10)),"")),"")</f>
        <v/>
      </c>
      <c r="O474" s="18" t="str">
        <f t="shared" ca="1" si="15"/>
        <v/>
      </c>
      <c r="P474" s="14" t="str">
        <f>IFERROR(INT(IF(MID(VLOOKUP(B474,IMPORT!$F:$AF,23,FALSE),1,10)&lt;&gt;"null",MID(VLOOKUP(B474,IMPORT!$F:$AF,23,FALSE),1,10),"")),"")</f>
        <v/>
      </c>
      <c r="Q474" s="16" t="str">
        <f>IFERROR(INT(IF(MID(VLOOKUP(B474,IMPORT!$F:$AF,26,FALSE),1,10)&lt;&gt;"null",MID(VLOOKUP(B474,IMPORT!$F:$AF,26,FALSE),1,10),"")),"")</f>
        <v/>
      </c>
      <c r="R474" s="16" t="str">
        <f>IFERROR(IF(VLOOKUP(B474,IMPORT!$F:$AF,11,FALSE)="true","X",""),"")</f>
        <v/>
      </c>
      <c r="S474" s="16" t="str">
        <f>IFERROR(IF(VLOOKUP(B474,IMPORT!$F:$AF,12,FALSE)="true","X",""),"")</f>
        <v/>
      </c>
      <c r="T474" s="16" t="str">
        <f>IFERROR(IF(VLOOKUP(B474,IMPORT!$F:$AF,9,FALSE)="true","X",""),"")</f>
        <v/>
      </c>
      <c r="U474" s="16" t="str">
        <f>IFERROR(IF(VLOOKUP(B474,IMPORT!$F:$AF,10,FALSE)="true","X",""),"")</f>
        <v/>
      </c>
      <c r="V474" s="16" t="str">
        <f>IFERROR(IF(VLOOKUP(B474,IMPORT!$F:$AF,13,FALSE)="true","X",""),"")</f>
        <v/>
      </c>
      <c r="W474" s="16" t="str">
        <f>IFERROR(IF(VLOOKUP(B474,IMPORT!$F:$AF,14,FALSE)="true","X",""),"")</f>
        <v/>
      </c>
      <c r="X474" s="12" t="str">
        <f>IFERROR(INT(IF(MID(VLOOKUP(B474,IMPORT!$F:$AF,27,FALSE),1,10)&lt;&gt;"null",MID(VLOOKUP(B474,IMPORT!$F:$AF,27,FALSE),1,10),"-")),"")</f>
        <v/>
      </c>
      <c r="Y474" s="21" t="str">
        <f>IFERROR(IF(VLOOKUP(B474,IMPORT!$F:$AF,24,FALSE)&lt;&gt;"null",VLOOKUP(B474,IMPORT!$F:$AF,24,FALSE),""),"")</f>
        <v/>
      </c>
      <c r="Z474" s="18" t="str">
        <f>IFERROR(IF(VLOOKUP(B474,IMPORT!$F:$AF,25,FALSE)&lt;&gt;"null",VLOOKUP(B474,IMPORT!$F:$AF,25,FALSE),""),"")</f>
        <v/>
      </c>
    </row>
    <row r="475" spans="1:26">
      <c r="A475" s="1" t="str">
        <f>IFERROR(IF(IMPORT!C475&lt;&gt;"",IMPORT!C475,""),"")</f>
        <v/>
      </c>
      <c r="B475" s="1">
        <f>IFERROR(VLOOKUP(D475,IMPORT!$1:$1048576,6,FALSE),"")</f>
        <v>0</v>
      </c>
      <c r="C475" s="1" t="str">
        <f>IFERROR(VLOOKUP(B475,IMPORT!$F:$G,2,FALSE),"")</f>
        <v/>
      </c>
      <c r="D475" s="8" t="str">
        <f>IFERROR(IF(IMPORT!A475&lt;&gt;"",IMPORT!A475,""),"")</f>
        <v/>
      </c>
      <c r="E475" s="1">
        <f>IFERROR(VLOOKUP(D475,IMPORT!$1:$1048576,21,FALSE),"")</f>
        <v>0</v>
      </c>
      <c r="F475" s="22" t="str">
        <f>IFERROR(IF(VLOOKUP(B475,IMPORT!$F:$J,4,0)="true","","S"),"")</f>
        <v/>
      </c>
      <c r="G475" s="10" t="str">
        <f>IFERROR(IF(VLOOKUP(B475,IMPORT!$F:$J,5,0)="normal","","B"),"")</f>
        <v/>
      </c>
      <c r="H475" s="23" t="str">
        <f>IFERROR(IF(VLOOKUP(B475,IMPORT!$F:$L,7,0)="true","","P"),"")</f>
        <v/>
      </c>
      <c r="I475" s="18" t="str">
        <f>IF(AND(OR(IMPORT!K475="available",IMPORT!K475="reservation",IMPORT!K475="reservation-late"),OR(A475&lt;&gt;"Z - Garage - Livraison",A475&lt;&gt;"Z - Garage - Livraison")),B475,"")</f>
        <v/>
      </c>
      <c r="J475" s="18" t="str">
        <f>IFERROR(IF(VLOOKUP(B475,IMPORT!$F:$AF,21,FALSE)&lt;&gt;"null",IF(OR(A475="Z - Garage - Livraison",A475="Z - Garage - Restitution"),"",B475),""),"")</f>
        <v/>
      </c>
      <c r="K475" s="18" t="str">
        <f>IF(AND(J475="",OR(IMPORT!K475="intervention",IMPORT!K475="intervention-late")),IF(OR(A475="Z - Garage - Livraison",A475="Z - Garage - Restitution"),"",B475),"")</f>
        <v/>
      </c>
      <c r="L475" s="18" t="str">
        <f t="shared" si="14"/>
        <v/>
      </c>
      <c r="M475" s="20" t="str">
        <f>IFERROR(INT(IF(OR(IMPORT!K475="intervention",IMPORT!K475="intervention-late",IMPORT!K475="unavailable"),IF(J475&lt;&gt;"",MID(VLOOKUP(B475,IMPORT!$F:$AF,21,0),1,10),MID(VLOOKUP(B475,IMPORT!$F:$AF,19,0),1,10)),"")),"")</f>
        <v/>
      </c>
      <c r="N475" s="20" t="str">
        <f>IFERROR(INT(IF(OR(IMPORT!K475="intervention",IMPORT!K475="intervention-late",IMPORT!K475="unavailable"),IF(J475&lt;&gt;"",MID(VLOOKUP(B475,IMPORT!$F:$AF,22,0),1,10),MID(VLOOKUP(B475,IMPORT!$F:$AF,20,0),1,10)),"")),"")</f>
        <v/>
      </c>
      <c r="O475" s="18" t="str">
        <f t="shared" ca="1" si="15"/>
        <v/>
      </c>
      <c r="P475" s="14" t="str">
        <f>IFERROR(INT(IF(MID(VLOOKUP(B475,IMPORT!$F:$AF,23,FALSE),1,10)&lt;&gt;"null",MID(VLOOKUP(B475,IMPORT!$F:$AF,23,FALSE),1,10),"")),"")</f>
        <v/>
      </c>
      <c r="Q475" s="16" t="str">
        <f>IFERROR(INT(IF(MID(VLOOKUP(B475,IMPORT!$F:$AF,26,FALSE),1,10)&lt;&gt;"null",MID(VLOOKUP(B475,IMPORT!$F:$AF,26,FALSE),1,10),"")),"")</f>
        <v/>
      </c>
      <c r="R475" s="16" t="str">
        <f>IFERROR(IF(VLOOKUP(B475,IMPORT!$F:$AF,11,FALSE)="true","X",""),"")</f>
        <v/>
      </c>
      <c r="S475" s="16" t="str">
        <f>IFERROR(IF(VLOOKUP(B475,IMPORT!$F:$AF,12,FALSE)="true","X",""),"")</f>
        <v/>
      </c>
      <c r="T475" s="16" t="str">
        <f>IFERROR(IF(VLOOKUP(B475,IMPORT!$F:$AF,9,FALSE)="true","X",""),"")</f>
        <v/>
      </c>
      <c r="U475" s="16" t="str">
        <f>IFERROR(IF(VLOOKUP(B475,IMPORT!$F:$AF,10,FALSE)="true","X",""),"")</f>
        <v/>
      </c>
      <c r="V475" s="16" t="str">
        <f>IFERROR(IF(VLOOKUP(B475,IMPORT!$F:$AF,13,FALSE)="true","X",""),"")</f>
        <v/>
      </c>
      <c r="W475" s="16" t="str">
        <f>IFERROR(IF(VLOOKUP(B475,IMPORT!$F:$AF,14,FALSE)="true","X",""),"")</f>
        <v/>
      </c>
      <c r="X475" s="12" t="str">
        <f>IFERROR(INT(IF(MID(VLOOKUP(B475,IMPORT!$F:$AF,27,FALSE),1,10)&lt;&gt;"null",MID(VLOOKUP(B475,IMPORT!$F:$AF,27,FALSE),1,10),"-")),"")</f>
        <v/>
      </c>
      <c r="Y475" s="21" t="str">
        <f>IFERROR(IF(VLOOKUP(B475,IMPORT!$F:$AF,24,FALSE)&lt;&gt;"null",VLOOKUP(B475,IMPORT!$F:$AF,24,FALSE),""),"")</f>
        <v/>
      </c>
      <c r="Z475" s="18" t="str">
        <f>IFERROR(IF(VLOOKUP(B475,IMPORT!$F:$AF,25,FALSE)&lt;&gt;"null",VLOOKUP(B475,IMPORT!$F:$AF,25,FALSE),""),"")</f>
        <v/>
      </c>
    </row>
    <row r="476" spans="1:26">
      <c r="A476" s="1" t="str">
        <f>IFERROR(IF(IMPORT!C476&lt;&gt;"",IMPORT!C476,""),"")</f>
        <v/>
      </c>
      <c r="B476" s="1">
        <f>IFERROR(VLOOKUP(D476,IMPORT!$1:$1048576,6,FALSE),"")</f>
        <v>0</v>
      </c>
      <c r="C476" s="1" t="str">
        <f>IFERROR(VLOOKUP(B476,IMPORT!$F:$G,2,FALSE),"")</f>
        <v/>
      </c>
      <c r="D476" s="8" t="str">
        <f>IFERROR(IF(IMPORT!A476&lt;&gt;"",IMPORT!A476,""),"")</f>
        <v/>
      </c>
      <c r="E476" s="1">
        <f>IFERROR(VLOOKUP(D476,IMPORT!$1:$1048576,21,FALSE),"")</f>
        <v>0</v>
      </c>
      <c r="F476" s="22" t="str">
        <f>IFERROR(IF(VLOOKUP(B476,IMPORT!$F:$J,4,0)="true","","S"),"")</f>
        <v/>
      </c>
      <c r="G476" s="10" t="str">
        <f>IFERROR(IF(VLOOKUP(B476,IMPORT!$F:$J,5,0)="normal","","B"),"")</f>
        <v/>
      </c>
      <c r="H476" s="23" t="str">
        <f>IFERROR(IF(VLOOKUP(B476,IMPORT!$F:$L,7,0)="true","","P"),"")</f>
        <v/>
      </c>
      <c r="I476" s="18" t="str">
        <f>IF(AND(OR(IMPORT!K476="available",IMPORT!K476="reservation",IMPORT!K476="reservation-late"),OR(A476&lt;&gt;"Z - Garage - Livraison",A476&lt;&gt;"Z - Garage - Livraison")),B476,"")</f>
        <v/>
      </c>
      <c r="J476" s="18" t="str">
        <f>IFERROR(IF(VLOOKUP(B476,IMPORT!$F:$AF,21,FALSE)&lt;&gt;"null",IF(OR(A476="Z - Garage - Livraison",A476="Z - Garage - Restitution"),"",B476),""),"")</f>
        <v/>
      </c>
      <c r="K476" s="18" t="str">
        <f>IF(AND(J476="",OR(IMPORT!K476="intervention",IMPORT!K476="intervention-late")),IF(OR(A476="Z - Garage - Livraison",A476="Z - Garage - Restitution"),"",B476),"")</f>
        <v/>
      </c>
      <c r="L476" s="18" t="str">
        <f t="shared" si="14"/>
        <v/>
      </c>
      <c r="M476" s="20" t="str">
        <f>IFERROR(INT(IF(OR(IMPORT!K476="intervention",IMPORT!K476="intervention-late",IMPORT!K476="unavailable"),IF(J476&lt;&gt;"",MID(VLOOKUP(B476,IMPORT!$F:$AF,21,0),1,10),MID(VLOOKUP(B476,IMPORT!$F:$AF,19,0),1,10)),"")),"")</f>
        <v/>
      </c>
      <c r="N476" s="20" t="str">
        <f>IFERROR(INT(IF(OR(IMPORT!K476="intervention",IMPORT!K476="intervention-late",IMPORT!K476="unavailable"),IF(J476&lt;&gt;"",MID(VLOOKUP(B476,IMPORT!$F:$AF,22,0),1,10),MID(VLOOKUP(B476,IMPORT!$F:$AF,20,0),1,10)),"")),"")</f>
        <v/>
      </c>
      <c r="O476" s="18" t="str">
        <f t="shared" ca="1" si="15"/>
        <v/>
      </c>
      <c r="P476" s="14" t="str">
        <f>IFERROR(INT(IF(MID(VLOOKUP(B476,IMPORT!$F:$AF,23,FALSE),1,10)&lt;&gt;"null",MID(VLOOKUP(B476,IMPORT!$F:$AF,23,FALSE),1,10),"")),"")</f>
        <v/>
      </c>
      <c r="Q476" s="16" t="str">
        <f>IFERROR(INT(IF(MID(VLOOKUP(B476,IMPORT!$F:$AF,26,FALSE),1,10)&lt;&gt;"null",MID(VLOOKUP(B476,IMPORT!$F:$AF,26,FALSE),1,10),"")),"")</f>
        <v/>
      </c>
      <c r="R476" s="16" t="str">
        <f>IFERROR(IF(VLOOKUP(B476,IMPORT!$F:$AF,11,FALSE)="true","X",""),"")</f>
        <v/>
      </c>
      <c r="S476" s="16" t="str">
        <f>IFERROR(IF(VLOOKUP(B476,IMPORT!$F:$AF,12,FALSE)="true","X",""),"")</f>
        <v/>
      </c>
      <c r="T476" s="16" t="str">
        <f>IFERROR(IF(VLOOKUP(B476,IMPORT!$F:$AF,9,FALSE)="true","X",""),"")</f>
        <v/>
      </c>
      <c r="U476" s="16" t="str">
        <f>IFERROR(IF(VLOOKUP(B476,IMPORT!$F:$AF,10,FALSE)="true","X",""),"")</f>
        <v/>
      </c>
      <c r="V476" s="16" t="str">
        <f>IFERROR(IF(VLOOKUP(B476,IMPORT!$F:$AF,13,FALSE)="true","X",""),"")</f>
        <v/>
      </c>
      <c r="W476" s="16" t="str">
        <f>IFERROR(IF(VLOOKUP(B476,IMPORT!$F:$AF,14,FALSE)="true","X",""),"")</f>
        <v/>
      </c>
      <c r="X476" s="12" t="str">
        <f>IFERROR(INT(IF(MID(VLOOKUP(B476,IMPORT!$F:$AF,27,FALSE),1,10)&lt;&gt;"null",MID(VLOOKUP(B476,IMPORT!$F:$AF,27,FALSE),1,10),"-")),"")</f>
        <v/>
      </c>
      <c r="Y476" s="21" t="str">
        <f>IFERROR(IF(VLOOKUP(B476,IMPORT!$F:$AF,24,FALSE)&lt;&gt;"null",VLOOKUP(B476,IMPORT!$F:$AF,24,FALSE),""),"")</f>
        <v/>
      </c>
      <c r="Z476" s="18" t="str">
        <f>IFERROR(IF(VLOOKUP(B476,IMPORT!$F:$AF,25,FALSE)&lt;&gt;"null",VLOOKUP(B476,IMPORT!$F:$AF,25,FALSE),""),"")</f>
        <v/>
      </c>
    </row>
    <row r="477" spans="1:26">
      <c r="A477" s="1" t="str">
        <f>IFERROR(IF(IMPORT!C477&lt;&gt;"",IMPORT!C477,""),"")</f>
        <v/>
      </c>
      <c r="B477" s="1">
        <f>IFERROR(VLOOKUP(D477,IMPORT!$1:$1048576,6,FALSE),"")</f>
        <v>0</v>
      </c>
      <c r="C477" s="1" t="str">
        <f>IFERROR(VLOOKUP(B477,IMPORT!$F:$G,2,FALSE),"")</f>
        <v/>
      </c>
      <c r="D477" s="8" t="str">
        <f>IFERROR(IF(IMPORT!A477&lt;&gt;"",IMPORT!A477,""),"")</f>
        <v/>
      </c>
      <c r="E477" s="1">
        <f>IFERROR(VLOOKUP(D477,IMPORT!$1:$1048576,21,FALSE),"")</f>
        <v>0</v>
      </c>
      <c r="F477" s="22" t="str">
        <f>IFERROR(IF(VLOOKUP(B477,IMPORT!$F:$J,4,0)="true","","S"),"")</f>
        <v/>
      </c>
      <c r="G477" s="10" t="str">
        <f>IFERROR(IF(VLOOKUP(B477,IMPORT!$F:$J,5,0)="normal","","B"),"")</f>
        <v/>
      </c>
      <c r="H477" s="23" t="str">
        <f>IFERROR(IF(VLOOKUP(B477,IMPORT!$F:$L,7,0)="true","","P"),"")</f>
        <v/>
      </c>
      <c r="I477" s="18" t="str">
        <f>IF(AND(OR(IMPORT!K477="available",IMPORT!K477="reservation",IMPORT!K477="reservation-late"),OR(A477&lt;&gt;"Z - Garage - Livraison",A477&lt;&gt;"Z - Garage - Livraison")),B477,"")</f>
        <v/>
      </c>
      <c r="J477" s="18" t="str">
        <f>IFERROR(IF(VLOOKUP(B477,IMPORT!$F:$AF,21,FALSE)&lt;&gt;"null",IF(OR(A477="Z - Garage - Livraison",A477="Z - Garage - Restitution"),"",B477),""),"")</f>
        <v/>
      </c>
      <c r="K477" s="18" t="str">
        <f>IF(AND(J477="",OR(IMPORT!K477="intervention",IMPORT!K477="intervention-late")),IF(OR(A477="Z - Garage - Livraison",A477="Z - Garage - Restitution"),"",B477),"")</f>
        <v/>
      </c>
      <c r="L477" s="18" t="str">
        <f t="shared" si="14"/>
        <v/>
      </c>
      <c r="M477" s="20" t="str">
        <f>IFERROR(INT(IF(OR(IMPORT!K477="intervention",IMPORT!K477="intervention-late",IMPORT!K477="unavailable"),IF(J477&lt;&gt;"",MID(VLOOKUP(B477,IMPORT!$F:$AF,21,0),1,10),MID(VLOOKUP(B477,IMPORT!$F:$AF,19,0),1,10)),"")),"")</f>
        <v/>
      </c>
      <c r="N477" s="20" t="str">
        <f>IFERROR(INT(IF(OR(IMPORT!K477="intervention",IMPORT!K477="intervention-late",IMPORT!K477="unavailable"),IF(J477&lt;&gt;"",MID(VLOOKUP(B477,IMPORT!$F:$AF,22,0),1,10),MID(VLOOKUP(B477,IMPORT!$F:$AF,20,0),1,10)),"")),"")</f>
        <v/>
      </c>
      <c r="O477" s="18" t="str">
        <f t="shared" ca="1" si="15"/>
        <v/>
      </c>
      <c r="P477" s="14" t="str">
        <f>IFERROR(INT(IF(MID(VLOOKUP(B477,IMPORT!$F:$AF,23,FALSE),1,10)&lt;&gt;"null",MID(VLOOKUP(B477,IMPORT!$F:$AF,23,FALSE),1,10),"")),"")</f>
        <v/>
      </c>
      <c r="Q477" s="16" t="str">
        <f>IFERROR(INT(IF(MID(VLOOKUP(B477,IMPORT!$F:$AF,26,FALSE),1,10)&lt;&gt;"null",MID(VLOOKUP(B477,IMPORT!$F:$AF,26,FALSE),1,10),"")),"")</f>
        <v/>
      </c>
      <c r="R477" s="16" t="str">
        <f>IFERROR(IF(VLOOKUP(B477,IMPORT!$F:$AF,11,FALSE)="true","X",""),"")</f>
        <v/>
      </c>
      <c r="S477" s="16" t="str">
        <f>IFERROR(IF(VLOOKUP(B477,IMPORT!$F:$AF,12,FALSE)="true","X",""),"")</f>
        <v/>
      </c>
      <c r="T477" s="16" t="str">
        <f>IFERROR(IF(VLOOKUP(B477,IMPORT!$F:$AF,9,FALSE)="true","X",""),"")</f>
        <v/>
      </c>
      <c r="U477" s="16" t="str">
        <f>IFERROR(IF(VLOOKUP(B477,IMPORT!$F:$AF,10,FALSE)="true","X",""),"")</f>
        <v/>
      </c>
      <c r="V477" s="16" t="str">
        <f>IFERROR(IF(VLOOKUP(B477,IMPORT!$F:$AF,13,FALSE)="true","X",""),"")</f>
        <v/>
      </c>
      <c r="W477" s="16" t="str">
        <f>IFERROR(IF(VLOOKUP(B477,IMPORT!$F:$AF,14,FALSE)="true","X",""),"")</f>
        <v/>
      </c>
      <c r="X477" s="12" t="str">
        <f>IFERROR(INT(IF(MID(VLOOKUP(B477,IMPORT!$F:$AF,27,FALSE),1,10)&lt;&gt;"null",MID(VLOOKUP(B477,IMPORT!$F:$AF,27,FALSE),1,10),"-")),"")</f>
        <v/>
      </c>
      <c r="Y477" s="21" t="str">
        <f>IFERROR(IF(VLOOKUP(B477,IMPORT!$F:$AF,24,FALSE)&lt;&gt;"null",VLOOKUP(B477,IMPORT!$F:$AF,24,FALSE),""),"")</f>
        <v/>
      </c>
      <c r="Z477" s="18" t="str">
        <f>IFERROR(IF(VLOOKUP(B477,IMPORT!$F:$AF,25,FALSE)&lt;&gt;"null",VLOOKUP(B477,IMPORT!$F:$AF,25,FALSE),""),"")</f>
        <v/>
      </c>
    </row>
    <row r="478" spans="1:26">
      <c r="A478" s="1" t="str">
        <f>IFERROR(IF(IMPORT!C478&lt;&gt;"",IMPORT!C478,""),"")</f>
        <v/>
      </c>
      <c r="B478" s="1">
        <f>IFERROR(VLOOKUP(D478,IMPORT!$1:$1048576,6,FALSE),"")</f>
        <v>0</v>
      </c>
      <c r="C478" s="1" t="str">
        <f>IFERROR(VLOOKUP(B478,IMPORT!$F:$G,2,FALSE),"")</f>
        <v/>
      </c>
      <c r="D478" s="8" t="str">
        <f>IFERROR(IF(IMPORT!A478&lt;&gt;"",IMPORT!A478,""),"")</f>
        <v/>
      </c>
      <c r="E478" s="1">
        <f>IFERROR(VLOOKUP(D478,IMPORT!$1:$1048576,21,FALSE),"")</f>
        <v>0</v>
      </c>
      <c r="F478" s="22" t="str">
        <f>IFERROR(IF(VLOOKUP(B478,IMPORT!$F:$J,4,0)="true","","S"),"")</f>
        <v/>
      </c>
      <c r="G478" s="10" t="str">
        <f>IFERROR(IF(VLOOKUP(B478,IMPORT!$F:$J,5,0)="normal","","B"),"")</f>
        <v/>
      </c>
      <c r="H478" s="23" t="str">
        <f>IFERROR(IF(VLOOKUP(B478,IMPORT!$F:$L,7,0)="true","","P"),"")</f>
        <v/>
      </c>
      <c r="I478" s="18" t="str">
        <f>IF(AND(OR(IMPORT!K478="available",IMPORT!K478="reservation",IMPORT!K478="reservation-late"),OR(A478&lt;&gt;"Z - Garage - Livraison",A478&lt;&gt;"Z - Garage - Livraison")),B478,"")</f>
        <v/>
      </c>
      <c r="J478" s="18" t="str">
        <f>IFERROR(IF(VLOOKUP(B478,IMPORT!$F:$AF,21,FALSE)&lt;&gt;"null",IF(OR(A478="Z - Garage - Livraison",A478="Z - Garage - Restitution"),"",B478),""),"")</f>
        <v/>
      </c>
      <c r="K478" s="18" t="str">
        <f>IF(AND(J478="",OR(IMPORT!K478="intervention",IMPORT!K478="intervention-late")),IF(OR(A478="Z - Garage - Livraison",A478="Z - Garage - Restitution"),"",B478),"")</f>
        <v/>
      </c>
      <c r="L478" s="18" t="str">
        <f t="shared" si="14"/>
        <v/>
      </c>
      <c r="M478" s="20" t="str">
        <f>IFERROR(INT(IF(OR(IMPORT!K478="intervention",IMPORT!K478="intervention-late",IMPORT!K478="unavailable"),IF(J478&lt;&gt;"",MID(VLOOKUP(B478,IMPORT!$F:$AF,21,0),1,10),MID(VLOOKUP(B478,IMPORT!$F:$AF,19,0),1,10)),"")),"")</f>
        <v/>
      </c>
      <c r="N478" s="20" t="str">
        <f>IFERROR(INT(IF(OR(IMPORT!K478="intervention",IMPORT!K478="intervention-late",IMPORT!K478="unavailable"),IF(J478&lt;&gt;"",MID(VLOOKUP(B478,IMPORT!$F:$AF,22,0),1,10),MID(VLOOKUP(B478,IMPORT!$F:$AF,20,0),1,10)),"")),"")</f>
        <v/>
      </c>
      <c r="O478" s="18" t="str">
        <f t="shared" ca="1" si="15"/>
        <v/>
      </c>
      <c r="P478" s="14" t="str">
        <f>IFERROR(INT(IF(MID(VLOOKUP(B478,IMPORT!$F:$AF,23,FALSE),1,10)&lt;&gt;"null",MID(VLOOKUP(B478,IMPORT!$F:$AF,23,FALSE),1,10),"")),"")</f>
        <v/>
      </c>
      <c r="Q478" s="16" t="str">
        <f>IFERROR(INT(IF(MID(VLOOKUP(B478,IMPORT!$F:$AF,26,FALSE),1,10)&lt;&gt;"null",MID(VLOOKUP(B478,IMPORT!$F:$AF,26,FALSE),1,10),"")),"")</f>
        <v/>
      </c>
      <c r="R478" s="16" t="str">
        <f>IFERROR(IF(VLOOKUP(B478,IMPORT!$F:$AF,11,FALSE)="true","X",""),"")</f>
        <v/>
      </c>
      <c r="S478" s="16" t="str">
        <f>IFERROR(IF(VLOOKUP(B478,IMPORT!$F:$AF,12,FALSE)="true","X",""),"")</f>
        <v/>
      </c>
      <c r="T478" s="16" t="str">
        <f>IFERROR(IF(VLOOKUP(B478,IMPORT!$F:$AF,9,FALSE)="true","X",""),"")</f>
        <v/>
      </c>
      <c r="U478" s="16" t="str">
        <f>IFERROR(IF(VLOOKUP(B478,IMPORT!$F:$AF,10,FALSE)="true","X",""),"")</f>
        <v/>
      </c>
      <c r="V478" s="16" t="str">
        <f>IFERROR(IF(VLOOKUP(B478,IMPORT!$F:$AF,13,FALSE)="true","X",""),"")</f>
        <v/>
      </c>
      <c r="W478" s="16" t="str">
        <f>IFERROR(IF(VLOOKUP(B478,IMPORT!$F:$AF,14,FALSE)="true","X",""),"")</f>
        <v/>
      </c>
      <c r="X478" s="12" t="str">
        <f>IFERROR(INT(IF(MID(VLOOKUP(B478,IMPORT!$F:$AF,27,FALSE),1,10)&lt;&gt;"null",MID(VLOOKUP(B478,IMPORT!$F:$AF,27,FALSE),1,10),"-")),"")</f>
        <v/>
      </c>
      <c r="Y478" s="21" t="str">
        <f>IFERROR(IF(VLOOKUP(B478,IMPORT!$F:$AF,24,FALSE)&lt;&gt;"null",VLOOKUP(B478,IMPORT!$F:$AF,24,FALSE),""),"")</f>
        <v/>
      </c>
      <c r="Z478" s="18" t="str">
        <f>IFERROR(IF(VLOOKUP(B478,IMPORT!$F:$AF,25,FALSE)&lt;&gt;"null",VLOOKUP(B478,IMPORT!$F:$AF,25,FALSE),""),"")</f>
        <v/>
      </c>
    </row>
    <row r="479" spans="1:26">
      <c r="A479" s="1" t="str">
        <f>IFERROR(IF(IMPORT!C479&lt;&gt;"",IMPORT!C479,""),"")</f>
        <v/>
      </c>
      <c r="B479" s="1">
        <f>IFERROR(VLOOKUP(D479,IMPORT!$1:$1048576,6,FALSE),"")</f>
        <v>0</v>
      </c>
      <c r="C479" s="1" t="str">
        <f>IFERROR(VLOOKUP(B479,IMPORT!$F:$G,2,FALSE),"")</f>
        <v/>
      </c>
      <c r="D479" s="8" t="str">
        <f>IFERROR(IF(IMPORT!A479&lt;&gt;"",IMPORT!A479,""),"")</f>
        <v/>
      </c>
      <c r="E479" s="1">
        <f>IFERROR(VLOOKUP(D479,IMPORT!$1:$1048576,21,FALSE),"")</f>
        <v>0</v>
      </c>
      <c r="F479" s="22" t="str">
        <f>IFERROR(IF(VLOOKUP(B479,IMPORT!$F:$J,4,0)="true","","S"),"")</f>
        <v/>
      </c>
      <c r="G479" s="10" t="str">
        <f>IFERROR(IF(VLOOKUP(B479,IMPORT!$F:$J,5,0)="normal","","B"),"")</f>
        <v/>
      </c>
      <c r="H479" s="23" t="str">
        <f>IFERROR(IF(VLOOKUP(B479,IMPORT!$F:$L,7,0)="true","","P"),"")</f>
        <v/>
      </c>
      <c r="I479" s="18" t="str">
        <f>IF(AND(OR(IMPORT!K479="available",IMPORT!K479="reservation",IMPORT!K479="reservation-late"),OR(A479&lt;&gt;"Z - Garage - Livraison",A479&lt;&gt;"Z - Garage - Livraison")),B479,"")</f>
        <v/>
      </c>
      <c r="J479" s="18" t="str">
        <f>IFERROR(IF(VLOOKUP(B479,IMPORT!$F:$AF,21,FALSE)&lt;&gt;"null",IF(OR(A479="Z - Garage - Livraison",A479="Z - Garage - Restitution"),"",B479),""),"")</f>
        <v/>
      </c>
      <c r="K479" s="18" t="str">
        <f>IF(AND(J479="",OR(IMPORT!K479="intervention",IMPORT!K479="intervention-late")),IF(OR(A479="Z - Garage - Livraison",A479="Z - Garage - Restitution"),"",B479),"")</f>
        <v/>
      </c>
      <c r="L479" s="18" t="str">
        <f t="shared" si="14"/>
        <v/>
      </c>
      <c r="M479" s="20" t="str">
        <f>IFERROR(INT(IF(OR(IMPORT!K479="intervention",IMPORT!K479="intervention-late",IMPORT!K479="unavailable"),IF(J479&lt;&gt;"",MID(VLOOKUP(B479,IMPORT!$F:$AF,21,0),1,10),MID(VLOOKUP(B479,IMPORT!$F:$AF,19,0),1,10)),"")),"")</f>
        <v/>
      </c>
      <c r="N479" s="20" t="str">
        <f>IFERROR(INT(IF(OR(IMPORT!K479="intervention",IMPORT!K479="intervention-late",IMPORT!K479="unavailable"),IF(J479&lt;&gt;"",MID(VLOOKUP(B479,IMPORT!$F:$AF,22,0),1,10),MID(VLOOKUP(B479,IMPORT!$F:$AF,20,0),1,10)),"")),"")</f>
        <v/>
      </c>
      <c r="O479" s="18" t="str">
        <f t="shared" ca="1" si="15"/>
        <v/>
      </c>
      <c r="P479" s="14" t="str">
        <f>IFERROR(INT(IF(MID(VLOOKUP(B479,IMPORT!$F:$AF,23,FALSE),1,10)&lt;&gt;"null",MID(VLOOKUP(B479,IMPORT!$F:$AF,23,FALSE),1,10),"")),"")</f>
        <v/>
      </c>
      <c r="Q479" s="16" t="str">
        <f>IFERROR(INT(IF(MID(VLOOKUP(B479,IMPORT!$F:$AF,26,FALSE),1,10)&lt;&gt;"null",MID(VLOOKUP(B479,IMPORT!$F:$AF,26,FALSE),1,10),"")),"")</f>
        <v/>
      </c>
      <c r="R479" s="16" t="str">
        <f>IFERROR(IF(VLOOKUP(B479,IMPORT!$F:$AF,11,FALSE)="true","X",""),"")</f>
        <v/>
      </c>
      <c r="S479" s="16" t="str">
        <f>IFERROR(IF(VLOOKUP(B479,IMPORT!$F:$AF,12,FALSE)="true","X",""),"")</f>
        <v/>
      </c>
      <c r="T479" s="16" t="str">
        <f>IFERROR(IF(VLOOKUP(B479,IMPORT!$F:$AF,9,FALSE)="true","X",""),"")</f>
        <v/>
      </c>
      <c r="U479" s="16" t="str">
        <f>IFERROR(IF(VLOOKUP(B479,IMPORT!$F:$AF,10,FALSE)="true","X",""),"")</f>
        <v/>
      </c>
      <c r="V479" s="16" t="str">
        <f>IFERROR(IF(VLOOKUP(B479,IMPORT!$F:$AF,13,FALSE)="true","X",""),"")</f>
        <v/>
      </c>
      <c r="W479" s="16" t="str">
        <f>IFERROR(IF(VLOOKUP(B479,IMPORT!$F:$AF,14,FALSE)="true","X",""),"")</f>
        <v/>
      </c>
      <c r="X479" s="12" t="str">
        <f>IFERROR(INT(IF(MID(VLOOKUP(B479,IMPORT!$F:$AF,27,FALSE),1,10)&lt;&gt;"null",MID(VLOOKUP(B479,IMPORT!$F:$AF,27,FALSE),1,10),"-")),"")</f>
        <v/>
      </c>
      <c r="Y479" s="21" t="str">
        <f>IFERROR(IF(VLOOKUP(B479,IMPORT!$F:$AF,24,FALSE)&lt;&gt;"null",VLOOKUP(B479,IMPORT!$F:$AF,24,FALSE),""),"")</f>
        <v/>
      </c>
      <c r="Z479" s="18" t="str">
        <f>IFERROR(IF(VLOOKUP(B479,IMPORT!$F:$AF,25,FALSE)&lt;&gt;"null",VLOOKUP(B479,IMPORT!$F:$AF,25,FALSE),""),"")</f>
        <v/>
      </c>
    </row>
    <row r="480" spans="1:26">
      <c r="A480" s="1" t="str">
        <f>IFERROR(IF(IMPORT!C480&lt;&gt;"",IMPORT!C480,""),"")</f>
        <v/>
      </c>
      <c r="B480" s="1">
        <f>IFERROR(VLOOKUP(D480,IMPORT!$1:$1048576,6,FALSE),"")</f>
        <v>0</v>
      </c>
      <c r="C480" s="1" t="str">
        <f>IFERROR(VLOOKUP(B480,IMPORT!$F:$G,2,FALSE),"")</f>
        <v/>
      </c>
      <c r="D480" s="8" t="str">
        <f>IFERROR(IF(IMPORT!A480&lt;&gt;"",IMPORT!A480,""),"")</f>
        <v/>
      </c>
      <c r="E480" s="1">
        <f>IFERROR(VLOOKUP(D480,IMPORT!$1:$1048576,21,FALSE),"")</f>
        <v>0</v>
      </c>
      <c r="F480" s="22" t="str">
        <f>IFERROR(IF(VLOOKUP(B480,IMPORT!$F:$J,4,0)="true","","S"),"")</f>
        <v/>
      </c>
      <c r="G480" s="10" t="str">
        <f>IFERROR(IF(VLOOKUP(B480,IMPORT!$F:$J,5,0)="normal","","B"),"")</f>
        <v/>
      </c>
      <c r="H480" s="23" t="str">
        <f>IFERROR(IF(VLOOKUP(B480,IMPORT!$F:$L,7,0)="true","","P"),"")</f>
        <v/>
      </c>
      <c r="I480" s="18" t="str">
        <f>IF(AND(OR(IMPORT!K480="available",IMPORT!K480="reservation",IMPORT!K480="reservation-late"),OR(A480&lt;&gt;"Z - Garage - Livraison",A480&lt;&gt;"Z - Garage - Livraison")),B480,"")</f>
        <v/>
      </c>
      <c r="J480" s="18" t="str">
        <f>IFERROR(IF(VLOOKUP(B480,IMPORT!$F:$AF,21,FALSE)&lt;&gt;"null",IF(OR(A480="Z - Garage - Livraison",A480="Z - Garage - Restitution"),"",B480),""),"")</f>
        <v/>
      </c>
      <c r="K480" s="18" t="str">
        <f>IF(AND(J480="",OR(IMPORT!K480="intervention",IMPORT!K480="intervention-late")),IF(OR(A480="Z - Garage - Livraison",A480="Z - Garage - Restitution"),"",B480),"")</f>
        <v/>
      </c>
      <c r="L480" s="18" t="str">
        <f t="shared" si="14"/>
        <v/>
      </c>
      <c r="M480" s="20" t="str">
        <f>IFERROR(INT(IF(OR(IMPORT!K480="intervention",IMPORT!K480="intervention-late",IMPORT!K480="unavailable"),IF(J480&lt;&gt;"",MID(VLOOKUP(B480,IMPORT!$F:$AF,21,0),1,10),MID(VLOOKUP(B480,IMPORT!$F:$AF,19,0),1,10)),"")),"")</f>
        <v/>
      </c>
      <c r="N480" s="20" t="str">
        <f>IFERROR(INT(IF(OR(IMPORT!K480="intervention",IMPORT!K480="intervention-late",IMPORT!K480="unavailable"),IF(J480&lt;&gt;"",MID(VLOOKUP(B480,IMPORT!$F:$AF,22,0),1,10),MID(VLOOKUP(B480,IMPORT!$F:$AF,20,0),1,10)),"")),"")</f>
        <v/>
      </c>
      <c r="O480" s="18" t="str">
        <f t="shared" ca="1" si="15"/>
        <v/>
      </c>
      <c r="P480" s="14" t="str">
        <f>IFERROR(INT(IF(MID(VLOOKUP(B480,IMPORT!$F:$AF,23,FALSE),1,10)&lt;&gt;"null",MID(VLOOKUP(B480,IMPORT!$F:$AF,23,FALSE),1,10),"")),"")</f>
        <v/>
      </c>
      <c r="Q480" s="16" t="str">
        <f>IFERROR(INT(IF(MID(VLOOKUP(B480,IMPORT!$F:$AF,26,FALSE),1,10)&lt;&gt;"null",MID(VLOOKUP(B480,IMPORT!$F:$AF,26,FALSE),1,10),"")),"")</f>
        <v/>
      </c>
      <c r="R480" s="16" t="str">
        <f>IFERROR(IF(VLOOKUP(B480,IMPORT!$F:$AF,11,FALSE)="true","X",""),"")</f>
        <v/>
      </c>
      <c r="S480" s="16" t="str">
        <f>IFERROR(IF(VLOOKUP(B480,IMPORT!$F:$AF,12,FALSE)="true","X",""),"")</f>
        <v/>
      </c>
      <c r="T480" s="16" t="str">
        <f>IFERROR(IF(VLOOKUP(B480,IMPORT!$F:$AF,9,FALSE)="true","X",""),"")</f>
        <v/>
      </c>
      <c r="U480" s="16" t="str">
        <f>IFERROR(IF(VLOOKUP(B480,IMPORT!$F:$AF,10,FALSE)="true","X",""),"")</f>
        <v/>
      </c>
      <c r="V480" s="16" t="str">
        <f>IFERROR(IF(VLOOKUP(B480,IMPORT!$F:$AF,13,FALSE)="true","X",""),"")</f>
        <v/>
      </c>
      <c r="W480" s="16" t="str">
        <f>IFERROR(IF(VLOOKUP(B480,IMPORT!$F:$AF,14,FALSE)="true","X",""),"")</f>
        <v/>
      </c>
      <c r="X480" s="12" t="str">
        <f>IFERROR(INT(IF(MID(VLOOKUP(B480,IMPORT!$F:$AF,27,FALSE),1,10)&lt;&gt;"null",MID(VLOOKUP(B480,IMPORT!$F:$AF,27,FALSE),1,10),"-")),"")</f>
        <v/>
      </c>
      <c r="Y480" s="21" t="str">
        <f>IFERROR(IF(VLOOKUP(B480,IMPORT!$F:$AF,24,FALSE)&lt;&gt;"null",VLOOKUP(B480,IMPORT!$F:$AF,24,FALSE),""),"")</f>
        <v/>
      </c>
      <c r="Z480" s="18" t="str">
        <f>IFERROR(IF(VLOOKUP(B480,IMPORT!$F:$AF,25,FALSE)&lt;&gt;"null",VLOOKUP(B480,IMPORT!$F:$AF,25,FALSE),""),"")</f>
        <v/>
      </c>
    </row>
    <row r="481" spans="1:26">
      <c r="A481" s="1" t="str">
        <f>IFERROR(IF(IMPORT!C481&lt;&gt;"",IMPORT!C481,""),"")</f>
        <v/>
      </c>
      <c r="B481" s="1">
        <f>IFERROR(VLOOKUP(D481,IMPORT!$1:$1048576,6,FALSE),"")</f>
        <v>0</v>
      </c>
      <c r="C481" s="1" t="str">
        <f>IFERROR(VLOOKUP(B481,IMPORT!$F:$G,2,FALSE),"")</f>
        <v/>
      </c>
      <c r="D481" s="8" t="str">
        <f>IFERROR(IF(IMPORT!A481&lt;&gt;"",IMPORT!A481,""),"")</f>
        <v/>
      </c>
      <c r="E481" s="1">
        <f>IFERROR(VLOOKUP(D481,IMPORT!$1:$1048576,21,FALSE),"")</f>
        <v>0</v>
      </c>
      <c r="F481" s="22" t="str">
        <f>IFERROR(IF(VLOOKUP(B481,IMPORT!$F:$J,4,0)="true","","S"),"")</f>
        <v/>
      </c>
      <c r="G481" s="10" t="str">
        <f>IFERROR(IF(VLOOKUP(B481,IMPORT!$F:$J,5,0)="normal","","B"),"")</f>
        <v/>
      </c>
      <c r="H481" s="23" t="str">
        <f>IFERROR(IF(VLOOKUP(B481,IMPORT!$F:$L,7,0)="true","","P"),"")</f>
        <v/>
      </c>
      <c r="I481" s="18" t="str">
        <f>IF(AND(OR(IMPORT!K481="available",IMPORT!K481="reservation",IMPORT!K481="reservation-late"),OR(A481&lt;&gt;"Z - Garage - Livraison",A481&lt;&gt;"Z - Garage - Livraison")),B481,"")</f>
        <v/>
      </c>
      <c r="J481" s="18" t="str">
        <f>IFERROR(IF(VLOOKUP(B481,IMPORT!$F:$AF,21,FALSE)&lt;&gt;"null",IF(OR(A481="Z - Garage - Livraison",A481="Z - Garage - Restitution"),"",B481),""),"")</f>
        <v/>
      </c>
      <c r="K481" s="18" t="str">
        <f>IF(AND(J481="",OR(IMPORT!K481="intervention",IMPORT!K481="intervention-late")),IF(OR(A481="Z - Garage - Livraison",A481="Z - Garage - Restitution"),"",B481),"")</f>
        <v/>
      </c>
      <c r="L481" s="18" t="str">
        <f t="shared" si="14"/>
        <v/>
      </c>
      <c r="M481" s="20" t="str">
        <f>IFERROR(INT(IF(OR(IMPORT!K481="intervention",IMPORT!K481="intervention-late",IMPORT!K481="unavailable"),IF(J481&lt;&gt;"",MID(VLOOKUP(B481,IMPORT!$F:$AF,21,0),1,10),MID(VLOOKUP(B481,IMPORT!$F:$AF,19,0),1,10)),"")),"")</f>
        <v/>
      </c>
      <c r="N481" s="20" t="str">
        <f>IFERROR(INT(IF(OR(IMPORT!K481="intervention",IMPORT!K481="intervention-late",IMPORT!K481="unavailable"),IF(J481&lt;&gt;"",MID(VLOOKUP(B481,IMPORT!$F:$AF,22,0),1,10),MID(VLOOKUP(B481,IMPORT!$F:$AF,20,0),1,10)),"")),"")</f>
        <v/>
      </c>
      <c r="O481" s="18" t="str">
        <f t="shared" ca="1" si="15"/>
        <v/>
      </c>
      <c r="P481" s="14" t="str">
        <f>IFERROR(INT(IF(MID(VLOOKUP(B481,IMPORT!$F:$AF,23,FALSE),1,10)&lt;&gt;"null",MID(VLOOKUP(B481,IMPORT!$F:$AF,23,FALSE),1,10),"")),"")</f>
        <v/>
      </c>
      <c r="Q481" s="16" t="str">
        <f>IFERROR(INT(IF(MID(VLOOKUP(B481,IMPORT!$F:$AF,26,FALSE),1,10)&lt;&gt;"null",MID(VLOOKUP(B481,IMPORT!$F:$AF,26,FALSE),1,10),"")),"")</f>
        <v/>
      </c>
      <c r="R481" s="16" t="str">
        <f>IFERROR(IF(VLOOKUP(B481,IMPORT!$F:$AF,11,FALSE)="true","X",""),"")</f>
        <v/>
      </c>
      <c r="S481" s="16" t="str">
        <f>IFERROR(IF(VLOOKUP(B481,IMPORT!$F:$AF,12,FALSE)="true","X",""),"")</f>
        <v/>
      </c>
      <c r="T481" s="16" t="str">
        <f>IFERROR(IF(VLOOKUP(B481,IMPORT!$F:$AF,9,FALSE)="true","X",""),"")</f>
        <v/>
      </c>
      <c r="U481" s="16" t="str">
        <f>IFERROR(IF(VLOOKUP(B481,IMPORT!$F:$AF,10,FALSE)="true","X",""),"")</f>
        <v/>
      </c>
      <c r="V481" s="16" t="str">
        <f>IFERROR(IF(VLOOKUP(B481,IMPORT!$F:$AF,13,FALSE)="true","X",""),"")</f>
        <v/>
      </c>
      <c r="W481" s="16" t="str">
        <f>IFERROR(IF(VLOOKUP(B481,IMPORT!$F:$AF,14,FALSE)="true","X",""),"")</f>
        <v/>
      </c>
      <c r="X481" s="12" t="str">
        <f>IFERROR(INT(IF(MID(VLOOKUP(B481,IMPORT!$F:$AF,27,FALSE),1,10)&lt;&gt;"null",MID(VLOOKUP(B481,IMPORT!$F:$AF,27,FALSE),1,10),"-")),"")</f>
        <v/>
      </c>
      <c r="Y481" s="21" t="str">
        <f>IFERROR(IF(VLOOKUP(B481,IMPORT!$F:$AF,24,FALSE)&lt;&gt;"null",VLOOKUP(B481,IMPORT!$F:$AF,24,FALSE),""),"")</f>
        <v/>
      </c>
      <c r="Z481" s="18" t="str">
        <f>IFERROR(IF(VLOOKUP(B481,IMPORT!$F:$AF,25,FALSE)&lt;&gt;"null",VLOOKUP(B481,IMPORT!$F:$AF,25,FALSE),""),"")</f>
        <v/>
      </c>
    </row>
    <row r="482" spans="1:26">
      <c r="A482" s="1" t="str">
        <f>IFERROR(IF(IMPORT!C482&lt;&gt;"",IMPORT!C482,""),"")</f>
        <v/>
      </c>
      <c r="B482" s="1">
        <f>IFERROR(VLOOKUP(D482,IMPORT!$1:$1048576,6,FALSE),"")</f>
        <v>0</v>
      </c>
      <c r="C482" s="1" t="str">
        <f>IFERROR(VLOOKUP(B482,IMPORT!$F:$G,2,FALSE),"")</f>
        <v/>
      </c>
      <c r="D482" s="8" t="str">
        <f>IFERROR(IF(IMPORT!A482&lt;&gt;"",IMPORT!A482,""),"")</f>
        <v/>
      </c>
      <c r="E482" s="1">
        <f>IFERROR(VLOOKUP(D482,IMPORT!$1:$1048576,21,FALSE),"")</f>
        <v>0</v>
      </c>
      <c r="F482" s="22" t="str">
        <f>IFERROR(IF(VLOOKUP(B482,IMPORT!$F:$J,4,0)="true","","S"),"")</f>
        <v/>
      </c>
      <c r="G482" s="10" t="str">
        <f>IFERROR(IF(VLOOKUP(B482,IMPORT!$F:$J,5,0)="normal","","B"),"")</f>
        <v/>
      </c>
      <c r="H482" s="23" t="str">
        <f>IFERROR(IF(VLOOKUP(B482,IMPORT!$F:$L,7,0)="true","","P"),"")</f>
        <v/>
      </c>
      <c r="I482" s="18" t="str">
        <f>IF(AND(OR(IMPORT!K482="available",IMPORT!K482="reservation",IMPORT!K482="reservation-late"),OR(A482&lt;&gt;"Z - Garage - Livraison",A482&lt;&gt;"Z - Garage - Livraison")),B482,"")</f>
        <v/>
      </c>
      <c r="J482" s="18" t="str">
        <f>IFERROR(IF(VLOOKUP(B482,IMPORT!$F:$AF,21,FALSE)&lt;&gt;"null",IF(OR(A482="Z - Garage - Livraison",A482="Z - Garage - Restitution"),"",B482),""),"")</f>
        <v/>
      </c>
      <c r="K482" s="18" t="str">
        <f>IF(AND(J482="",OR(IMPORT!K482="intervention",IMPORT!K482="intervention-late")),IF(OR(A482="Z - Garage - Livraison",A482="Z - Garage - Restitution"),"",B482),"")</f>
        <v/>
      </c>
      <c r="L482" s="18" t="str">
        <f t="shared" si="14"/>
        <v/>
      </c>
      <c r="M482" s="20" t="str">
        <f>IFERROR(INT(IF(OR(IMPORT!K482="intervention",IMPORT!K482="intervention-late",IMPORT!K482="unavailable"),IF(J482&lt;&gt;"",MID(VLOOKUP(B482,IMPORT!$F:$AF,21,0),1,10),MID(VLOOKUP(B482,IMPORT!$F:$AF,19,0),1,10)),"")),"")</f>
        <v/>
      </c>
      <c r="N482" s="20" t="str">
        <f>IFERROR(INT(IF(OR(IMPORT!K482="intervention",IMPORT!K482="intervention-late",IMPORT!K482="unavailable"),IF(J482&lt;&gt;"",MID(VLOOKUP(B482,IMPORT!$F:$AF,22,0),1,10),MID(VLOOKUP(B482,IMPORT!$F:$AF,20,0),1,10)),"")),"")</f>
        <v/>
      </c>
      <c r="O482" s="18" t="str">
        <f t="shared" ca="1" si="15"/>
        <v/>
      </c>
      <c r="P482" s="14" t="str">
        <f>IFERROR(INT(IF(MID(VLOOKUP(B482,IMPORT!$F:$AF,23,FALSE),1,10)&lt;&gt;"null",MID(VLOOKUP(B482,IMPORT!$F:$AF,23,FALSE),1,10),"")),"")</f>
        <v/>
      </c>
      <c r="Q482" s="16" t="str">
        <f>IFERROR(INT(IF(MID(VLOOKUP(B482,IMPORT!$F:$AF,26,FALSE),1,10)&lt;&gt;"null",MID(VLOOKUP(B482,IMPORT!$F:$AF,26,FALSE),1,10),"")),"")</f>
        <v/>
      </c>
      <c r="R482" s="16" t="str">
        <f>IFERROR(IF(VLOOKUP(B482,IMPORT!$F:$AF,11,FALSE)="true","X",""),"")</f>
        <v/>
      </c>
      <c r="S482" s="16" t="str">
        <f>IFERROR(IF(VLOOKUP(B482,IMPORT!$F:$AF,12,FALSE)="true","X",""),"")</f>
        <v/>
      </c>
      <c r="T482" s="16" t="str">
        <f>IFERROR(IF(VLOOKUP(B482,IMPORT!$F:$AF,9,FALSE)="true","X",""),"")</f>
        <v/>
      </c>
      <c r="U482" s="16" t="str">
        <f>IFERROR(IF(VLOOKUP(B482,IMPORT!$F:$AF,10,FALSE)="true","X",""),"")</f>
        <v/>
      </c>
      <c r="V482" s="16" t="str">
        <f>IFERROR(IF(VLOOKUP(B482,IMPORT!$F:$AF,13,FALSE)="true","X",""),"")</f>
        <v/>
      </c>
      <c r="W482" s="16" t="str">
        <f>IFERROR(IF(VLOOKUP(B482,IMPORT!$F:$AF,14,FALSE)="true","X",""),"")</f>
        <v/>
      </c>
      <c r="X482" s="12" t="str">
        <f>IFERROR(INT(IF(MID(VLOOKUP(B482,IMPORT!$F:$AF,27,FALSE),1,10)&lt;&gt;"null",MID(VLOOKUP(B482,IMPORT!$F:$AF,27,FALSE),1,10),"-")),"")</f>
        <v/>
      </c>
      <c r="Y482" s="21" t="str">
        <f>IFERROR(IF(VLOOKUP(B482,IMPORT!$F:$AF,24,FALSE)&lt;&gt;"null",VLOOKUP(B482,IMPORT!$F:$AF,24,FALSE),""),"")</f>
        <v/>
      </c>
      <c r="Z482" s="18" t="str">
        <f>IFERROR(IF(VLOOKUP(B482,IMPORT!$F:$AF,25,FALSE)&lt;&gt;"null",VLOOKUP(B482,IMPORT!$F:$AF,25,FALSE),""),"")</f>
        <v/>
      </c>
    </row>
    <row r="483" spans="1:26">
      <c r="A483" s="1" t="str">
        <f>IFERROR(IF(IMPORT!C483&lt;&gt;"",IMPORT!C483,""),"")</f>
        <v/>
      </c>
      <c r="B483" s="1">
        <f>IFERROR(VLOOKUP(D483,IMPORT!$1:$1048576,6,FALSE),"")</f>
        <v>0</v>
      </c>
      <c r="C483" s="1" t="str">
        <f>IFERROR(VLOOKUP(B483,IMPORT!$F:$G,2,FALSE),"")</f>
        <v/>
      </c>
      <c r="D483" s="8" t="str">
        <f>IFERROR(IF(IMPORT!A483&lt;&gt;"",IMPORT!A483,""),"")</f>
        <v/>
      </c>
      <c r="E483" s="1">
        <f>IFERROR(VLOOKUP(D483,IMPORT!$1:$1048576,21,FALSE),"")</f>
        <v>0</v>
      </c>
      <c r="F483" s="22" t="str">
        <f>IFERROR(IF(VLOOKUP(B483,IMPORT!$F:$J,4,0)="true","","S"),"")</f>
        <v/>
      </c>
      <c r="G483" s="10" t="str">
        <f>IFERROR(IF(VLOOKUP(B483,IMPORT!$F:$J,5,0)="normal","","B"),"")</f>
        <v/>
      </c>
      <c r="H483" s="23" t="str">
        <f>IFERROR(IF(VLOOKUP(B483,IMPORT!$F:$L,7,0)="true","","P"),"")</f>
        <v/>
      </c>
      <c r="I483" s="18" t="str">
        <f>IF(AND(OR(IMPORT!K483="available",IMPORT!K483="reservation",IMPORT!K483="reservation-late"),OR(A483&lt;&gt;"Z - Garage - Livraison",A483&lt;&gt;"Z - Garage - Livraison")),B483,"")</f>
        <v/>
      </c>
      <c r="J483" s="18" t="str">
        <f>IFERROR(IF(VLOOKUP(B483,IMPORT!$F:$AF,21,FALSE)&lt;&gt;"null",IF(OR(A483="Z - Garage - Livraison",A483="Z - Garage - Restitution"),"",B483),""),"")</f>
        <v/>
      </c>
      <c r="K483" s="18" t="str">
        <f>IF(AND(J483="",OR(IMPORT!K483="intervention",IMPORT!K483="intervention-late")),IF(OR(A483="Z - Garage - Livraison",A483="Z - Garage - Restitution"),"",B483),"")</f>
        <v/>
      </c>
      <c r="L483" s="18" t="str">
        <f t="shared" si="14"/>
        <v/>
      </c>
      <c r="M483" s="20" t="str">
        <f>IFERROR(INT(IF(OR(IMPORT!K483="intervention",IMPORT!K483="intervention-late",IMPORT!K483="unavailable"),IF(J483&lt;&gt;"",MID(VLOOKUP(B483,IMPORT!$F:$AF,21,0),1,10),MID(VLOOKUP(B483,IMPORT!$F:$AF,19,0),1,10)),"")),"")</f>
        <v/>
      </c>
      <c r="N483" s="20" t="str">
        <f>IFERROR(INT(IF(OR(IMPORT!K483="intervention",IMPORT!K483="intervention-late",IMPORT!K483="unavailable"),IF(J483&lt;&gt;"",MID(VLOOKUP(B483,IMPORT!$F:$AF,22,0),1,10),MID(VLOOKUP(B483,IMPORT!$F:$AF,20,0),1,10)),"")),"")</f>
        <v/>
      </c>
      <c r="O483" s="18" t="str">
        <f t="shared" ca="1" si="15"/>
        <v/>
      </c>
      <c r="P483" s="14" t="str">
        <f>IFERROR(INT(IF(MID(VLOOKUP(B483,IMPORT!$F:$AF,23,FALSE),1,10)&lt;&gt;"null",MID(VLOOKUP(B483,IMPORT!$F:$AF,23,FALSE),1,10),"")),"")</f>
        <v/>
      </c>
      <c r="Q483" s="16" t="str">
        <f>IFERROR(INT(IF(MID(VLOOKUP(B483,IMPORT!$F:$AF,26,FALSE),1,10)&lt;&gt;"null",MID(VLOOKUP(B483,IMPORT!$F:$AF,26,FALSE),1,10),"")),"")</f>
        <v/>
      </c>
      <c r="R483" s="16" t="str">
        <f>IFERROR(IF(VLOOKUP(B483,IMPORT!$F:$AF,11,FALSE)="true","X",""),"")</f>
        <v/>
      </c>
      <c r="S483" s="16" t="str">
        <f>IFERROR(IF(VLOOKUP(B483,IMPORT!$F:$AF,12,FALSE)="true","X",""),"")</f>
        <v/>
      </c>
      <c r="T483" s="16" t="str">
        <f>IFERROR(IF(VLOOKUP(B483,IMPORT!$F:$AF,9,FALSE)="true","X",""),"")</f>
        <v/>
      </c>
      <c r="U483" s="16" t="str">
        <f>IFERROR(IF(VLOOKUP(B483,IMPORT!$F:$AF,10,FALSE)="true","X",""),"")</f>
        <v/>
      </c>
      <c r="V483" s="16" t="str">
        <f>IFERROR(IF(VLOOKUP(B483,IMPORT!$F:$AF,13,FALSE)="true","X",""),"")</f>
        <v/>
      </c>
      <c r="W483" s="16" t="str">
        <f>IFERROR(IF(VLOOKUP(B483,IMPORT!$F:$AF,14,FALSE)="true","X",""),"")</f>
        <v/>
      </c>
      <c r="X483" s="12" t="str">
        <f>IFERROR(INT(IF(MID(VLOOKUP(B483,IMPORT!$F:$AF,27,FALSE),1,10)&lt;&gt;"null",MID(VLOOKUP(B483,IMPORT!$F:$AF,27,FALSE),1,10),"-")),"")</f>
        <v/>
      </c>
      <c r="Y483" s="21" t="str">
        <f>IFERROR(IF(VLOOKUP(B483,IMPORT!$F:$AF,24,FALSE)&lt;&gt;"null",VLOOKUP(B483,IMPORT!$F:$AF,24,FALSE),""),"")</f>
        <v/>
      </c>
      <c r="Z483" s="18" t="str">
        <f>IFERROR(IF(VLOOKUP(B483,IMPORT!$F:$AF,25,FALSE)&lt;&gt;"null",VLOOKUP(B483,IMPORT!$F:$AF,25,FALSE),""),"")</f>
        <v/>
      </c>
    </row>
    <row r="484" spans="1:26">
      <c r="A484" s="1" t="str">
        <f>IFERROR(IF(IMPORT!C484&lt;&gt;"",IMPORT!C484,""),"")</f>
        <v/>
      </c>
      <c r="B484" s="1">
        <f>IFERROR(VLOOKUP(D484,IMPORT!$1:$1048576,6,FALSE),"")</f>
        <v>0</v>
      </c>
      <c r="C484" s="1" t="str">
        <f>IFERROR(VLOOKUP(B484,IMPORT!$F:$G,2,FALSE),"")</f>
        <v/>
      </c>
      <c r="D484" s="8" t="str">
        <f>IFERROR(IF(IMPORT!A484&lt;&gt;"",IMPORT!A484,""),"")</f>
        <v/>
      </c>
      <c r="E484" s="1">
        <f>IFERROR(VLOOKUP(D484,IMPORT!$1:$1048576,21,FALSE),"")</f>
        <v>0</v>
      </c>
      <c r="F484" s="22" t="str">
        <f>IFERROR(IF(VLOOKUP(B484,IMPORT!$F:$J,4,0)="true","","S"),"")</f>
        <v/>
      </c>
      <c r="G484" s="10" t="str">
        <f>IFERROR(IF(VLOOKUP(B484,IMPORT!$F:$J,5,0)="normal","","B"),"")</f>
        <v/>
      </c>
      <c r="H484" s="23" t="str">
        <f>IFERROR(IF(VLOOKUP(B484,IMPORT!$F:$L,7,0)="true","","P"),"")</f>
        <v/>
      </c>
      <c r="I484" s="18" t="str">
        <f>IF(AND(OR(IMPORT!K484="available",IMPORT!K484="reservation",IMPORT!K484="reservation-late"),OR(A484&lt;&gt;"Z - Garage - Livraison",A484&lt;&gt;"Z - Garage - Livraison")),B484,"")</f>
        <v/>
      </c>
      <c r="J484" s="18" t="str">
        <f>IFERROR(IF(VLOOKUP(B484,IMPORT!$F:$AF,21,FALSE)&lt;&gt;"null",IF(OR(A484="Z - Garage - Livraison",A484="Z - Garage - Restitution"),"",B484),""),"")</f>
        <v/>
      </c>
      <c r="K484" s="18" t="str">
        <f>IF(AND(J484="",OR(IMPORT!K484="intervention",IMPORT!K484="intervention-late")),IF(OR(A484="Z - Garage - Livraison",A484="Z - Garage - Restitution"),"",B484),"")</f>
        <v/>
      </c>
      <c r="L484" s="18" t="str">
        <f t="shared" si="14"/>
        <v/>
      </c>
      <c r="M484" s="20" t="str">
        <f>IFERROR(INT(IF(OR(IMPORT!K484="intervention",IMPORT!K484="intervention-late",IMPORT!K484="unavailable"),IF(J484&lt;&gt;"",MID(VLOOKUP(B484,IMPORT!$F:$AF,21,0),1,10),MID(VLOOKUP(B484,IMPORT!$F:$AF,19,0),1,10)),"")),"")</f>
        <v/>
      </c>
      <c r="N484" s="20" t="str">
        <f>IFERROR(INT(IF(OR(IMPORT!K484="intervention",IMPORT!K484="intervention-late",IMPORT!K484="unavailable"),IF(J484&lt;&gt;"",MID(VLOOKUP(B484,IMPORT!$F:$AF,22,0),1,10),MID(VLOOKUP(B484,IMPORT!$F:$AF,20,0),1,10)),"")),"")</f>
        <v/>
      </c>
      <c r="O484" s="18" t="str">
        <f t="shared" ca="1" si="15"/>
        <v/>
      </c>
      <c r="P484" s="14" t="str">
        <f>IFERROR(INT(IF(MID(VLOOKUP(B484,IMPORT!$F:$AF,23,FALSE),1,10)&lt;&gt;"null",MID(VLOOKUP(B484,IMPORT!$F:$AF,23,FALSE),1,10),"")),"")</f>
        <v/>
      </c>
      <c r="Q484" s="16" t="str">
        <f>IFERROR(INT(IF(MID(VLOOKUP(B484,IMPORT!$F:$AF,26,FALSE),1,10)&lt;&gt;"null",MID(VLOOKUP(B484,IMPORT!$F:$AF,26,FALSE),1,10),"")),"")</f>
        <v/>
      </c>
      <c r="R484" s="16" t="str">
        <f>IFERROR(IF(VLOOKUP(B484,IMPORT!$F:$AF,11,FALSE)="true","X",""),"")</f>
        <v/>
      </c>
      <c r="S484" s="16" t="str">
        <f>IFERROR(IF(VLOOKUP(B484,IMPORT!$F:$AF,12,FALSE)="true","X",""),"")</f>
        <v/>
      </c>
      <c r="T484" s="16" t="str">
        <f>IFERROR(IF(VLOOKUP(B484,IMPORT!$F:$AF,9,FALSE)="true","X",""),"")</f>
        <v/>
      </c>
      <c r="U484" s="16" t="str">
        <f>IFERROR(IF(VLOOKUP(B484,IMPORT!$F:$AF,10,FALSE)="true","X",""),"")</f>
        <v/>
      </c>
      <c r="V484" s="16" t="str">
        <f>IFERROR(IF(VLOOKUP(B484,IMPORT!$F:$AF,13,FALSE)="true","X",""),"")</f>
        <v/>
      </c>
      <c r="W484" s="16" t="str">
        <f>IFERROR(IF(VLOOKUP(B484,IMPORT!$F:$AF,14,FALSE)="true","X",""),"")</f>
        <v/>
      </c>
      <c r="X484" s="12" t="str">
        <f>IFERROR(INT(IF(MID(VLOOKUP(B484,IMPORT!$F:$AF,27,FALSE),1,10)&lt;&gt;"null",MID(VLOOKUP(B484,IMPORT!$F:$AF,27,FALSE),1,10),"-")),"")</f>
        <v/>
      </c>
      <c r="Y484" s="21" t="str">
        <f>IFERROR(IF(VLOOKUP(B484,IMPORT!$F:$AF,24,FALSE)&lt;&gt;"null",VLOOKUP(B484,IMPORT!$F:$AF,24,FALSE),""),"")</f>
        <v/>
      </c>
      <c r="Z484" s="18" t="str">
        <f>IFERROR(IF(VLOOKUP(B484,IMPORT!$F:$AF,25,FALSE)&lt;&gt;"null",VLOOKUP(B484,IMPORT!$F:$AF,25,FALSE),""),"")</f>
        <v/>
      </c>
    </row>
    <row r="485" spans="1:26">
      <c r="A485" s="1" t="str">
        <f>IFERROR(IF(IMPORT!C485&lt;&gt;"",IMPORT!C485,""),"")</f>
        <v/>
      </c>
      <c r="B485" s="1">
        <f>IFERROR(VLOOKUP(D485,IMPORT!$1:$1048576,6,FALSE),"")</f>
        <v>0</v>
      </c>
      <c r="C485" s="1" t="str">
        <f>IFERROR(VLOOKUP(B485,IMPORT!$F:$G,2,FALSE),"")</f>
        <v/>
      </c>
      <c r="D485" s="8" t="str">
        <f>IFERROR(IF(IMPORT!A485&lt;&gt;"",IMPORT!A485,""),"")</f>
        <v/>
      </c>
      <c r="E485" s="1">
        <f>IFERROR(VLOOKUP(D485,IMPORT!$1:$1048576,21,FALSE),"")</f>
        <v>0</v>
      </c>
      <c r="F485" s="22" t="str">
        <f>IFERROR(IF(VLOOKUP(B485,IMPORT!$F:$J,4,0)="true","","S"),"")</f>
        <v/>
      </c>
      <c r="G485" s="10" t="str">
        <f>IFERROR(IF(VLOOKUP(B485,IMPORT!$F:$J,5,0)="normal","","B"),"")</f>
        <v/>
      </c>
      <c r="H485" s="23" t="str">
        <f>IFERROR(IF(VLOOKUP(B485,IMPORT!$F:$L,7,0)="true","","P"),"")</f>
        <v/>
      </c>
      <c r="I485" s="18" t="str">
        <f>IF(AND(OR(IMPORT!K485="available",IMPORT!K485="reservation",IMPORT!K485="reservation-late"),OR(A485&lt;&gt;"Z - Garage - Livraison",A485&lt;&gt;"Z - Garage - Livraison")),B485,"")</f>
        <v/>
      </c>
      <c r="J485" s="18" t="str">
        <f>IFERROR(IF(VLOOKUP(B485,IMPORT!$F:$AF,21,FALSE)&lt;&gt;"null",IF(OR(A485="Z - Garage - Livraison",A485="Z - Garage - Restitution"),"",B485),""),"")</f>
        <v/>
      </c>
      <c r="K485" s="18" t="str">
        <f>IF(AND(J485="",OR(IMPORT!K485="intervention",IMPORT!K485="intervention-late")),IF(OR(A485="Z - Garage - Livraison",A485="Z - Garage - Restitution"),"",B485),"")</f>
        <v/>
      </c>
      <c r="L485" s="18" t="str">
        <f t="shared" si="14"/>
        <v/>
      </c>
      <c r="M485" s="20" t="str">
        <f>IFERROR(INT(IF(OR(IMPORT!K485="intervention",IMPORT!K485="intervention-late",IMPORT!K485="unavailable"),IF(J485&lt;&gt;"",MID(VLOOKUP(B485,IMPORT!$F:$AF,21,0),1,10),MID(VLOOKUP(B485,IMPORT!$F:$AF,19,0),1,10)),"")),"")</f>
        <v/>
      </c>
      <c r="N485" s="20" t="str">
        <f>IFERROR(INT(IF(OR(IMPORT!K485="intervention",IMPORT!K485="intervention-late",IMPORT!K485="unavailable"),IF(J485&lt;&gt;"",MID(VLOOKUP(B485,IMPORT!$F:$AF,22,0),1,10),MID(VLOOKUP(B485,IMPORT!$F:$AF,20,0),1,10)),"")),"")</f>
        <v/>
      </c>
      <c r="O485" s="18" t="str">
        <f t="shared" ca="1" si="15"/>
        <v/>
      </c>
      <c r="P485" s="14" t="str">
        <f>IFERROR(INT(IF(MID(VLOOKUP(B485,IMPORT!$F:$AF,23,FALSE),1,10)&lt;&gt;"null",MID(VLOOKUP(B485,IMPORT!$F:$AF,23,FALSE),1,10),"")),"")</f>
        <v/>
      </c>
      <c r="Q485" s="16" t="str">
        <f>IFERROR(INT(IF(MID(VLOOKUP(B485,IMPORT!$F:$AF,26,FALSE),1,10)&lt;&gt;"null",MID(VLOOKUP(B485,IMPORT!$F:$AF,26,FALSE),1,10),"")),"")</f>
        <v/>
      </c>
      <c r="R485" s="16" t="str">
        <f>IFERROR(IF(VLOOKUP(B485,IMPORT!$F:$AF,11,FALSE)="true","X",""),"")</f>
        <v/>
      </c>
      <c r="S485" s="16" t="str">
        <f>IFERROR(IF(VLOOKUP(B485,IMPORT!$F:$AF,12,FALSE)="true","X",""),"")</f>
        <v/>
      </c>
      <c r="T485" s="16" t="str">
        <f>IFERROR(IF(VLOOKUP(B485,IMPORT!$F:$AF,9,FALSE)="true","X",""),"")</f>
        <v/>
      </c>
      <c r="U485" s="16" t="str">
        <f>IFERROR(IF(VLOOKUP(B485,IMPORT!$F:$AF,10,FALSE)="true","X",""),"")</f>
        <v/>
      </c>
      <c r="V485" s="16" t="str">
        <f>IFERROR(IF(VLOOKUP(B485,IMPORT!$F:$AF,13,FALSE)="true","X",""),"")</f>
        <v/>
      </c>
      <c r="W485" s="16" t="str">
        <f>IFERROR(IF(VLOOKUP(B485,IMPORT!$F:$AF,14,FALSE)="true","X",""),"")</f>
        <v/>
      </c>
      <c r="X485" s="12" t="str">
        <f>IFERROR(INT(IF(MID(VLOOKUP(B485,IMPORT!$F:$AF,27,FALSE),1,10)&lt;&gt;"null",MID(VLOOKUP(B485,IMPORT!$F:$AF,27,FALSE),1,10),"-")),"")</f>
        <v/>
      </c>
      <c r="Y485" s="21" t="str">
        <f>IFERROR(IF(VLOOKUP(B485,IMPORT!$F:$AF,24,FALSE)&lt;&gt;"null",VLOOKUP(B485,IMPORT!$F:$AF,24,FALSE),""),"")</f>
        <v/>
      </c>
      <c r="Z485" s="18" t="str">
        <f>IFERROR(IF(VLOOKUP(B485,IMPORT!$F:$AF,25,FALSE)&lt;&gt;"null",VLOOKUP(B485,IMPORT!$F:$AF,25,FALSE),""),"")</f>
        <v/>
      </c>
    </row>
    <row r="486" spans="1:26">
      <c r="A486" s="1" t="str">
        <f>IFERROR(IF(IMPORT!C486&lt;&gt;"",IMPORT!C486,""),"")</f>
        <v/>
      </c>
      <c r="B486" s="1">
        <f>IFERROR(VLOOKUP(D486,IMPORT!$1:$1048576,6,FALSE),"")</f>
        <v>0</v>
      </c>
      <c r="C486" s="1" t="str">
        <f>IFERROR(VLOOKUP(B486,IMPORT!$F:$G,2,FALSE),"")</f>
        <v/>
      </c>
      <c r="D486" s="8" t="str">
        <f>IFERROR(IF(IMPORT!A486&lt;&gt;"",IMPORT!A486,""),"")</f>
        <v/>
      </c>
      <c r="E486" s="1">
        <f>IFERROR(VLOOKUP(D486,IMPORT!$1:$1048576,21,FALSE),"")</f>
        <v>0</v>
      </c>
      <c r="F486" s="22" t="str">
        <f>IFERROR(IF(VLOOKUP(B486,IMPORT!$F:$J,4,0)="true","","S"),"")</f>
        <v/>
      </c>
      <c r="G486" s="10" t="str">
        <f>IFERROR(IF(VLOOKUP(B486,IMPORT!$F:$J,5,0)="normal","","B"),"")</f>
        <v/>
      </c>
      <c r="H486" s="23" t="str">
        <f>IFERROR(IF(VLOOKUP(B486,IMPORT!$F:$L,7,0)="true","","P"),"")</f>
        <v/>
      </c>
      <c r="I486" s="18" t="str">
        <f>IF(AND(OR(IMPORT!K486="available",IMPORT!K486="reservation",IMPORT!K486="reservation-late"),OR(A486&lt;&gt;"Z - Garage - Livraison",A486&lt;&gt;"Z - Garage - Livraison")),B486,"")</f>
        <v/>
      </c>
      <c r="J486" s="18" t="str">
        <f>IFERROR(IF(VLOOKUP(B486,IMPORT!$F:$AF,21,FALSE)&lt;&gt;"null",IF(OR(A486="Z - Garage - Livraison",A486="Z - Garage - Restitution"),"",B486),""),"")</f>
        <v/>
      </c>
      <c r="K486" s="18" t="str">
        <f>IF(AND(J486="",OR(IMPORT!K486="intervention",IMPORT!K486="intervention-late")),IF(OR(A486="Z - Garage - Livraison",A486="Z - Garage - Restitution"),"",B486),"")</f>
        <v/>
      </c>
      <c r="L486" s="18" t="str">
        <f t="shared" si="14"/>
        <v/>
      </c>
      <c r="M486" s="20" t="str">
        <f>IFERROR(INT(IF(OR(IMPORT!K486="intervention",IMPORT!K486="intervention-late",IMPORT!K486="unavailable"),IF(J486&lt;&gt;"",MID(VLOOKUP(B486,IMPORT!$F:$AF,21,0),1,10),MID(VLOOKUP(B486,IMPORT!$F:$AF,19,0),1,10)),"")),"")</f>
        <v/>
      </c>
      <c r="N486" s="20" t="str">
        <f>IFERROR(INT(IF(OR(IMPORT!K486="intervention",IMPORT!K486="intervention-late",IMPORT!K486="unavailable"),IF(J486&lt;&gt;"",MID(VLOOKUP(B486,IMPORT!$F:$AF,22,0),1,10),MID(VLOOKUP(B486,IMPORT!$F:$AF,20,0),1,10)),"")),"")</f>
        <v/>
      </c>
      <c r="O486" s="18" t="str">
        <f t="shared" ca="1" si="15"/>
        <v/>
      </c>
      <c r="P486" s="14" t="str">
        <f>IFERROR(INT(IF(MID(VLOOKUP(B486,IMPORT!$F:$AF,23,FALSE),1,10)&lt;&gt;"null",MID(VLOOKUP(B486,IMPORT!$F:$AF,23,FALSE),1,10),"")),"")</f>
        <v/>
      </c>
      <c r="Q486" s="16" t="str">
        <f>IFERROR(INT(IF(MID(VLOOKUP(B486,IMPORT!$F:$AF,26,FALSE),1,10)&lt;&gt;"null",MID(VLOOKUP(B486,IMPORT!$F:$AF,26,FALSE),1,10),"")),"")</f>
        <v/>
      </c>
      <c r="R486" s="16" t="str">
        <f>IFERROR(IF(VLOOKUP(B486,IMPORT!$F:$AF,11,FALSE)="true","X",""),"")</f>
        <v/>
      </c>
      <c r="S486" s="16" t="str">
        <f>IFERROR(IF(VLOOKUP(B486,IMPORT!$F:$AF,12,FALSE)="true","X",""),"")</f>
        <v/>
      </c>
      <c r="T486" s="16" t="str">
        <f>IFERROR(IF(VLOOKUP(B486,IMPORT!$F:$AF,9,FALSE)="true","X",""),"")</f>
        <v/>
      </c>
      <c r="U486" s="16" t="str">
        <f>IFERROR(IF(VLOOKUP(B486,IMPORT!$F:$AF,10,FALSE)="true","X",""),"")</f>
        <v/>
      </c>
      <c r="V486" s="16" t="str">
        <f>IFERROR(IF(VLOOKUP(B486,IMPORT!$F:$AF,13,FALSE)="true","X",""),"")</f>
        <v/>
      </c>
      <c r="W486" s="16" t="str">
        <f>IFERROR(IF(VLOOKUP(B486,IMPORT!$F:$AF,14,FALSE)="true","X",""),"")</f>
        <v/>
      </c>
      <c r="X486" s="12" t="str">
        <f>IFERROR(INT(IF(MID(VLOOKUP(B486,IMPORT!$F:$AF,27,FALSE),1,10)&lt;&gt;"null",MID(VLOOKUP(B486,IMPORT!$F:$AF,27,FALSE),1,10),"-")),"")</f>
        <v/>
      </c>
      <c r="Y486" s="21" t="str">
        <f>IFERROR(IF(VLOOKUP(B486,IMPORT!$F:$AF,24,FALSE)&lt;&gt;"null",VLOOKUP(B486,IMPORT!$F:$AF,24,FALSE),""),"")</f>
        <v/>
      </c>
      <c r="Z486" s="18" t="str">
        <f>IFERROR(IF(VLOOKUP(B486,IMPORT!$F:$AF,25,FALSE)&lt;&gt;"null",VLOOKUP(B486,IMPORT!$F:$AF,25,FALSE),""),"")</f>
        <v/>
      </c>
    </row>
    <row r="487" spans="1:26">
      <c r="A487" s="1" t="str">
        <f>IFERROR(IF(IMPORT!C487&lt;&gt;"",IMPORT!C487,""),"")</f>
        <v/>
      </c>
      <c r="B487" s="1">
        <f>IFERROR(VLOOKUP(D487,IMPORT!$1:$1048576,6,FALSE),"")</f>
        <v>0</v>
      </c>
      <c r="C487" s="1" t="str">
        <f>IFERROR(VLOOKUP(B487,IMPORT!$F:$G,2,FALSE),"")</f>
        <v/>
      </c>
      <c r="D487" s="8" t="str">
        <f>IFERROR(IF(IMPORT!A487&lt;&gt;"",IMPORT!A487,""),"")</f>
        <v/>
      </c>
      <c r="E487" s="1">
        <f>IFERROR(VLOOKUP(D487,IMPORT!$1:$1048576,21,FALSE),"")</f>
        <v>0</v>
      </c>
      <c r="F487" s="22" t="str">
        <f>IFERROR(IF(VLOOKUP(B487,IMPORT!$F:$J,4,0)="true","","S"),"")</f>
        <v/>
      </c>
      <c r="G487" s="10" t="str">
        <f>IFERROR(IF(VLOOKUP(B487,IMPORT!$F:$J,5,0)="normal","","B"),"")</f>
        <v/>
      </c>
      <c r="H487" s="23" t="str">
        <f>IFERROR(IF(VLOOKUP(B487,IMPORT!$F:$L,7,0)="true","","P"),"")</f>
        <v/>
      </c>
      <c r="I487" s="18" t="str">
        <f>IF(AND(OR(IMPORT!K487="available",IMPORT!K487="reservation",IMPORT!K487="reservation-late"),OR(A487&lt;&gt;"Z - Garage - Livraison",A487&lt;&gt;"Z - Garage - Livraison")),B487,"")</f>
        <v/>
      </c>
      <c r="J487" s="18" t="str">
        <f>IFERROR(IF(VLOOKUP(B487,IMPORT!$F:$AF,21,FALSE)&lt;&gt;"null",IF(OR(A487="Z - Garage - Livraison",A487="Z - Garage - Restitution"),"",B487),""),"")</f>
        <v/>
      </c>
      <c r="K487" s="18" t="str">
        <f>IF(AND(J487="",OR(IMPORT!K487="intervention",IMPORT!K487="intervention-late")),IF(OR(A487="Z - Garage - Livraison",A487="Z - Garage - Restitution"),"",B487),"")</f>
        <v/>
      </c>
      <c r="L487" s="18" t="str">
        <f t="shared" si="14"/>
        <v/>
      </c>
      <c r="M487" s="20" t="str">
        <f>IFERROR(INT(IF(OR(IMPORT!K487="intervention",IMPORT!K487="intervention-late",IMPORT!K487="unavailable"),IF(J487&lt;&gt;"",MID(VLOOKUP(B487,IMPORT!$F:$AF,21,0),1,10),MID(VLOOKUP(B487,IMPORT!$F:$AF,19,0),1,10)),"")),"")</f>
        <v/>
      </c>
      <c r="N487" s="20" t="str">
        <f>IFERROR(INT(IF(OR(IMPORT!K487="intervention",IMPORT!K487="intervention-late",IMPORT!K487="unavailable"),IF(J487&lt;&gt;"",MID(VLOOKUP(B487,IMPORT!$F:$AF,22,0),1,10),MID(VLOOKUP(B487,IMPORT!$F:$AF,20,0),1,10)),"")),"")</f>
        <v/>
      </c>
      <c r="O487" s="18" t="str">
        <f t="shared" ca="1" si="15"/>
        <v/>
      </c>
      <c r="P487" s="14" t="str">
        <f>IFERROR(INT(IF(MID(VLOOKUP(B487,IMPORT!$F:$AF,23,FALSE),1,10)&lt;&gt;"null",MID(VLOOKUP(B487,IMPORT!$F:$AF,23,FALSE),1,10),"")),"")</f>
        <v/>
      </c>
      <c r="Q487" s="16" t="str">
        <f>IFERROR(INT(IF(MID(VLOOKUP(B487,IMPORT!$F:$AF,26,FALSE),1,10)&lt;&gt;"null",MID(VLOOKUP(B487,IMPORT!$F:$AF,26,FALSE),1,10),"")),"")</f>
        <v/>
      </c>
      <c r="R487" s="16" t="str">
        <f>IFERROR(IF(VLOOKUP(B487,IMPORT!$F:$AF,11,FALSE)="true","X",""),"")</f>
        <v/>
      </c>
      <c r="S487" s="16" t="str">
        <f>IFERROR(IF(VLOOKUP(B487,IMPORT!$F:$AF,12,FALSE)="true","X",""),"")</f>
        <v/>
      </c>
      <c r="T487" s="16" t="str">
        <f>IFERROR(IF(VLOOKUP(B487,IMPORT!$F:$AF,9,FALSE)="true","X",""),"")</f>
        <v/>
      </c>
      <c r="U487" s="16" t="str">
        <f>IFERROR(IF(VLOOKUP(B487,IMPORT!$F:$AF,10,FALSE)="true","X",""),"")</f>
        <v/>
      </c>
      <c r="V487" s="16" t="str">
        <f>IFERROR(IF(VLOOKUP(B487,IMPORT!$F:$AF,13,FALSE)="true","X",""),"")</f>
        <v/>
      </c>
      <c r="W487" s="16" t="str">
        <f>IFERROR(IF(VLOOKUP(B487,IMPORT!$F:$AF,14,FALSE)="true","X",""),"")</f>
        <v/>
      </c>
      <c r="X487" s="12" t="str">
        <f>IFERROR(INT(IF(MID(VLOOKUP(B487,IMPORT!$F:$AF,27,FALSE),1,10)&lt;&gt;"null",MID(VLOOKUP(B487,IMPORT!$F:$AF,27,FALSE),1,10),"-")),"")</f>
        <v/>
      </c>
      <c r="Y487" s="21" t="str">
        <f>IFERROR(IF(VLOOKUP(B487,IMPORT!$F:$AF,24,FALSE)&lt;&gt;"null",VLOOKUP(B487,IMPORT!$F:$AF,24,FALSE),""),"")</f>
        <v/>
      </c>
      <c r="Z487" s="18" t="str">
        <f>IFERROR(IF(VLOOKUP(B487,IMPORT!$F:$AF,25,FALSE)&lt;&gt;"null",VLOOKUP(B487,IMPORT!$F:$AF,25,FALSE),""),"")</f>
        <v/>
      </c>
    </row>
    <row r="488" spans="1:26">
      <c r="A488" s="1" t="str">
        <f>IFERROR(IF(IMPORT!C488&lt;&gt;"",IMPORT!C488,""),"")</f>
        <v/>
      </c>
      <c r="B488" s="1">
        <f>IFERROR(VLOOKUP(D488,IMPORT!$1:$1048576,6,FALSE),"")</f>
        <v>0</v>
      </c>
      <c r="C488" s="1" t="str">
        <f>IFERROR(VLOOKUP(B488,IMPORT!$F:$G,2,FALSE),"")</f>
        <v/>
      </c>
      <c r="D488" s="8" t="str">
        <f>IFERROR(IF(IMPORT!A488&lt;&gt;"",IMPORT!A488,""),"")</f>
        <v/>
      </c>
      <c r="E488" s="1">
        <f>IFERROR(VLOOKUP(D488,IMPORT!$1:$1048576,21,FALSE),"")</f>
        <v>0</v>
      </c>
      <c r="F488" s="22" t="str">
        <f>IFERROR(IF(VLOOKUP(B488,IMPORT!$F:$J,4,0)="true","","S"),"")</f>
        <v/>
      </c>
      <c r="G488" s="10" t="str">
        <f>IFERROR(IF(VLOOKUP(B488,IMPORT!$F:$J,5,0)="normal","","B"),"")</f>
        <v/>
      </c>
      <c r="H488" s="23" t="str">
        <f>IFERROR(IF(VLOOKUP(B488,IMPORT!$F:$L,7,0)="true","","P"),"")</f>
        <v/>
      </c>
      <c r="I488" s="18" t="str">
        <f>IF(AND(OR(IMPORT!K488="available",IMPORT!K488="reservation",IMPORT!K488="reservation-late"),OR(A488&lt;&gt;"Z - Garage - Livraison",A488&lt;&gt;"Z - Garage - Livraison")),B488,"")</f>
        <v/>
      </c>
      <c r="J488" s="18" t="str">
        <f>IFERROR(IF(VLOOKUP(B488,IMPORT!$F:$AF,21,FALSE)&lt;&gt;"null",IF(OR(A488="Z - Garage - Livraison",A488="Z - Garage - Restitution"),"",B488),""),"")</f>
        <v/>
      </c>
      <c r="K488" s="18" t="str">
        <f>IF(AND(J488="",OR(IMPORT!K488="intervention",IMPORT!K488="intervention-late")),IF(OR(A488="Z - Garage - Livraison",A488="Z - Garage - Restitution"),"",B488),"")</f>
        <v/>
      </c>
      <c r="L488" s="18" t="str">
        <f t="shared" si="14"/>
        <v/>
      </c>
      <c r="M488" s="20" t="str">
        <f>IFERROR(INT(IF(OR(IMPORT!K488="intervention",IMPORT!K488="intervention-late",IMPORT!K488="unavailable"),IF(J488&lt;&gt;"",MID(VLOOKUP(B488,IMPORT!$F:$AF,21,0),1,10),MID(VLOOKUP(B488,IMPORT!$F:$AF,19,0),1,10)),"")),"")</f>
        <v/>
      </c>
      <c r="N488" s="20" t="str">
        <f>IFERROR(INT(IF(OR(IMPORT!K488="intervention",IMPORT!K488="intervention-late",IMPORT!K488="unavailable"),IF(J488&lt;&gt;"",MID(VLOOKUP(B488,IMPORT!$F:$AF,22,0),1,10),MID(VLOOKUP(B488,IMPORT!$F:$AF,20,0),1,10)),"")),"")</f>
        <v/>
      </c>
      <c r="O488" s="18" t="str">
        <f t="shared" ca="1" si="15"/>
        <v/>
      </c>
      <c r="P488" s="14" t="str">
        <f>IFERROR(INT(IF(MID(VLOOKUP(B488,IMPORT!$F:$AF,23,FALSE),1,10)&lt;&gt;"null",MID(VLOOKUP(B488,IMPORT!$F:$AF,23,FALSE),1,10),"")),"")</f>
        <v/>
      </c>
      <c r="Q488" s="16" t="str">
        <f>IFERROR(INT(IF(MID(VLOOKUP(B488,IMPORT!$F:$AF,26,FALSE),1,10)&lt;&gt;"null",MID(VLOOKUP(B488,IMPORT!$F:$AF,26,FALSE),1,10),"")),"")</f>
        <v/>
      </c>
      <c r="R488" s="16" t="str">
        <f>IFERROR(IF(VLOOKUP(B488,IMPORT!$F:$AF,11,FALSE)="true","X",""),"")</f>
        <v/>
      </c>
      <c r="S488" s="16" t="str">
        <f>IFERROR(IF(VLOOKUP(B488,IMPORT!$F:$AF,12,FALSE)="true","X",""),"")</f>
        <v/>
      </c>
      <c r="T488" s="16" t="str">
        <f>IFERROR(IF(VLOOKUP(B488,IMPORT!$F:$AF,9,FALSE)="true","X",""),"")</f>
        <v/>
      </c>
      <c r="U488" s="16" t="str">
        <f>IFERROR(IF(VLOOKUP(B488,IMPORT!$F:$AF,10,FALSE)="true","X",""),"")</f>
        <v/>
      </c>
      <c r="V488" s="16" t="str">
        <f>IFERROR(IF(VLOOKUP(B488,IMPORT!$F:$AF,13,FALSE)="true","X",""),"")</f>
        <v/>
      </c>
      <c r="W488" s="16" t="str">
        <f>IFERROR(IF(VLOOKUP(B488,IMPORT!$F:$AF,14,FALSE)="true","X",""),"")</f>
        <v/>
      </c>
      <c r="X488" s="12" t="str">
        <f>IFERROR(INT(IF(MID(VLOOKUP(B488,IMPORT!$F:$AF,27,FALSE),1,10)&lt;&gt;"null",MID(VLOOKUP(B488,IMPORT!$F:$AF,27,FALSE),1,10),"-")),"")</f>
        <v/>
      </c>
      <c r="Y488" s="21" t="str">
        <f>IFERROR(IF(VLOOKUP(B488,IMPORT!$F:$AF,24,FALSE)&lt;&gt;"null",VLOOKUP(B488,IMPORT!$F:$AF,24,FALSE),""),"")</f>
        <v/>
      </c>
      <c r="Z488" s="18" t="str">
        <f>IFERROR(IF(VLOOKUP(B488,IMPORT!$F:$AF,25,FALSE)&lt;&gt;"null",VLOOKUP(B488,IMPORT!$F:$AF,25,FALSE),""),"")</f>
        <v/>
      </c>
    </row>
    <row r="489" spans="1:26">
      <c r="A489" s="1" t="str">
        <f>IFERROR(IF(IMPORT!C489&lt;&gt;"",IMPORT!C489,""),"")</f>
        <v/>
      </c>
      <c r="B489" s="1">
        <f>IFERROR(VLOOKUP(D489,IMPORT!$1:$1048576,6,FALSE),"")</f>
        <v>0</v>
      </c>
      <c r="C489" s="1" t="str">
        <f>IFERROR(VLOOKUP(B489,IMPORT!$F:$G,2,FALSE),"")</f>
        <v/>
      </c>
      <c r="D489" s="8" t="str">
        <f>IFERROR(IF(IMPORT!A489&lt;&gt;"",IMPORT!A489,""),"")</f>
        <v/>
      </c>
      <c r="E489" s="1">
        <f>IFERROR(VLOOKUP(D489,IMPORT!$1:$1048576,21,FALSE),"")</f>
        <v>0</v>
      </c>
      <c r="F489" s="22" t="str">
        <f>IFERROR(IF(VLOOKUP(B489,IMPORT!$F:$J,4,0)="true","","S"),"")</f>
        <v/>
      </c>
      <c r="G489" s="10" t="str">
        <f>IFERROR(IF(VLOOKUP(B489,IMPORT!$F:$J,5,0)="normal","","B"),"")</f>
        <v/>
      </c>
      <c r="H489" s="23" t="str">
        <f>IFERROR(IF(VLOOKUP(B489,IMPORT!$F:$L,7,0)="true","","P"),"")</f>
        <v/>
      </c>
      <c r="I489" s="18" t="str">
        <f>IF(AND(OR(IMPORT!K489="available",IMPORT!K489="reservation",IMPORT!K489="reservation-late"),OR(A489&lt;&gt;"Z - Garage - Livraison",A489&lt;&gt;"Z - Garage - Livraison")),B489,"")</f>
        <v/>
      </c>
      <c r="J489" s="18" t="str">
        <f>IFERROR(IF(VLOOKUP(B489,IMPORT!$F:$AF,21,FALSE)&lt;&gt;"null",IF(OR(A489="Z - Garage - Livraison",A489="Z - Garage - Restitution"),"",B489),""),"")</f>
        <v/>
      </c>
      <c r="K489" s="18" t="str">
        <f>IF(AND(J489="",OR(IMPORT!K489="intervention",IMPORT!K489="intervention-late")),IF(OR(A489="Z - Garage - Livraison",A489="Z - Garage - Restitution"),"",B489),"")</f>
        <v/>
      </c>
      <c r="L489" s="18" t="str">
        <f t="shared" si="14"/>
        <v/>
      </c>
      <c r="M489" s="20" t="str">
        <f>IFERROR(INT(IF(OR(IMPORT!K489="intervention",IMPORT!K489="intervention-late",IMPORT!K489="unavailable"),IF(J489&lt;&gt;"",MID(VLOOKUP(B489,IMPORT!$F:$AF,21,0),1,10),MID(VLOOKUP(B489,IMPORT!$F:$AF,19,0),1,10)),"")),"")</f>
        <v/>
      </c>
      <c r="N489" s="20" t="str">
        <f>IFERROR(INT(IF(OR(IMPORT!K489="intervention",IMPORT!K489="intervention-late",IMPORT!K489="unavailable"),IF(J489&lt;&gt;"",MID(VLOOKUP(B489,IMPORT!$F:$AF,22,0),1,10),MID(VLOOKUP(B489,IMPORT!$F:$AF,20,0),1,10)),"")),"")</f>
        <v/>
      </c>
      <c r="O489" s="18" t="str">
        <f t="shared" ca="1" si="15"/>
        <v/>
      </c>
      <c r="P489" s="14" t="str">
        <f>IFERROR(INT(IF(MID(VLOOKUP(B489,IMPORT!$F:$AF,23,FALSE),1,10)&lt;&gt;"null",MID(VLOOKUP(B489,IMPORT!$F:$AF,23,FALSE),1,10),"")),"")</f>
        <v/>
      </c>
      <c r="Q489" s="16" t="str">
        <f>IFERROR(INT(IF(MID(VLOOKUP(B489,IMPORT!$F:$AF,26,FALSE),1,10)&lt;&gt;"null",MID(VLOOKUP(B489,IMPORT!$F:$AF,26,FALSE),1,10),"")),"")</f>
        <v/>
      </c>
      <c r="R489" s="16" t="str">
        <f>IFERROR(IF(VLOOKUP(B489,IMPORT!$F:$AF,11,FALSE)="true","X",""),"")</f>
        <v/>
      </c>
      <c r="S489" s="16" t="str">
        <f>IFERROR(IF(VLOOKUP(B489,IMPORT!$F:$AF,12,FALSE)="true","X",""),"")</f>
        <v/>
      </c>
      <c r="T489" s="16" t="str">
        <f>IFERROR(IF(VLOOKUP(B489,IMPORT!$F:$AF,9,FALSE)="true","X",""),"")</f>
        <v/>
      </c>
      <c r="U489" s="16" t="str">
        <f>IFERROR(IF(VLOOKUP(B489,IMPORT!$F:$AF,10,FALSE)="true","X",""),"")</f>
        <v/>
      </c>
      <c r="V489" s="16" t="str">
        <f>IFERROR(IF(VLOOKUP(B489,IMPORT!$F:$AF,13,FALSE)="true","X",""),"")</f>
        <v/>
      </c>
      <c r="W489" s="16" t="str">
        <f>IFERROR(IF(VLOOKUP(B489,IMPORT!$F:$AF,14,FALSE)="true","X",""),"")</f>
        <v/>
      </c>
      <c r="X489" s="12" t="str">
        <f>IFERROR(INT(IF(MID(VLOOKUP(B489,IMPORT!$F:$AF,27,FALSE),1,10)&lt;&gt;"null",MID(VLOOKUP(B489,IMPORT!$F:$AF,27,FALSE),1,10),"-")),"")</f>
        <v/>
      </c>
      <c r="Y489" s="21" t="str">
        <f>IFERROR(IF(VLOOKUP(B489,IMPORT!$F:$AF,24,FALSE)&lt;&gt;"null",VLOOKUP(B489,IMPORT!$F:$AF,24,FALSE),""),"")</f>
        <v/>
      </c>
      <c r="Z489" s="18" t="str">
        <f>IFERROR(IF(VLOOKUP(B489,IMPORT!$F:$AF,25,FALSE)&lt;&gt;"null",VLOOKUP(B489,IMPORT!$F:$AF,25,FALSE),""),"")</f>
        <v/>
      </c>
    </row>
    <row r="490" spans="1:26">
      <c r="A490" s="1" t="str">
        <f>IFERROR(IF(IMPORT!C490&lt;&gt;"",IMPORT!C490,""),"")</f>
        <v/>
      </c>
      <c r="B490" s="1">
        <f>IFERROR(VLOOKUP(D490,IMPORT!$1:$1048576,6,FALSE),"")</f>
        <v>0</v>
      </c>
      <c r="C490" s="1" t="str">
        <f>IFERROR(VLOOKUP(B490,IMPORT!$F:$G,2,FALSE),"")</f>
        <v/>
      </c>
      <c r="D490" s="8" t="str">
        <f>IFERROR(IF(IMPORT!A490&lt;&gt;"",IMPORT!A490,""),"")</f>
        <v/>
      </c>
      <c r="E490" s="1">
        <f>IFERROR(VLOOKUP(D490,IMPORT!$1:$1048576,21,FALSE),"")</f>
        <v>0</v>
      </c>
      <c r="F490" s="22" t="str">
        <f>IFERROR(IF(VLOOKUP(B490,IMPORT!$F:$J,4,0)="true","","S"),"")</f>
        <v/>
      </c>
      <c r="G490" s="10" t="str">
        <f>IFERROR(IF(VLOOKUP(B490,IMPORT!$F:$J,5,0)="normal","","B"),"")</f>
        <v/>
      </c>
      <c r="H490" s="23" t="str">
        <f>IFERROR(IF(VLOOKUP(B490,IMPORT!$F:$L,7,0)="true","","P"),"")</f>
        <v/>
      </c>
      <c r="I490" s="18" t="str">
        <f>IF(AND(OR(IMPORT!K490="available",IMPORT!K490="reservation",IMPORT!K490="reservation-late"),OR(A490&lt;&gt;"Z - Garage - Livraison",A490&lt;&gt;"Z - Garage - Livraison")),B490,"")</f>
        <v/>
      </c>
      <c r="J490" s="18" t="str">
        <f>IFERROR(IF(VLOOKUP(B490,IMPORT!$F:$AF,21,FALSE)&lt;&gt;"null",IF(OR(A490="Z - Garage - Livraison",A490="Z - Garage - Restitution"),"",B490),""),"")</f>
        <v/>
      </c>
      <c r="K490" s="18" t="str">
        <f>IF(AND(J490="",OR(IMPORT!K490="intervention",IMPORT!K490="intervention-late")),IF(OR(A490="Z - Garage - Livraison",A490="Z - Garage - Restitution"),"",B490),"")</f>
        <v/>
      </c>
      <c r="L490" s="18" t="str">
        <f t="shared" si="14"/>
        <v/>
      </c>
      <c r="M490" s="20" t="str">
        <f>IFERROR(INT(IF(OR(IMPORT!K490="intervention",IMPORT!K490="intervention-late",IMPORT!K490="unavailable"),IF(J490&lt;&gt;"",MID(VLOOKUP(B490,IMPORT!$F:$AF,21,0),1,10),MID(VLOOKUP(B490,IMPORT!$F:$AF,19,0),1,10)),"")),"")</f>
        <v/>
      </c>
      <c r="N490" s="20" t="str">
        <f>IFERROR(INT(IF(OR(IMPORT!K490="intervention",IMPORT!K490="intervention-late",IMPORT!K490="unavailable"),IF(J490&lt;&gt;"",MID(VLOOKUP(B490,IMPORT!$F:$AF,22,0),1,10),MID(VLOOKUP(B490,IMPORT!$F:$AF,20,0),1,10)),"")),"")</f>
        <v/>
      </c>
      <c r="O490" s="18" t="str">
        <f t="shared" ca="1" si="15"/>
        <v/>
      </c>
      <c r="P490" s="14" t="str">
        <f>IFERROR(INT(IF(MID(VLOOKUP(B490,IMPORT!$F:$AF,23,FALSE),1,10)&lt;&gt;"null",MID(VLOOKUP(B490,IMPORT!$F:$AF,23,FALSE),1,10),"")),"")</f>
        <v/>
      </c>
      <c r="Q490" s="16" t="str">
        <f>IFERROR(INT(IF(MID(VLOOKUP(B490,IMPORT!$F:$AF,26,FALSE),1,10)&lt;&gt;"null",MID(VLOOKUP(B490,IMPORT!$F:$AF,26,FALSE),1,10),"")),"")</f>
        <v/>
      </c>
      <c r="R490" s="16" t="str">
        <f>IFERROR(IF(VLOOKUP(B490,IMPORT!$F:$AF,11,FALSE)="true","X",""),"")</f>
        <v/>
      </c>
      <c r="S490" s="16" t="str">
        <f>IFERROR(IF(VLOOKUP(B490,IMPORT!$F:$AF,12,FALSE)="true","X",""),"")</f>
        <v/>
      </c>
      <c r="T490" s="16" t="str">
        <f>IFERROR(IF(VLOOKUP(B490,IMPORT!$F:$AF,9,FALSE)="true","X",""),"")</f>
        <v/>
      </c>
      <c r="U490" s="16" t="str">
        <f>IFERROR(IF(VLOOKUP(B490,IMPORT!$F:$AF,10,FALSE)="true","X",""),"")</f>
        <v/>
      </c>
      <c r="V490" s="16" t="str">
        <f>IFERROR(IF(VLOOKUP(B490,IMPORT!$F:$AF,13,FALSE)="true","X",""),"")</f>
        <v/>
      </c>
      <c r="W490" s="16" t="str">
        <f>IFERROR(IF(VLOOKUP(B490,IMPORT!$F:$AF,14,FALSE)="true","X",""),"")</f>
        <v/>
      </c>
      <c r="X490" s="12" t="str">
        <f>IFERROR(INT(IF(MID(VLOOKUP(B490,IMPORT!$F:$AF,27,FALSE),1,10)&lt;&gt;"null",MID(VLOOKUP(B490,IMPORT!$F:$AF,27,FALSE),1,10),"-")),"")</f>
        <v/>
      </c>
      <c r="Y490" s="21" t="str">
        <f>IFERROR(IF(VLOOKUP(B490,IMPORT!$F:$AF,24,FALSE)&lt;&gt;"null",VLOOKUP(B490,IMPORT!$F:$AF,24,FALSE),""),"")</f>
        <v/>
      </c>
      <c r="Z490" s="18" t="str">
        <f>IFERROR(IF(VLOOKUP(B490,IMPORT!$F:$AF,25,FALSE)&lt;&gt;"null",VLOOKUP(B490,IMPORT!$F:$AF,25,FALSE),""),"")</f>
        <v/>
      </c>
    </row>
    <row r="491" spans="1:26">
      <c r="A491" s="1" t="str">
        <f>IFERROR(IF(IMPORT!C491&lt;&gt;"",IMPORT!C491,""),"")</f>
        <v/>
      </c>
      <c r="B491" s="1">
        <f>IFERROR(VLOOKUP(D491,IMPORT!$1:$1048576,6,FALSE),"")</f>
        <v>0</v>
      </c>
      <c r="C491" s="1" t="str">
        <f>IFERROR(VLOOKUP(B491,IMPORT!$F:$G,2,FALSE),"")</f>
        <v/>
      </c>
      <c r="D491" s="8" t="str">
        <f>IFERROR(IF(IMPORT!A491&lt;&gt;"",IMPORT!A491,""),"")</f>
        <v/>
      </c>
      <c r="E491" s="1">
        <f>IFERROR(VLOOKUP(D491,IMPORT!$1:$1048576,21,FALSE),"")</f>
        <v>0</v>
      </c>
      <c r="F491" s="22" t="str">
        <f>IFERROR(IF(VLOOKUP(B491,IMPORT!$F:$J,4,0)="true","","S"),"")</f>
        <v/>
      </c>
      <c r="G491" s="10" t="str">
        <f>IFERROR(IF(VLOOKUP(B491,IMPORT!$F:$J,5,0)="normal","","B"),"")</f>
        <v/>
      </c>
      <c r="H491" s="23" t="str">
        <f>IFERROR(IF(VLOOKUP(B491,IMPORT!$F:$L,7,0)="true","","P"),"")</f>
        <v/>
      </c>
      <c r="I491" s="18" t="str">
        <f>IF(AND(OR(IMPORT!K491="available",IMPORT!K491="reservation",IMPORT!K491="reservation-late"),OR(A491&lt;&gt;"Z - Garage - Livraison",A491&lt;&gt;"Z - Garage - Livraison")),B491,"")</f>
        <v/>
      </c>
      <c r="J491" s="18" t="str">
        <f>IFERROR(IF(VLOOKUP(B491,IMPORT!$F:$AF,21,FALSE)&lt;&gt;"null",IF(OR(A491="Z - Garage - Livraison",A491="Z - Garage - Restitution"),"",B491),""),"")</f>
        <v/>
      </c>
      <c r="K491" s="18" t="str">
        <f>IF(AND(J491="",OR(IMPORT!K491="intervention",IMPORT!K491="intervention-late")),IF(OR(A491="Z - Garage - Livraison",A491="Z - Garage - Restitution"),"",B491),"")</f>
        <v/>
      </c>
      <c r="L491" s="18" t="str">
        <f t="shared" si="14"/>
        <v/>
      </c>
      <c r="M491" s="20" t="str">
        <f>IFERROR(INT(IF(OR(IMPORT!K491="intervention",IMPORT!K491="intervention-late",IMPORT!K491="unavailable"),IF(J491&lt;&gt;"",MID(VLOOKUP(B491,IMPORT!$F:$AF,21,0),1,10),MID(VLOOKUP(B491,IMPORT!$F:$AF,19,0),1,10)),"")),"")</f>
        <v/>
      </c>
      <c r="N491" s="20" t="str">
        <f>IFERROR(INT(IF(OR(IMPORT!K491="intervention",IMPORT!K491="intervention-late",IMPORT!K491="unavailable"),IF(J491&lt;&gt;"",MID(VLOOKUP(B491,IMPORT!$F:$AF,22,0),1,10),MID(VLOOKUP(B491,IMPORT!$F:$AF,20,0),1,10)),"")),"")</f>
        <v/>
      </c>
      <c r="O491" s="18" t="str">
        <f t="shared" ca="1" si="15"/>
        <v/>
      </c>
      <c r="P491" s="14" t="str">
        <f>IFERROR(INT(IF(MID(VLOOKUP(B491,IMPORT!$F:$AF,23,FALSE),1,10)&lt;&gt;"null",MID(VLOOKUP(B491,IMPORT!$F:$AF,23,FALSE),1,10),"")),"")</f>
        <v/>
      </c>
      <c r="Q491" s="16" t="str">
        <f>IFERROR(INT(IF(MID(VLOOKUP(B491,IMPORT!$F:$AF,26,FALSE),1,10)&lt;&gt;"null",MID(VLOOKUP(B491,IMPORT!$F:$AF,26,FALSE),1,10),"")),"")</f>
        <v/>
      </c>
      <c r="R491" s="16" t="str">
        <f>IFERROR(IF(VLOOKUP(B491,IMPORT!$F:$AF,11,FALSE)="true","X",""),"")</f>
        <v/>
      </c>
      <c r="S491" s="16" t="str">
        <f>IFERROR(IF(VLOOKUP(B491,IMPORT!$F:$AF,12,FALSE)="true","X",""),"")</f>
        <v/>
      </c>
      <c r="T491" s="16" t="str">
        <f>IFERROR(IF(VLOOKUP(B491,IMPORT!$F:$AF,9,FALSE)="true","X",""),"")</f>
        <v/>
      </c>
      <c r="U491" s="16" t="str">
        <f>IFERROR(IF(VLOOKUP(B491,IMPORT!$F:$AF,10,FALSE)="true","X",""),"")</f>
        <v/>
      </c>
      <c r="V491" s="16" t="str">
        <f>IFERROR(IF(VLOOKUP(B491,IMPORT!$F:$AF,13,FALSE)="true","X",""),"")</f>
        <v/>
      </c>
      <c r="W491" s="16" t="str">
        <f>IFERROR(IF(VLOOKUP(B491,IMPORT!$F:$AF,14,FALSE)="true","X",""),"")</f>
        <v/>
      </c>
      <c r="X491" s="12" t="str">
        <f>IFERROR(INT(IF(MID(VLOOKUP(B491,IMPORT!$F:$AF,27,FALSE),1,10)&lt;&gt;"null",MID(VLOOKUP(B491,IMPORT!$F:$AF,27,FALSE),1,10),"-")),"")</f>
        <v/>
      </c>
      <c r="Y491" s="21" t="str">
        <f>IFERROR(IF(VLOOKUP(B491,IMPORT!$F:$AF,24,FALSE)&lt;&gt;"null",VLOOKUP(B491,IMPORT!$F:$AF,24,FALSE),""),"")</f>
        <v/>
      </c>
      <c r="Z491" s="18" t="str">
        <f>IFERROR(IF(VLOOKUP(B491,IMPORT!$F:$AF,25,FALSE)&lt;&gt;"null",VLOOKUP(B491,IMPORT!$F:$AF,25,FALSE),""),"")</f>
        <v/>
      </c>
    </row>
    <row r="492" spans="1:26">
      <c r="A492" s="1" t="str">
        <f>IFERROR(IF(IMPORT!C492&lt;&gt;"",IMPORT!C492,""),"")</f>
        <v/>
      </c>
      <c r="B492" s="1">
        <f>IFERROR(VLOOKUP(D492,IMPORT!$1:$1048576,6,FALSE),"")</f>
        <v>0</v>
      </c>
      <c r="C492" s="1" t="str">
        <f>IFERROR(VLOOKUP(B492,IMPORT!$F:$G,2,FALSE),"")</f>
        <v/>
      </c>
      <c r="D492" s="8" t="str">
        <f>IFERROR(IF(IMPORT!A492&lt;&gt;"",IMPORT!A492,""),"")</f>
        <v/>
      </c>
      <c r="E492" s="1">
        <f>IFERROR(VLOOKUP(D492,IMPORT!$1:$1048576,21,FALSE),"")</f>
        <v>0</v>
      </c>
      <c r="F492" s="22" t="str">
        <f>IFERROR(IF(VLOOKUP(B492,IMPORT!$F:$J,4,0)="true","","S"),"")</f>
        <v/>
      </c>
      <c r="G492" s="10" t="str">
        <f>IFERROR(IF(VLOOKUP(B492,IMPORT!$F:$J,5,0)="normal","","B"),"")</f>
        <v/>
      </c>
      <c r="H492" s="23" t="str">
        <f>IFERROR(IF(VLOOKUP(B492,IMPORT!$F:$L,7,0)="true","","P"),"")</f>
        <v/>
      </c>
      <c r="I492" s="18" t="str">
        <f>IF(AND(OR(IMPORT!K492="available",IMPORT!K492="reservation",IMPORT!K492="reservation-late"),OR(A492&lt;&gt;"Z - Garage - Livraison",A492&lt;&gt;"Z - Garage - Livraison")),B492,"")</f>
        <v/>
      </c>
      <c r="J492" s="18" t="str">
        <f>IFERROR(IF(VLOOKUP(B492,IMPORT!$F:$AF,21,FALSE)&lt;&gt;"null",IF(OR(A492="Z - Garage - Livraison",A492="Z - Garage - Restitution"),"",B492),""),"")</f>
        <v/>
      </c>
      <c r="K492" s="18" t="str">
        <f>IF(AND(J492="",OR(IMPORT!K492="intervention",IMPORT!K492="intervention-late")),IF(OR(A492="Z - Garage - Livraison",A492="Z - Garage - Restitution"),"",B492),"")</f>
        <v/>
      </c>
      <c r="L492" s="18" t="str">
        <f t="shared" si="14"/>
        <v/>
      </c>
      <c r="M492" s="20" t="str">
        <f>IFERROR(INT(IF(OR(IMPORT!K492="intervention",IMPORT!K492="intervention-late",IMPORT!K492="unavailable"),IF(J492&lt;&gt;"",MID(VLOOKUP(B492,IMPORT!$F:$AF,21,0),1,10),MID(VLOOKUP(B492,IMPORT!$F:$AF,19,0),1,10)),"")),"")</f>
        <v/>
      </c>
      <c r="N492" s="20" t="str">
        <f>IFERROR(INT(IF(OR(IMPORT!K492="intervention",IMPORT!K492="intervention-late",IMPORT!K492="unavailable"),IF(J492&lt;&gt;"",MID(VLOOKUP(B492,IMPORT!$F:$AF,22,0),1,10),MID(VLOOKUP(B492,IMPORT!$F:$AF,20,0),1,10)),"")),"")</f>
        <v/>
      </c>
      <c r="O492" s="18" t="str">
        <f t="shared" ca="1" si="15"/>
        <v/>
      </c>
      <c r="P492" s="14" t="str">
        <f>IFERROR(INT(IF(MID(VLOOKUP(B492,IMPORT!$F:$AF,23,FALSE),1,10)&lt;&gt;"null",MID(VLOOKUP(B492,IMPORT!$F:$AF,23,FALSE),1,10),"")),"")</f>
        <v/>
      </c>
      <c r="Q492" s="16" t="str">
        <f>IFERROR(INT(IF(MID(VLOOKUP(B492,IMPORT!$F:$AF,26,FALSE),1,10)&lt;&gt;"null",MID(VLOOKUP(B492,IMPORT!$F:$AF,26,FALSE),1,10),"")),"")</f>
        <v/>
      </c>
      <c r="R492" s="16" t="str">
        <f>IFERROR(IF(VLOOKUP(B492,IMPORT!$F:$AF,11,FALSE)="true","X",""),"")</f>
        <v/>
      </c>
      <c r="S492" s="16" t="str">
        <f>IFERROR(IF(VLOOKUP(B492,IMPORT!$F:$AF,12,FALSE)="true","X",""),"")</f>
        <v/>
      </c>
      <c r="T492" s="16" t="str">
        <f>IFERROR(IF(VLOOKUP(B492,IMPORT!$F:$AF,9,FALSE)="true","X",""),"")</f>
        <v/>
      </c>
      <c r="U492" s="16" t="str">
        <f>IFERROR(IF(VLOOKUP(B492,IMPORT!$F:$AF,10,FALSE)="true","X",""),"")</f>
        <v/>
      </c>
      <c r="V492" s="16" t="str">
        <f>IFERROR(IF(VLOOKUP(B492,IMPORT!$F:$AF,13,FALSE)="true","X",""),"")</f>
        <v/>
      </c>
      <c r="W492" s="16" t="str">
        <f>IFERROR(IF(VLOOKUP(B492,IMPORT!$F:$AF,14,FALSE)="true","X",""),"")</f>
        <v/>
      </c>
      <c r="X492" s="12" t="str">
        <f>IFERROR(INT(IF(MID(VLOOKUP(B492,IMPORT!$F:$AF,27,FALSE),1,10)&lt;&gt;"null",MID(VLOOKUP(B492,IMPORT!$F:$AF,27,FALSE),1,10),"-")),"")</f>
        <v/>
      </c>
      <c r="Y492" s="21" t="str">
        <f>IFERROR(IF(VLOOKUP(B492,IMPORT!$F:$AF,24,FALSE)&lt;&gt;"null",VLOOKUP(B492,IMPORT!$F:$AF,24,FALSE),""),"")</f>
        <v/>
      </c>
      <c r="Z492" s="18" t="str">
        <f>IFERROR(IF(VLOOKUP(B492,IMPORT!$F:$AF,25,FALSE)&lt;&gt;"null",VLOOKUP(B492,IMPORT!$F:$AF,25,FALSE),""),"")</f>
        <v/>
      </c>
    </row>
    <row r="493" spans="1:26">
      <c r="A493" s="1" t="str">
        <f>IFERROR(IF(IMPORT!C493&lt;&gt;"",IMPORT!C493,""),"")</f>
        <v/>
      </c>
      <c r="B493" s="1">
        <f>IFERROR(VLOOKUP(D493,IMPORT!$1:$1048576,6,FALSE),"")</f>
        <v>0</v>
      </c>
      <c r="C493" s="1" t="str">
        <f>IFERROR(VLOOKUP(B493,IMPORT!$F:$G,2,FALSE),"")</f>
        <v/>
      </c>
      <c r="D493" s="8" t="str">
        <f>IFERROR(IF(IMPORT!A493&lt;&gt;"",IMPORT!A493,""),"")</f>
        <v/>
      </c>
      <c r="E493" s="1">
        <f>IFERROR(VLOOKUP(D493,IMPORT!$1:$1048576,21,FALSE),"")</f>
        <v>0</v>
      </c>
      <c r="F493" s="22" t="str">
        <f>IFERROR(IF(VLOOKUP(B493,IMPORT!$F:$J,4,0)="true","","S"),"")</f>
        <v/>
      </c>
      <c r="G493" s="10" t="str">
        <f>IFERROR(IF(VLOOKUP(B493,IMPORT!$F:$J,5,0)="normal","","B"),"")</f>
        <v/>
      </c>
      <c r="H493" s="23" t="str">
        <f>IFERROR(IF(VLOOKUP(B493,IMPORT!$F:$L,7,0)="true","","P"),"")</f>
        <v/>
      </c>
      <c r="I493" s="18" t="str">
        <f>IF(AND(OR(IMPORT!K493="available",IMPORT!K493="reservation",IMPORT!K493="reservation-late"),OR(A493&lt;&gt;"Z - Garage - Livraison",A493&lt;&gt;"Z - Garage - Livraison")),B493,"")</f>
        <v/>
      </c>
      <c r="J493" s="18" t="str">
        <f>IFERROR(IF(VLOOKUP(B493,IMPORT!$F:$AF,21,FALSE)&lt;&gt;"null",IF(OR(A493="Z - Garage - Livraison",A493="Z - Garage - Restitution"),"",B493),""),"")</f>
        <v/>
      </c>
      <c r="K493" s="18" t="str">
        <f>IF(AND(J493="",OR(IMPORT!K493="intervention",IMPORT!K493="intervention-late")),IF(OR(A493="Z - Garage - Livraison",A493="Z - Garage - Restitution"),"",B493),"")</f>
        <v/>
      </c>
      <c r="L493" s="18" t="str">
        <f t="shared" si="14"/>
        <v/>
      </c>
      <c r="M493" s="20" t="str">
        <f>IFERROR(INT(IF(OR(IMPORT!K493="intervention",IMPORT!K493="intervention-late",IMPORT!K493="unavailable"),IF(J493&lt;&gt;"",MID(VLOOKUP(B493,IMPORT!$F:$AF,21,0),1,10),MID(VLOOKUP(B493,IMPORT!$F:$AF,19,0),1,10)),"")),"")</f>
        <v/>
      </c>
      <c r="N493" s="20" t="str">
        <f>IFERROR(INT(IF(OR(IMPORT!K493="intervention",IMPORT!K493="intervention-late",IMPORT!K493="unavailable"),IF(J493&lt;&gt;"",MID(VLOOKUP(B493,IMPORT!$F:$AF,22,0),1,10),MID(VLOOKUP(B493,IMPORT!$F:$AF,20,0),1,10)),"")),"")</f>
        <v/>
      </c>
      <c r="O493" s="18" t="str">
        <f t="shared" ca="1" si="15"/>
        <v/>
      </c>
      <c r="P493" s="14" t="str">
        <f>IFERROR(INT(IF(MID(VLOOKUP(B493,IMPORT!$F:$AF,23,FALSE),1,10)&lt;&gt;"null",MID(VLOOKUP(B493,IMPORT!$F:$AF,23,FALSE),1,10),"")),"")</f>
        <v/>
      </c>
      <c r="Q493" s="16" t="str">
        <f>IFERROR(INT(IF(MID(VLOOKUP(B493,IMPORT!$F:$AF,26,FALSE),1,10)&lt;&gt;"null",MID(VLOOKUP(B493,IMPORT!$F:$AF,26,FALSE),1,10),"")),"")</f>
        <v/>
      </c>
      <c r="R493" s="16" t="str">
        <f>IFERROR(IF(VLOOKUP(B493,IMPORT!$F:$AF,11,FALSE)="true","X",""),"")</f>
        <v/>
      </c>
      <c r="S493" s="16" t="str">
        <f>IFERROR(IF(VLOOKUP(B493,IMPORT!$F:$AF,12,FALSE)="true","X",""),"")</f>
        <v/>
      </c>
      <c r="T493" s="16" t="str">
        <f>IFERROR(IF(VLOOKUP(B493,IMPORT!$F:$AF,9,FALSE)="true","X",""),"")</f>
        <v/>
      </c>
      <c r="U493" s="16" t="str">
        <f>IFERROR(IF(VLOOKUP(B493,IMPORT!$F:$AF,10,FALSE)="true","X",""),"")</f>
        <v/>
      </c>
      <c r="V493" s="16" t="str">
        <f>IFERROR(IF(VLOOKUP(B493,IMPORT!$F:$AF,13,FALSE)="true","X",""),"")</f>
        <v/>
      </c>
      <c r="W493" s="16" t="str">
        <f>IFERROR(IF(VLOOKUP(B493,IMPORT!$F:$AF,14,FALSE)="true","X",""),"")</f>
        <v/>
      </c>
      <c r="X493" s="12" t="str">
        <f>IFERROR(INT(IF(MID(VLOOKUP(B493,IMPORT!$F:$AF,27,FALSE),1,10)&lt;&gt;"null",MID(VLOOKUP(B493,IMPORT!$F:$AF,27,FALSE),1,10),"-")),"")</f>
        <v/>
      </c>
      <c r="Y493" s="21" t="str">
        <f>IFERROR(IF(VLOOKUP(B493,IMPORT!$F:$AF,24,FALSE)&lt;&gt;"null",VLOOKUP(B493,IMPORT!$F:$AF,24,FALSE),""),"")</f>
        <v/>
      </c>
      <c r="Z493" s="18" t="str">
        <f>IFERROR(IF(VLOOKUP(B493,IMPORT!$F:$AF,25,FALSE)&lt;&gt;"null",VLOOKUP(B493,IMPORT!$F:$AF,25,FALSE),""),"")</f>
        <v/>
      </c>
    </row>
    <row r="494" spans="1:26">
      <c r="A494" s="1" t="str">
        <f>IFERROR(IF(IMPORT!C494&lt;&gt;"",IMPORT!C494,""),"")</f>
        <v/>
      </c>
      <c r="B494" s="1">
        <f>IFERROR(VLOOKUP(D494,IMPORT!$1:$1048576,6,FALSE),"")</f>
        <v>0</v>
      </c>
      <c r="C494" s="1" t="str">
        <f>IFERROR(VLOOKUP(B494,IMPORT!$F:$G,2,FALSE),"")</f>
        <v/>
      </c>
      <c r="D494" s="8" t="str">
        <f>IFERROR(IF(IMPORT!A494&lt;&gt;"",IMPORT!A494,""),"")</f>
        <v/>
      </c>
      <c r="E494" s="1">
        <f>IFERROR(VLOOKUP(D494,IMPORT!$1:$1048576,21,FALSE),"")</f>
        <v>0</v>
      </c>
      <c r="F494" s="22" t="str">
        <f>IFERROR(IF(VLOOKUP(B494,IMPORT!$F:$J,4,0)="true","","S"),"")</f>
        <v/>
      </c>
      <c r="G494" s="10" t="str">
        <f>IFERROR(IF(VLOOKUP(B494,IMPORT!$F:$J,5,0)="normal","","B"),"")</f>
        <v/>
      </c>
      <c r="H494" s="23" t="str">
        <f>IFERROR(IF(VLOOKUP(B494,IMPORT!$F:$L,7,0)="true","","P"),"")</f>
        <v/>
      </c>
      <c r="I494" s="18" t="str">
        <f>IF(AND(OR(IMPORT!K494="available",IMPORT!K494="reservation",IMPORT!K494="reservation-late"),OR(A494&lt;&gt;"Z - Garage - Livraison",A494&lt;&gt;"Z - Garage - Livraison")),B494,"")</f>
        <v/>
      </c>
      <c r="J494" s="18" t="str">
        <f>IFERROR(IF(VLOOKUP(B494,IMPORT!$F:$AF,21,FALSE)&lt;&gt;"null",IF(OR(A494="Z - Garage - Livraison",A494="Z - Garage - Restitution"),"",B494),""),"")</f>
        <v/>
      </c>
      <c r="K494" s="18" t="str">
        <f>IF(AND(J494="",OR(IMPORT!K494="intervention",IMPORT!K494="intervention-late")),IF(OR(A494="Z - Garage - Livraison",A494="Z - Garage - Restitution"),"",B494),"")</f>
        <v/>
      </c>
      <c r="L494" s="18" t="str">
        <f t="shared" si="14"/>
        <v/>
      </c>
      <c r="M494" s="20" t="str">
        <f>IFERROR(INT(IF(OR(IMPORT!K494="intervention",IMPORT!K494="intervention-late",IMPORT!K494="unavailable"),IF(J494&lt;&gt;"",MID(VLOOKUP(B494,IMPORT!$F:$AF,21,0),1,10),MID(VLOOKUP(B494,IMPORT!$F:$AF,19,0),1,10)),"")),"")</f>
        <v/>
      </c>
      <c r="N494" s="20" t="str">
        <f>IFERROR(INT(IF(OR(IMPORT!K494="intervention",IMPORT!K494="intervention-late",IMPORT!K494="unavailable"),IF(J494&lt;&gt;"",MID(VLOOKUP(B494,IMPORT!$F:$AF,22,0),1,10),MID(VLOOKUP(B494,IMPORT!$F:$AF,20,0),1,10)),"")),"")</f>
        <v/>
      </c>
      <c r="O494" s="18" t="str">
        <f t="shared" ca="1" si="15"/>
        <v/>
      </c>
      <c r="P494" s="14" t="str">
        <f>IFERROR(INT(IF(MID(VLOOKUP(B494,IMPORT!$F:$AF,23,FALSE),1,10)&lt;&gt;"null",MID(VLOOKUP(B494,IMPORT!$F:$AF,23,FALSE),1,10),"")),"")</f>
        <v/>
      </c>
      <c r="Q494" s="16" t="str">
        <f>IFERROR(INT(IF(MID(VLOOKUP(B494,IMPORT!$F:$AF,26,FALSE),1,10)&lt;&gt;"null",MID(VLOOKUP(B494,IMPORT!$F:$AF,26,FALSE),1,10),"")),"")</f>
        <v/>
      </c>
      <c r="R494" s="16" t="str">
        <f>IFERROR(IF(VLOOKUP(B494,IMPORT!$F:$AF,11,FALSE)="true","X",""),"")</f>
        <v/>
      </c>
      <c r="S494" s="16" t="str">
        <f>IFERROR(IF(VLOOKUP(B494,IMPORT!$F:$AF,12,FALSE)="true","X",""),"")</f>
        <v/>
      </c>
      <c r="T494" s="16" t="str">
        <f>IFERROR(IF(VLOOKUP(B494,IMPORT!$F:$AF,9,FALSE)="true","X",""),"")</f>
        <v/>
      </c>
      <c r="U494" s="16" t="str">
        <f>IFERROR(IF(VLOOKUP(B494,IMPORT!$F:$AF,10,FALSE)="true","X",""),"")</f>
        <v/>
      </c>
      <c r="V494" s="16" t="str">
        <f>IFERROR(IF(VLOOKUP(B494,IMPORT!$F:$AF,13,FALSE)="true","X",""),"")</f>
        <v/>
      </c>
      <c r="W494" s="16" t="str">
        <f>IFERROR(IF(VLOOKUP(B494,IMPORT!$F:$AF,14,FALSE)="true","X",""),"")</f>
        <v/>
      </c>
      <c r="X494" s="12" t="str">
        <f>IFERROR(INT(IF(MID(VLOOKUP(B494,IMPORT!$F:$AF,27,FALSE),1,10)&lt;&gt;"null",MID(VLOOKUP(B494,IMPORT!$F:$AF,27,FALSE),1,10),"-")),"")</f>
        <v/>
      </c>
      <c r="Y494" s="21" t="str">
        <f>IFERROR(IF(VLOOKUP(B494,IMPORT!$F:$AF,24,FALSE)&lt;&gt;"null",VLOOKUP(B494,IMPORT!$F:$AF,24,FALSE),""),"")</f>
        <v/>
      </c>
      <c r="Z494" s="18" t="str">
        <f>IFERROR(IF(VLOOKUP(B494,IMPORT!$F:$AF,25,FALSE)&lt;&gt;"null",VLOOKUP(B494,IMPORT!$F:$AF,25,FALSE),""),"")</f>
        <v/>
      </c>
    </row>
    <row r="495" spans="1:26">
      <c r="A495" s="1" t="str">
        <f>IFERROR(IF(IMPORT!C495&lt;&gt;"",IMPORT!C495,""),"")</f>
        <v/>
      </c>
      <c r="B495" s="1">
        <f>IFERROR(VLOOKUP(D495,IMPORT!$1:$1048576,6,FALSE),"")</f>
        <v>0</v>
      </c>
      <c r="C495" s="1" t="str">
        <f>IFERROR(VLOOKUP(B495,IMPORT!$F:$G,2,FALSE),"")</f>
        <v/>
      </c>
      <c r="D495" s="8" t="str">
        <f>IFERROR(IF(IMPORT!A495&lt;&gt;"",IMPORT!A495,""),"")</f>
        <v/>
      </c>
      <c r="E495" s="1">
        <f>IFERROR(VLOOKUP(D495,IMPORT!$1:$1048576,21,FALSE),"")</f>
        <v>0</v>
      </c>
      <c r="F495" s="22" t="str">
        <f>IFERROR(IF(VLOOKUP(B495,IMPORT!$F:$J,4,0)="true","","S"),"")</f>
        <v/>
      </c>
      <c r="G495" s="10" t="str">
        <f>IFERROR(IF(VLOOKUP(B495,IMPORT!$F:$J,5,0)="normal","","B"),"")</f>
        <v/>
      </c>
      <c r="H495" s="23" t="str">
        <f>IFERROR(IF(VLOOKUP(B495,IMPORT!$F:$L,7,0)="true","","P"),"")</f>
        <v/>
      </c>
      <c r="I495" s="18" t="str">
        <f>IF(AND(OR(IMPORT!K495="available",IMPORT!K495="reservation",IMPORT!K495="reservation-late"),OR(A495&lt;&gt;"Z - Garage - Livraison",A495&lt;&gt;"Z - Garage - Livraison")),B495,"")</f>
        <v/>
      </c>
      <c r="J495" s="18" t="str">
        <f>IFERROR(IF(VLOOKUP(B495,IMPORT!$F:$AF,21,FALSE)&lt;&gt;"null",IF(OR(A495="Z - Garage - Livraison",A495="Z - Garage - Restitution"),"",B495),""),"")</f>
        <v/>
      </c>
      <c r="K495" s="18" t="str">
        <f>IF(AND(J495="",OR(IMPORT!K495="intervention",IMPORT!K495="intervention-late")),IF(OR(A495="Z - Garage - Livraison",A495="Z - Garage - Restitution"),"",B495),"")</f>
        <v/>
      </c>
      <c r="L495" s="18" t="str">
        <f t="shared" si="14"/>
        <v/>
      </c>
      <c r="M495" s="20" t="str">
        <f>IFERROR(INT(IF(OR(IMPORT!K495="intervention",IMPORT!K495="intervention-late",IMPORT!K495="unavailable"),IF(J495&lt;&gt;"",MID(VLOOKUP(B495,IMPORT!$F:$AF,21,0),1,10),MID(VLOOKUP(B495,IMPORT!$F:$AF,19,0),1,10)),"")),"")</f>
        <v/>
      </c>
      <c r="N495" s="20" t="str">
        <f>IFERROR(INT(IF(OR(IMPORT!K495="intervention",IMPORT!K495="intervention-late",IMPORT!K495="unavailable"),IF(J495&lt;&gt;"",MID(VLOOKUP(B495,IMPORT!$F:$AF,22,0),1,10),MID(VLOOKUP(B495,IMPORT!$F:$AF,20,0),1,10)),"")),"")</f>
        <v/>
      </c>
      <c r="O495" s="18" t="str">
        <f t="shared" ca="1" si="15"/>
        <v/>
      </c>
      <c r="P495" s="14" t="str">
        <f>IFERROR(INT(IF(MID(VLOOKUP(B495,IMPORT!$F:$AF,23,FALSE),1,10)&lt;&gt;"null",MID(VLOOKUP(B495,IMPORT!$F:$AF,23,FALSE),1,10),"")),"")</f>
        <v/>
      </c>
      <c r="Q495" s="16" t="str">
        <f>IFERROR(INT(IF(MID(VLOOKUP(B495,IMPORT!$F:$AF,26,FALSE),1,10)&lt;&gt;"null",MID(VLOOKUP(B495,IMPORT!$F:$AF,26,FALSE),1,10),"")),"")</f>
        <v/>
      </c>
      <c r="R495" s="16" t="str">
        <f>IFERROR(IF(VLOOKUP(B495,IMPORT!$F:$AF,11,FALSE)="true","X",""),"")</f>
        <v/>
      </c>
      <c r="S495" s="16" t="str">
        <f>IFERROR(IF(VLOOKUP(B495,IMPORT!$F:$AF,12,FALSE)="true","X",""),"")</f>
        <v/>
      </c>
      <c r="T495" s="16" t="str">
        <f>IFERROR(IF(VLOOKUP(B495,IMPORT!$F:$AF,9,FALSE)="true","X",""),"")</f>
        <v/>
      </c>
      <c r="U495" s="16" t="str">
        <f>IFERROR(IF(VLOOKUP(B495,IMPORT!$F:$AF,10,FALSE)="true","X",""),"")</f>
        <v/>
      </c>
      <c r="V495" s="16" t="str">
        <f>IFERROR(IF(VLOOKUP(B495,IMPORT!$F:$AF,13,FALSE)="true","X",""),"")</f>
        <v/>
      </c>
      <c r="W495" s="16" t="str">
        <f>IFERROR(IF(VLOOKUP(B495,IMPORT!$F:$AF,14,FALSE)="true","X",""),"")</f>
        <v/>
      </c>
      <c r="X495" s="12" t="str">
        <f>IFERROR(INT(IF(MID(VLOOKUP(B495,IMPORT!$F:$AF,27,FALSE),1,10)&lt;&gt;"null",MID(VLOOKUP(B495,IMPORT!$F:$AF,27,FALSE),1,10),"-")),"")</f>
        <v/>
      </c>
      <c r="Y495" s="21" t="str">
        <f>IFERROR(IF(VLOOKUP(B495,IMPORT!$F:$AF,24,FALSE)&lt;&gt;"null",VLOOKUP(B495,IMPORT!$F:$AF,24,FALSE),""),"")</f>
        <v/>
      </c>
      <c r="Z495" s="18" t="str">
        <f>IFERROR(IF(VLOOKUP(B495,IMPORT!$F:$AF,25,FALSE)&lt;&gt;"null",VLOOKUP(B495,IMPORT!$F:$AF,25,FALSE),""),"")</f>
        <v/>
      </c>
    </row>
    <row r="496" spans="1:26">
      <c r="A496" s="1" t="str">
        <f>IFERROR(IF(IMPORT!C496&lt;&gt;"",IMPORT!C496,""),"")</f>
        <v/>
      </c>
      <c r="B496" s="1">
        <f>IFERROR(VLOOKUP(D496,IMPORT!$1:$1048576,6,FALSE),"")</f>
        <v>0</v>
      </c>
      <c r="C496" s="1" t="str">
        <f>IFERROR(VLOOKUP(B496,IMPORT!$F:$G,2,FALSE),"")</f>
        <v/>
      </c>
      <c r="D496" s="8" t="str">
        <f>IFERROR(IF(IMPORT!A496&lt;&gt;"",IMPORT!A496,""),"")</f>
        <v/>
      </c>
      <c r="E496" s="1">
        <f>IFERROR(VLOOKUP(D496,IMPORT!$1:$1048576,21,FALSE),"")</f>
        <v>0</v>
      </c>
      <c r="F496" s="22" t="str">
        <f>IFERROR(IF(VLOOKUP(B496,IMPORT!$F:$J,4,0)="true","","S"),"")</f>
        <v/>
      </c>
      <c r="G496" s="10" t="str">
        <f>IFERROR(IF(VLOOKUP(B496,IMPORT!$F:$J,5,0)="normal","","B"),"")</f>
        <v/>
      </c>
      <c r="H496" s="23" t="str">
        <f>IFERROR(IF(VLOOKUP(B496,IMPORT!$F:$L,7,0)="true","","P"),"")</f>
        <v/>
      </c>
      <c r="I496" s="18" t="str">
        <f>IF(AND(OR(IMPORT!K496="available",IMPORT!K496="reservation",IMPORT!K496="reservation-late"),OR(A496&lt;&gt;"Z - Garage - Livraison",A496&lt;&gt;"Z - Garage - Livraison")),B496,"")</f>
        <v/>
      </c>
      <c r="J496" s="18" t="str">
        <f>IFERROR(IF(VLOOKUP(B496,IMPORT!$F:$AF,21,FALSE)&lt;&gt;"null",IF(OR(A496="Z - Garage - Livraison",A496="Z - Garage - Restitution"),"",B496),""),"")</f>
        <v/>
      </c>
      <c r="K496" s="18" t="str">
        <f>IF(AND(J496="",OR(IMPORT!K496="intervention",IMPORT!K496="intervention-late")),IF(OR(A496="Z - Garage - Livraison",A496="Z - Garage - Restitution"),"",B496),"")</f>
        <v/>
      </c>
      <c r="L496" s="18" t="str">
        <f t="shared" si="14"/>
        <v/>
      </c>
      <c r="M496" s="20" t="str">
        <f>IFERROR(INT(IF(OR(IMPORT!K496="intervention",IMPORT!K496="intervention-late",IMPORT!K496="unavailable"),IF(J496&lt;&gt;"",MID(VLOOKUP(B496,IMPORT!$F:$AF,21,0),1,10),MID(VLOOKUP(B496,IMPORT!$F:$AF,19,0),1,10)),"")),"")</f>
        <v/>
      </c>
      <c r="N496" s="20" t="str">
        <f>IFERROR(INT(IF(OR(IMPORT!K496="intervention",IMPORT!K496="intervention-late",IMPORT!K496="unavailable"),IF(J496&lt;&gt;"",MID(VLOOKUP(B496,IMPORT!$F:$AF,22,0),1,10),MID(VLOOKUP(B496,IMPORT!$F:$AF,20,0),1,10)),"")),"")</f>
        <v/>
      </c>
      <c r="O496" s="18" t="str">
        <f t="shared" ca="1" si="15"/>
        <v/>
      </c>
      <c r="P496" s="14" t="str">
        <f>IFERROR(INT(IF(MID(VLOOKUP(B496,IMPORT!$F:$AF,23,FALSE),1,10)&lt;&gt;"null",MID(VLOOKUP(B496,IMPORT!$F:$AF,23,FALSE),1,10),"")),"")</f>
        <v/>
      </c>
      <c r="Q496" s="16" t="str">
        <f>IFERROR(INT(IF(MID(VLOOKUP(B496,IMPORT!$F:$AF,26,FALSE),1,10)&lt;&gt;"null",MID(VLOOKUP(B496,IMPORT!$F:$AF,26,FALSE),1,10),"")),"")</f>
        <v/>
      </c>
      <c r="R496" s="16" t="str">
        <f>IFERROR(IF(VLOOKUP(B496,IMPORT!$F:$AF,11,FALSE)="true","X",""),"")</f>
        <v/>
      </c>
      <c r="S496" s="16" t="str">
        <f>IFERROR(IF(VLOOKUP(B496,IMPORT!$F:$AF,12,FALSE)="true","X",""),"")</f>
        <v/>
      </c>
      <c r="T496" s="16" t="str">
        <f>IFERROR(IF(VLOOKUP(B496,IMPORT!$F:$AF,9,FALSE)="true","X",""),"")</f>
        <v/>
      </c>
      <c r="U496" s="16" t="str">
        <f>IFERROR(IF(VLOOKUP(B496,IMPORT!$F:$AF,10,FALSE)="true","X",""),"")</f>
        <v/>
      </c>
      <c r="V496" s="16" t="str">
        <f>IFERROR(IF(VLOOKUP(B496,IMPORT!$F:$AF,13,FALSE)="true","X",""),"")</f>
        <v/>
      </c>
      <c r="W496" s="16" t="str">
        <f>IFERROR(IF(VLOOKUP(B496,IMPORT!$F:$AF,14,FALSE)="true","X",""),"")</f>
        <v/>
      </c>
      <c r="X496" s="12" t="str">
        <f>IFERROR(INT(IF(MID(VLOOKUP(B496,IMPORT!$F:$AF,27,FALSE),1,10)&lt;&gt;"null",MID(VLOOKUP(B496,IMPORT!$F:$AF,27,FALSE),1,10),"-")),"")</f>
        <v/>
      </c>
      <c r="Y496" s="21" t="str">
        <f>IFERROR(IF(VLOOKUP(B496,IMPORT!$F:$AF,24,FALSE)&lt;&gt;"null",VLOOKUP(B496,IMPORT!$F:$AF,24,FALSE),""),"")</f>
        <v/>
      </c>
      <c r="Z496" s="18" t="str">
        <f>IFERROR(IF(VLOOKUP(B496,IMPORT!$F:$AF,25,FALSE)&lt;&gt;"null",VLOOKUP(B496,IMPORT!$F:$AF,25,FALSE),""),"")</f>
        <v/>
      </c>
    </row>
    <row r="497" spans="1:26">
      <c r="A497" s="1" t="str">
        <f>IFERROR(IF(IMPORT!C497&lt;&gt;"",IMPORT!C497,""),"")</f>
        <v/>
      </c>
      <c r="B497" s="1">
        <f>IFERROR(VLOOKUP(D497,IMPORT!$1:$1048576,6,FALSE),"")</f>
        <v>0</v>
      </c>
      <c r="C497" s="1" t="str">
        <f>IFERROR(VLOOKUP(B497,IMPORT!$F:$G,2,FALSE),"")</f>
        <v/>
      </c>
      <c r="D497" s="8" t="str">
        <f>IFERROR(IF(IMPORT!A497&lt;&gt;"",IMPORT!A497,""),"")</f>
        <v/>
      </c>
      <c r="E497" s="1">
        <f>IFERROR(VLOOKUP(D497,IMPORT!$1:$1048576,21,FALSE),"")</f>
        <v>0</v>
      </c>
      <c r="F497" s="22" t="str">
        <f>IFERROR(IF(VLOOKUP(B497,IMPORT!$F:$J,4,0)="true","","S"),"")</f>
        <v/>
      </c>
      <c r="G497" s="10" t="str">
        <f>IFERROR(IF(VLOOKUP(B497,IMPORT!$F:$J,5,0)="normal","","B"),"")</f>
        <v/>
      </c>
      <c r="H497" s="23" t="str">
        <f>IFERROR(IF(VLOOKUP(B497,IMPORT!$F:$L,7,0)="true","","P"),"")</f>
        <v/>
      </c>
      <c r="I497" s="18" t="str">
        <f>IF(AND(OR(IMPORT!K497="available",IMPORT!K497="reservation",IMPORT!K497="reservation-late"),OR(A497&lt;&gt;"Z - Garage - Livraison",A497&lt;&gt;"Z - Garage - Livraison")),B497,"")</f>
        <v/>
      </c>
      <c r="J497" s="18" t="str">
        <f>IFERROR(IF(VLOOKUP(B497,IMPORT!$F:$AF,21,FALSE)&lt;&gt;"null",IF(OR(A497="Z - Garage - Livraison",A497="Z - Garage - Restitution"),"",B497),""),"")</f>
        <v/>
      </c>
      <c r="K497" s="18" t="str">
        <f>IF(AND(J497="",OR(IMPORT!K497="intervention",IMPORT!K497="intervention-late")),IF(OR(A497="Z - Garage - Livraison",A497="Z - Garage - Restitution"),"",B497),"")</f>
        <v/>
      </c>
      <c r="L497" s="18" t="str">
        <f t="shared" si="14"/>
        <v/>
      </c>
      <c r="M497" s="20" t="str">
        <f>IFERROR(INT(IF(OR(IMPORT!K497="intervention",IMPORT!K497="intervention-late",IMPORT!K497="unavailable"),IF(J497&lt;&gt;"",MID(VLOOKUP(B497,IMPORT!$F:$AF,21,0),1,10),MID(VLOOKUP(B497,IMPORT!$F:$AF,19,0),1,10)),"")),"")</f>
        <v/>
      </c>
      <c r="N497" s="20" t="str">
        <f>IFERROR(INT(IF(OR(IMPORT!K497="intervention",IMPORT!K497="intervention-late",IMPORT!K497="unavailable"),IF(J497&lt;&gt;"",MID(VLOOKUP(B497,IMPORT!$F:$AF,22,0),1,10),MID(VLOOKUP(B497,IMPORT!$F:$AF,20,0),1,10)),"")),"")</f>
        <v/>
      </c>
      <c r="O497" s="18" t="str">
        <f t="shared" ca="1" si="15"/>
        <v/>
      </c>
      <c r="P497" s="14" t="str">
        <f>IFERROR(INT(IF(MID(VLOOKUP(B497,IMPORT!$F:$AF,23,FALSE),1,10)&lt;&gt;"null",MID(VLOOKUP(B497,IMPORT!$F:$AF,23,FALSE),1,10),"")),"")</f>
        <v/>
      </c>
      <c r="Q497" s="16" t="str">
        <f>IFERROR(INT(IF(MID(VLOOKUP(B497,IMPORT!$F:$AF,26,FALSE),1,10)&lt;&gt;"null",MID(VLOOKUP(B497,IMPORT!$F:$AF,26,FALSE),1,10),"")),"")</f>
        <v/>
      </c>
      <c r="R497" s="16" t="str">
        <f>IFERROR(IF(VLOOKUP(B497,IMPORT!$F:$AF,11,FALSE)="true","X",""),"")</f>
        <v/>
      </c>
      <c r="S497" s="16" t="str">
        <f>IFERROR(IF(VLOOKUP(B497,IMPORT!$F:$AF,12,FALSE)="true","X",""),"")</f>
        <v/>
      </c>
      <c r="T497" s="16" t="str">
        <f>IFERROR(IF(VLOOKUP(B497,IMPORT!$F:$AF,9,FALSE)="true","X",""),"")</f>
        <v/>
      </c>
      <c r="U497" s="16" t="str">
        <f>IFERROR(IF(VLOOKUP(B497,IMPORT!$F:$AF,10,FALSE)="true","X",""),"")</f>
        <v/>
      </c>
      <c r="V497" s="16" t="str">
        <f>IFERROR(IF(VLOOKUP(B497,IMPORT!$F:$AF,13,FALSE)="true","X",""),"")</f>
        <v/>
      </c>
      <c r="W497" s="16" t="str">
        <f>IFERROR(IF(VLOOKUP(B497,IMPORT!$F:$AF,14,FALSE)="true","X",""),"")</f>
        <v/>
      </c>
      <c r="X497" s="12" t="str">
        <f>IFERROR(INT(IF(MID(VLOOKUP(B497,IMPORT!$F:$AF,27,FALSE),1,10)&lt;&gt;"null",MID(VLOOKUP(B497,IMPORT!$F:$AF,27,FALSE),1,10),"-")),"")</f>
        <v/>
      </c>
      <c r="Y497" s="21" t="str">
        <f>IFERROR(IF(VLOOKUP(B497,IMPORT!$F:$AF,24,FALSE)&lt;&gt;"null",VLOOKUP(B497,IMPORT!$F:$AF,24,FALSE),""),"")</f>
        <v/>
      </c>
      <c r="Z497" s="18" t="str">
        <f>IFERROR(IF(VLOOKUP(B497,IMPORT!$F:$AF,25,FALSE)&lt;&gt;"null",VLOOKUP(B497,IMPORT!$F:$AF,25,FALSE),""),"")</f>
        <v/>
      </c>
    </row>
    <row r="498" spans="1:26">
      <c r="A498" s="1" t="str">
        <f>IFERROR(IF(IMPORT!C498&lt;&gt;"",IMPORT!C498,""),"")</f>
        <v/>
      </c>
      <c r="B498" s="1">
        <f>IFERROR(VLOOKUP(D498,IMPORT!$1:$1048576,6,FALSE),"")</f>
        <v>0</v>
      </c>
      <c r="C498" s="1" t="str">
        <f>IFERROR(VLOOKUP(B498,IMPORT!$F:$G,2,FALSE),"")</f>
        <v/>
      </c>
      <c r="D498" s="8" t="str">
        <f>IFERROR(IF(IMPORT!A498&lt;&gt;"",IMPORT!A498,""),"")</f>
        <v/>
      </c>
      <c r="E498" s="1">
        <f>IFERROR(VLOOKUP(D498,IMPORT!$1:$1048576,21,FALSE),"")</f>
        <v>0</v>
      </c>
      <c r="F498" s="22" t="str">
        <f>IFERROR(IF(VLOOKUP(B498,IMPORT!$F:$J,4,0)="true","","S"),"")</f>
        <v/>
      </c>
      <c r="G498" s="10" t="str">
        <f>IFERROR(IF(VLOOKUP(B498,IMPORT!$F:$J,5,0)="normal","","B"),"")</f>
        <v/>
      </c>
      <c r="H498" s="23" t="str">
        <f>IFERROR(IF(VLOOKUP(B498,IMPORT!$F:$L,7,0)="true","","P"),"")</f>
        <v/>
      </c>
      <c r="I498" s="18" t="str">
        <f>IF(AND(OR(IMPORT!K498="available",IMPORT!K498="reservation",IMPORT!K498="reservation-late"),OR(A498&lt;&gt;"Z - Garage - Livraison",A498&lt;&gt;"Z - Garage - Livraison")),B498,"")</f>
        <v/>
      </c>
      <c r="J498" s="18" t="str">
        <f>IFERROR(IF(VLOOKUP(B498,IMPORT!$F:$AF,21,FALSE)&lt;&gt;"null",IF(OR(A498="Z - Garage - Livraison",A498="Z - Garage - Restitution"),"",B498),""),"")</f>
        <v/>
      </c>
      <c r="K498" s="18" t="str">
        <f>IF(AND(J498="",OR(IMPORT!K498="intervention",IMPORT!K498="intervention-late")),IF(OR(A498="Z - Garage - Livraison",A498="Z - Garage - Restitution"),"",B498),"")</f>
        <v/>
      </c>
      <c r="L498" s="18" t="str">
        <f t="shared" si="14"/>
        <v/>
      </c>
      <c r="M498" s="20" t="str">
        <f>IFERROR(INT(IF(OR(IMPORT!K498="intervention",IMPORT!K498="intervention-late",IMPORT!K498="unavailable"),IF(J498&lt;&gt;"",MID(VLOOKUP(B498,IMPORT!$F:$AF,21,0),1,10),MID(VLOOKUP(B498,IMPORT!$F:$AF,19,0),1,10)),"")),"")</f>
        <v/>
      </c>
      <c r="N498" s="20" t="str">
        <f>IFERROR(INT(IF(OR(IMPORT!K498="intervention",IMPORT!K498="intervention-late",IMPORT!K498="unavailable"),IF(J498&lt;&gt;"",MID(VLOOKUP(B498,IMPORT!$F:$AF,22,0),1,10),MID(VLOOKUP(B498,IMPORT!$F:$AF,20,0),1,10)),"")),"")</f>
        <v/>
      </c>
      <c r="O498" s="18" t="str">
        <f t="shared" ca="1" si="15"/>
        <v/>
      </c>
      <c r="P498" s="14" t="str">
        <f>IFERROR(INT(IF(MID(VLOOKUP(B498,IMPORT!$F:$AF,23,FALSE),1,10)&lt;&gt;"null",MID(VLOOKUP(B498,IMPORT!$F:$AF,23,FALSE),1,10),"")),"")</f>
        <v/>
      </c>
      <c r="Q498" s="16" t="str">
        <f>IFERROR(INT(IF(MID(VLOOKUP(B498,IMPORT!$F:$AF,26,FALSE),1,10)&lt;&gt;"null",MID(VLOOKUP(B498,IMPORT!$F:$AF,26,FALSE),1,10),"")),"")</f>
        <v/>
      </c>
      <c r="R498" s="16" t="str">
        <f>IFERROR(IF(VLOOKUP(B498,IMPORT!$F:$AF,11,FALSE)="true","X",""),"")</f>
        <v/>
      </c>
      <c r="S498" s="16" t="str">
        <f>IFERROR(IF(VLOOKUP(B498,IMPORT!$F:$AF,12,FALSE)="true","X",""),"")</f>
        <v/>
      </c>
      <c r="T498" s="16" t="str">
        <f>IFERROR(IF(VLOOKUP(B498,IMPORT!$F:$AF,9,FALSE)="true","X",""),"")</f>
        <v/>
      </c>
      <c r="U498" s="16" t="str">
        <f>IFERROR(IF(VLOOKUP(B498,IMPORT!$F:$AF,10,FALSE)="true","X",""),"")</f>
        <v/>
      </c>
      <c r="V498" s="16" t="str">
        <f>IFERROR(IF(VLOOKUP(B498,IMPORT!$F:$AF,13,FALSE)="true","X",""),"")</f>
        <v/>
      </c>
      <c r="W498" s="16" t="str">
        <f>IFERROR(IF(VLOOKUP(B498,IMPORT!$F:$AF,14,FALSE)="true","X",""),"")</f>
        <v/>
      </c>
      <c r="X498" s="12" t="str">
        <f>IFERROR(INT(IF(MID(VLOOKUP(B498,IMPORT!$F:$AF,27,FALSE),1,10)&lt;&gt;"null",MID(VLOOKUP(B498,IMPORT!$F:$AF,27,FALSE),1,10),"-")),"")</f>
        <v/>
      </c>
      <c r="Y498" s="21" t="str">
        <f>IFERROR(IF(VLOOKUP(B498,IMPORT!$F:$AF,24,FALSE)&lt;&gt;"null",VLOOKUP(B498,IMPORT!$F:$AF,24,FALSE),""),"")</f>
        <v/>
      </c>
      <c r="Z498" s="18" t="str">
        <f>IFERROR(IF(VLOOKUP(B498,IMPORT!$F:$AF,25,FALSE)&lt;&gt;"null",VLOOKUP(B498,IMPORT!$F:$AF,25,FALSE),""),"")</f>
        <v/>
      </c>
    </row>
    <row r="499" spans="1:26">
      <c r="A499" s="1" t="str">
        <f>IFERROR(IF(IMPORT!C499&lt;&gt;"",IMPORT!C499,""),"")</f>
        <v/>
      </c>
      <c r="B499" s="1">
        <f>IFERROR(VLOOKUP(D499,IMPORT!$1:$1048576,6,FALSE),"")</f>
        <v>0</v>
      </c>
      <c r="C499" s="1" t="str">
        <f>IFERROR(VLOOKUP(B499,IMPORT!$F:$G,2,FALSE),"")</f>
        <v/>
      </c>
      <c r="D499" s="8" t="str">
        <f>IFERROR(IF(IMPORT!A499&lt;&gt;"",IMPORT!A499,""),"")</f>
        <v/>
      </c>
      <c r="E499" s="1">
        <f>IFERROR(VLOOKUP(D499,IMPORT!$1:$1048576,21,FALSE),"")</f>
        <v>0</v>
      </c>
      <c r="F499" s="22" t="str">
        <f>IFERROR(IF(VLOOKUP(B499,IMPORT!$F:$J,4,0)="true","","S"),"")</f>
        <v/>
      </c>
      <c r="G499" s="10" t="str">
        <f>IFERROR(IF(VLOOKUP(B499,IMPORT!$F:$J,5,0)="normal","","B"),"")</f>
        <v/>
      </c>
      <c r="H499" s="23" t="str">
        <f>IFERROR(IF(VLOOKUP(B499,IMPORT!$F:$L,7,0)="true","","P"),"")</f>
        <v/>
      </c>
      <c r="I499" s="18" t="str">
        <f>IF(AND(OR(IMPORT!K499="available",IMPORT!K499="reservation",IMPORT!K499="reservation-late"),OR(A499&lt;&gt;"Z - Garage - Livraison",A499&lt;&gt;"Z - Garage - Livraison")),B499,"")</f>
        <v/>
      </c>
      <c r="J499" s="18" t="str">
        <f>IFERROR(IF(VLOOKUP(B499,IMPORT!$F:$AF,21,FALSE)&lt;&gt;"null",IF(OR(A499="Z - Garage - Livraison",A499="Z - Garage - Restitution"),"",B499),""),"")</f>
        <v/>
      </c>
      <c r="K499" s="18" t="str">
        <f>IF(AND(J499="",OR(IMPORT!K499="intervention",IMPORT!K499="intervention-late")),IF(OR(A499="Z - Garage - Livraison",A499="Z - Garage - Restitution"),"",B499),"")</f>
        <v/>
      </c>
      <c r="L499" s="18" t="str">
        <f t="shared" si="14"/>
        <v/>
      </c>
      <c r="M499" s="20" t="str">
        <f>IFERROR(INT(IF(OR(IMPORT!K499="intervention",IMPORT!K499="intervention-late",IMPORT!K499="unavailable"),IF(J499&lt;&gt;"",MID(VLOOKUP(B499,IMPORT!$F:$AF,21,0),1,10),MID(VLOOKUP(B499,IMPORT!$F:$AF,19,0),1,10)),"")),"")</f>
        <v/>
      </c>
      <c r="N499" s="20" t="str">
        <f>IFERROR(INT(IF(OR(IMPORT!K499="intervention",IMPORT!K499="intervention-late",IMPORT!K499="unavailable"),IF(J499&lt;&gt;"",MID(VLOOKUP(B499,IMPORT!$F:$AF,22,0),1,10),MID(VLOOKUP(B499,IMPORT!$F:$AF,20,0),1,10)),"")),"")</f>
        <v/>
      </c>
      <c r="O499" s="18" t="str">
        <f t="shared" ca="1" si="15"/>
        <v/>
      </c>
      <c r="P499" s="14" t="str">
        <f>IFERROR(INT(IF(MID(VLOOKUP(B499,IMPORT!$F:$AF,23,FALSE),1,10)&lt;&gt;"null",MID(VLOOKUP(B499,IMPORT!$F:$AF,23,FALSE),1,10),"")),"")</f>
        <v/>
      </c>
      <c r="Q499" s="16" t="str">
        <f>IFERROR(INT(IF(MID(VLOOKUP(B499,IMPORT!$F:$AF,26,FALSE),1,10)&lt;&gt;"null",MID(VLOOKUP(B499,IMPORT!$F:$AF,26,FALSE),1,10),"")),"")</f>
        <v/>
      </c>
      <c r="R499" s="16" t="str">
        <f>IFERROR(IF(VLOOKUP(B499,IMPORT!$F:$AF,11,FALSE)="true","X",""),"")</f>
        <v/>
      </c>
      <c r="S499" s="16" t="str">
        <f>IFERROR(IF(VLOOKUP(B499,IMPORT!$F:$AF,12,FALSE)="true","X",""),"")</f>
        <v/>
      </c>
      <c r="T499" s="16" t="str">
        <f>IFERROR(IF(VLOOKUP(B499,IMPORT!$F:$AF,9,FALSE)="true","X",""),"")</f>
        <v/>
      </c>
      <c r="U499" s="16" t="str">
        <f>IFERROR(IF(VLOOKUP(B499,IMPORT!$F:$AF,10,FALSE)="true","X",""),"")</f>
        <v/>
      </c>
      <c r="V499" s="16" t="str">
        <f>IFERROR(IF(VLOOKUP(B499,IMPORT!$F:$AF,13,FALSE)="true","X",""),"")</f>
        <v/>
      </c>
      <c r="W499" s="16" t="str">
        <f>IFERROR(IF(VLOOKUP(B499,IMPORT!$F:$AF,14,FALSE)="true","X",""),"")</f>
        <v/>
      </c>
      <c r="X499" s="12" t="str">
        <f>IFERROR(INT(IF(MID(VLOOKUP(B499,IMPORT!$F:$AF,27,FALSE),1,10)&lt;&gt;"null",MID(VLOOKUP(B499,IMPORT!$F:$AF,27,FALSE),1,10),"-")),"")</f>
        <v/>
      </c>
      <c r="Y499" s="21" t="str">
        <f>IFERROR(IF(VLOOKUP(B499,IMPORT!$F:$AF,24,FALSE)&lt;&gt;"null",VLOOKUP(B499,IMPORT!$F:$AF,24,FALSE),""),"")</f>
        <v/>
      </c>
      <c r="Z499" s="18" t="str">
        <f>IFERROR(IF(VLOOKUP(B499,IMPORT!$F:$AF,25,FALSE)&lt;&gt;"null",VLOOKUP(B499,IMPORT!$F:$AF,25,FALSE),""),"")</f>
        <v/>
      </c>
    </row>
    <row r="500" spans="1:26">
      <c r="A500" s="1" t="str">
        <f>IFERROR(IF(IMPORT!C500&lt;&gt;"",IMPORT!C500,""),"")</f>
        <v/>
      </c>
      <c r="B500" s="1">
        <f>IFERROR(VLOOKUP(D500,IMPORT!$1:$1048576,6,FALSE),"")</f>
        <v>0</v>
      </c>
      <c r="C500" s="1" t="str">
        <f>IFERROR(VLOOKUP(B500,IMPORT!$F:$G,2,FALSE),"")</f>
        <v/>
      </c>
      <c r="D500" s="8" t="str">
        <f>IFERROR(IF(IMPORT!A500&lt;&gt;"",IMPORT!A500,""),"")</f>
        <v/>
      </c>
      <c r="E500" s="1">
        <f>IFERROR(VLOOKUP(D500,IMPORT!$1:$1048576,21,FALSE),"")</f>
        <v>0</v>
      </c>
      <c r="F500" s="22" t="str">
        <f>IFERROR(IF(VLOOKUP(B500,IMPORT!$F:$J,4,0)="true","","S"),"")</f>
        <v/>
      </c>
      <c r="G500" s="10" t="str">
        <f>IFERROR(IF(VLOOKUP(B500,IMPORT!$F:$J,5,0)="normal","","B"),"")</f>
        <v/>
      </c>
      <c r="H500" s="23" t="str">
        <f>IFERROR(IF(VLOOKUP(B500,IMPORT!$F:$L,7,0)="true","","P"),"")</f>
        <v/>
      </c>
      <c r="I500" s="18" t="str">
        <f>IF(AND(OR(IMPORT!K500="available",IMPORT!K500="reservation",IMPORT!K500="reservation-late"),OR(A500&lt;&gt;"Z - Garage - Livraison",A500&lt;&gt;"Z - Garage - Livraison")),B500,"")</f>
        <v/>
      </c>
      <c r="J500" s="18" t="str">
        <f>IFERROR(IF(VLOOKUP(B500,IMPORT!$F:$AF,21,FALSE)&lt;&gt;"null",IF(OR(A500="Z - Garage - Livraison",A500="Z - Garage - Restitution"),"",B500),""),"")</f>
        <v/>
      </c>
      <c r="K500" s="18" t="str">
        <f>IF(AND(J500="",OR(IMPORT!K500="intervention",IMPORT!K500="intervention-late")),IF(OR(A500="Z - Garage - Livraison",A500="Z - Garage - Restitution"),"",B500),"")</f>
        <v/>
      </c>
      <c r="L500" s="18" t="str">
        <f t="shared" si="14"/>
        <v/>
      </c>
      <c r="M500" s="20" t="str">
        <f>IFERROR(INT(IF(OR(IMPORT!K500="intervention",IMPORT!K500="intervention-late",IMPORT!K500="unavailable"),IF(J500&lt;&gt;"",MID(VLOOKUP(B500,IMPORT!$F:$AF,21,0),1,10),MID(VLOOKUP(B500,IMPORT!$F:$AF,19,0),1,10)),"")),"")</f>
        <v/>
      </c>
      <c r="N500" s="20" t="str">
        <f>IFERROR(INT(IF(OR(IMPORT!K500="intervention",IMPORT!K500="intervention-late",IMPORT!K500="unavailable"),IF(J500&lt;&gt;"",MID(VLOOKUP(B500,IMPORT!$F:$AF,22,0),1,10),MID(VLOOKUP(B500,IMPORT!$F:$AF,20,0),1,10)),"")),"")</f>
        <v/>
      </c>
      <c r="O500" s="18" t="str">
        <f t="shared" ca="1" si="15"/>
        <v/>
      </c>
      <c r="P500" s="14" t="str">
        <f>IFERROR(INT(IF(MID(VLOOKUP(B500,IMPORT!$F:$AF,23,FALSE),1,10)&lt;&gt;"null",MID(VLOOKUP(B500,IMPORT!$F:$AF,23,FALSE),1,10),"")),"")</f>
        <v/>
      </c>
      <c r="Q500" s="16" t="str">
        <f>IFERROR(INT(IF(MID(VLOOKUP(B500,IMPORT!$F:$AF,26,FALSE),1,10)&lt;&gt;"null",MID(VLOOKUP(B500,IMPORT!$F:$AF,26,FALSE),1,10),"")),"")</f>
        <v/>
      </c>
      <c r="R500" s="16" t="str">
        <f>IFERROR(IF(VLOOKUP(B500,IMPORT!$F:$AF,11,FALSE)="true","X",""),"")</f>
        <v/>
      </c>
      <c r="S500" s="16" t="str">
        <f>IFERROR(IF(VLOOKUP(B500,IMPORT!$F:$AF,12,FALSE)="true","X",""),"")</f>
        <v/>
      </c>
      <c r="T500" s="16" t="str">
        <f>IFERROR(IF(VLOOKUP(B500,IMPORT!$F:$AF,9,FALSE)="true","X",""),"")</f>
        <v/>
      </c>
      <c r="U500" s="16" t="str">
        <f>IFERROR(IF(VLOOKUP(B500,IMPORT!$F:$AF,10,FALSE)="true","X",""),"")</f>
        <v/>
      </c>
      <c r="V500" s="16" t="str">
        <f>IFERROR(IF(VLOOKUP(B500,IMPORT!$F:$AF,13,FALSE)="true","X",""),"")</f>
        <v/>
      </c>
      <c r="W500" s="16" t="str">
        <f>IFERROR(IF(VLOOKUP(B500,IMPORT!$F:$AF,14,FALSE)="true","X",""),"")</f>
        <v/>
      </c>
      <c r="X500" s="12" t="str">
        <f>IFERROR(INT(IF(MID(VLOOKUP(B500,IMPORT!$F:$AF,27,FALSE),1,10)&lt;&gt;"null",MID(VLOOKUP(B500,IMPORT!$F:$AF,27,FALSE),1,10),"-")),"")</f>
        <v/>
      </c>
      <c r="Y500" s="21" t="str">
        <f>IFERROR(IF(VLOOKUP(B500,IMPORT!$F:$AF,24,FALSE)&lt;&gt;"null",VLOOKUP(B500,IMPORT!$F:$AF,24,FALSE),""),"")</f>
        <v/>
      </c>
      <c r="Z500" s="18" t="str">
        <f>IFERROR(IF(VLOOKUP(B500,IMPORT!$F:$AF,25,FALSE)&lt;&gt;"null",VLOOKUP(B500,IMPORT!$F:$AF,25,FALSE),""),"")</f>
        <v/>
      </c>
    </row>
    <row r="501" spans="1:26">
      <c r="A501" s="1" t="str">
        <f>IFERROR(IF(IMPORT!C501&lt;&gt;"",IMPORT!C501,""),"")</f>
        <v/>
      </c>
      <c r="B501" s="1">
        <f>IFERROR(VLOOKUP(D501,IMPORT!$1:$1048576,6,FALSE),"")</f>
        <v>0</v>
      </c>
      <c r="C501" s="1" t="str">
        <f>IFERROR(VLOOKUP(B501,IMPORT!$F:$G,2,FALSE),"")</f>
        <v/>
      </c>
      <c r="D501" s="8" t="str">
        <f>IFERROR(IF(IMPORT!A501&lt;&gt;"",IMPORT!A501,""),"")</f>
        <v/>
      </c>
      <c r="E501" s="1">
        <f>IFERROR(VLOOKUP(D501,IMPORT!$1:$1048576,21,FALSE),"")</f>
        <v>0</v>
      </c>
      <c r="F501" s="22" t="str">
        <f>IFERROR(IF(VLOOKUP(B501,IMPORT!$F:$J,4,0)="true","","S"),"")</f>
        <v/>
      </c>
      <c r="G501" s="10" t="str">
        <f>IFERROR(IF(VLOOKUP(B501,IMPORT!$F:$J,5,0)="normal","","B"),"")</f>
        <v/>
      </c>
      <c r="H501" s="23" t="str">
        <f>IFERROR(IF(VLOOKUP(B501,IMPORT!$F:$L,7,0)="true","","P"),"")</f>
        <v/>
      </c>
      <c r="I501" s="18" t="str">
        <f>IF(AND(OR(IMPORT!K501="available",IMPORT!K501="reservation",IMPORT!K501="reservation-late"),OR(A501&lt;&gt;"Z - Garage - Livraison",A501&lt;&gt;"Z - Garage - Livraison")),B501,"")</f>
        <v/>
      </c>
      <c r="J501" s="18" t="str">
        <f>IFERROR(IF(VLOOKUP(B501,IMPORT!$F:$AF,21,FALSE)&lt;&gt;"null",IF(OR(A501="Z - Garage - Livraison",A501="Z - Garage - Restitution"),"",B501),""),"")</f>
        <v/>
      </c>
      <c r="K501" s="18" t="str">
        <f>IF(AND(J501="",OR(IMPORT!K501="intervention",IMPORT!K501="intervention-late")),IF(OR(A501="Z - Garage - Livraison",A501="Z - Garage - Restitution"),"",B501),"")</f>
        <v/>
      </c>
      <c r="L501" s="18" t="str">
        <f t="shared" si="14"/>
        <v/>
      </c>
      <c r="M501" s="20" t="str">
        <f>IFERROR(INT(IF(OR(IMPORT!K501="intervention",IMPORT!K501="intervention-late",IMPORT!K501="unavailable"),IF(J501&lt;&gt;"",MID(VLOOKUP(B501,IMPORT!$F:$AF,21,0),1,10),MID(VLOOKUP(B501,IMPORT!$F:$AF,19,0),1,10)),"")),"")</f>
        <v/>
      </c>
      <c r="N501" s="20" t="str">
        <f>IFERROR(INT(IF(OR(IMPORT!K501="intervention",IMPORT!K501="intervention-late",IMPORT!K501="unavailable"),IF(J501&lt;&gt;"",MID(VLOOKUP(B501,IMPORT!$F:$AF,22,0),1,10),MID(VLOOKUP(B501,IMPORT!$F:$AF,20,0),1,10)),"")),"")</f>
        <v/>
      </c>
      <c r="O501" s="18" t="str">
        <f t="shared" ca="1" si="15"/>
        <v/>
      </c>
      <c r="P501" s="14" t="str">
        <f>IFERROR(INT(IF(MID(VLOOKUP(B501,IMPORT!$F:$AF,23,FALSE),1,10)&lt;&gt;"null",MID(VLOOKUP(B501,IMPORT!$F:$AF,23,FALSE),1,10),"")),"")</f>
        <v/>
      </c>
      <c r="Q501" s="16" t="str">
        <f>IFERROR(INT(IF(MID(VLOOKUP(B501,IMPORT!$F:$AF,26,FALSE),1,10)&lt;&gt;"null",MID(VLOOKUP(B501,IMPORT!$F:$AF,26,FALSE),1,10),"")),"")</f>
        <v/>
      </c>
      <c r="R501" s="16" t="str">
        <f>IFERROR(IF(VLOOKUP(B501,IMPORT!$F:$AF,11,FALSE)="true","X",""),"")</f>
        <v/>
      </c>
      <c r="S501" s="16" t="str">
        <f>IFERROR(IF(VLOOKUP(B501,IMPORT!$F:$AF,12,FALSE)="true","X",""),"")</f>
        <v/>
      </c>
      <c r="T501" s="16" t="str">
        <f>IFERROR(IF(VLOOKUP(B501,IMPORT!$F:$AF,9,FALSE)="true","X",""),"")</f>
        <v/>
      </c>
      <c r="U501" s="16" t="str">
        <f>IFERROR(IF(VLOOKUP(B501,IMPORT!$F:$AF,10,FALSE)="true","X",""),"")</f>
        <v/>
      </c>
      <c r="V501" s="16" t="str">
        <f>IFERROR(IF(VLOOKUP(B501,IMPORT!$F:$AF,13,FALSE)="true","X",""),"")</f>
        <v/>
      </c>
      <c r="W501" s="16" t="str">
        <f>IFERROR(IF(VLOOKUP(B501,IMPORT!$F:$AF,14,FALSE)="true","X",""),"")</f>
        <v/>
      </c>
      <c r="X501" s="12" t="str">
        <f>IFERROR(INT(IF(MID(VLOOKUP(B501,IMPORT!$F:$AF,27,FALSE),1,10)&lt;&gt;"null",MID(VLOOKUP(B501,IMPORT!$F:$AF,27,FALSE),1,10),"-")),"")</f>
        <v/>
      </c>
      <c r="Y501" s="21" t="str">
        <f>IFERROR(IF(VLOOKUP(B501,IMPORT!$F:$AF,24,FALSE)&lt;&gt;"null",VLOOKUP(B501,IMPORT!$F:$AF,24,FALSE),""),"")</f>
        <v/>
      </c>
      <c r="Z501" s="18" t="str">
        <f>IFERROR(IF(VLOOKUP(B501,IMPORT!$F:$AF,25,FALSE)&lt;&gt;"null",VLOOKUP(B501,IMPORT!$F:$AF,25,FALSE),""),"")</f>
        <v/>
      </c>
    </row>
    <row r="502" spans="1:26">
      <c r="A502" s="1" t="str">
        <f>IFERROR(IF(IMPORT!C502&lt;&gt;"",IMPORT!C502,""),"")</f>
        <v/>
      </c>
      <c r="B502" s="1">
        <f>IFERROR(VLOOKUP(D502,IMPORT!$1:$1048576,6,FALSE),"")</f>
        <v>0</v>
      </c>
      <c r="C502" s="1" t="str">
        <f>IFERROR(VLOOKUP(B502,IMPORT!$F:$G,2,FALSE),"")</f>
        <v/>
      </c>
      <c r="D502" s="8" t="str">
        <f>IFERROR(IF(IMPORT!A502&lt;&gt;"",IMPORT!A502,""),"")</f>
        <v/>
      </c>
      <c r="E502" s="1">
        <f>IFERROR(VLOOKUP(D502,IMPORT!$1:$1048576,21,FALSE),"")</f>
        <v>0</v>
      </c>
      <c r="F502" s="22" t="str">
        <f>IFERROR(IF(VLOOKUP(B502,IMPORT!$F:$J,4,0)="true","","S"),"")</f>
        <v/>
      </c>
      <c r="G502" s="10" t="str">
        <f>IFERROR(IF(VLOOKUP(B502,IMPORT!$F:$J,5,0)="normal","","B"),"")</f>
        <v/>
      </c>
      <c r="H502" s="23" t="str">
        <f>IFERROR(IF(VLOOKUP(B502,IMPORT!$F:$L,7,0)="true","","P"),"")</f>
        <v/>
      </c>
      <c r="I502" s="18" t="str">
        <f>IF(AND(OR(IMPORT!K502="available",IMPORT!K502="reservation",IMPORT!K502="reservation-late"),OR(A502&lt;&gt;"Z - Garage - Livraison",A502&lt;&gt;"Z - Garage - Livraison")),B502,"")</f>
        <v/>
      </c>
      <c r="J502" s="18" t="str">
        <f>IFERROR(IF(VLOOKUP(B502,IMPORT!$F:$AF,21,FALSE)&lt;&gt;"null",IF(OR(A502="Z - Garage - Livraison",A502="Z - Garage - Restitution"),"",B502),""),"")</f>
        <v/>
      </c>
      <c r="K502" s="18" t="str">
        <f>IF(AND(J502="",OR(IMPORT!K502="intervention",IMPORT!K502="intervention-late")),IF(OR(A502="Z - Garage - Livraison",A502="Z - Garage - Restitution"),"",B502),"")</f>
        <v/>
      </c>
      <c r="L502" s="18" t="str">
        <f t="shared" si="14"/>
        <v/>
      </c>
      <c r="M502" s="20" t="str">
        <f>IFERROR(INT(IF(OR(IMPORT!K502="intervention",IMPORT!K502="intervention-late",IMPORT!K502="unavailable"),IF(J502&lt;&gt;"",MID(VLOOKUP(B502,IMPORT!$F:$AF,21,0),1,10),MID(VLOOKUP(B502,IMPORT!$F:$AF,19,0),1,10)),"")),"")</f>
        <v/>
      </c>
      <c r="N502" s="20" t="str">
        <f>IFERROR(INT(IF(OR(IMPORT!K502="intervention",IMPORT!K502="intervention-late",IMPORT!K502="unavailable"),IF(J502&lt;&gt;"",MID(VLOOKUP(B502,IMPORT!$F:$AF,22,0),1,10),MID(VLOOKUP(B502,IMPORT!$F:$AF,20,0),1,10)),"")),"")</f>
        <v/>
      </c>
      <c r="O502" s="18" t="str">
        <f t="shared" ca="1" si="15"/>
        <v/>
      </c>
      <c r="P502" s="14" t="str">
        <f>IFERROR(INT(IF(MID(VLOOKUP(B502,IMPORT!$F:$AF,23,FALSE),1,10)&lt;&gt;"null",MID(VLOOKUP(B502,IMPORT!$F:$AF,23,FALSE),1,10),"")),"")</f>
        <v/>
      </c>
      <c r="Q502" s="16" t="str">
        <f>IFERROR(INT(IF(MID(VLOOKUP(B502,IMPORT!$F:$AF,26,FALSE),1,10)&lt;&gt;"null",MID(VLOOKUP(B502,IMPORT!$F:$AF,26,FALSE),1,10),"")),"")</f>
        <v/>
      </c>
      <c r="R502" s="16" t="str">
        <f>IFERROR(IF(VLOOKUP(B502,IMPORT!$F:$AF,11,FALSE)="true","X",""),"")</f>
        <v/>
      </c>
      <c r="S502" s="16" t="str">
        <f>IFERROR(IF(VLOOKUP(B502,IMPORT!$F:$AF,12,FALSE)="true","X",""),"")</f>
        <v/>
      </c>
      <c r="T502" s="16" t="str">
        <f>IFERROR(IF(VLOOKUP(B502,IMPORT!$F:$AF,9,FALSE)="true","X",""),"")</f>
        <v/>
      </c>
      <c r="U502" s="16" t="str">
        <f>IFERROR(IF(VLOOKUP(B502,IMPORT!$F:$AF,10,FALSE)="true","X",""),"")</f>
        <v/>
      </c>
      <c r="V502" s="16" t="str">
        <f>IFERROR(IF(VLOOKUP(B502,IMPORT!$F:$AF,13,FALSE)="true","X",""),"")</f>
        <v/>
      </c>
      <c r="W502" s="16" t="str">
        <f>IFERROR(IF(VLOOKUP(B502,IMPORT!$F:$AF,14,FALSE)="true","X",""),"")</f>
        <v/>
      </c>
      <c r="X502" s="12" t="str">
        <f>IFERROR(INT(IF(MID(VLOOKUP(B502,IMPORT!$F:$AF,27,FALSE),1,10)&lt;&gt;"null",MID(VLOOKUP(B502,IMPORT!$F:$AF,27,FALSE),1,10),"-")),"")</f>
        <v/>
      </c>
      <c r="Y502" s="21" t="str">
        <f>IFERROR(IF(VLOOKUP(B502,IMPORT!$F:$AF,24,FALSE)&lt;&gt;"null",VLOOKUP(B502,IMPORT!$F:$AF,24,FALSE),""),"")</f>
        <v/>
      </c>
      <c r="Z502" s="18" t="str">
        <f>IFERROR(IF(VLOOKUP(B502,IMPORT!$F:$AF,25,FALSE)&lt;&gt;"null",VLOOKUP(B502,IMPORT!$F:$AF,25,FALSE),""),"")</f>
        <v/>
      </c>
    </row>
    <row r="503" spans="1:26">
      <c r="A503" s="1" t="str">
        <f>IFERROR(IF(IMPORT!C503&lt;&gt;"",IMPORT!C503,""),"")</f>
        <v/>
      </c>
      <c r="B503" s="1">
        <f>IFERROR(VLOOKUP(D503,IMPORT!$1:$1048576,6,FALSE),"")</f>
        <v>0</v>
      </c>
      <c r="C503" s="1" t="str">
        <f>IFERROR(VLOOKUP(B503,IMPORT!$F:$G,2,FALSE),"")</f>
        <v/>
      </c>
      <c r="D503" s="8" t="str">
        <f>IFERROR(IF(IMPORT!A503&lt;&gt;"",IMPORT!A503,""),"")</f>
        <v/>
      </c>
      <c r="E503" s="1">
        <f>IFERROR(VLOOKUP(D503,IMPORT!$1:$1048576,21,FALSE),"")</f>
        <v>0</v>
      </c>
      <c r="F503" s="22" t="str">
        <f>IFERROR(IF(VLOOKUP(B503,IMPORT!$F:$J,4,0)="true","","S"),"")</f>
        <v/>
      </c>
      <c r="G503" s="10" t="str">
        <f>IFERROR(IF(VLOOKUP(B503,IMPORT!$F:$J,5,0)="normal","","B"),"")</f>
        <v/>
      </c>
      <c r="H503" s="23" t="str">
        <f>IFERROR(IF(VLOOKUP(B503,IMPORT!$F:$L,7,0)="true","","P"),"")</f>
        <v/>
      </c>
      <c r="I503" s="18" t="str">
        <f>IF(AND(OR(IMPORT!K503="available",IMPORT!K503="reservation",IMPORT!K503="reservation-late"),OR(A503&lt;&gt;"Z - Garage - Livraison",A503&lt;&gt;"Z - Garage - Livraison")),B503,"")</f>
        <v/>
      </c>
      <c r="J503" s="18" t="str">
        <f>IFERROR(IF(VLOOKUP(B503,IMPORT!$F:$AF,21,FALSE)&lt;&gt;"null",IF(OR(A503="Z - Garage - Livraison",A503="Z - Garage - Restitution"),"",B503),""),"")</f>
        <v/>
      </c>
      <c r="K503" s="18" t="str">
        <f>IF(AND(J503="",OR(IMPORT!K503="intervention",IMPORT!K503="intervention-late")),IF(OR(A503="Z - Garage - Livraison",A503="Z - Garage - Restitution"),"",B503),"")</f>
        <v/>
      </c>
      <c r="L503" s="18" t="str">
        <f t="shared" si="14"/>
        <v/>
      </c>
      <c r="M503" s="20" t="str">
        <f>IFERROR(INT(IF(OR(IMPORT!K503="intervention",IMPORT!K503="intervention-late",IMPORT!K503="unavailable"),IF(J503&lt;&gt;"",MID(VLOOKUP(B503,IMPORT!$F:$AF,21,0),1,10),MID(VLOOKUP(B503,IMPORT!$F:$AF,19,0),1,10)),"")),"")</f>
        <v/>
      </c>
      <c r="N503" s="20" t="str">
        <f>IFERROR(INT(IF(OR(IMPORT!K503="intervention",IMPORT!K503="intervention-late",IMPORT!K503="unavailable"),IF(J503&lt;&gt;"",MID(VLOOKUP(B503,IMPORT!$F:$AF,22,0),1,10),MID(VLOOKUP(B503,IMPORT!$F:$AF,20,0),1,10)),"")),"")</f>
        <v/>
      </c>
      <c r="O503" s="18" t="str">
        <f t="shared" ca="1" si="15"/>
        <v/>
      </c>
      <c r="P503" s="14" t="str">
        <f>IFERROR(INT(IF(MID(VLOOKUP(B503,IMPORT!$F:$AF,23,FALSE),1,10)&lt;&gt;"null",MID(VLOOKUP(B503,IMPORT!$F:$AF,23,FALSE),1,10),"")),"")</f>
        <v/>
      </c>
      <c r="Q503" s="16" t="str">
        <f>IFERROR(INT(IF(MID(VLOOKUP(B503,IMPORT!$F:$AF,26,FALSE),1,10)&lt;&gt;"null",MID(VLOOKUP(B503,IMPORT!$F:$AF,26,FALSE),1,10),"")),"")</f>
        <v/>
      </c>
      <c r="R503" s="16" t="str">
        <f>IFERROR(IF(VLOOKUP(B503,IMPORT!$F:$AF,11,FALSE)="true","X",""),"")</f>
        <v/>
      </c>
      <c r="S503" s="16" t="str">
        <f>IFERROR(IF(VLOOKUP(B503,IMPORT!$F:$AF,12,FALSE)="true","X",""),"")</f>
        <v/>
      </c>
      <c r="T503" s="16" t="str">
        <f>IFERROR(IF(VLOOKUP(B503,IMPORT!$F:$AF,9,FALSE)="true","X",""),"")</f>
        <v/>
      </c>
      <c r="U503" s="16" t="str">
        <f>IFERROR(IF(VLOOKUP(B503,IMPORT!$F:$AF,10,FALSE)="true","X",""),"")</f>
        <v/>
      </c>
      <c r="V503" s="16" t="str">
        <f>IFERROR(IF(VLOOKUP(B503,IMPORT!$F:$AF,13,FALSE)="true","X",""),"")</f>
        <v/>
      </c>
      <c r="W503" s="16" t="str">
        <f>IFERROR(IF(VLOOKUP(B503,IMPORT!$F:$AF,14,FALSE)="true","X",""),"")</f>
        <v/>
      </c>
      <c r="X503" s="12" t="str">
        <f>IFERROR(INT(IF(MID(VLOOKUP(B503,IMPORT!$F:$AF,27,FALSE),1,10)&lt;&gt;"null",MID(VLOOKUP(B503,IMPORT!$F:$AF,27,FALSE),1,10),"-")),"")</f>
        <v/>
      </c>
      <c r="Y503" s="21" t="str">
        <f>IFERROR(IF(VLOOKUP(B503,IMPORT!$F:$AF,24,FALSE)&lt;&gt;"null",VLOOKUP(B503,IMPORT!$F:$AF,24,FALSE),""),"")</f>
        <v/>
      </c>
      <c r="Z503" s="18" t="str">
        <f>IFERROR(IF(VLOOKUP(B503,IMPORT!$F:$AF,25,FALSE)&lt;&gt;"null",VLOOKUP(B503,IMPORT!$F:$AF,25,FALSE),""),"")</f>
        <v/>
      </c>
    </row>
    <row r="504" spans="1:26">
      <c r="A504" s="1" t="str">
        <f>IFERROR(IF(IMPORT!C504&lt;&gt;"",IMPORT!C504,""),"")</f>
        <v/>
      </c>
      <c r="B504" s="1">
        <f>IFERROR(VLOOKUP(D504,IMPORT!$1:$1048576,6,FALSE),"")</f>
        <v>0</v>
      </c>
      <c r="C504" s="1" t="str">
        <f>IFERROR(VLOOKUP(B504,IMPORT!$F:$G,2,FALSE),"")</f>
        <v/>
      </c>
      <c r="D504" s="8" t="str">
        <f>IFERROR(IF(IMPORT!A504&lt;&gt;"",IMPORT!A504,""),"")</f>
        <v/>
      </c>
      <c r="E504" s="1">
        <f>IFERROR(VLOOKUP(D504,IMPORT!$1:$1048576,21,FALSE),"")</f>
        <v>0</v>
      </c>
      <c r="F504" s="22" t="str">
        <f>IFERROR(IF(VLOOKUP(B504,IMPORT!$F:$J,4,0)="true","","S"),"")</f>
        <v/>
      </c>
      <c r="G504" s="10" t="str">
        <f>IFERROR(IF(VLOOKUP(B504,IMPORT!$F:$J,5,0)="normal","","B"),"")</f>
        <v/>
      </c>
      <c r="H504" s="23" t="str">
        <f>IFERROR(IF(VLOOKUP(B504,IMPORT!$F:$L,7,0)="true","","P"),"")</f>
        <v/>
      </c>
      <c r="I504" s="18" t="str">
        <f>IF(AND(OR(IMPORT!K504="available",IMPORT!K504="reservation",IMPORT!K504="reservation-late"),OR(A504&lt;&gt;"Z - Garage - Livraison",A504&lt;&gt;"Z - Garage - Livraison")),B504,"")</f>
        <v/>
      </c>
      <c r="J504" s="18" t="str">
        <f>IFERROR(IF(VLOOKUP(B504,IMPORT!$F:$AF,21,FALSE)&lt;&gt;"null",IF(OR(A504="Z - Garage - Livraison",A504="Z - Garage - Restitution"),"",B504),""),"")</f>
        <v/>
      </c>
      <c r="K504" s="18" t="str">
        <f>IF(AND(J504="",OR(IMPORT!K504="intervention",IMPORT!K504="intervention-late")),IF(OR(A504="Z - Garage - Livraison",A504="Z - Garage - Restitution"),"",B504),"")</f>
        <v/>
      </c>
      <c r="L504" s="18" t="str">
        <f t="shared" si="14"/>
        <v/>
      </c>
      <c r="M504" s="20" t="str">
        <f>IFERROR(INT(IF(OR(IMPORT!K504="intervention",IMPORT!K504="intervention-late",IMPORT!K504="unavailable"),IF(J504&lt;&gt;"",MID(VLOOKUP(B504,IMPORT!$F:$AF,21,0),1,10),MID(VLOOKUP(B504,IMPORT!$F:$AF,19,0),1,10)),"")),"")</f>
        <v/>
      </c>
      <c r="N504" s="20" t="str">
        <f>IFERROR(INT(IF(OR(IMPORT!K504="intervention",IMPORT!K504="intervention-late",IMPORT!K504="unavailable"),IF(J504&lt;&gt;"",MID(VLOOKUP(B504,IMPORT!$F:$AF,22,0),1,10),MID(VLOOKUP(B504,IMPORT!$F:$AF,20,0),1,10)),"")),"")</f>
        <v/>
      </c>
      <c r="O504" s="18" t="str">
        <f t="shared" ca="1" si="15"/>
        <v/>
      </c>
      <c r="P504" s="14" t="str">
        <f>IFERROR(INT(IF(MID(VLOOKUP(B504,IMPORT!$F:$AF,23,FALSE),1,10)&lt;&gt;"null",MID(VLOOKUP(B504,IMPORT!$F:$AF,23,FALSE),1,10),"")),"")</f>
        <v/>
      </c>
      <c r="Q504" s="16" t="str">
        <f>IFERROR(INT(IF(MID(VLOOKUP(B504,IMPORT!$F:$AF,26,FALSE),1,10)&lt;&gt;"null",MID(VLOOKUP(B504,IMPORT!$F:$AF,26,FALSE),1,10),"")),"")</f>
        <v/>
      </c>
      <c r="R504" s="16" t="str">
        <f>IFERROR(IF(VLOOKUP(B504,IMPORT!$F:$AF,11,FALSE)="true","X",""),"")</f>
        <v/>
      </c>
      <c r="S504" s="16" t="str">
        <f>IFERROR(IF(VLOOKUP(B504,IMPORT!$F:$AF,12,FALSE)="true","X",""),"")</f>
        <v/>
      </c>
      <c r="T504" s="16" t="str">
        <f>IFERROR(IF(VLOOKUP(B504,IMPORT!$F:$AF,9,FALSE)="true","X",""),"")</f>
        <v/>
      </c>
      <c r="U504" s="16" t="str">
        <f>IFERROR(IF(VLOOKUP(B504,IMPORT!$F:$AF,10,FALSE)="true","X",""),"")</f>
        <v/>
      </c>
      <c r="V504" s="16" t="str">
        <f>IFERROR(IF(VLOOKUP(B504,IMPORT!$F:$AF,13,FALSE)="true","X",""),"")</f>
        <v/>
      </c>
      <c r="W504" s="16" t="str">
        <f>IFERROR(IF(VLOOKUP(B504,IMPORT!$F:$AF,14,FALSE)="true","X",""),"")</f>
        <v/>
      </c>
      <c r="X504" s="12" t="str">
        <f>IFERROR(INT(IF(MID(VLOOKUP(B504,IMPORT!$F:$AF,27,FALSE),1,10)&lt;&gt;"null",MID(VLOOKUP(B504,IMPORT!$F:$AF,27,FALSE),1,10),"-")),"")</f>
        <v/>
      </c>
      <c r="Y504" s="21" t="str">
        <f>IFERROR(IF(VLOOKUP(B504,IMPORT!$F:$AF,24,FALSE)&lt;&gt;"null",VLOOKUP(B504,IMPORT!$F:$AF,24,FALSE),""),"")</f>
        <v/>
      </c>
      <c r="Z504" s="18" t="str">
        <f>IFERROR(IF(VLOOKUP(B504,IMPORT!$F:$AF,25,FALSE)&lt;&gt;"null",VLOOKUP(B504,IMPORT!$F:$AF,25,FALSE),""),"")</f>
        <v/>
      </c>
    </row>
    <row r="505" spans="1:26">
      <c r="A505" s="1" t="str">
        <f>IFERROR(IF(IMPORT!C505&lt;&gt;"",IMPORT!C505,""),"")</f>
        <v/>
      </c>
      <c r="B505" s="1">
        <f>IFERROR(VLOOKUP(D505,IMPORT!$1:$1048576,6,FALSE),"")</f>
        <v>0</v>
      </c>
      <c r="C505" s="1" t="str">
        <f>IFERROR(VLOOKUP(B505,IMPORT!$F:$G,2,FALSE),"")</f>
        <v/>
      </c>
      <c r="D505" s="8" t="str">
        <f>IFERROR(IF(IMPORT!A505&lt;&gt;"",IMPORT!A505,""),"")</f>
        <v/>
      </c>
      <c r="E505" s="1">
        <f>IFERROR(VLOOKUP(D505,IMPORT!$1:$1048576,21,FALSE),"")</f>
        <v>0</v>
      </c>
      <c r="F505" s="22" t="str">
        <f>IFERROR(IF(VLOOKUP(B505,IMPORT!$F:$J,4,0)="true","","S"),"")</f>
        <v/>
      </c>
      <c r="G505" s="10" t="str">
        <f>IFERROR(IF(VLOOKUP(B505,IMPORT!$F:$J,5,0)="normal","","B"),"")</f>
        <v/>
      </c>
      <c r="H505" s="23" t="str">
        <f>IFERROR(IF(VLOOKUP(B505,IMPORT!$F:$L,7,0)="true","","P"),"")</f>
        <v/>
      </c>
      <c r="I505" s="18" t="str">
        <f>IF(AND(OR(IMPORT!K505="available",IMPORT!K505="reservation",IMPORT!K505="reservation-late"),OR(A505&lt;&gt;"Z - Garage - Livraison",A505&lt;&gt;"Z - Garage - Livraison")),B505,"")</f>
        <v/>
      </c>
      <c r="J505" s="18" t="str">
        <f>IFERROR(IF(VLOOKUP(B505,IMPORT!$F:$AF,21,FALSE)&lt;&gt;"null",IF(OR(A505="Z - Garage - Livraison",A505="Z - Garage - Restitution"),"",B505),""),"")</f>
        <v/>
      </c>
      <c r="K505" s="18" t="str">
        <f>IF(AND(J505="",OR(IMPORT!K505="intervention",IMPORT!K505="intervention-late")),IF(OR(A505="Z - Garage - Livraison",A505="Z - Garage - Restitution"),"",B505),"")</f>
        <v/>
      </c>
      <c r="L505" s="18" t="str">
        <f t="shared" si="14"/>
        <v/>
      </c>
      <c r="M505" s="20" t="str">
        <f>IFERROR(INT(IF(OR(IMPORT!K505="intervention",IMPORT!K505="intervention-late",IMPORT!K505="unavailable"),IF(J505&lt;&gt;"",MID(VLOOKUP(B505,IMPORT!$F:$AF,21,0),1,10),MID(VLOOKUP(B505,IMPORT!$F:$AF,19,0),1,10)),"")),"")</f>
        <v/>
      </c>
      <c r="N505" s="20" t="str">
        <f>IFERROR(INT(IF(OR(IMPORT!K505="intervention",IMPORT!K505="intervention-late",IMPORT!K505="unavailable"),IF(J505&lt;&gt;"",MID(VLOOKUP(B505,IMPORT!$F:$AF,22,0),1,10),MID(VLOOKUP(B505,IMPORT!$F:$AF,20,0),1,10)),"")),"")</f>
        <v/>
      </c>
      <c r="O505" s="18" t="str">
        <f t="shared" ca="1" si="15"/>
        <v/>
      </c>
      <c r="P505" s="14" t="str">
        <f>IFERROR(INT(IF(MID(VLOOKUP(B505,IMPORT!$F:$AF,23,FALSE),1,10)&lt;&gt;"null",MID(VLOOKUP(B505,IMPORT!$F:$AF,23,FALSE),1,10),"")),"")</f>
        <v/>
      </c>
      <c r="Q505" s="16" t="str">
        <f>IFERROR(INT(IF(MID(VLOOKUP(B505,IMPORT!$F:$AF,26,FALSE),1,10)&lt;&gt;"null",MID(VLOOKUP(B505,IMPORT!$F:$AF,26,FALSE),1,10),"")),"")</f>
        <v/>
      </c>
      <c r="R505" s="16" t="str">
        <f>IFERROR(IF(VLOOKUP(B505,IMPORT!$F:$AF,11,FALSE)="true","X",""),"")</f>
        <v/>
      </c>
      <c r="S505" s="16" t="str">
        <f>IFERROR(IF(VLOOKUP(B505,IMPORT!$F:$AF,12,FALSE)="true","X",""),"")</f>
        <v/>
      </c>
      <c r="T505" s="16" t="str">
        <f>IFERROR(IF(VLOOKUP(B505,IMPORT!$F:$AF,9,FALSE)="true","X",""),"")</f>
        <v/>
      </c>
      <c r="U505" s="16" t="str">
        <f>IFERROR(IF(VLOOKUP(B505,IMPORT!$F:$AF,10,FALSE)="true","X",""),"")</f>
        <v/>
      </c>
      <c r="V505" s="16" t="str">
        <f>IFERROR(IF(VLOOKUP(B505,IMPORT!$F:$AF,13,FALSE)="true","X",""),"")</f>
        <v/>
      </c>
      <c r="W505" s="16" t="str">
        <f>IFERROR(IF(VLOOKUP(B505,IMPORT!$F:$AF,14,FALSE)="true","X",""),"")</f>
        <v/>
      </c>
      <c r="X505" s="12" t="str">
        <f>IFERROR(INT(IF(MID(VLOOKUP(B505,IMPORT!$F:$AF,27,FALSE),1,10)&lt;&gt;"null",MID(VLOOKUP(B505,IMPORT!$F:$AF,27,FALSE),1,10),"-")),"")</f>
        <v/>
      </c>
      <c r="Y505" s="21" t="str">
        <f>IFERROR(IF(VLOOKUP(B505,IMPORT!$F:$AF,24,FALSE)&lt;&gt;"null",VLOOKUP(B505,IMPORT!$F:$AF,24,FALSE),""),"")</f>
        <v/>
      </c>
      <c r="Z505" s="18" t="str">
        <f>IFERROR(IF(VLOOKUP(B505,IMPORT!$F:$AF,25,FALSE)&lt;&gt;"null",VLOOKUP(B505,IMPORT!$F:$AF,25,FALSE),""),"")</f>
        <v/>
      </c>
    </row>
    <row r="506" spans="1:26">
      <c r="A506" s="1" t="str">
        <f>IFERROR(IF(IMPORT!C506&lt;&gt;"",IMPORT!C506,""),"")</f>
        <v/>
      </c>
      <c r="B506" s="1">
        <f>IFERROR(VLOOKUP(D506,IMPORT!$1:$1048576,6,FALSE),"")</f>
        <v>0</v>
      </c>
      <c r="C506" s="1" t="str">
        <f>IFERROR(VLOOKUP(B506,IMPORT!$F:$G,2,FALSE),"")</f>
        <v/>
      </c>
      <c r="D506" s="8" t="str">
        <f>IFERROR(IF(IMPORT!A506&lt;&gt;"",IMPORT!A506,""),"")</f>
        <v/>
      </c>
      <c r="E506" s="1">
        <f>IFERROR(VLOOKUP(D506,IMPORT!$1:$1048576,21,FALSE),"")</f>
        <v>0</v>
      </c>
      <c r="F506" s="22" t="str">
        <f>IFERROR(IF(VLOOKUP(B506,IMPORT!$F:$J,4,0)="true","","S"),"")</f>
        <v/>
      </c>
      <c r="G506" s="10" t="str">
        <f>IFERROR(IF(VLOOKUP(B506,IMPORT!$F:$J,5,0)="normal","","B"),"")</f>
        <v/>
      </c>
      <c r="H506" s="23" t="str">
        <f>IFERROR(IF(VLOOKUP(B506,IMPORT!$F:$L,7,0)="true","","P"),"")</f>
        <v/>
      </c>
      <c r="I506" s="18" t="str">
        <f>IF(AND(OR(IMPORT!K506="available",IMPORT!K506="reservation",IMPORT!K506="reservation-late"),OR(A506&lt;&gt;"Z - Garage - Livraison",A506&lt;&gt;"Z - Garage - Livraison")),B506,"")</f>
        <v/>
      </c>
      <c r="J506" s="18" t="str">
        <f>IFERROR(IF(VLOOKUP(B506,IMPORT!$F:$AF,21,FALSE)&lt;&gt;"null",IF(OR(A506="Z - Garage - Livraison",A506="Z - Garage - Restitution"),"",B506),""),"")</f>
        <v/>
      </c>
      <c r="K506" s="18" t="str">
        <f>IF(AND(J506="",OR(IMPORT!K506="intervention",IMPORT!K506="intervention-late")),IF(OR(A506="Z - Garage - Livraison",A506="Z - Garage - Restitution"),"",B506),"")</f>
        <v/>
      </c>
      <c r="L506" s="18" t="str">
        <f t="shared" si="14"/>
        <v/>
      </c>
      <c r="M506" s="20" t="str">
        <f>IFERROR(INT(IF(OR(IMPORT!K506="intervention",IMPORT!K506="intervention-late",IMPORT!K506="unavailable"),IF(J506&lt;&gt;"",MID(VLOOKUP(B506,IMPORT!$F:$AF,21,0),1,10),MID(VLOOKUP(B506,IMPORT!$F:$AF,19,0),1,10)),"")),"")</f>
        <v/>
      </c>
      <c r="N506" s="20" t="str">
        <f>IFERROR(INT(IF(OR(IMPORT!K506="intervention",IMPORT!K506="intervention-late",IMPORT!K506="unavailable"),IF(J506&lt;&gt;"",MID(VLOOKUP(B506,IMPORT!$F:$AF,22,0),1,10),MID(VLOOKUP(B506,IMPORT!$F:$AF,20,0),1,10)),"")),"")</f>
        <v/>
      </c>
      <c r="O506" s="18" t="str">
        <f t="shared" ca="1" si="15"/>
        <v/>
      </c>
      <c r="P506" s="14" t="str">
        <f>IFERROR(INT(IF(MID(VLOOKUP(B506,IMPORT!$F:$AF,23,FALSE),1,10)&lt;&gt;"null",MID(VLOOKUP(B506,IMPORT!$F:$AF,23,FALSE),1,10),"")),"")</f>
        <v/>
      </c>
      <c r="Q506" s="16" t="str">
        <f>IFERROR(INT(IF(MID(VLOOKUP(B506,IMPORT!$F:$AF,26,FALSE),1,10)&lt;&gt;"null",MID(VLOOKUP(B506,IMPORT!$F:$AF,26,FALSE),1,10),"")),"")</f>
        <v/>
      </c>
      <c r="R506" s="16" t="str">
        <f>IFERROR(IF(VLOOKUP(B506,IMPORT!$F:$AF,11,FALSE)="true","X",""),"")</f>
        <v/>
      </c>
      <c r="S506" s="16" t="str">
        <f>IFERROR(IF(VLOOKUP(B506,IMPORT!$F:$AF,12,FALSE)="true","X",""),"")</f>
        <v/>
      </c>
      <c r="T506" s="16" t="str">
        <f>IFERROR(IF(VLOOKUP(B506,IMPORT!$F:$AF,9,FALSE)="true","X",""),"")</f>
        <v/>
      </c>
      <c r="U506" s="16" t="str">
        <f>IFERROR(IF(VLOOKUP(B506,IMPORT!$F:$AF,10,FALSE)="true","X",""),"")</f>
        <v/>
      </c>
      <c r="V506" s="16" t="str">
        <f>IFERROR(IF(VLOOKUP(B506,IMPORT!$F:$AF,13,FALSE)="true","X",""),"")</f>
        <v/>
      </c>
      <c r="W506" s="16" t="str">
        <f>IFERROR(IF(VLOOKUP(B506,IMPORT!$F:$AF,14,FALSE)="true","X",""),"")</f>
        <v/>
      </c>
      <c r="X506" s="12" t="str">
        <f>IFERROR(INT(IF(MID(VLOOKUP(B506,IMPORT!$F:$AF,27,FALSE),1,10)&lt;&gt;"null",MID(VLOOKUP(B506,IMPORT!$F:$AF,27,FALSE),1,10),"-")),"")</f>
        <v/>
      </c>
      <c r="Y506" s="21" t="str">
        <f>IFERROR(IF(VLOOKUP(B506,IMPORT!$F:$AF,24,FALSE)&lt;&gt;"null",VLOOKUP(B506,IMPORT!$F:$AF,24,FALSE),""),"")</f>
        <v/>
      </c>
      <c r="Z506" s="18" t="str">
        <f>IFERROR(IF(VLOOKUP(B506,IMPORT!$F:$AF,25,FALSE)&lt;&gt;"null",VLOOKUP(B506,IMPORT!$F:$AF,25,FALSE),""),"")</f>
        <v/>
      </c>
    </row>
    <row r="507" spans="1:26">
      <c r="A507" s="1" t="str">
        <f>IFERROR(IF(IMPORT!C507&lt;&gt;"",IMPORT!C507,""),"")</f>
        <v/>
      </c>
      <c r="B507" s="1">
        <f>IFERROR(VLOOKUP(D507,IMPORT!$1:$1048576,6,FALSE),"")</f>
        <v>0</v>
      </c>
      <c r="C507" s="1" t="str">
        <f>IFERROR(VLOOKUP(B507,IMPORT!$F:$G,2,FALSE),"")</f>
        <v/>
      </c>
      <c r="D507" s="8" t="str">
        <f>IFERROR(IF(IMPORT!A507&lt;&gt;"",IMPORT!A507,""),"")</f>
        <v/>
      </c>
      <c r="E507" s="1">
        <f>IFERROR(VLOOKUP(D507,IMPORT!$1:$1048576,21,FALSE),"")</f>
        <v>0</v>
      </c>
      <c r="F507" s="22" t="str">
        <f>IFERROR(IF(VLOOKUP(B507,IMPORT!$F:$J,4,0)="true","","S"),"")</f>
        <v/>
      </c>
      <c r="G507" s="10" t="str">
        <f>IFERROR(IF(VLOOKUP(B507,IMPORT!$F:$J,5,0)="normal","","B"),"")</f>
        <v/>
      </c>
      <c r="H507" s="23" t="str">
        <f>IFERROR(IF(VLOOKUP(B507,IMPORT!$F:$L,7,0)="true","","P"),"")</f>
        <v/>
      </c>
      <c r="I507" s="18" t="str">
        <f>IF(AND(OR(IMPORT!K507="available",IMPORT!K507="reservation",IMPORT!K507="reservation-late"),OR(A507&lt;&gt;"Z - Garage - Livraison",A507&lt;&gt;"Z - Garage - Livraison")),B507,"")</f>
        <v/>
      </c>
      <c r="J507" s="18" t="str">
        <f>IFERROR(IF(VLOOKUP(B507,IMPORT!$F:$AF,21,FALSE)&lt;&gt;"null",IF(OR(A507="Z - Garage - Livraison",A507="Z - Garage - Restitution"),"",B507),""),"")</f>
        <v/>
      </c>
      <c r="K507" s="18" t="str">
        <f>IF(AND(J507="",OR(IMPORT!K507="intervention",IMPORT!K507="intervention-late")),IF(OR(A507="Z - Garage - Livraison",A507="Z - Garage - Restitution"),"",B507),"")</f>
        <v/>
      </c>
      <c r="L507" s="18" t="str">
        <f t="shared" si="14"/>
        <v/>
      </c>
      <c r="M507" s="20" t="str">
        <f>IFERROR(INT(IF(OR(IMPORT!K507="intervention",IMPORT!K507="intervention-late",IMPORT!K507="unavailable"),IF(J507&lt;&gt;"",MID(VLOOKUP(B507,IMPORT!$F:$AF,21,0),1,10),MID(VLOOKUP(B507,IMPORT!$F:$AF,19,0),1,10)),"")),"")</f>
        <v/>
      </c>
      <c r="N507" s="20" t="str">
        <f>IFERROR(INT(IF(OR(IMPORT!K507="intervention",IMPORT!K507="intervention-late",IMPORT!K507="unavailable"),IF(J507&lt;&gt;"",MID(VLOOKUP(B507,IMPORT!$F:$AF,22,0),1,10),MID(VLOOKUP(B507,IMPORT!$F:$AF,20,0),1,10)),"")),"")</f>
        <v/>
      </c>
      <c r="O507" s="18" t="str">
        <f t="shared" ca="1" si="15"/>
        <v/>
      </c>
      <c r="P507" s="14" t="str">
        <f>IFERROR(INT(IF(MID(VLOOKUP(B507,IMPORT!$F:$AF,23,FALSE),1,10)&lt;&gt;"null",MID(VLOOKUP(B507,IMPORT!$F:$AF,23,FALSE),1,10),"")),"")</f>
        <v/>
      </c>
      <c r="Q507" s="16" t="str">
        <f>IFERROR(INT(IF(MID(VLOOKUP(B507,IMPORT!$F:$AF,26,FALSE),1,10)&lt;&gt;"null",MID(VLOOKUP(B507,IMPORT!$F:$AF,26,FALSE),1,10),"")),"")</f>
        <v/>
      </c>
      <c r="R507" s="16" t="str">
        <f>IFERROR(IF(VLOOKUP(B507,IMPORT!$F:$AF,11,FALSE)="true","X",""),"")</f>
        <v/>
      </c>
      <c r="S507" s="16" t="str">
        <f>IFERROR(IF(VLOOKUP(B507,IMPORT!$F:$AF,12,FALSE)="true","X",""),"")</f>
        <v/>
      </c>
      <c r="T507" s="16" t="str">
        <f>IFERROR(IF(VLOOKUP(B507,IMPORT!$F:$AF,9,FALSE)="true","X",""),"")</f>
        <v/>
      </c>
      <c r="U507" s="16" t="str">
        <f>IFERROR(IF(VLOOKUP(B507,IMPORT!$F:$AF,10,FALSE)="true","X",""),"")</f>
        <v/>
      </c>
      <c r="V507" s="16" t="str">
        <f>IFERROR(IF(VLOOKUP(B507,IMPORT!$F:$AF,13,FALSE)="true","X",""),"")</f>
        <v/>
      </c>
      <c r="W507" s="16" t="str">
        <f>IFERROR(IF(VLOOKUP(B507,IMPORT!$F:$AF,14,FALSE)="true","X",""),"")</f>
        <v/>
      </c>
      <c r="X507" s="12" t="str">
        <f>IFERROR(INT(IF(MID(VLOOKUP(B507,IMPORT!$F:$AF,27,FALSE),1,10)&lt;&gt;"null",MID(VLOOKUP(B507,IMPORT!$F:$AF,27,FALSE),1,10),"-")),"")</f>
        <v/>
      </c>
      <c r="Y507" s="21" t="str">
        <f>IFERROR(IF(VLOOKUP(B507,IMPORT!$F:$AF,24,FALSE)&lt;&gt;"null",VLOOKUP(B507,IMPORT!$F:$AF,24,FALSE),""),"")</f>
        <v/>
      </c>
      <c r="Z507" s="18" t="str">
        <f>IFERROR(IF(VLOOKUP(B507,IMPORT!$F:$AF,25,FALSE)&lt;&gt;"null",VLOOKUP(B507,IMPORT!$F:$AF,25,FALSE),""),"")</f>
        <v/>
      </c>
    </row>
    <row r="508" spans="1:26">
      <c r="A508" s="1" t="str">
        <f>IFERROR(IF(IMPORT!C508&lt;&gt;"",IMPORT!C508,""),"")</f>
        <v/>
      </c>
      <c r="B508" s="1">
        <f>IFERROR(VLOOKUP(D508,IMPORT!$1:$1048576,6,FALSE),"")</f>
        <v>0</v>
      </c>
      <c r="C508" s="1" t="str">
        <f>IFERROR(VLOOKUP(B508,IMPORT!$F:$G,2,FALSE),"")</f>
        <v/>
      </c>
      <c r="D508" s="8" t="str">
        <f>IFERROR(IF(IMPORT!A508&lt;&gt;"",IMPORT!A508,""),"")</f>
        <v/>
      </c>
      <c r="E508" s="1">
        <f>IFERROR(VLOOKUP(D508,IMPORT!$1:$1048576,21,FALSE),"")</f>
        <v>0</v>
      </c>
      <c r="F508" s="22" t="str">
        <f>IFERROR(IF(VLOOKUP(B508,IMPORT!$F:$J,4,0)="true","","S"),"")</f>
        <v/>
      </c>
      <c r="G508" s="10" t="str">
        <f>IFERROR(IF(VLOOKUP(B508,IMPORT!$F:$J,5,0)="normal","","B"),"")</f>
        <v/>
      </c>
      <c r="H508" s="23" t="str">
        <f>IFERROR(IF(VLOOKUP(B508,IMPORT!$F:$L,7,0)="true","","P"),"")</f>
        <v/>
      </c>
      <c r="I508" s="18" t="str">
        <f>IF(AND(OR(IMPORT!K508="available",IMPORT!K508="reservation",IMPORT!K508="reservation-late"),OR(A508&lt;&gt;"Z - Garage - Livraison",A508&lt;&gt;"Z - Garage - Livraison")),B508,"")</f>
        <v/>
      </c>
      <c r="J508" s="18" t="str">
        <f>IFERROR(IF(VLOOKUP(B508,IMPORT!$F:$AF,21,FALSE)&lt;&gt;"null",IF(OR(A508="Z - Garage - Livraison",A508="Z - Garage - Restitution"),"",B508),""),"")</f>
        <v/>
      </c>
      <c r="K508" s="18" t="str">
        <f>IF(AND(J508="",OR(IMPORT!K508="intervention",IMPORT!K508="intervention-late")),IF(OR(A508="Z - Garage - Livraison",A508="Z - Garage - Restitution"),"",B508),"")</f>
        <v/>
      </c>
      <c r="L508" s="18" t="str">
        <f t="shared" si="14"/>
        <v/>
      </c>
      <c r="M508" s="20" t="str">
        <f>IFERROR(INT(IF(OR(IMPORT!K508="intervention",IMPORT!K508="intervention-late",IMPORT!K508="unavailable"),IF(J508&lt;&gt;"",MID(VLOOKUP(B508,IMPORT!$F:$AF,21,0),1,10),MID(VLOOKUP(B508,IMPORT!$F:$AF,19,0),1,10)),"")),"")</f>
        <v/>
      </c>
      <c r="N508" s="20" t="str">
        <f>IFERROR(INT(IF(OR(IMPORT!K508="intervention",IMPORT!K508="intervention-late",IMPORT!K508="unavailable"),IF(J508&lt;&gt;"",MID(VLOOKUP(B508,IMPORT!$F:$AF,22,0),1,10),MID(VLOOKUP(B508,IMPORT!$F:$AF,20,0),1,10)),"")),"")</f>
        <v/>
      </c>
      <c r="O508" s="18" t="str">
        <f t="shared" ca="1" si="15"/>
        <v/>
      </c>
      <c r="P508" s="14" t="str">
        <f>IFERROR(INT(IF(MID(VLOOKUP(B508,IMPORT!$F:$AF,23,FALSE),1,10)&lt;&gt;"null",MID(VLOOKUP(B508,IMPORT!$F:$AF,23,FALSE),1,10),"")),"")</f>
        <v/>
      </c>
      <c r="Q508" s="16" t="str">
        <f>IFERROR(INT(IF(MID(VLOOKUP(B508,IMPORT!$F:$AF,26,FALSE),1,10)&lt;&gt;"null",MID(VLOOKUP(B508,IMPORT!$F:$AF,26,FALSE),1,10),"")),"")</f>
        <v/>
      </c>
      <c r="R508" s="16" t="str">
        <f>IFERROR(IF(VLOOKUP(B508,IMPORT!$F:$AF,11,FALSE)="true","X",""),"")</f>
        <v/>
      </c>
      <c r="S508" s="16" t="str">
        <f>IFERROR(IF(VLOOKUP(B508,IMPORT!$F:$AF,12,FALSE)="true","X",""),"")</f>
        <v/>
      </c>
      <c r="T508" s="16" t="str">
        <f>IFERROR(IF(VLOOKUP(B508,IMPORT!$F:$AF,9,FALSE)="true","X",""),"")</f>
        <v/>
      </c>
      <c r="U508" s="16" t="str">
        <f>IFERROR(IF(VLOOKUP(B508,IMPORT!$F:$AF,10,FALSE)="true","X",""),"")</f>
        <v/>
      </c>
      <c r="V508" s="16" t="str">
        <f>IFERROR(IF(VLOOKUP(B508,IMPORT!$F:$AF,13,FALSE)="true","X",""),"")</f>
        <v/>
      </c>
      <c r="W508" s="16" t="str">
        <f>IFERROR(IF(VLOOKUP(B508,IMPORT!$F:$AF,14,FALSE)="true","X",""),"")</f>
        <v/>
      </c>
      <c r="X508" s="12" t="str">
        <f>IFERROR(INT(IF(MID(VLOOKUP(B508,IMPORT!$F:$AF,27,FALSE),1,10)&lt;&gt;"null",MID(VLOOKUP(B508,IMPORT!$F:$AF,27,FALSE),1,10),"-")),"")</f>
        <v/>
      </c>
      <c r="Y508" s="21" t="str">
        <f>IFERROR(IF(VLOOKUP(B508,IMPORT!$F:$AF,24,FALSE)&lt;&gt;"null",VLOOKUP(B508,IMPORT!$F:$AF,24,FALSE),""),"")</f>
        <v/>
      </c>
      <c r="Z508" s="18" t="str">
        <f>IFERROR(IF(VLOOKUP(B508,IMPORT!$F:$AF,25,FALSE)&lt;&gt;"null",VLOOKUP(B508,IMPORT!$F:$AF,25,FALSE),""),"")</f>
        <v/>
      </c>
    </row>
    <row r="509" spans="1:26">
      <c r="A509" s="1" t="str">
        <f>IFERROR(IF(IMPORT!C509&lt;&gt;"",IMPORT!C509,""),"")</f>
        <v/>
      </c>
      <c r="B509" s="1">
        <f>IFERROR(VLOOKUP(D509,IMPORT!$1:$1048576,6,FALSE),"")</f>
        <v>0</v>
      </c>
      <c r="C509" s="1" t="str">
        <f>IFERROR(VLOOKUP(B509,IMPORT!$F:$G,2,FALSE),"")</f>
        <v/>
      </c>
      <c r="D509" s="8" t="str">
        <f>IFERROR(IF(IMPORT!A509&lt;&gt;"",IMPORT!A509,""),"")</f>
        <v/>
      </c>
      <c r="E509" s="1">
        <f>IFERROR(VLOOKUP(D509,IMPORT!$1:$1048576,21,FALSE),"")</f>
        <v>0</v>
      </c>
      <c r="F509" s="22" t="str">
        <f>IFERROR(IF(VLOOKUP(B509,IMPORT!$F:$J,4,0)="true","","S"),"")</f>
        <v/>
      </c>
      <c r="G509" s="10" t="str">
        <f>IFERROR(IF(VLOOKUP(B509,IMPORT!$F:$J,5,0)="normal","","B"),"")</f>
        <v/>
      </c>
      <c r="H509" s="23" t="str">
        <f>IFERROR(IF(VLOOKUP(B509,IMPORT!$F:$L,7,0)="true","","P"),"")</f>
        <v/>
      </c>
      <c r="I509" s="18" t="str">
        <f>IF(AND(OR(IMPORT!K509="available",IMPORT!K509="reservation",IMPORT!K509="reservation-late"),OR(A509&lt;&gt;"Z - Garage - Livraison",A509&lt;&gt;"Z - Garage - Livraison")),B509,"")</f>
        <v/>
      </c>
      <c r="J509" s="18" t="str">
        <f>IFERROR(IF(VLOOKUP(B509,IMPORT!$F:$AF,21,FALSE)&lt;&gt;"null",IF(OR(A509="Z - Garage - Livraison",A509="Z - Garage - Restitution"),"",B509),""),"")</f>
        <v/>
      </c>
      <c r="K509" s="18" t="str">
        <f>IF(AND(J509="",OR(IMPORT!K509="intervention",IMPORT!K509="intervention-late")),IF(OR(A509="Z - Garage - Livraison",A509="Z - Garage - Restitution"),"",B509),"")</f>
        <v/>
      </c>
      <c r="L509" s="18" t="str">
        <f t="shared" si="14"/>
        <v/>
      </c>
      <c r="M509" s="20" t="str">
        <f>IFERROR(INT(IF(OR(IMPORT!K509="intervention",IMPORT!K509="intervention-late",IMPORT!K509="unavailable"),IF(J509&lt;&gt;"",MID(VLOOKUP(B509,IMPORT!$F:$AF,21,0),1,10),MID(VLOOKUP(B509,IMPORT!$F:$AF,19,0),1,10)),"")),"")</f>
        <v/>
      </c>
      <c r="N509" s="20" t="str">
        <f>IFERROR(INT(IF(OR(IMPORT!K509="intervention",IMPORT!K509="intervention-late",IMPORT!K509="unavailable"),IF(J509&lt;&gt;"",MID(VLOOKUP(B509,IMPORT!$F:$AF,22,0),1,10),MID(VLOOKUP(B509,IMPORT!$F:$AF,20,0),1,10)),"")),"")</f>
        <v/>
      </c>
      <c r="O509" s="18" t="str">
        <f t="shared" ca="1" si="15"/>
        <v/>
      </c>
      <c r="P509" s="14" t="str">
        <f>IFERROR(INT(IF(MID(VLOOKUP(B509,IMPORT!$F:$AF,23,FALSE),1,10)&lt;&gt;"null",MID(VLOOKUP(B509,IMPORT!$F:$AF,23,FALSE),1,10),"")),"")</f>
        <v/>
      </c>
      <c r="Q509" s="16" t="str">
        <f>IFERROR(INT(IF(MID(VLOOKUP(B509,IMPORT!$F:$AF,26,FALSE),1,10)&lt;&gt;"null",MID(VLOOKUP(B509,IMPORT!$F:$AF,26,FALSE),1,10),"")),"")</f>
        <v/>
      </c>
      <c r="R509" s="16" t="str">
        <f>IFERROR(IF(VLOOKUP(B509,IMPORT!$F:$AF,11,FALSE)="true","X",""),"")</f>
        <v/>
      </c>
      <c r="S509" s="16" t="str">
        <f>IFERROR(IF(VLOOKUP(B509,IMPORT!$F:$AF,12,FALSE)="true","X",""),"")</f>
        <v/>
      </c>
      <c r="T509" s="16" t="str">
        <f>IFERROR(IF(VLOOKUP(B509,IMPORT!$F:$AF,9,FALSE)="true","X",""),"")</f>
        <v/>
      </c>
      <c r="U509" s="16" t="str">
        <f>IFERROR(IF(VLOOKUP(B509,IMPORT!$F:$AF,10,FALSE)="true","X",""),"")</f>
        <v/>
      </c>
      <c r="V509" s="16" t="str">
        <f>IFERROR(IF(VLOOKUP(B509,IMPORT!$F:$AF,13,FALSE)="true","X",""),"")</f>
        <v/>
      </c>
      <c r="W509" s="16" t="str">
        <f>IFERROR(IF(VLOOKUP(B509,IMPORT!$F:$AF,14,FALSE)="true","X",""),"")</f>
        <v/>
      </c>
      <c r="X509" s="12" t="str">
        <f>IFERROR(INT(IF(MID(VLOOKUP(B509,IMPORT!$F:$AF,27,FALSE),1,10)&lt;&gt;"null",MID(VLOOKUP(B509,IMPORT!$F:$AF,27,FALSE),1,10),"-")),"")</f>
        <v/>
      </c>
      <c r="Y509" s="21" t="str">
        <f>IFERROR(IF(VLOOKUP(B509,IMPORT!$F:$AF,24,FALSE)&lt;&gt;"null",VLOOKUP(B509,IMPORT!$F:$AF,24,FALSE),""),"")</f>
        <v/>
      </c>
      <c r="Z509" s="18" t="str">
        <f>IFERROR(IF(VLOOKUP(B509,IMPORT!$F:$AF,25,FALSE)&lt;&gt;"null",VLOOKUP(B509,IMPORT!$F:$AF,25,FALSE),""),"")</f>
        <v/>
      </c>
    </row>
    <row r="510" spans="1:26">
      <c r="A510" s="1" t="str">
        <f>IFERROR(IF(IMPORT!C510&lt;&gt;"",IMPORT!C510,""),"")</f>
        <v/>
      </c>
      <c r="B510" s="1">
        <f>IFERROR(VLOOKUP(D510,IMPORT!$1:$1048576,6,FALSE),"")</f>
        <v>0</v>
      </c>
      <c r="C510" s="1" t="str">
        <f>IFERROR(VLOOKUP(B510,IMPORT!$F:$G,2,FALSE),"")</f>
        <v/>
      </c>
      <c r="D510" s="8" t="str">
        <f>IFERROR(IF(IMPORT!A510&lt;&gt;"",IMPORT!A510,""),"")</f>
        <v/>
      </c>
      <c r="E510" s="1">
        <f>IFERROR(VLOOKUP(D510,IMPORT!$1:$1048576,21,FALSE),"")</f>
        <v>0</v>
      </c>
      <c r="F510" s="22" t="str">
        <f>IFERROR(IF(VLOOKUP(B510,IMPORT!$F:$J,4,0)="true","","S"),"")</f>
        <v/>
      </c>
      <c r="G510" s="10" t="str">
        <f>IFERROR(IF(VLOOKUP(B510,IMPORT!$F:$J,5,0)="normal","","B"),"")</f>
        <v/>
      </c>
      <c r="H510" s="23" t="str">
        <f>IFERROR(IF(VLOOKUP(B510,IMPORT!$F:$L,7,0)="true","","P"),"")</f>
        <v/>
      </c>
      <c r="I510" s="18" t="str">
        <f>IF(AND(OR(IMPORT!K510="available",IMPORT!K510="reservation",IMPORT!K510="reservation-late"),OR(A510&lt;&gt;"Z - Garage - Livraison",A510&lt;&gt;"Z - Garage - Livraison")),B510,"")</f>
        <v/>
      </c>
      <c r="J510" s="18" t="str">
        <f>IFERROR(IF(VLOOKUP(B510,IMPORT!$F:$AF,21,FALSE)&lt;&gt;"null",IF(OR(A510="Z - Garage - Livraison",A510="Z - Garage - Restitution"),"",B510),""),"")</f>
        <v/>
      </c>
      <c r="K510" s="18" t="str">
        <f>IF(AND(J510="",OR(IMPORT!K510="intervention",IMPORT!K510="intervention-late")),IF(OR(A510="Z - Garage - Livraison",A510="Z - Garage - Restitution"),"",B510),"")</f>
        <v/>
      </c>
      <c r="L510" s="18" t="str">
        <f t="shared" si="14"/>
        <v/>
      </c>
      <c r="M510" s="20" t="str">
        <f>IFERROR(INT(IF(OR(IMPORT!K510="intervention",IMPORT!K510="intervention-late",IMPORT!K510="unavailable"),IF(J510&lt;&gt;"",MID(VLOOKUP(B510,IMPORT!$F:$AF,21,0),1,10),MID(VLOOKUP(B510,IMPORT!$F:$AF,19,0),1,10)),"")),"")</f>
        <v/>
      </c>
      <c r="N510" s="20" t="str">
        <f>IFERROR(INT(IF(OR(IMPORT!K510="intervention",IMPORT!K510="intervention-late",IMPORT!K510="unavailable"),IF(J510&lt;&gt;"",MID(VLOOKUP(B510,IMPORT!$F:$AF,22,0),1,10),MID(VLOOKUP(B510,IMPORT!$F:$AF,20,0),1,10)),"")),"")</f>
        <v/>
      </c>
      <c r="O510" s="18" t="str">
        <f t="shared" ca="1" si="15"/>
        <v/>
      </c>
      <c r="P510" s="14" t="str">
        <f>IFERROR(INT(IF(MID(VLOOKUP(B510,IMPORT!$F:$AF,23,FALSE),1,10)&lt;&gt;"null",MID(VLOOKUP(B510,IMPORT!$F:$AF,23,FALSE),1,10),"")),"")</f>
        <v/>
      </c>
      <c r="Q510" s="16" t="str">
        <f>IFERROR(INT(IF(MID(VLOOKUP(B510,IMPORT!$F:$AF,26,FALSE),1,10)&lt;&gt;"null",MID(VLOOKUP(B510,IMPORT!$F:$AF,26,FALSE),1,10),"")),"")</f>
        <v/>
      </c>
      <c r="R510" s="16" t="str">
        <f>IFERROR(IF(VLOOKUP(B510,IMPORT!$F:$AF,11,FALSE)="true","X",""),"")</f>
        <v/>
      </c>
      <c r="S510" s="16" t="str">
        <f>IFERROR(IF(VLOOKUP(B510,IMPORT!$F:$AF,12,FALSE)="true","X",""),"")</f>
        <v/>
      </c>
      <c r="T510" s="16" t="str">
        <f>IFERROR(IF(VLOOKUP(B510,IMPORT!$F:$AF,9,FALSE)="true","X",""),"")</f>
        <v/>
      </c>
      <c r="U510" s="16" t="str">
        <f>IFERROR(IF(VLOOKUP(B510,IMPORT!$F:$AF,10,FALSE)="true","X",""),"")</f>
        <v/>
      </c>
      <c r="V510" s="16" t="str">
        <f>IFERROR(IF(VLOOKUP(B510,IMPORT!$F:$AF,13,FALSE)="true","X",""),"")</f>
        <v/>
      </c>
      <c r="W510" s="16" t="str">
        <f>IFERROR(IF(VLOOKUP(B510,IMPORT!$F:$AF,14,FALSE)="true","X",""),"")</f>
        <v/>
      </c>
      <c r="X510" s="12" t="str">
        <f>IFERROR(INT(IF(MID(VLOOKUP(B510,IMPORT!$F:$AF,27,FALSE),1,10)&lt;&gt;"null",MID(VLOOKUP(B510,IMPORT!$F:$AF,27,FALSE),1,10),"-")),"")</f>
        <v/>
      </c>
      <c r="Y510" s="21" t="str">
        <f>IFERROR(IF(VLOOKUP(B510,IMPORT!$F:$AF,24,FALSE)&lt;&gt;"null",VLOOKUP(B510,IMPORT!$F:$AF,24,FALSE),""),"")</f>
        <v/>
      </c>
      <c r="Z510" s="18" t="str">
        <f>IFERROR(IF(VLOOKUP(B510,IMPORT!$F:$AF,25,FALSE)&lt;&gt;"null",VLOOKUP(B510,IMPORT!$F:$AF,25,FALSE),""),"")</f>
        <v/>
      </c>
    </row>
    <row r="511" spans="1:26">
      <c r="A511" s="1" t="str">
        <f>IFERROR(IF(IMPORT!C511&lt;&gt;"",IMPORT!C511,""),"")</f>
        <v/>
      </c>
      <c r="B511" s="1">
        <f>IFERROR(VLOOKUP(D511,IMPORT!$1:$1048576,6,FALSE),"")</f>
        <v>0</v>
      </c>
      <c r="C511" s="1" t="str">
        <f>IFERROR(VLOOKUP(B511,IMPORT!$F:$G,2,FALSE),"")</f>
        <v/>
      </c>
      <c r="D511" s="8" t="str">
        <f>IFERROR(IF(IMPORT!A511&lt;&gt;"",IMPORT!A511,""),"")</f>
        <v/>
      </c>
      <c r="E511" s="1">
        <f>IFERROR(VLOOKUP(D511,IMPORT!$1:$1048576,21,FALSE),"")</f>
        <v>0</v>
      </c>
      <c r="F511" s="22" t="str">
        <f>IFERROR(IF(VLOOKUP(B511,IMPORT!$F:$J,4,0)="true","","S"),"")</f>
        <v/>
      </c>
      <c r="G511" s="10" t="str">
        <f>IFERROR(IF(VLOOKUP(B511,IMPORT!$F:$J,5,0)="normal","","B"),"")</f>
        <v/>
      </c>
      <c r="H511" s="23" t="str">
        <f>IFERROR(IF(VLOOKUP(B511,IMPORT!$F:$L,7,0)="true","","P"),"")</f>
        <v/>
      </c>
      <c r="I511" s="18" t="str">
        <f>IF(AND(OR(IMPORT!K511="available",IMPORT!K511="reservation",IMPORT!K511="reservation-late"),OR(A511&lt;&gt;"Z - Garage - Livraison",A511&lt;&gt;"Z - Garage - Livraison")),B511,"")</f>
        <v/>
      </c>
      <c r="J511" s="18" t="str">
        <f>IFERROR(IF(VLOOKUP(B511,IMPORT!$F:$AF,21,FALSE)&lt;&gt;"null",IF(OR(A511="Z - Garage - Livraison",A511="Z - Garage - Restitution"),"",B511),""),"")</f>
        <v/>
      </c>
      <c r="K511" s="18" t="str">
        <f>IF(AND(J511="",OR(IMPORT!K511="intervention",IMPORT!K511="intervention-late")),IF(OR(A511="Z - Garage - Livraison",A511="Z - Garage - Restitution"),"",B511),"")</f>
        <v/>
      </c>
      <c r="L511" s="18" t="str">
        <f t="shared" si="14"/>
        <v/>
      </c>
      <c r="M511" s="20" t="str">
        <f>IFERROR(INT(IF(OR(IMPORT!K511="intervention",IMPORT!K511="intervention-late",IMPORT!K511="unavailable"),IF(J511&lt;&gt;"",MID(VLOOKUP(B511,IMPORT!$F:$AF,21,0),1,10),MID(VLOOKUP(B511,IMPORT!$F:$AF,19,0),1,10)),"")),"")</f>
        <v/>
      </c>
      <c r="N511" s="20" t="str">
        <f>IFERROR(INT(IF(OR(IMPORT!K511="intervention",IMPORT!K511="intervention-late",IMPORT!K511="unavailable"),IF(J511&lt;&gt;"",MID(VLOOKUP(B511,IMPORT!$F:$AF,22,0),1,10),MID(VLOOKUP(B511,IMPORT!$F:$AF,20,0),1,10)),"")),"")</f>
        <v/>
      </c>
      <c r="O511" s="18" t="str">
        <f t="shared" ca="1" si="15"/>
        <v/>
      </c>
      <c r="P511" s="14" t="str">
        <f>IFERROR(INT(IF(MID(VLOOKUP(B511,IMPORT!$F:$AF,23,FALSE),1,10)&lt;&gt;"null",MID(VLOOKUP(B511,IMPORT!$F:$AF,23,FALSE),1,10),"")),"")</f>
        <v/>
      </c>
      <c r="Q511" s="16" t="str">
        <f>IFERROR(INT(IF(MID(VLOOKUP(B511,IMPORT!$F:$AF,26,FALSE),1,10)&lt;&gt;"null",MID(VLOOKUP(B511,IMPORT!$F:$AF,26,FALSE),1,10),"")),"")</f>
        <v/>
      </c>
      <c r="R511" s="16" t="str">
        <f>IFERROR(IF(VLOOKUP(B511,IMPORT!$F:$AF,11,FALSE)="true","X",""),"")</f>
        <v/>
      </c>
      <c r="S511" s="16" t="str">
        <f>IFERROR(IF(VLOOKUP(B511,IMPORT!$F:$AF,12,FALSE)="true","X",""),"")</f>
        <v/>
      </c>
      <c r="T511" s="16" t="str">
        <f>IFERROR(IF(VLOOKUP(B511,IMPORT!$F:$AF,9,FALSE)="true","X",""),"")</f>
        <v/>
      </c>
      <c r="U511" s="16" t="str">
        <f>IFERROR(IF(VLOOKUP(B511,IMPORT!$F:$AF,10,FALSE)="true","X",""),"")</f>
        <v/>
      </c>
      <c r="V511" s="16" t="str">
        <f>IFERROR(IF(VLOOKUP(B511,IMPORT!$F:$AF,13,FALSE)="true","X",""),"")</f>
        <v/>
      </c>
      <c r="W511" s="16" t="str">
        <f>IFERROR(IF(VLOOKUP(B511,IMPORT!$F:$AF,14,FALSE)="true","X",""),"")</f>
        <v/>
      </c>
      <c r="X511" s="12" t="str">
        <f>IFERROR(INT(IF(MID(VLOOKUP(B511,IMPORT!$F:$AF,27,FALSE),1,10)&lt;&gt;"null",MID(VLOOKUP(B511,IMPORT!$F:$AF,27,FALSE),1,10),"-")),"")</f>
        <v/>
      </c>
      <c r="Y511" s="21" t="str">
        <f>IFERROR(IF(VLOOKUP(B511,IMPORT!$F:$AF,24,FALSE)&lt;&gt;"null",VLOOKUP(B511,IMPORT!$F:$AF,24,FALSE),""),"")</f>
        <v/>
      </c>
      <c r="Z511" s="18" t="str">
        <f>IFERROR(IF(VLOOKUP(B511,IMPORT!$F:$AF,25,FALSE)&lt;&gt;"null",VLOOKUP(B511,IMPORT!$F:$AF,25,FALSE),""),"")</f>
        <v/>
      </c>
    </row>
    <row r="512" spans="1:26">
      <c r="A512" s="1" t="str">
        <f>IFERROR(IF(IMPORT!C512&lt;&gt;"",IMPORT!C512,""),"")</f>
        <v/>
      </c>
      <c r="B512" s="1">
        <f>IFERROR(VLOOKUP(D512,IMPORT!$1:$1048576,6,FALSE),"")</f>
        <v>0</v>
      </c>
      <c r="C512" s="1" t="str">
        <f>IFERROR(VLOOKUP(B512,IMPORT!$F:$G,2,FALSE),"")</f>
        <v/>
      </c>
      <c r="D512" s="8" t="str">
        <f>IFERROR(IF(IMPORT!A512&lt;&gt;"",IMPORT!A512,""),"")</f>
        <v/>
      </c>
      <c r="E512" s="1">
        <f>IFERROR(VLOOKUP(D512,IMPORT!$1:$1048576,21,FALSE),"")</f>
        <v>0</v>
      </c>
      <c r="F512" s="22" t="str">
        <f>IFERROR(IF(VLOOKUP(B512,IMPORT!$F:$J,4,0)="true","","S"),"")</f>
        <v/>
      </c>
      <c r="G512" s="10" t="str">
        <f>IFERROR(IF(VLOOKUP(B512,IMPORT!$F:$J,5,0)="normal","","B"),"")</f>
        <v/>
      </c>
      <c r="H512" s="23" t="str">
        <f>IFERROR(IF(VLOOKUP(B512,IMPORT!$F:$L,7,0)="true","","P"),"")</f>
        <v/>
      </c>
      <c r="I512" s="18" t="str">
        <f>IF(AND(OR(IMPORT!K512="available",IMPORT!K512="reservation",IMPORT!K512="reservation-late"),OR(A512&lt;&gt;"Z - Garage - Livraison",A512&lt;&gt;"Z - Garage - Livraison")),B512,"")</f>
        <v/>
      </c>
      <c r="J512" s="18" t="str">
        <f>IFERROR(IF(VLOOKUP(B512,IMPORT!$F:$AF,21,FALSE)&lt;&gt;"null",IF(OR(A512="Z - Garage - Livraison",A512="Z - Garage - Restitution"),"",B512),""),"")</f>
        <v/>
      </c>
      <c r="K512" s="18" t="str">
        <f>IF(AND(J512="",OR(IMPORT!K512="intervention",IMPORT!K512="intervention-late")),IF(OR(A512="Z - Garage - Livraison",A512="Z - Garage - Restitution"),"",B512),"")</f>
        <v/>
      </c>
      <c r="L512" s="18" t="str">
        <f t="shared" si="14"/>
        <v/>
      </c>
      <c r="M512" s="20" t="str">
        <f>IFERROR(INT(IF(OR(IMPORT!K512="intervention",IMPORT!K512="intervention-late",IMPORT!K512="unavailable"),IF(J512&lt;&gt;"",MID(VLOOKUP(B512,IMPORT!$F:$AF,21,0),1,10),MID(VLOOKUP(B512,IMPORT!$F:$AF,19,0),1,10)),"")),"")</f>
        <v/>
      </c>
      <c r="N512" s="20" t="str">
        <f>IFERROR(INT(IF(OR(IMPORT!K512="intervention",IMPORT!K512="intervention-late",IMPORT!K512="unavailable"),IF(J512&lt;&gt;"",MID(VLOOKUP(B512,IMPORT!$F:$AF,22,0),1,10),MID(VLOOKUP(B512,IMPORT!$F:$AF,20,0),1,10)),"")),"")</f>
        <v/>
      </c>
      <c r="O512" s="18" t="str">
        <f t="shared" ca="1" si="15"/>
        <v/>
      </c>
      <c r="P512" s="14" t="str">
        <f>IFERROR(INT(IF(MID(VLOOKUP(B512,IMPORT!$F:$AF,23,FALSE),1,10)&lt;&gt;"null",MID(VLOOKUP(B512,IMPORT!$F:$AF,23,FALSE),1,10),"")),"")</f>
        <v/>
      </c>
      <c r="Q512" s="16" t="str">
        <f>IFERROR(INT(IF(MID(VLOOKUP(B512,IMPORT!$F:$AF,26,FALSE),1,10)&lt;&gt;"null",MID(VLOOKUP(B512,IMPORT!$F:$AF,26,FALSE),1,10),"")),"")</f>
        <v/>
      </c>
      <c r="R512" s="16" t="str">
        <f>IFERROR(IF(VLOOKUP(B512,IMPORT!$F:$AF,11,FALSE)="true","X",""),"")</f>
        <v/>
      </c>
      <c r="S512" s="16" t="str">
        <f>IFERROR(IF(VLOOKUP(B512,IMPORT!$F:$AF,12,FALSE)="true","X",""),"")</f>
        <v/>
      </c>
      <c r="T512" s="16" t="str">
        <f>IFERROR(IF(VLOOKUP(B512,IMPORT!$F:$AF,9,FALSE)="true","X",""),"")</f>
        <v/>
      </c>
      <c r="U512" s="16" t="str">
        <f>IFERROR(IF(VLOOKUP(B512,IMPORT!$F:$AF,10,FALSE)="true","X",""),"")</f>
        <v/>
      </c>
      <c r="V512" s="16" t="str">
        <f>IFERROR(IF(VLOOKUP(B512,IMPORT!$F:$AF,13,FALSE)="true","X",""),"")</f>
        <v/>
      </c>
      <c r="W512" s="16" t="str">
        <f>IFERROR(IF(VLOOKUP(B512,IMPORT!$F:$AF,14,FALSE)="true","X",""),"")</f>
        <v/>
      </c>
      <c r="X512" s="12" t="str">
        <f>IFERROR(INT(IF(MID(VLOOKUP(B512,IMPORT!$F:$AF,27,FALSE),1,10)&lt;&gt;"null",MID(VLOOKUP(B512,IMPORT!$F:$AF,27,FALSE),1,10),"-")),"")</f>
        <v/>
      </c>
      <c r="Y512" s="21" t="str">
        <f>IFERROR(IF(VLOOKUP(B512,IMPORT!$F:$AF,24,FALSE)&lt;&gt;"null",VLOOKUP(B512,IMPORT!$F:$AF,24,FALSE),""),"")</f>
        <v/>
      </c>
      <c r="Z512" s="18" t="str">
        <f>IFERROR(IF(VLOOKUP(B512,IMPORT!$F:$AF,25,FALSE)&lt;&gt;"null",VLOOKUP(B512,IMPORT!$F:$AF,25,FALSE),""),"")</f>
        <v/>
      </c>
    </row>
    <row r="513" spans="1:26">
      <c r="A513" s="1" t="str">
        <f>IFERROR(IF(IMPORT!C513&lt;&gt;"",IMPORT!C513,""),"")</f>
        <v/>
      </c>
      <c r="B513" s="1">
        <f>IFERROR(VLOOKUP(D513,IMPORT!$1:$1048576,6,FALSE),"")</f>
        <v>0</v>
      </c>
      <c r="C513" s="1" t="str">
        <f>IFERROR(VLOOKUP(B513,IMPORT!$F:$G,2,FALSE),"")</f>
        <v/>
      </c>
      <c r="D513" s="8" t="str">
        <f>IFERROR(IF(IMPORT!A513&lt;&gt;"",IMPORT!A513,""),"")</f>
        <v/>
      </c>
      <c r="E513" s="1">
        <f>IFERROR(VLOOKUP(D513,IMPORT!$1:$1048576,21,FALSE),"")</f>
        <v>0</v>
      </c>
      <c r="F513" s="22" t="str">
        <f>IFERROR(IF(VLOOKUP(B513,IMPORT!$F:$J,4,0)="true","","S"),"")</f>
        <v/>
      </c>
      <c r="G513" s="10" t="str">
        <f>IFERROR(IF(VLOOKUP(B513,IMPORT!$F:$J,5,0)="normal","","B"),"")</f>
        <v/>
      </c>
      <c r="H513" s="23" t="str">
        <f>IFERROR(IF(VLOOKUP(B513,IMPORT!$F:$L,7,0)="true","","P"),"")</f>
        <v/>
      </c>
      <c r="I513" s="18" t="str">
        <f>IF(AND(OR(IMPORT!K513="available",IMPORT!K513="reservation",IMPORT!K513="reservation-late"),OR(A513&lt;&gt;"Z - Garage - Livraison",A513&lt;&gt;"Z - Garage - Livraison")),B513,"")</f>
        <v/>
      </c>
      <c r="J513" s="18" t="str">
        <f>IFERROR(IF(VLOOKUP(B513,IMPORT!$F:$AF,21,FALSE)&lt;&gt;"null",IF(OR(A513="Z - Garage - Livraison",A513="Z - Garage - Restitution"),"",B513),""),"")</f>
        <v/>
      </c>
      <c r="K513" s="18" t="str">
        <f>IF(AND(J513="",OR(IMPORT!K513="intervention",IMPORT!K513="intervention-late")),IF(OR(A513="Z - Garage - Livraison",A513="Z - Garage - Restitution"),"",B513),"")</f>
        <v/>
      </c>
      <c r="L513" s="18" t="str">
        <f t="shared" si="14"/>
        <v/>
      </c>
      <c r="M513" s="20" t="str">
        <f>IFERROR(INT(IF(OR(IMPORT!K513="intervention",IMPORT!K513="intervention-late",IMPORT!K513="unavailable"),IF(J513&lt;&gt;"",MID(VLOOKUP(B513,IMPORT!$F:$AF,21,0),1,10),MID(VLOOKUP(B513,IMPORT!$F:$AF,19,0),1,10)),"")),"")</f>
        <v/>
      </c>
      <c r="N513" s="20" t="str">
        <f>IFERROR(INT(IF(OR(IMPORT!K513="intervention",IMPORT!K513="intervention-late",IMPORT!K513="unavailable"),IF(J513&lt;&gt;"",MID(VLOOKUP(B513,IMPORT!$F:$AF,22,0),1,10),MID(VLOOKUP(B513,IMPORT!$F:$AF,20,0),1,10)),"")),"")</f>
        <v/>
      </c>
      <c r="O513" s="18" t="str">
        <f t="shared" ca="1" si="15"/>
        <v/>
      </c>
      <c r="P513" s="14" t="str">
        <f>IFERROR(INT(IF(MID(VLOOKUP(B513,IMPORT!$F:$AF,23,FALSE),1,10)&lt;&gt;"null",MID(VLOOKUP(B513,IMPORT!$F:$AF,23,FALSE),1,10),"")),"")</f>
        <v/>
      </c>
      <c r="Q513" s="16" t="str">
        <f>IFERROR(INT(IF(MID(VLOOKUP(B513,IMPORT!$F:$AF,26,FALSE),1,10)&lt;&gt;"null",MID(VLOOKUP(B513,IMPORT!$F:$AF,26,FALSE),1,10),"")),"")</f>
        <v/>
      </c>
      <c r="R513" s="16" t="str">
        <f>IFERROR(IF(VLOOKUP(B513,IMPORT!$F:$AF,11,FALSE)="true","X",""),"")</f>
        <v/>
      </c>
      <c r="S513" s="16" t="str">
        <f>IFERROR(IF(VLOOKUP(B513,IMPORT!$F:$AF,12,FALSE)="true","X",""),"")</f>
        <v/>
      </c>
      <c r="T513" s="16" t="str">
        <f>IFERROR(IF(VLOOKUP(B513,IMPORT!$F:$AF,9,FALSE)="true","X",""),"")</f>
        <v/>
      </c>
      <c r="U513" s="16" t="str">
        <f>IFERROR(IF(VLOOKUP(B513,IMPORT!$F:$AF,10,FALSE)="true","X",""),"")</f>
        <v/>
      </c>
      <c r="V513" s="16" t="str">
        <f>IFERROR(IF(VLOOKUP(B513,IMPORT!$F:$AF,13,FALSE)="true","X",""),"")</f>
        <v/>
      </c>
      <c r="W513" s="16" t="str">
        <f>IFERROR(IF(VLOOKUP(B513,IMPORT!$F:$AF,14,FALSE)="true","X",""),"")</f>
        <v/>
      </c>
      <c r="X513" s="12" t="str">
        <f>IFERROR(INT(IF(MID(VLOOKUP(B513,IMPORT!$F:$AF,27,FALSE),1,10)&lt;&gt;"null",MID(VLOOKUP(B513,IMPORT!$F:$AF,27,FALSE),1,10),"-")),"")</f>
        <v/>
      </c>
      <c r="Y513" s="21" t="str">
        <f>IFERROR(IF(VLOOKUP(B513,IMPORT!$F:$AF,24,FALSE)&lt;&gt;"null",VLOOKUP(B513,IMPORT!$F:$AF,24,FALSE),""),"")</f>
        <v/>
      </c>
      <c r="Z513" s="18" t="str">
        <f>IFERROR(IF(VLOOKUP(B513,IMPORT!$F:$AF,25,FALSE)&lt;&gt;"null",VLOOKUP(B513,IMPORT!$F:$AF,25,FALSE),""),"")</f>
        <v/>
      </c>
    </row>
    <row r="514" spans="1:26">
      <c r="A514" s="1" t="str">
        <f>IFERROR(IF(IMPORT!C514&lt;&gt;"",IMPORT!C514,""),"")</f>
        <v/>
      </c>
      <c r="B514" s="1">
        <f>IFERROR(VLOOKUP(D514,IMPORT!$1:$1048576,6,FALSE),"")</f>
        <v>0</v>
      </c>
      <c r="C514" s="1" t="str">
        <f>IFERROR(VLOOKUP(B514,IMPORT!$F:$G,2,FALSE),"")</f>
        <v/>
      </c>
      <c r="D514" s="8" t="str">
        <f>IFERROR(IF(IMPORT!A514&lt;&gt;"",IMPORT!A514,""),"")</f>
        <v/>
      </c>
      <c r="E514" s="1">
        <f>IFERROR(VLOOKUP(D514,IMPORT!$1:$1048576,21,FALSE),"")</f>
        <v>0</v>
      </c>
      <c r="F514" s="22" t="str">
        <f>IFERROR(IF(VLOOKUP(B514,IMPORT!$F:$J,4,0)="true","","S"),"")</f>
        <v/>
      </c>
      <c r="G514" s="10" t="str">
        <f>IFERROR(IF(VLOOKUP(B514,IMPORT!$F:$J,5,0)="normal","","B"),"")</f>
        <v/>
      </c>
      <c r="H514" s="23" t="str">
        <f>IFERROR(IF(VLOOKUP(B514,IMPORT!$F:$L,7,0)="true","","P"),"")</f>
        <v/>
      </c>
      <c r="I514" s="18" t="str">
        <f>IF(AND(OR(IMPORT!K514="available",IMPORT!K514="reservation",IMPORT!K514="reservation-late"),OR(A514&lt;&gt;"Z - Garage - Livraison",A514&lt;&gt;"Z - Garage - Livraison")),B514,"")</f>
        <v/>
      </c>
      <c r="J514" s="18" t="str">
        <f>IFERROR(IF(VLOOKUP(B514,IMPORT!$F:$AF,21,FALSE)&lt;&gt;"null",IF(OR(A514="Z - Garage - Livraison",A514="Z - Garage - Restitution"),"",B514),""),"")</f>
        <v/>
      </c>
      <c r="K514" s="18" t="str">
        <f>IF(AND(J514="",OR(IMPORT!K514="intervention",IMPORT!K514="intervention-late")),IF(OR(A514="Z - Garage - Livraison",A514="Z - Garage - Restitution"),"",B514),"")</f>
        <v/>
      </c>
      <c r="L514" s="18" t="str">
        <f t="shared" ref="L514:L577" si="16">IFERROR(IF(OR(A514="Z - Garage - Livraison",A514="Z - Garage - Restitution"),B514,""),"")</f>
        <v/>
      </c>
      <c r="M514" s="20" t="str">
        <f>IFERROR(INT(IF(OR(IMPORT!K514="intervention",IMPORT!K514="intervention-late",IMPORT!K514="unavailable"),IF(J514&lt;&gt;"",MID(VLOOKUP(B514,IMPORT!$F:$AF,21,0),1,10),MID(VLOOKUP(B514,IMPORT!$F:$AF,19,0),1,10)),"")),"")</f>
        <v/>
      </c>
      <c r="N514" s="20" t="str">
        <f>IFERROR(INT(IF(OR(IMPORT!K514="intervention",IMPORT!K514="intervention-late",IMPORT!K514="unavailable"),IF(J514&lt;&gt;"",MID(VLOOKUP(B514,IMPORT!$F:$AF,22,0),1,10),MID(VLOOKUP(B514,IMPORT!$F:$AF,20,0),1,10)),"")),"")</f>
        <v/>
      </c>
      <c r="O514" s="18" t="str">
        <f t="shared" ca="1" si="15"/>
        <v/>
      </c>
      <c r="P514" s="14" t="str">
        <f>IFERROR(INT(IF(MID(VLOOKUP(B514,IMPORT!$F:$AF,23,FALSE),1,10)&lt;&gt;"null",MID(VLOOKUP(B514,IMPORT!$F:$AF,23,FALSE),1,10),"")),"")</f>
        <v/>
      </c>
      <c r="Q514" s="16" t="str">
        <f>IFERROR(INT(IF(MID(VLOOKUP(B514,IMPORT!$F:$AF,26,FALSE),1,10)&lt;&gt;"null",MID(VLOOKUP(B514,IMPORT!$F:$AF,26,FALSE),1,10),"")),"")</f>
        <v/>
      </c>
      <c r="R514" s="16" t="str">
        <f>IFERROR(IF(VLOOKUP(B514,IMPORT!$F:$AF,11,FALSE)="true","X",""),"")</f>
        <v/>
      </c>
      <c r="S514" s="16" t="str">
        <f>IFERROR(IF(VLOOKUP(B514,IMPORT!$F:$AF,12,FALSE)="true","X",""),"")</f>
        <v/>
      </c>
      <c r="T514" s="16" t="str">
        <f>IFERROR(IF(VLOOKUP(B514,IMPORT!$F:$AF,9,FALSE)="true","X",""),"")</f>
        <v/>
      </c>
      <c r="U514" s="16" t="str">
        <f>IFERROR(IF(VLOOKUP(B514,IMPORT!$F:$AF,10,FALSE)="true","X",""),"")</f>
        <v/>
      </c>
      <c r="V514" s="16" t="str">
        <f>IFERROR(IF(VLOOKUP(B514,IMPORT!$F:$AF,13,FALSE)="true","X",""),"")</f>
        <v/>
      </c>
      <c r="W514" s="16" t="str">
        <f>IFERROR(IF(VLOOKUP(B514,IMPORT!$F:$AF,14,FALSE)="true","X",""),"")</f>
        <v/>
      </c>
      <c r="X514" s="12" t="str">
        <f>IFERROR(INT(IF(MID(VLOOKUP(B514,IMPORT!$F:$AF,27,FALSE),1,10)&lt;&gt;"null",MID(VLOOKUP(B514,IMPORT!$F:$AF,27,FALSE),1,10),"-")),"")</f>
        <v/>
      </c>
      <c r="Y514" s="21" t="str">
        <f>IFERROR(IF(VLOOKUP(B514,IMPORT!$F:$AF,24,FALSE)&lt;&gt;"null",VLOOKUP(B514,IMPORT!$F:$AF,24,FALSE),""),"")</f>
        <v/>
      </c>
      <c r="Z514" s="18" t="str">
        <f>IFERROR(IF(VLOOKUP(B514,IMPORT!$F:$AF,25,FALSE)&lt;&gt;"null",VLOOKUP(B514,IMPORT!$F:$AF,25,FALSE),""),"")</f>
        <v/>
      </c>
    </row>
    <row r="515" spans="1:26">
      <c r="A515" s="1" t="str">
        <f>IFERROR(IF(IMPORT!C515&lt;&gt;"",IMPORT!C515,""),"")</f>
        <v/>
      </c>
      <c r="B515" s="1">
        <f>IFERROR(VLOOKUP(D515,IMPORT!$1:$1048576,6,FALSE),"")</f>
        <v>0</v>
      </c>
      <c r="C515" s="1" t="str">
        <f>IFERROR(VLOOKUP(B515,IMPORT!$F:$G,2,FALSE),"")</f>
        <v/>
      </c>
      <c r="D515" s="8" t="str">
        <f>IFERROR(IF(IMPORT!A515&lt;&gt;"",IMPORT!A515,""),"")</f>
        <v/>
      </c>
      <c r="E515" s="1">
        <f>IFERROR(VLOOKUP(D515,IMPORT!$1:$1048576,21,FALSE),"")</f>
        <v>0</v>
      </c>
      <c r="F515" s="22" t="str">
        <f>IFERROR(IF(VLOOKUP(B515,IMPORT!$F:$J,4,0)="true","","S"),"")</f>
        <v/>
      </c>
      <c r="G515" s="10" t="str">
        <f>IFERROR(IF(VLOOKUP(B515,IMPORT!$F:$J,5,0)="normal","","B"),"")</f>
        <v/>
      </c>
      <c r="H515" s="23" t="str">
        <f>IFERROR(IF(VLOOKUP(B515,IMPORT!$F:$L,7,0)="true","","P"),"")</f>
        <v/>
      </c>
      <c r="I515" s="18" t="str">
        <f>IF(AND(OR(IMPORT!K515="available",IMPORT!K515="reservation",IMPORT!K515="reservation-late"),OR(A515&lt;&gt;"Z - Garage - Livraison",A515&lt;&gt;"Z - Garage - Livraison")),B515,"")</f>
        <v/>
      </c>
      <c r="J515" s="18" t="str">
        <f>IFERROR(IF(VLOOKUP(B515,IMPORT!$F:$AF,21,FALSE)&lt;&gt;"null",IF(OR(A515="Z - Garage - Livraison",A515="Z - Garage - Restitution"),"",B515),""),"")</f>
        <v/>
      </c>
      <c r="K515" s="18" t="str">
        <f>IF(AND(J515="",OR(IMPORT!K515="intervention",IMPORT!K515="intervention-late")),IF(OR(A515="Z - Garage - Livraison",A515="Z - Garage - Restitution"),"",B515),"")</f>
        <v/>
      </c>
      <c r="L515" s="18" t="str">
        <f t="shared" si="16"/>
        <v/>
      </c>
      <c r="M515" s="20" t="str">
        <f>IFERROR(INT(IF(OR(IMPORT!K515="intervention",IMPORT!K515="intervention-late",IMPORT!K515="unavailable"),IF(J515&lt;&gt;"",MID(VLOOKUP(B515,IMPORT!$F:$AF,21,0),1,10),MID(VLOOKUP(B515,IMPORT!$F:$AF,19,0),1,10)),"")),"")</f>
        <v/>
      </c>
      <c r="N515" s="20" t="str">
        <f>IFERROR(INT(IF(OR(IMPORT!K515="intervention",IMPORT!K515="intervention-late",IMPORT!K515="unavailable"),IF(J515&lt;&gt;"",MID(VLOOKUP(B515,IMPORT!$F:$AF,22,0),1,10),MID(VLOOKUP(B515,IMPORT!$F:$AF,20,0),1,10)),"")),"")</f>
        <v/>
      </c>
      <c r="O515" s="18" t="str">
        <f t="shared" ref="O515:O578" ca="1" si="17">IF(J515&lt;&gt;"",IF(N515&lt;&gt;"",N515-TODAY(),""),"")</f>
        <v/>
      </c>
      <c r="P515" s="14" t="str">
        <f>IFERROR(INT(IF(MID(VLOOKUP(B515,IMPORT!$F:$AF,23,FALSE),1,10)&lt;&gt;"null",MID(VLOOKUP(B515,IMPORT!$F:$AF,23,FALSE),1,10),"")),"")</f>
        <v/>
      </c>
      <c r="Q515" s="16" t="str">
        <f>IFERROR(INT(IF(MID(VLOOKUP(B515,IMPORT!$F:$AF,26,FALSE),1,10)&lt;&gt;"null",MID(VLOOKUP(B515,IMPORT!$F:$AF,26,FALSE),1,10),"")),"")</f>
        <v/>
      </c>
      <c r="R515" s="16" t="str">
        <f>IFERROR(IF(VLOOKUP(B515,IMPORT!$F:$AF,11,FALSE)="true","X",""),"")</f>
        <v/>
      </c>
      <c r="S515" s="16" t="str">
        <f>IFERROR(IF(VLOOKUP(B515,IMPORT!$F:$AF,12,FALSE)="true","X",""),"")</f>
        <v/>
      </c>
      <c r="T515" s="16" t="str">
        <f>IFERROR(IF(VLOOKUP(B515,IMPORT!$F:$AF,9,FALSE)="true","X",""),"")</f>
        <v/>
      </c>
      <c r="U515" s="16" t="str">
        <f>IFERROR(IF(VLOOKUP(B515,IMPORT!$F:$AF,10,FALSE)="true","X",""),"")</f>
        <v/>
      </c>
      <c r="V515" s="16" t="str">
        <f>IFERROR(IF(VLOOKUP(B515,IMPORT!$F:$AF,13,FALSE)="true","X",""),"")</f>
        <v/>
      </c>
      <c r="W515" s="16" t="str">
        <f>IFERROR(IF(VLOOKUP(B515,IMPORT!$F:$AF,14,FALSE)="true","X",""),"")</f>
        <v/>
      </c>
      <c r="X515" s="12" t="str">
        <f>IFERROR(INT(IF(MID(VLOOKUP(B515,IMPORT!$F:$AF,27,FALSE),1,10)&lt;&gt;"null",MID(VLOOKUP(B515,IMPORT!$F:$AF,27,FALSE),1,10),"-")),"")</f>
        <v/>
      </c>
      <c r="Y515" s="21" t="str">
        <f>IFERROR(IF(VLOOKUP(B515,IMPORT!$F:$AF,24,FALSE)&lt;&gt;"null",VLOOKUP(B515,IMPORT!$F:$AF,24,FALSE),""),"")</f>
        <v/>
      </c>
      <c r="Z515" s="18" t="str">
        <f>IFERROR(IF(VLOOKUP(B515,IMPORT!$F:$AF,25,FALSE)&lt;&gt;"null",VLOOKUP(B515,IMPORT!$F:$AF,25,FALSE),""),"")</f>
        <v/>
      </c>
    </row>
    <row r="516" spans="1:26">
      <c r="A516" s="1" t="str">
        <f>IFERROR(IF(IMPORT!C516&lt;&gt;"",IMPORT!C516,""),"")</f>
        <v/>
      </c>
      <c r="B516" s="1">
        <f>IFERROR(VLOOKUP(D516,IMPORT!$1:$1048576,6,FALSE),"")</f>
        <v>0</v>
      </c>
      <c r="C516" s="1" t="str">
        <f>IFERROR(VLOOKUP(B516,IMPORT!$F:$G,2,FALSE),"")</f>
        <v/>
      </c>
      <c r="D516" s="8" t="str">
        <f>IFERROR(IF(IMPORT!A516&lt;&gt;"",IMPORT!A516,""),"")</f>
        <v/>
      </c>
      <c r="E516" s="1">
        <f>IFERROR(VLOOKUP(D516,IMPORT!$1:$1048576,21,FALSE),"")</f>
        <v>0</v>
      </c>
      <c r="F516" s="22" t="str">
        <f>IFERROR(IF(VLOOKUP(B516,IMPORT!$F:$J,4,0)="true","","S"),"")</f>
        <v/>
      </c>
      <c r="G516" s="10" t="str">
        <f>IFERROR(IF(VLOOKUP(B516,IMPORT!$F:$J,5,0)="normal","","B"),"")</f>
        <v/>
      </c>
      <c r="H516" s="23" t="str">
        <f>IFERROR(IF(VLOOKUP(B516,IMPORT!$F:$L,7,0)="true","","P"),"")</f>
        <v/>
      </c>
      <c r="I516" s="18" t="str">
        <f>IF(AND(OR(IMPORT!K516="available",IMPORT!K516="reservation",IMPORT!K516="reservation-late"),OR(A516&lt;&gt;"Z - Garage - Livraison",A516&lt;&gt;"Z - Garage - Livraison")),B516,"")</f>
        <v/>
      </c>
      <c r="J516" s="18" t="str">
        <f>IFERROR(IF(VLOOKUP(B516,IMPORT!$F:$AF,21,FALSE)&lt;&gt;"null",IF(OR(A516="Z - Garage - Livraison",A516="Z - Garage - Restitution"),"",B516),""),"")</f>
        <v/>
      </c>
      <c r="K516" s="18" t="str">
        <f>IF(AND(J516="",OR(IMPORT!K516="intervention",IMPORT!K516="intervention-late")),IF(OR(A516="Z - Garage - Livraison",A516="Z - Garage - Restitution"),"",B516),"")</f>
        <v/>
      </c>
      <c r="L516" s="18" t="str">
        <f t="shared" si="16"/>
        <v/>
      </c>
      <c r="M516" s="20" t="str">
        <f>IFERROR(INT(IF(OR(IMPORT!K516="intervention",IMPORT!K516="intervention-late",IMPORT!K516="unavailable"),IF(J516&lt;&gt;"",MID(VLOOKUP(B516,IMPORT!$F:$AF,21,0),1,10),MID(VLOOKUP(B516,IMPORT!$F:$AF,19,0),1,10)),"")),"")</f>
        <v/>
      </c>
      <c r="N516" s="20" t="str">
        <f>IFERROR(INT(IF(OR(IMPORT!K516="intervention",IMPORT!K516="intervention-late",IMPORT!K516="unavailable"),IF(J516&lt;&gt;"",MID(VLOOKUP(B516,IMPORT!$F:$AF,22,0),1,10),MID(VLOOKUP(B516,IMPORT!$F:$AF,20,0),1,10)),"")),"")</f>
        <v/>
      </c>
      <c r="O516" s="18" t="str">
        <f t="shared" ca="1" si="17"/>
        <v/>
      </c>
      <c r="P516" s="14" t="str">
        <f>IFERROR(INT(IF(MID(VLOOKUP(B516,IMPORT!$F:$AF,23,FALSE),1,10)&lt;&gt;"null",MID(VLOOKUP(B516,IMPORT!$F:$AF,23,FALSE),1,10),"")),"")</f>
        <v/>
      </c>
      <c r="Q516" s="16" t="str">
        <f>IFERROR(INT(IF(MID(VLOOKUP(B516,IMPORT!$F:$AF,26,FALSE),1,10)&lt;&gt;"null",MID(VLOOKUP(B516,IMPORT!$F:$AF,26,FALSE),1,10),"")),"")</f>
        <v/>
      </c>
      <c r="R516" s="16" t="str">
        <f>IFERROR(IF(VLOOKUP(B516,IMPORT!$F:$AF,11,FALSE)="true","X",""),"")</f>
        <v/>
      </c>
      <c r="S516" s="16" t="str">
        <f>IFERROR(IF(VLOOKUP(B516,IMPORT!$F:$AF,12,FALSE)="true","X",""),"")</f>
        <v/>
      </c>
      <c r="T516" s="16" t="str">
        <f>IFERROR(IF(VLOOKUP(B516,IMPORT!$F:$AF,9,FALSE)="true","X",""),"")</f>
        <v/>
      </c>
      <c r="U516" s="16" t="str">
        <f>IFERROR(IF(VLOOKUP(B516,IMPORT!$F:$AF,10,FALSE)="true","X",""),"")</f>
        <v/>
      </c>
      <c r="V516" s="16" t="str">
        <f>IFERROR(IF(VLOOKUP(B516,IMPORT!$F:$AF,13,FALSE)="true","X",""),"")</f>
        <v/>
      </c>
      <c r="W516" s="16" t="str">
        <f>IFERROR(IF(VLOOKUP(B516,IMPORT!$F:$AF,14,FALSE)="true","X",""),"")</f>
        <v/>
      </c>
      <c r="X516" s="12" t="str">
        <f>IFERROR(INT(IF(MID(VLOOKUP(B516,IMPORT!$F:$AF,27,FALSE),1,10)&lt;&gt;"null",MID(VLOOKUP(B516,IMPORT!$F:$AF,27,FALSE),1,10),"-")),"")</f>
        <v/>
      </c>
      <c r="Y516" s="21" t="str">
        <f>IFERROR(IF(VLOOKUP(B516,IMPORT!$F:$AF,24,FALSE)&lt;&gt;"null",VLOOKUP(B516,IMPORT!$F:$AF,24,FALSE),""),"")</f>
        <v/>
      </c>
      <c r="Z516" s="18" t="str">
        <f>IFERROR(IF(VLOOKUP(B516,IMPORT!$F:$AF,25,FALSE)&lt;&gt;"null",VLOOKUP(B516,IMPORT!$F:$AF,25,FALSE),""),"")</f>
        <v/>
      </c>
    </row>
    <row r="517" spans="1:26">
      <c r="A517" s="1" t="str">
        <f>IFERROR(IF(IMPORT!C517&lt;&gt;"",IMPORT!C517,""),"")</f>
        <v/>
      </c>
      <c r="B517" s="1">
        <f>IFERROR(VLOOKUP(D517,IMPORT!$1:$1048576,6,FALSE),"")</f>
        <v>0</v>
      </c>
      <c r="C517" s="1" t="str">
        <f>IFERROR(VLOOKUP(B517,IMPORT!$F:$G,2,FALSE),"")</f>
        <v/>
      </c>
      <c r="D517" s="8" t="str">
        <f>IFERROR(IF(IMPORT!A517&lt;&gt;"",IMPORT!A517,""),"")</f>
        <v/>
      </c>
      <c r="E517" s="1">
        <f>IFERROR(VLOOKUP(D517,IMPORT!$1:$1048576,21,FALSE),"")</f>
        <v>0</v>
      </c>
      <c r="F517" s="22" t="str">
        <f>IFERROR(IF(VLOOKUP(B517,IMPORT!$F:$J,4,0)="true","","S"),"")</f>
        <v/>
      </c>
      <c r="G517" s="10" t="str">
        <f>IFERROR(IF(VLOOKUP(B517,IMPORT!$F:$J,5,0)="normal","","B"),"")</f>
        <v/>
      </c>
      <c r="H517" s="23" t="str">
        <f>IFERROR(IF(VLOOKUP(B517,IMPORT!$F:$L,7,0)="true","","P"),"")</f>
        <v/>
      </c>
      <c r="I517" s="18" t="str">
        <f>IF(AND(OR(IMPORT!K517="available",IMPORT!K517="reservation",IMPORT!K517="reservation-late"),OR(A517&lt;&gt;"Z - Garage - Livraison",A517&lt;&gt;"Z - Garage - Livraison")),B517,"")</f>
        <v/>
      </c>
      <c r="J517" s="18" t="str">
        <f>IFERROR(IF(VLOOKUP(B517,IMPORT!$F:$AF,21,FALSE)&lt;&gt;"null",IF(OR(A517="Z - Garage - Livraison",A517="Z - Garage - Restitution"),"",B517),""),"")</f>
        <v/>
      </c>
      <c r="K517" s="18" t="str">
        <f>IF(AND(J517="",OR(IMPORT!K517="intervention",IMPORT!K517="intervention-late")),IF(OR(A517="Z - Garage - Livraison",A517="Z - Garage - Restitution"),"",B517),"")</f>
        <v/>
      </c>
      <c r="L517" s="18" t="str">
        <f t="shared" si="16"/>
        <v/>
      </c>
      <c r="M517" s="20" t="str">
        <f>IFERROR(INT(IF(OR(IMPORT!K517="intervention",IMPORT!K517="intervention-late",IMPORT!K517="unavailable"),IF(J517&lt;&gt;"",MID(VLOOKUP(B517,IMPORT!$F:$AF,21,0),1,10),MID(VLOOKUP(B517,IMPORT!$F:$AF,19,0),1,10)),"")),"")</f>
        <v/>
      </c>
      <c r="N517" s="20" t="str">
        <f>IFERROR(INT(IF(OR(IMPORT!K517="intervention",IMPORT!K517="intervention-late",IMPORT!K517="unavailable"),IF(J517&lt;&gt;"",MID(VLOOKUP(B517,IMPORT!$F:$AF,22,0),1,10),MID(VLOOKUP(B517,IMPORT!$F:$AF,20,0),1,10)),"")),"")</f>
        <v/>
      </c>
      <c r="O517" s="18" t="str">
        <f t="shared" ca="1" si="17"/>
        <v/>
      </c>
      <c r="P517" s="14" t="str">
        <f>IFERROR(INT(IF(MID(VLOOKUP(B517,IMPORT!$F:$AF,23,FALSE),1,10)&lt;&gt;"null",MID(VLOOKUP(B517,IMPORT!$F:$AF,23,FALSE),1,10),"")),"")</f>
        <v/>
      </c>
      <c r="Q517" s="16" t="str">
        <f>IFERROR(INT(IF(MID(VLOOKUP(B517,IMPORT!$F:$AF,26,FALSE),1,10)&lt;&gt;"null",MID(VLOOKUP(B517,IMPORT!$F:$AF,26,FALSE),1,10),"")),"")</f>
        <v/>
      </c>
      <c r="R517" s="16" t="str">
        <f>IFERROR(IF(VLOOKUP(B517,IMPORT!$F:$AF,11,FALSE)="true","X",""),"")</f>
        <v/>
      </c>
      <c r="S517" s="16" t="str">
        <f>IFERROR(IF(VLOOKUP(B517,IMPORT!$F:$AF,12,FALSE)="true","X",""),"")</f>
        <v/>
      </c>
      <c r="T517" s="16" t="str">
        <f>IFERROR(IF(VLOOKUP(B517,IMPORT!$F:$AF,9,FALSE)="true","X",""),"")</f>
        <v/>
      </c>
      <c r="U517" s="16" t="str">
        <f>IFERROR(IF(VLOOKUP(B517,IMPORT!$F:$AF,10,FALSE)="true","X",""),"")</f>
        <v/>
      </c>
      <c r="V517" s="16" t="str">
        <f>IFERROR(IF(VLOOKUP(B517,IMPORT!$F:$AF,13,FALSE)="true","X",""),"")</f>
        <v/>
      </c>
      <c r="W517" s="16" t="str">
        <f>IFERROR(IF(VLOOKUP(B517,IMPORT!$F:$AF,14,FALSE)="true","X",""),"")</f>
        <v/>
      </c>
      <c r="X517" s="12" t="str">
        <f>IFERROR(INT(IF(MID(VLOOKUP(B517,IMPORT!$F:$AF,27,FALSE),1,10)&lt;&gt;"null",MID(VLOOKUP(B517,IMPORT!$F:$AF,27,FALSE),1,10),"-")),"")</f>
        <v/>
      </c>
      <c r="Y517" s="21" t="str">
        <f>IFERROR(IF(VLOOKUP(B517,IMPORT!$F:$AF,24,FALSE)&lt;&gt;"null",VLOOKUP(B517,IMPORT!$F:$AF,24,FALSE),""),"")</f>
        <v/>
      </c>
      <c r="Z517" s="18" t="str">
        <f>IFERROR(IF(VLOOKUP(B517,IMPORT!$F:$AF,25,FALSE)&lt;&gt;"null",VLOOKUP(B517,IMPORT!$F:$AF,25,FALSE),""),"")</f>
        <v/>
      </c>
    </row>
    <row r="518" spans="1:26">
      <c r="A518" s="1" t="str">
        <f>IFERROR(IF(IMPORT!C518&lt;&gt;"",IMPORT!C518,""),"")</f>
        <v/>
      </c>
      <c r="B518" s="1">
        <f>IFERROR(VLOOKUP(D518,IMPORT!$1:$1048576,6,FALSE),"")</f>
        <v>0</v>
      </c>
      <c r="C518" s="1" t="str">
        <f>IFERROR(VLOOKUP(B518,IMPORT!$F:$G,2,FALSE),"")</f>
        <v/>
      </c>
      <c r="D518" s="8" t="str">
        <f>IFERROR(IF(IMPORT!A518&lt;&gt;"",IMPORT!A518,""),"")</f>
        <v/>
      </c>
      <c r="E518" s="1">
        <f>IFERROR(VLOOKUP(D518,IMPORT!$1:$1048576,21,FALSE),"")</f>
        <v>0</v>
      </c>
      <c r="F518" s="22" t="str">
        <f>IFERROR(IF(VLOOKUP(B518,IMPORT!$F:$J,4,0)="true","","S"),"")</f>
        <v/>
      </c>
      <c r="G518" s="10" t="str">
        <f>IFERROR(IF(VLOOKUP(B518,IMPORT!$F:$J,5,0)="normal","","B"),"")</f>
        <v/>
      </c>
      <c r="H518" s="23" t="str">
        <f>IFERROR(IF(VLOOKUP(B518,IMPORT!$F:$L,7,0)="true","","P"),"")</f>
        <v/>
      </c>
      <c r="I518" s="18" t="str">
        <f>IF(AND(OR(IMPORT!K518="available",IMPORT!K518="reservation",IMPORT!K518="reservation-late"),OR(A518&lt;&gt;"Z - Garage - Livraison",A518&lt;&gt;"Z - Garage - Livraison")),B518,"")</f>
        <v/>
      </c>
      <c r="J518" s="18" t="str">
        <f>IFERROR(IF(VLOOKUP(B518,IMPORT!$F:$AF,21,FALSE)&lt;&gt;"null",IF(OR(A518="Z - Garage - Livraison",A518="Z - Garage - Restitution"),"",B518),""),"")</f>
        <v/>
      </c>
      <c r="K518" s="18" t="str">
        <f>IF(AND(J518="",OR(IMPORT!K518="intervention",IMPORT!K518="intervention-late")),IF(OR(A518="Z - Garage - Livraison",A518="Z - Garage - Restitution"),"",B518),"")</f>
        <v/>
      </c>
      <c r="L518" s="18" t="str">
        <f t="shared" si="16"/>
        <v/>
      </c>
      <c r="M518" s="20" t="str">
        <f>IFERROR(INT(IF(OR(IMPORT!K518="intervention",IMPORT!K518="intervention-late",IMPORT!K518="unavailable"),IF(J518&lt;&gt;"",MID(VLOOKUP(B518,IMPORT!$F:$AF,21,0),1,10),MID(VLOOKUP(B518,IMPORT!$F:$AF,19,0),1,10)),"")),"")</f>
        <v/>
      </c>
      <c r="N518" s="20" t="str">
        <f>IFERROR(INT(IF(OR(IMPORT!K518="intervention",IMPORT!K518="intervention-late",IMPORT!K518="unavailable"),IF(J518&lt;&gt;"",MID(VLOOKUP(B518,IMPORT!$F:$AF,22,0),1,10),MID(VLOOKUP(B518,IMPORT!$F:$AF,20,0),1,10)),"")),"")</f>
        <v/>
      </c>
      <c r="O518" s="18" t="str">
        <f t="shared" ca="1" si="17"/>
        <v/>
      </c>
      <c r="P518" s="14" t="str">
        <f>IFERROR(INT(IF(MID(VLOOKUP(B518,IMPORT!$F:$AF,23,FALSE),1,10)&lt;&gt;"null",MID(VLOOKUP(B518,IMPORT!$F:$AF,23,FALSE),1,10),"")),"")</f>
        <v/>
      </c>
      <c r="Q518" s="16" t="str">
        <f>IFERROR(INT(IF(MID(VLOOKUP(B518,IMPORT!$F:$AF,26,FALSE),1,10)&lt;&gt;"null",MID(VLOOKUP(B518,IMPORT!$F:$AF,26,FALSE),1,10),"")),"")</f>
        <v/>
      </c>
      <c r="R518" s="16" t="str">
        <f>IFERROR(IF(VLOOKUP(B518,IMPORT!$F:$AF,11,FALSE)="true","X",""),"")</f>
        <v/>
      </c>
      <c r="S518" s="16" t="str">
        <f>IFERROR(IF(VLOOKUP(B518,IMPORT!$F:$AF,12,FALSE)="true","X",""),"")</f>
        <v/>
      </c>
      <c r="T518" s="16" t="str">
        <f>IFERROR(IF(VLOOKUP(B518,IMPORT!$F:$AF,9,FALSE)="true","X",""),"")</f>
        <v/>
      </c>
      <c r="U518" s="16" t="str">
        <f>IFERROR(IF(VLOOKUP(B518,IMPORT!$F:$AF,10,FALSE)="true","X",""),"")</f>
        <v/>
      </c>
      <c r="V518" s="16" t="str">
        <f>IFERROR(IF(VLOOKUP(B518,IMPORT!$F:$AF,13,FALSE)="true","X",""),"")</f>
        <v/>
      </c>
      <c r="W518" s="16" t="str">
        <f>IFERROR(IF(VLOOKUP(B518,IMPORT!$F:$AF,14,FALSE)="true","X",""),"")</f>
        <v/>
      </c>
      <c r="X518" s="12" t="str">
        <f>IFERROR(INT(IF(MID(VLOOKUP(B518,IMPORT!$F:$AF,27,FALSE),1,10)&lt;&gt;"null",MID(VLOOKUP(B518,IMPORT!$F:$AF,27,FALSE),1,10),"-")),"")</f>
        <v/>
      </c>
      <c r="Y518" s="21" t="str">
        <f>IFERROR(IF(VLOOKUP(B518,IMPORT!$F:$AF,24,FALSE)&lt;&gt;"null",VLOOKUP(B518,IMPORT!$F:$AF,24,FALSE),""),"")</f>
        <v/>
      </c>
      <c r="Z518" s="18" t="str">
        <f>IFERROR(IF(VLOOKUP(B518,IMPORT!$F:$AF,25,FALSE)&lt;&gt;"null",VLOOKUP(B518,IMPORT!$F:$AF,25,FALSE),""),"")</f>
        <v/>
      </c>
    </row>
    <row r="519" spans="1:26">
      <c r="A519" s="1" t="str">
        <f>IFERROR(IF(IMPORT!C519&lt;&gt;"",IMPORT!C519,""),"")</f>
        <v/>
      </c>
      <c r="B519" s="1">
        <f>IFERROR(VLOOKUP(D519,IMPORT!$1:$1048576,6,FALSE),"")</f>
        <v>0</v>
      </c>
      <c r="C519" s="1" t="str">
        <f>IFERROR(VLOOKUP(B519,IMPORT!$F:$G,2,FALSE),"")</f>
        <v/>
      </c>
      <c r="D519" s="8" t="str">
        <f>IFERROR(IF(IMPORT!A519&lt;&gt;"",IMPORT!A519,""),"")</f>
        <v/>
      </c>
      <c r="E519" s="1">
        <f>IFERROR(VLOOKUP(D519,IMPORT!$1:$1048576,21,FALSE),"")</f>
        <v>0</v>
      </c>
      <c r="F519" s="22" t="str">
        <f>IFERROR(IF(VLOOKUP(B519,IMPORT!$F:$J,4,0)="true","","S"),"")</f>
        <v/>
      </c>
      <c r="G519" s="10" t="str">
        <f>IFERROR(IF(VLOOKUP(B519,IMPORT!$F:$J,5,0)="normal","","B"),"")</f>
        <v/>
      </c>
      <c r="H519" s="23" t="str">
        <f>IFERROR(IF(VLOOKUP(B519,IMPORT!$F:$L,7,0)="true","","P"),"")</f>
        <v/>
      </c>
      <c r="I519" s="18" t="str">
        <f>IF(AND(OR(IMPORT!K519="available",IMPORT!K519="reservation",IMPORT!K519="reservation-late"),OR(A519&lt;&gt;"Z - Garage - Livraison",A519&lt;&gt;"Z - Garage - Livraison")),B519,"")</f>
        <v/>
      </c>
      <c r="J519" s="18" t="str">
        <f>IFERROR(IF(VLOOKUP(B519,IMPORT!$F:$AF,21,FALSE)&lt;&gt;"null",IF(OR(A519="Z - Garage - Livraison",A519="Z - Garage - Restitution"),"",B519),""),"")</f>
        <v/>
      </c>
      <c r="K519" s="18" t="str">
        <f>IF(AND(J519="",OR(IMPORT!K519="intervention",IMPORT!K519="intervention-late")),IF(OR(A519="Z - Garage - Livraison",A519="Z - Garage - Restitution"),"",B519),"")</f>
        <v/>
      </c>
      <c r="L519" s="18" t="str">
        <f t="shared" si="16"/>
        <v/>
      </c>
      <c r="M519" s="20" t="str">
        <f>IFERROR(INT(IF(OR(IMPORT!K519="intervention",IMPORT!K519="intervention-late",IMPORT!K519="unavailable"),IF(J519&lt;&gt;"",MID(VLOOKUP(B519,IMPORT!$F:$AF,21,0),1,10),MID(VLOOKUP(B519,IMPORT!$F:$AF,19,0),1,10)),"")),"")</f>
        <v/>
      </c>
      <c r="N519" s="20" t="str">
        <f>IFERROR(INT(IF(OR(IMPORT!K519="intervention",IMPORT!K519="intervention-late",IMPORT!K519="unavailable"),IF(J519&lt;&gt;"",MID(VLOOKUP(B519,IMPORT!$F:$AF,22,0),1,10),MID(VLOOKUP(B519,IMPORT!$F:$AF,20,0),1,10)),"")),"")</f>
        <v/>
      </c>
      <c r="O519" s="18" t="str">
        <f t="shared" ca="1" si="17"/>
        <v/>
      </c>
      <c r="P519" s="14" t="str">
        <f>IFERROR(INT(IF(MID(VLOOKUP(B519,IMPORT!$F:$AF,23,FALSE),1,10)&lt;&gt;"null",MID(VLOOKUP(B519,IMPORT!$F:$AF,23,FALSE),1,10),"")),"")</f>
        <v/>
      </c>
      <c r="Q519" s="16" t="str">
        <f>IFERROR(INT(IF(MID(VLOOKUP(B519,IMPORT!$F:$AF,26,FALSE),1,10)&lt;&gt;"null",MID(VLOOKUP(B519,IMPORT!$F:$AF,26,FALSE),1,10),"")),"")</f>
        <v/>
      </c>
      <c r="R519" s="16" t="str">
        <f>IFERROR(IF(VLOOKUP(B519,IMPORT!$F:$AF,11,FALSE)="true","X",""),"")</f>
        <v/>
      </c>
      <c r="S519" s="16" t="str">
        <f>IFERROR(IF(VLOOKUP(B519,IMPORT!$F:$AF,12,FALSE)="true","X",""),"")</f>
        <v/>
      </c>
      <c r="T519" s="16" t="str">
        <f>IFERROR(IF(VLOOKUP(B519,IMPORT!$F:$AF,9,FALSE)="true","X",""),"")</f>
        <v/>
      </c>
      <c r="U519" s="16" t="str">
        <f>IFERROR(IF(VLOOKUP(B519,IMPORT!$F:$AF,10,FALSE)="true","X",""),"")</f>
        <v/>
      </c>
      <c r="V519" s="16" t="str">
        <f>IFERROR(IF(VLOOKUP(B519,IMPORT!$F:$AF,13,FALSE)="true","X",""),"")</f>
        <v/>
      </c>
      <c r="W519" s="16" t="str">
        <f>IFERROR(IF(VLOOKUP(B519,IMPORT!$F:$AF,14,FALSE)="true","X",""),"")</f>
        <v/>
      </c>
      <c r="X519" s="12" t="str">
        <f>IFERROR(INT(IF(MID(VLOOKUP(B519,IMPORT!$F:$AF,27,FALSE),1,10)&lt;&gt;"null",MID(VLOOKUP(B519,IMPORT!$F:$AF,27,FALSE),1,10),"-")),"")</f>
        <v/>
      </c>
      <c r="Y519" s="21" t="str">
        <f>IFERROR(IF(VLOOKUP(B519,IMPORT!$F:$AF,24,FALSE)&lt;&gt;"null",VLOOKUP(B519,IMPORT!$F:$AF,24,FALSE),""),"")</f>
        <v/>
      </c>
      <c r="Z519" s="18" t="str">
        <f>IFERROR(IF(VLOOKUP(B519,IMPORT!$F:$AF,25,FALSE)&lt;&gt;"null",VLOOKUP(B519,IMPORT!$F:$AF,25,FALSE),""),"")</f>
        <v/>
      </c>
    </row>
    <row r="520" spans="1:26">
      <c r="A520" s="1" t="str">
        <f>IFERROR(IF(IMPORT!C520&lt;&gt;"",IMPORT!C520,""),"")</f>
        <v/>
      </c>
      <c r="B520" s="1">
        <f>IFERROR(VLOOKUP(D520,IMPORT!$1:$1048576,6,FALSE),"")</f>
        <v>0</v>
      </c>
      <c r="C520" s="1" t="str">
        <f>IFERROR(VLOOKUP(B520,IMPORT!$F:$G,2,FALSE),"")</f>
        <v/>
      </c>
      <c r="D520" s="8" t="str">
        <f>IFERROR(IF(IMPORT!A520&lt;&gt;"",IMPORT!A520,""),"")</f>
        <v/>
      </c>
      <c r="E520" s="1">
        <f>IFERROR(VLOOKUP(D520,IMPORT!$1:$1048576,21,FALSE),"")</f>
        <v>0</v>
      </c>
      <c r="F520" s="22" t="str">
        <f>IFERROR(IF(VLOOKUP(B520,IMPORT!$F:$J,4,0)="true","","S"),"")</f>
        <v/>
      </c>
      <c r="G520" s="10" t="str">
        <f>IFERROR(IF(VLOOKUP(B520,IMPORT!$F:$J,5,0)="normal","","B"),"")</f>
        <v/>
      </c>
      <c r="H520" s="23" t="str">
        <f>IFERROR(IF(VLOOKUP(B520,IMPORT!$F:$L,7,0)="true","","P"),"")</f>
        <v/>
      </c>
      <c r="I520" s="18" t="str">
        <f>IF(AND(OR(IMPORT!K520="available",IMPORT!K520="reservation",IMPORT!K520="reservation-late"),OR(A520&lt;&gt;"Z - Garage - Livraison",A520&lt;&gt;"Z - Garage - Livraison")),B520,"")</f>
        <v/>
      </c>
      <c r="J520" s="18" t="str">
        <f>IFERROR(IF(VLOOKUP(B520,IMPORT!$F:$AF,21,FALSE)&lt;&gt;"null",IF(OR(A520="Z - Garage - Livraison",A520="Z - Garage - Restitution"),"",B520),""),"")</f>
        <v/>
      </c>
      <c r="K520" s="18" t="str">
        <f>IF(AND(J520="",OR(IMPORT!K520="intervention",IMPORT!K520="intervention-late")),IF(OR(A520="Z - Garage - Livraison",A520="Z - Garage - Restitution"),"",B520),"")</f>
        <v/>
      </c>
      <c r="L520" s="18" t="str">
        <f t="shared" si="16"/>
        <v/>
      </c>
      <c r="M520" s="20" t="str">
        <f>IFERROR(INT(IF(OR(IMPORT!K520="intervention",IMPORT!K520="intervention-late",IMPORT!K520="unavailable"),IF(J520&lt;&gt;"",MID(VLOOKUP(B520,IMPORT!$F:$AF,21,0),1,10),MID(VLOOKUP(B520,IMPORT!$F:$AF,19,0),1,10)),"")),"")</f>
        <v/>
      </c>
      <c r="N520" s="20" t="str">
        <f>IFERROR(INT(IF(OR(IMPORT!K520="intervention",IMPORT!K520="intervention-late",IMPORT!K520="unavailable"),IF(J520&lt;&gt;"",MID(VLOOKUP(B520,IMPORT!$F:$AF,22,0),1,10),MID(VLOOKUP(B520,IMPORT!$F:$AF,20,0),1,10)),"")),"")</f>
        <v/>
      </c>
      <c r="O520" s="18" t="str">
        <f t="shared" ca="1" si="17"/>
        <v/>
      </c>
      <c r="P520" s="14" t="str">
        <f>IFERROR(INT(IF(MID(VLOOKUP(B520,IMPORT!$F:$AF,23,FALSE),1,10)&lt;&gt;"null",MID(VLOOKUP(B520,IMPORT!$F:$AF,23,FALSE),1,10),"")),"")</f>
        <v/>
      </c>
      <c r="Q520" s="16" t="str">
        <f>IFERROR(INT(IF(MID(VLOOKUP(B520,IMPORT!$F:$AF,26,FALSE),1,10)&lt;&gt;"null",MID(VLOOKUP(B520,IMPORT!$F:$AF,26,FALSE),1,10),"")),"")</f>
        <v/>
      </c>
      <c r="R520" s="16" t="str">
        <f>IFERROR(IF(VLOOKUP(B520,IMPORT!$F:$AF,11,FALSE)="true","X",""),"")</f>
        <v/>
      </c>
      <c r="S520" s="16" t="str">
        <f>IFERROR(IF(VLOOKUP(B520,IMPORT!$F:$AF,12,FALSE)="true","X",""),"")</f>
        <v/>
      </c>
      <c r="T520" s="16" t="str">
        <f>IFERROR(IF(VLOOKUP(B520,IMPORT!$F:$AF,9,FALSE)="true","X",""),"")</f>
        <v/>
      </c>
      <c r="U520" s="16" t="str">
        <f>IFERROR(IF(VLOOKUP(B520,IMPORT!$F:$AF,10,FALSE)="true","X",""),"")</f>
        <v/>
      </c>
      <c r="V520" s="16" t="str">
        <f>IFERROR(IF(VLOOKUP(B520,IMPORT!$F:$AF,13,FALSE)="true","X",""),"")</f>
        <v/>
      </c>
      <c r="W520" s="16" t="str">
        <f>IFERROR(IF(VLOOKUP(B520,IMPORT!$F:$AF,14,FALSE)="true","X",""),"")</f>
        <v/>
      </c>
      <c r="X520" s="12" t="str">
        <f>IFERROR(INT(IF(MID(VLOOKUP(B520,IMPORT!$F:$AF,27,FALSE),1,10)&lt;&gt;"null",MID(VLOOKUP(B520,IMPORT!$F:$AF,27,FALSE),1,10),"-")),"")</f>
        <v/>
      </c>
      <c r="Y520" s="21" t="str">
        <f>IFERROR(IF(VLOOKUP(B520,IMPORT!$F:$AF,24,FALSE)&lt;&gt;"null",VLOOKUP(B520,IMPORT!$F:$AF,24,FALSE),""),"")</f>
        <v/>
      </c>
      <c r="Z520" s="18" t="str">
        <f>IFERROR(IF(VLOOKUP(B520,IMPORT!$F:$AF,25,FALSE)&lt;&gt;"null",VLOOKUP(B520,IMPORT!$F:$AF,25,FALSE),""),"")</f>
        <v/>
      </c>
    </row>
    <row r="521" spans="1:26">
      <c r="A521" s="1" t="str">
        <f>IFERROR(IF(IMPORT!C521&lt;&gt;"",IMPORT!C521,""),"")</f>
        <v/>
      </c>
      <c r="B521" s="1">
        <f>IFERROR(VLOOKUP(D521,IMPORT!$1:$1048576,6,FALSE),"")</f>
        <v>0</v>
      </c>
      <c r="C521" s="1" t="str">
        <f>IFERROR(VLOOKUP(B521,IMPORT!$F:$G,2,FALSE),"")</f>
        <v/>
      </c>
      <c r="D521" s="8" t="str">
        <f>IFERROR(IF(IMPORT!A521&lt;&gt;"",IMPORT!A521,""),"")</f>
        <v/>
      </c>
      <c r="E521" s="1">
        <f>IFERROR(VLOOKUP(D521,IMPORT!$1:$1048576,21,FALSE),"")</f>
        <v>0</v>
      </c>
      <c r="F521" s="22" t="str">
        <f>IFERROR(IF(VLOOKUP(B521,IMPORT!$F:$J,4,0)="true","","S"),"")</f>
        <v/>
      </c>
      <c r="G521" s="10" t="str">
        <f>IFERROR(IF(VLOOKUP(B521,IMPORT!$F:$J,5,0)="normal","","B"),"")</f>
        <v/>
      </c>
      <c r="H521" s="23" t="str">
        <f>IFERROR(IF(VLOOKUP(B521,IMPORT!$F:$L,7,0)="true","","P"),"")</f>
        <v/>
      </c>
      <c r="I521" s="18" t="str">
        <f>IF(AND(OR(IMPORT!K521="available",IMPORT!K521="reservation",IMPORT!K521="reservation-late"),OR(A521&lt;&gt;"Z - Garage - Livraison",A521&lt;&gt;"Z - Garage - Livraison")),B521,"")</f>
        <v/>
      </c>
      <c r="J521" s="18" t="str">
        <f>IFERROR(IF(VLOOKUP(B521,IMPORT!$F:$AF,21,FALSE)&lt;&gt;"null",IF(OR(A521="Z - Garage - Livraison",A521="Z - Garage - Restitution"),"",B521),""),"")</f>
        <v/>
      </c>
      <c r="K521" s="18" t="str">
        <f>IF(AND(J521="",OR(IMPORT!K521="intervention",IMPORT!K521="intervention-late")),IF(OR(A521="Z - Garage - Livraison",A521="Z - Garage - Restitution"),"",B521),"")</f>
        <v/>
      </c>
      <c r="L521" s="18" t="str">
        <f t="shared" si="16"/>
        <v/>
      </c>
      <c r="M521" s="20" t="str">
        <f>IFERROR(INT(IF(OR(IMPORT!K521="intervention",IMPORT!K521="intervention-late",IMPORT!K521="unavailable"),IF(J521&lt;&gt;"",MID(VLOOKUP(B521,IMPORT!$F:$AF,21,0),1,10),MID(VLOOKUP(B521,IMPORT!$F:$AF,19,0),1,10)),"")),"")</f>
        <v/>
      </c>
      <c r="N521" s="20" t="str">
        <f>IFERROR(INT(IF(OR(IMPORT!K521="intervention",IMPORT!K521="intervention-late",IMPORT!K521="unavailable"),IF(J521&lt;&gt;"",MID(VLOOKUP(B521,IMPORT!$F:$AF,22,0),1,10),MID(VLOOKUP(B521,IMPORT!$F:$AF,20,0),1,10)),"")),"")</f>
        <v/>
      </c>
      <c r="O521" s="18" t="str">
        <f t="shared" ca="1" si="17"/>
        <v/>
      </c>
      <c r="P521" s="14" t="str">
        <f>IFERROR(INT(IF(MID(VLOOKUP(B521,IMPORT!$F:$AF,23,FALSE),1,10)&lt;&gt;"null",MID(VLOOKUP(B521,IMPORT!$F:$AF,23,FALSE),1,10),"")),"")</f>
        <v/>
      </c>
      <c r="Q521" s="16" t="str">
        <f>IFERROR(INT(IF(MID(VLOOKUP(B521,IMPORT!$F:$AF,26,FALSE),1,10)&lt;&gt;"null",MID(VLOOKUP(B521,IMPORT!$F:$AF,26,FALSE),1,10),"")),"")</f>
        <v/>
      </c>
      <c r="R521" s="16" t="str">
        <f>IFERROR(IF(VLOOKUP(B521,IMPORT!$F:$AF,11,FALSE)="true","X",""),"")</f>
        <v/>
      </c>
      <c r="S521" s="16" t="str">
        <f>IFERROR(IF(VLOOKUP(B521,IMPORT!$F:$AF,12,FALSE)="true","X",""),"")</f>
        <v/>
      </c>
      <c r="T521" s="16" t="str">
        <f>IFERROR(IF(VLOOKUP(B521,IMPORT!$F:$AF,9,FALSE)="true","X",""),"")</f>
        <v/>
      </c>
      <c r="U521" s="16" t="str">
        <f>IFERROR(IF(VLOOKUP(B521,IMPORT!$F:$AF,10,FALSE)="true","X",""),"")</f>
        <v/>
      </c>
      <c r="V521" s="16" t="str">
        <f>IFERROR(IF(VLOOKUP(B521,IMPORT!$F:$AF,13,FALSE)="true","X",""),"")</f>
        <v/>
      </c>
      <c r="W521" s="16" t="str">
        <f>IFERROR(IF(VLOOKUP(B521,IMPORT!$F:$AF,14,FALSE)="true","X",""),"")</f>
        <v/>
      </c>
      <c r="X521" s="12" t="str">
        <f>IFERROR(INT(IF(MID(VLOOKUP(B521,IMPORT!$F:$AF,27,FALSE),1,10)&lt;&gt;"null",MID(VLOOKUP(B521,IMPORT!$F:$AF,27,FALSE),1,10),"-")),"")</f>
        <v/>
      </c>
      <c r="Y521" s="21" t="str">
        <f>IFERROR(IF(VLOOKUP(B521,IMPORT!$F:$AF,24,FALSE)&lt;&gt;"null",VLOOKUP(B521,IMPORT!$F:$AF,24,FALSE),""),"")</f>
        <v/>
      </c>
      <c r="Z521" s="18" t="str">
        <f>IFERROR(IF(VLOOKUP(B521,IMPORT!$F:$AF,25,FALSE)&lt;&gt;"null",VLOOKUP(B521,IMPORT!$F:$AF,25,FALSE),""),"")</f>
        <v/>
      </c>
    </row>
    <row r="522" spans="1:26">
      <c r="A522" s="1" t="str">
        <f>IFERROR(IF(IMPORT!C522&lt;&gt;"",IMPORT!C522,""),"")</f>
        <v/>
      </c>
      <c r="B522" s="1">
        <f>IFERROR(VLOOKUP(D522,IMPORT!$1:$1048576,6,FALSE),"")</f>
        <v>0</v>
      </c>
      <c r="C522" s="1" t="str">
        <f>IFERROR(VLOOKUP(B522,IMPORT!$F:$G,2,FALSE),"")</f>
        <v/>
      </c>
      <c r="D522" s="8" t="str">
        <f>IFERROR(IF(IMPORT!A522&lt;&gt;"",IMPORT!A522,""),"")</f>
        <v/>
      </c>
      <c r="E522" s="1">
        <f>IFERROR(VLOOKUP(D522,IMPORT!$1:$1048576,21,FALSE),"")</f>
        <v>0</v>
      </c>
      <c r="F522" s="22" t="str">
        <f>IFERROR(IF(VLOOKUP(B522,IMPORT!$F:$J,4,0)="true","","S"),"")</f>
        <v/>
      </c>
      <c r="G522" s="10" t="str">
        <f>IFERROR(IF(VLOOKUP(B522,IMPORT!$F:$J,5,0)="normal","","B"),"")</f>
        <v/>
      </c>
      <c r="H522" s="23" t="str">
        <f>IFERROR(IF(VLOOKUP(B522,IMPORT!$F:$L,7,0)="true","","P"),"")</f>
        <v/>
      </c>
      <c r="I522" s="18" t="str">
        <f>IF(AND(OR(IMPORT!K522="available",IMPORT!K522="reservation",IMPORT!K522="reservation-late"),OR(A522&lt;&gt;"Z - Garage - Livraison",A522&lt;&gt;"Z - Garage - Livraison")),B522,"")</f>
        <v/>
      </c>
      <c r="J522" s="18" t="str">
        <f>IFERROR(IF(VLOOKUP(B522,IMPORT!$F:$AF,21,FALSE)&lt;&gt;"null",IF(OR(A522="Z - Garage - Livraison",A522="Z - Garage - Restitution"),"",B522),""),"")</f>
        <v/>
      </c>
      <c r="K522" s="18" t="str">
        <f>IF(AND(J522="",OR(IMPORT!K522="intervention",IMPORT!K522="intervention-late")),IF(OR(A522="Z - Garage - Livraison",A522="Z - Garage - Restitution"),"",B522),"")</f>
        <v/>
      </c>
      <c r="L522" s="18" t="str">
        <f t="shared" si="16"/>
        <v/>
      </c>
      <c r="M522" s="20" t="str">
        <f>IFERROR(INT(IF(OR(IMPORT!K522="intervention",IMPORT!K522="intervention-late",IMPORT!K522="unavailable"),IF(J522&lt;&gt;"",MID(VLOOKUP(B522,IMPORT!$F:$AF,21,0),1,10),MID(VLOOKUP(B522,IMPORT!$F:$AF,19,0),1,10)),"")),"")</f>
        <v/>
      </c>
      <c r="N522" s="20" t="str">
        <f>IFERROR(INT(IF(OR(IMPORT!K522="intervention",IMPORT!K522="intervention-late",IMPORT!K522="unavailable"),IF(J522&lt;&gt;"",MID(VLOOKUP(B522,IMPORT!$F:$AF,22,0),1,10),MID(VLOOKUP(B522,IMPORT!$F:$AF,20,0),1,10)),"")),"")</f>
        <v/>
      </c>
      <c r="O522" s="18" t="str">
        <f t="shared" ca="1" si="17"/>
        <v/>
      </c>
      <c r="P522" s="14" t="str">
        <f>IFERROR(INT(IF(MID(VLOOKUP(B522,IMPORT!$F:$AF,23,FALSE),1,10)&lt;&gt;"null",MID(VLOOKUP(B522,IMPORT!$F:$AF,23,FALSE),1,10),"")),"")</f>
        <v/>
      </c>
      <c r="Q522" s="16" t="str">
        <f>IFERROR(INT(IF(MID(VLOOKUP(B522,IMPORT!$F:$AF,26,FALSE),1,10)&lt;&gt;"null",MID(VLOOKUP(B522,IMPORT!$F:$AF,26,FALSE),1,10),"")),"")</f>
        <v/>
      </c>
      <c r="R522" s="16" t="str">
        <f>IFERROR(IF(VLOOKUP(B522,IMPORT!$F:$AF,11,FALSE)="true","X",""),"")</f>
        <v/>
      </c>
      <c r="S522" s="16" t="str">
        <f>IFERROR(IF(VLOOKUP(B522,IMPORT!$F:$AF,12,FALSE)="true","X",""),"")</f>
        <v/>
      </c>
      <c r="T522" s="16" t="str">
        <f>IFERROR(IF(VLOOKUP(B522,IMPORT!$F:$AF,9,FALSE)="true","X",""),"")</f>
        <v/>
      </c>
      <c r="U522" s="16" t="str">
        <f>IFERROR(IF(VLOOKUP(B522,IMPORT!$F:$AF,10,FALSE)="true","X",""),"")</f>
        <v/>
      </c>
      <c r="V522" s="16" t="str">
        <f>IFERROR(IF(VLOOKUP(B522,IMPORT!$F:$AF,13,FALSE)="true","X",""),"")</f>
        <v/>
      </c>
      <c r="W522" s="16" t="str">
        <f>IFERROR(IF(VLOOKUP(B522,IMPORT!$F:$AF,14,FALSE)="true","X",""),"")</f>
        <v/>
      </c>
      <c r="X522" s="12" t="str">
        <f>IFERROR(INT(IF(MID(VLOOKUP(B522,IMPORT!$F:$AF,27,FALSE),1,10)&lt;&gt;"null",MID(VLOOKUP(B522,IMPORT!$F:$AF,27,FALSE),1,10),"-")),"")</f>
        <v/>
      </c>
      <c r="Y522" s="21" t="str">
        <f>IFERROR(IF(VLOOKUP(B522,IMPORT!$F:$AF,24,FALSE)&lt;&gt;"null",VLOOKUP(B522,IMPORT!$F:$AF,24,FALSE),""),"")</f>
        <v/>
      </c>
      <c r="Z522" s="18" t="str">
        <f>IFERROR(IF(VLOOKUP(B522,IMPORT!$F:$AF,25,FALSE)&lt;&gt;"null",VLOOKUP(B522,IMPORT!$F:$AF,25,FALSE),""),"")</f>
        <v/>
      </c>
    </row>
    <row r="523" spans="1:26">
      <c r="A523" s="1" t="str">
        <f>IFERROR(IF(IMPORT!C523&lt;&gt;"",IMPORT!C523,""),"")</f>
        <v/>
      </c>
      <c r="B523" s="1">
        <f>IFERROR(VLOOKUP(D523,IMPORT!$1:$1048576,6,FALSE),"")</f>
        <v>0</v>
      </c>
      <c r="C523" s="1" t="str">
        <f>IFERROR(VLOOKUP(B523,IMPORT!$F:$G,2,FALSE),"")</f>
        <v/>
      </c>
      <c r="D523" s="8" t="str">
        <f>IFERROR(IF(IMPORT!A523&lt;&gt;"",IMPORT!A523,""),"")</f>
        <v/>
      </c>
      <c r="E523" s="1">
        <f>IFERROR(VLOOKUP(D523,IMPORT!$1:$1048576,21,FALSE),"")</f>
        <v>0</v>
      </c>
      <c r="F523" s="22" t="str">
        <f>IFERROR(IF(VLOOKUP(B523,IMPORT!$F:$J,4,0)="true","","S"),"")</f>
        <v/>
      </c>
      <c r="G523" s="10" t="str">
        <f>IFERROR(IF(VLOOKUP(B523,IMPORT!$F:$J,5,0)="normal","","B"),"")</f>
        <v/>
      </c>
      <c r="H523" s="23" t="str">
        <f>IFERROR(IF(VLOOKUP(B523,IMPORT!$F:$L,7,0)="true","","P"),"")</f>
        <v/>
      </c>
      <c r="I523" s="18" t="str">
        <f>IF(AND(OR(IMPORT!K523="available",IMPORT!K523="reservation",IMPORT!K523="reservation-late"),OR(A523&lt;&gt;"Z - Garage - Livraison",A523&lt;&gt;"Z - Garage - Livraison")),B523,"")</f>
        <v/>
      </c>
      <c r="J523" s="18" t="str">
        <f>IFERROR(IF(VLOOKUP(B523,IMPORT!$F:$AF,21,FALSE)&lt;&gt;"null",IF(OR(A523="Z - Garage - Livraison",A523="Z - Garage - Restitution"),"",B523),""),"")</f>
        <v/>
      </c>
      <c r="K523" s="18" t="str">
        <f>IF(AND(J523="",OR(IMPORT!K523="intervention",IMPORT!K523="intervention-late")),IF(OR(A523="Z - Garage - Livraison",A523="Z - Garage - Restitution"),"",B523),"")</f>
        <v/>
      </c>
      <c r="L523" s="18" t="str">
        <f t="shared" si="16"/>
        <v/>
      </c>
      <c r="M523" s="20" t="str">
        <f>IFERROR(INT(IF(OR(IMPORT!K523="intervention",IMPORT!K523="intervention-late",IMPORT!K523="unavailable"),IF(J523&lt;&gt;"",MID(VLOOKUP(B523,IMPORT!$F:$AF,21,0),1,10),MID(VLOOKUP(B523,IMPORT!$F:$AF,19,0),1,10)),"")),"")</f>
        <v/>
      </c>
      <c r="N523" s="20" t="str">
        <f>IFERROR(INT(IF(OR(IMPORT!K523="intervention",IMPORT!K523="intervention-late",IMPORT!K523="unavailable"),IF(J523&lt;&gt;"",MID(VLOOKUP(B523,IMPORT!$F:$AF,22,0),1,10),MID(VLOOKUP(B523,IMPORT!$F:$AF,20,0),1,10)),"")),"")</f>
        <v/>
      </c>
      <c r="O523" s="18" t="str">
        <f t="shared" ca="1" si="17"/>
        <v/>
      </c>
      <c r="P523" s="14" t="str">
        <f>IFERROR(INT(IF(MID(VLOOKUP(B523,IMPORT!$F:$AF,23,FALSE),1,10)&lt;&gt;"null",MID(VLOOKUP(B523,IMPORT!$F:$AF,23,FALSE),1,10),"")),"")</f>
        <v/>
      </c>
      <c r="Q523" s="16" t="str">
        <f>IFERROR(INT(IF(MID(VLOOKUP(B523,IMPORT!$F:$AF,26,FALSE),1,10)&lt;&gt;"null",MID(VLOOKUP(B523,IMPORT!$F:$AF,26,FALSE),1,10),"")),"")</f>
        <v/>
      </c>
      <c r="R523" s="16" t="str">
        <f>IFERROR(IF(VLOOKUP(B523,IMPORT!$F:$AF,11,FALSE)="true","X",""),"")</f>
        <v/>
      </c>
      <c r="S523" s="16" t="str">
        <f>IFERROR(IF(VLOOKUP(B523,IMPORT!$F:$AF,12,FALSE)="true","X",""),"")</f>
        <v/>
      </c>
      <c r="T523" s="16" t="str">
        <f>IFERROR(IF(VLOOKUP(B523,IMPORT!$F:$AF,9,FALSE)="true","X",""),"")</f>
        <v/>
      </c>
      <c r="U523" s="16" t="str">
        <f>IFERROR(IF(VLOOKUP(B523,IMPORT!$F:$AF,10,FALSE)="true","X",""),"")</f>
        <v/>
      </c>
      <c r="V523" s="16" t="str">
        <f>IFERROR(IF(VLOOKUP(B523,IMPORT!$F:$AF,13,FALSE)="true","X",""),"")</f>
        <v/>
      </c>
      <c r="W523" s="16" t="str">
        <f>IFERROR(IF(VLOOKUP(B523,IMPORT!$F:$AF,14,FALSE)="true","X",""),"")</f>
        <v/>
      </c>
      <c r="X523" s="12" t="str">
        <f>IFERROR(INT(IF(MID(VLOOKUP(B523,IMPORT!$F:$AF,27,FALSE),1,10)&lt;&gt;"null",MID(VLOOKUP(B523,IMPORT!$F:$AF,27,FALSE),1,10),"-")),"")</f>
        <v/>
      </c>
      <c r="Y523" s="21" t="str">
        <f>IFERROR(IF(VLOOKUP(B523,IMPORT!$F:$AF,24,FALSE)&lt;&gt;"null",VLOOKUP(B523,IMPORT!$F:$AF,24,FALSE),""),"")</f>
        <v/>
      </c>
      <c r="Z523" s="18" t="str">
        <f>IFERROR(IF(VLOOKUP(B523,IMPORT!$F:$AF,25,FALSE)&lt;&gt;"null",VLOOKUP(B523,IMPORT!$F:$AF,25,FALSE),""),"")</f>
        <v/>
      </c>
    </row>
    <row r="524" spans="1:26">
      <c r="A524" s="1" t="str">
        <f>IFERROR(IF(IMPORT!C524&lt;&gt;"",IMPORT!C524,""),"")</f>
        <v/>
      </c>
      <c r="B524" s="1">
        <f>IFERROR(VLOOKUP(D524,IMPORT!$1:$1048576,6,FALSE),"")</f>
        <v>0</v>
      </c>
      <c r="C524" s="1" t="str">
        <f>IFERROR(VLOOKUP(B524,IMPORT!$F:$G,2,FALSE),"")</f>
        <v/>
      </c>
      <c r="D524" s="8" t="str">
        <f>IFERROR(IF(IMPORT!A524&lt;&gt;"",IMPORT!A524,""),"")</f>
        <v/>
      </c>
      <c r="E524" s="1">
        <f>IFERROR(VLOOKUP(D524,IMPORT!$1:$1048576,21,FALSE),"")</f>
        <v>0</v>
      </c>
      <c r="F524" s="22" t="str">
        <f>IFERROR(IF(VLOOKUP(B524,IMPORT!$F:$J,4,0)="true","","S"),"")</f>
        <v/>
      </c>
      <c r="G524" s="10" t="str">
        <f>IFERROR(IF(VLOOKUP(B524,IMPORT!$F:$J,5,0)="normal","","B"),"")</f>
        <v/>
      </c>
      <c r="H524" s="23" t="str">
        <f>IFERROR(IF(VLOOKUP(B524,IMPORT!$F:$L,7,0)="true","","P"),"")</f>
        <v/>
      </c>
      <c r="I524" s="18" t="str">
        <f>IF(AND(OR(IMPORT!K524="available",IMPORT!K524="reservation",IMPORT!K524="reservation-late"),OR(A524&lt;&gt;"Z - Garage - Livraison",A524&lt;&gt;"Z - Garage - Livraison")),B524,"")</f>
        <v/>
      </c>
      <c r="J524" s="18" t="str">
        <f>IFERROR(IF(VLOOKUP(B524,IMPORT!$F:$AF,21,FALSE)&lt;&gt;"null",IF(OR(A524="Z - Garage - Livraison",A524="Z - Garage - Restitution"),"",B524),""),"")</f>
        <v/>
      </c>
      <c r="K524" s="18" t="str">
        <f>IF(AND(J524="",OR(IMPORT!K524="intervention",IMPORT!K524="intervention-late")),IF(OR(A524="Z - Garage - Livraison",A524="Z - Garage - Restitution"),"",B524),"")</f>
        <v/>
      </c>
      <c r="L524" s="18" t="str">
        <f t="shared" si="16"/>
        <v/>
      </c>
      <c r="M524" s="20" t="str">
        <f>IFERROR(INT(IF(OR(IMPORT!K524="intervention",IMPORT!K524="intervention-late",IMPORT!K524="unavailable"),IF(J524&lt;&gt;"",MID(VLOOKUP(B524,IMPORT!$F:$AF,21,0),1,10),MID(VLOOKUP(B524,IMPORT!$F:$AF,19,0),1,10)),"")),"")</f>
        <v/>
      </c>
      <c r="N524" s="20" t="str">
        <f>IFERROR(INT(IF(OR(IMPORT!K524="intervention",IMPORT!K524="intervention-late",IMPORT!K524="unavailable"),IF(J524&lt;&gt;"",MID(VLOOKUP(B524,IMPORT!$F:$AF,22,0),1,10),MID(VLOOKUP(B524,IMPORT!$F:$AF,20,0),1,10)),"")),"")</f>
        <v/>
      </c>
      <c r="O524" s="18" t="str">
        <f t="shared" ca="1" si="17"/>
        <v/>
      </c>
      <c r="P524" s="14" t="str">
        <f>IFERROR(INT(IF(MID(VLOOKUP(B524,IMPORT!$F:$AF,23,FALSE),1,10)&lt;&gt;"null",MID(VLOOKUP(B524,IMPORT!$F:$AF,23,FALSE),1,10),"")),"")</f>
        <v/>
      </c>
      <c r="Q524" s="16" t="str">
        <f>IFERROR(INT(IF(MID(VLOOKUP(B524,IMPORT!$F:$AF,26,FALSE),1,10)&lt;&gt;"null",MID(VLOOKUP(B524,IMPORT!$F:$AF,26,FALSE),1,10),"")),"")</f>
        <v/>
      </c>
      <c r="R524" s="16" t="str">
        <f>IFERROR(IF(VLOOKUP(B524,IMPORT!$F:$AF,11,FALSE)="true","X",""),"")</f>
        <v/>
      </c>
      <c r="S524" s="16" t="str">
        <f>IFERROR(IF(VLOOKUP(B524,IMPORT!$F:$AF,12,FALSE)="true","X",""),"")</f>
        <v/>
      </c>
      <c r="T524" s="16" t="str">
        <f>IFERROR(IF(VLOOKUP(B524,IMPORT!$F:$AF,9,FALSE)="true","X",""),"")</f>
        <v/>
      </c>
      <c r="U524" s="16" t="str">
        <f>IFERROR(IF(VLOOKUP(B524,IMPORT!$F:$AF,10,FALSE)="true","X",""),"")</f>
        <v/>
      </c>
      <c r="V524" s="16" t="str">
        <f>IFERROR(IF(VLOOKUP(B524,IMPORT!$F:$AF,13,FALSE)="true","X",""),"")</f>
        <v/>
      </c>
      <c r="W524" s="16" t="str">
        <f>IFERROR(IF(VLOOKUP(B524,IMPORT!$F:$AF,14,FALSE)="true","X",""),"")</f>
        <v/>
      </c>
      <c r="X524" s="12" t="str">
        <f>IFERROR(INT(IF(MID(VLOOKUP(B524,IMPORT!$F:$AF,27,FALSE),1,10)&lt;&gt;"null",MID(VLOOKUP(B524,IMPORT!$F:$AF,27,FALSE),1,10),"-")),"")</f>
        <v/>
      </c>
      <c r="Y524" s="21" t="str">
        <f>IFERROR(IF(VLOOKUP(B524,IMPORT!$F:$AF,24,FALSE)&lt;&gt;"null",VLOOKUP(B524,IMPORT!$F:$AF,24,FALSE),""),"")</f>
        <v/>
      </c>
      <c r="Z524" s="18" t="str">
        <f>IFERROR(IF(VLOOKUP(B524,IMPORT!$F:$AF,25,FALSE)&lt;&gt;"null",VLOOKUP(B524,IMPORT!$F:$AF,25,FALSE),""),"")</f>
        <v/>
      </c>
    </row>
    <row r="525" spans="1:26">
      <c r="A525" s="1" t="str">
        <f>IFERROR(IF(IMPORT!C525&lt;&gt;"",IMPORT!C525,""),"")</f>
        <v/>
      </c>
      <c r="B525" s="1">
        <f>IFERROR(VLOOKUP(D525,IMPORT!$1:$1048576,6,FALSE),"")</f>
        <v>0</v>
      </c>
      <c r="C525" s="1" t="str">
        <f>IFERROR(VLOOKUP(B525,IMPORT!$F:$G,2,FALSE),"")</f>
        <v/>
      </c>
      <c r="D525" s="8" t="str">
        <f>IFERROR(IF(IMPORT!A525&lt;&gt;"",IMPORT!A525,""),"")</f>
        <v/>
      </c>
      <c r="E525" s="1">
        <f>IFERROR(VLOOKUP(D525,IMPORT!$1:$1048576,21,FALSE),"")</f>
        <v>0</v>
      </c>
      <c r="F525" s="22" t="str">
        <f>IFERROR(IF(VLOOKUP(B525,IMPORT!$F:$J,4,0)="true","","S"),"")</f>
        <v/>
      </c>
      <c r="G525" s="10" t="str">
        <f>IFERROR(IF(VLOOKUP(B525,IMPORT!$F:$J,5,0)="normal","","B"),"")</f>
        <v/>
      </c>
      <c r="H525" s="23" t="str">
        <f>IFERROR(IF(VLOOKUP(B525,IMPORT!$F:$L,7,0)="true","","P"),"")</f>
        <v/>
      </c>
      <c r="I525" s="18" t="str">
        <f>IF(AND(OR(IMPORT!K525="available",IMPORT!K525="reservation",IMPORT!K525="reservation-late"),OR(A525&lt;&gt;"Z - Garage - Livraison",A525&lt;&gt;"Z - Garage - Livraison")),B525,"")</f>
        <v/>
      </c>
      <c r="J525" s="18" t="str">
        <f>IFERROR(IF(VLOOKUP(B525,IMPORT!$F:$AF,21,FALSE)&lt;&gt;"null",IF(OR(A525="Z - Garage - Livraison",A525="Z - Garage - Restitution"),"",B525),""),"")</f>
        <v/>
      </c>
      <c r="K525" s="18" t="str">
        <f>IF(AND(J525="",OR(IMPORT!K525="intervention",IMPORT!K525="intervention-late")),IF(OR(A525="Z - Garage - Livraison",A525="Z - Garage - Restitution"),"",B525),"")</f>
        <v/>
      </c>
      <c r="L525" s="18" t="str">
        <f t="shared" si="16"/>
        <v/>
      </c>
      <c r="M525" s="20" t="str">
        <f>IFERROR(INT(IF(OR(IMPORT!K525="intervention",IMPORT!K525="intervention-late",IMPORT!K525="unavailable"),IF(J525&lt;&gt;"",MID(VLOOKUP(B525,IMPORT!$F:$AF,21,0),1,10),MID(VLOOKUP(B525,IMPORT!$F:$AF,19,0),1,10)),"")),"")</f>
        <v/>
      </c>
      <c r="N525" s="20" t="str">
        <f>IFERROR(INT(IF(OR(IMPORT!K525="intervention",IMPORT!K525="intervention-late",IMPORT!K525="unavailable"),IF(J525&lt;&gt;"",MID(VLOOKUP(B525,IMPORT!$F:$AF,22,0),1,10),MID(VLOOKUP(B525,IMPORT!$F:$AF,20,0),1,10)),"")),"")</f>
        <v/>
      </c>
      <c r="O525" s="18" t="str">
        <f t="shared" ca="1" si="17"/>
        <v/>
      </c>
      <c r="P525" s="14" t="str">
        <f>IFERROR(INT(IF(MID(VLOOKUP(B525,IMPORT!$F:$AF,23,FALSE),1,10)&lt;&gt;"null",MID(VLOOKUP(B525,IMPORT!$F:$AF,23,FALSE),1,10),"")),"")</f>
        <v/>
      </c>
      <c r="Q525" s="16" t="str">
        <f>IFERROR(INT(IF(MID(VLOOKUP(B525,IMPORT!$F:$AF,26,FALSE),1,10)&lt;&gt;"null",MID(VLOOKUP(B525,IMPORT!$F:$AF,26,FALSE),1,10),"")),"")</f>
        <v/>
      </c>
      <c r="R525" s="16" t="str">
        <f>IFERROR(IF(VLOOKUP(B525,IMPORT!$F:$AF,11,FALSE)="true","X",""),"")</f>
        <v/>
      </c>
      <c r="S525" s="16" t="str">
        <f>IFERROR(IF(VLOOKUP(B525,IMPORT!$F:$AF,12,FALSE)="true","X",""),"")</f>
        <v/>
      </c>
      <c r="T525" s="16" t="str">
        <f>IFERROR(IF(VLOOKUP(B525,IMPORT!$F:$AF,9,FALSE)="true","X",""),"")</f>
        <v/>
      </c>
      <c r="U525" s="16" t="str">
        <f>IFERROR(IF(VLOOKUP(B525,IMPORT!$F:$AF,10,FALSE)="true","X",""),"")</f>
        <v/>
      </c>
      <c r="V525" s="16" t="str">
        <f>IFERROR(IF(VLOOKUP(B525,IMPORT!$F:$AF,13,FALSE)="true","X",""),"")</f>
        <v/>
      </c>
      <c r="W525" s="16" t="str">
        <f>IFERROR(IF(VLOOKUP(B525,IMPORT!$F:$AF,14,FALSE)="true","X",""),"")</f>
        <v/>
      </c>
      <c r="X525" s="12" t="str">
        <f>IFERROR(INT(IF(MID(VLOOKUP(B525,IMPORT!$F:$AF,27,FALSE),1,10)&lt;&gt;"null",MID(VLOOKUP(B525,IMPORT!$F:$AF,27,FALSE),1,10),"-")),"")</f>
        <v/>
      </c>
      <c r="Y525" s="21" t="str">
        <f>IFERROR(IF(VLOOKUP(B525,IMPORT!$F:$AF,24,FALSE)&lt;&gt;"null",VLOOKUP(B525,IMPORT!$F:$AF,24,FALSE),""),"")</f>
        <v/>
      </c>
      <c r="Z525" s="18" t="str">
        <f>IFERROR(IF(VLOOKUP(B525,IMPORT!$F:$AF,25,FALSE)&lt;&gt;"null",VLOOKUP(B525,IMPORT!$F:$AF,25,FALSE),""),"")</f>
        <v/>
      </c>
    </row>
    <row r="526" spans="1:26">
      <c r="A526" s="1" t="str">
        <f>IFERROR(IF(IMPORT!C526&lt;&gt;"",IMPORT!C526,""),"")</f>
        <v/>
      </c>
      <c r="B526" s="1">
        <f>IFERROR(VLOOKUP(D526,IMPORT!$1:$1048576,6,FALSE),"")</f>
        <v>0</v>
      </c>
      <c r="C526" s="1" t="str">
        <f>IFERROR(VLOOKUP(B526,IMPORT!$F:$G,2,FALSE),"")</f>
        <v/>
      </c>
      <c r="D526" s="8" t="str">
        <f>IFERROR(IF(IMPORT!A526&lt;&gt;"",IMPORT!A526,""),"")</f>
        <v/>
      </c>
      <c r="E526" s="1">
        <f>IFERROR(VLOOKUP(D526,IMPORT!$1:$1048576,21,FALSE),"")</f>
        <v>0</v>
      </c>
      <c r="F526" s="22" t="str">
        <f>IFERROR(IF(VLOOKUP(B526,IMPORT!$F:$J,4,0)="true","","S"),"")</f>
        <v/>
      </c>
      <c r="G526" s="10" t="str">
        <f>IFERROR(IF(VLOOKUP(B526,IMPORT!$F:$J,5,0)="normal","","B"),"")</f>
        <v/>
      </c>
      <c r="H526" s="23" t="str">
        <f>IFERROR(IF(VLOOKUP(B526,IMPORT!$F:$L,7,0)="true","","P"),"")</f>
        <v/>
      </c>
      <c r="I526" s="18" t="str">
        <f>IF(AND(OR(IMPORT!K526="available",IMPORT!K526="reservation",IMPORT!K526="reservation-late"),OR(A526&lt;&gt;"Z - Garage - Livraison",A526&lt;&gt;"Z - Garage - Livraison")),B526,"")</f>
        <v/>
      </c>
      <c r="J526" s="18" t="str">
        <f>IFERROR(IF(VLOOKUP(B526,IMPORT!$F:$AF,21,FALSE)&lt;&gt;"null",IF(OR(A526="Z - Garage - Livraison",A526="Z - Garage - Restitution"),"",B526),""),"")</f>
        <v/>
      </c>
      <c r="K526" s="18" t="str">
        <f>IF(AND(J526="",OR(IMPORT!K526="intervention",IMPORT!K526="intervention-late")),IF(OR(A526="Z - Garage - Livraison",A526="Z - Garage - Restitution"),"",B526),"")</f>
        <v/>
      </c>
      <c r="L526" s="18" t="str">
        <f t="shared" si="16"/>
        <v/>
      </c>
      <c r="M526" s="20" t="str">
        <f>IFERROR(INT(IF(OR(IMPORT!K526="intervention",IMPORT!K526="intervention-late",IMPORT!K526="unavailable"),IF(J526&lt;&gt;"",MID(VLOOKUP(B526,IMPORT!$F:$AF,21,0),1,10),MID(VLOOKUP(B526,IMPORT!$F:$AF,19,0),1,10)),"")),"")</f>
        <v/>
      </c>
      <c r="N526" s="20" t="str">
        <f>IFERROR(INT(IF(OR(IMPORT!K526="intervention",IMPORT!K526="intervention-late",IMPORT!K526="unavailable"),IF(J526&lt;&gt;"",MID(VLOOKUP(B526,IMPORT!$F:$AF,22,0),1,10),MID(VLOOKUP(B526,IMPORT!$F:$AF,20,0),1,10)),"")),"")</f>
        <v/>
      </c>
      <c r="O526" s="18" t="str">
        <f t="shared" ca="1" si="17"/>
        <v/>
      </c>
      <c r="P526" s="14" t="str">
        <f>IFERROR(INT(IF(MID(VLOOKUP(B526,IMPORT!$F:$AF,23,FALSE),1,10)&lt;&gt;"null",MID(VLOOKUP(B526,IMPORT!$F:$AF,23,FALSE),1,10),"")),"")</f>
        <v/>
      </c>
      <c r="Q526" s="16" t="str">
        <f>IFERROR(INT(IF(MID(VLOOKUP(B526,IMPORT!$F:$AF,26,FALSE),1,10)&lt;&gt;"null",MID(VLOOKUP(B526,IMPORT!$F:$AF,26,FALSE),1,10),"")),"")</f>
        <v/>
      </c>
      <c r="R526" s="16" t="str">
        <f>IFERROR(IF(VLOOKUP(B526,IMPORT!$F:$AF,11,FALSE)="true","X",""),"")</f>
        <v/>
      </c>
      <c r="S526" s="16" t="str">
        <f>IFERROR(IF(VLOOKUP(B526,IMPORT!$F:$AF,12,FALSE)="true","X",""),"")</f>
        <v/>
      </c>
      <c r="T526" s="16" t="str">
        <f>IFERROR(IF(VLOOKUP(B526,IMPORT!$F:$AF,9,FALSE)="true","X",""),"")</f>
        <v/>
      </c>
      <c r="U526" s="16" t="str">
        <f>IFERROR(IF(VLOOKUP(B526,IMPORT!$F:$AF,10,FALSE)="true","X",""),"")</f>
        <v/>
      </c>
      <c r="V526" s="16" t="str">
        <f>IFERROR(IF(VLOOKUP(B526,IMPORT!$F:$AF,13,FALSE)="true","X",""),"")</f>
        <v/>
      </c>
      <c r="W526" s="16" t="str">
        <f>IFERROR(IF(VLOOKUP(B526,IMPORT!$F:$AF,14,FALSE)="true","X",""),"")</f>
        <v/>
      </c>
      <c r="X526" s="12" t="str">
        <f>IFERROR(INT(IF(MID(VLOOKUP(B526,IMPORT!$F:$AF,27,FALSE),1,10)&lt;&gt;"null",MID(VLOOKUP(B526,IMPORT!$F:$AF,27,FALSE),1,10),"-")),"")</f>
        <v/>
      </c>
      <c r="Y526" s="21" t="str">
        <f>IFERROR(IF(VLOOKUP(B526,IMPORT!$F:$AF,24,FALSE)&lt;&gt;"null",VLOOKUP(B526,IMPORT!$F:$AF,24,FALSE),""),"")</f>
        <v/>
      </c>
      <c r="Z526" s="18" t="str">
        <f>IFERROR(IF(VLOOKUP(B526,IMPORT!$F:$AF,25,FALSE)&lt;&gt;"null",VLOOKUP(B526,IMPORT!$F:$AF,25,FALSE),""),"")</f>
        <v/>
      </c>
    </row>
    <row r="527" spans="1:26">
      <c r="A527" s="1" t="str">
        <f>IFERROR(IF(IMPORT!C527&lt;&gt;"",IMPORT!C527,""),"")</f>
        <v/>
      </c>
      <c r="B527" s="1">
        <f>IFERROR(VLOOKUP(D527,IMPORT!$1:$1048576,6,FALSE),"")</f>
        <v>0</v>
      </c>
      <c r="C527" s="1" t="str">
        <f>IFERROR(VLOOKUP(B527,IMPORT!$F:$G,2,FALSE),"")</f>
        <v/>
      </c>
      <c r="D527" s="8" t="str">
        <f>IFERROR(IF(IMPORT!A527&lt;&gt;"",IMPORT!A527,""),"")</f>
        <v/>
      </c>
      <c r="E527" s="1">
        <f>IFERROR(VLOOKUP(D527,IMPORT!$1:$1048576,21,FALSE),"")</f>
        <v>0</v>
      </c>
      <c r="F527" s="22" t="str">
        <f>IFERROR(IF(VLOOKUP(B527,IMPORT!$F:$J,4,0)="true","","S"),"")</f>
        <v/>
      </c>
      <c r="G527" s="10" t="str">
        <f>IFERROR(IF(VLOOKUP(B527,IMPORT!$F:$J,5,0)="normal","","B"),"")</f>
        <v/>
      </c>
      <c r="H527" s="23" t="str">
        <f>IFERROR(IF(VLOOKUP(B527,IMPORT!$F:$L,7,0)="true","","P"),"")</f>
        <v/>
      </c>
      <c r="I527" s="18" t="str">
        <f>IF(AND(OR(IMPORT!K527="available",IMPORT!K527="reservation",IMPORT!K527="reservation-late"),OR(A527&lt;&gt;"Z - Garage - Livraison",A527&lt;&gt;"Z - Garage - Livraison")),B527,"")</f>
        <v/>
      </c>
      <c r="J527" s="18" t="str">
        <f>IFERROR(IF(VLOOKUP(B527,IMPORT!$F:$AF,21,FALSE)&lt;&gt;"null",IF(OR(A527="Z - Garage - Livraison",A527="Z - Garage - Restitution"),"",B527),""),"")</f>
        <v/>
      </c>
      <c r="K527" s="18" t="str">
        <f>IF(AND(J527="",OR(IMPORT!K527="intervention",IMPORT!K527="intervention-late")),IF(OR(A527="Z - Garage - Livraison",A527="Z - Garage - Restitution"),"",B527),"")</f>
        <v/>
      </c>
      <c r="L527" s="18" t="str">
        <f t="shared" si="16"/>
        <v/>
      </c>
      <c r="M527" s="20" t="str">
        <f>IFERROR(INT(IF(OR(IMPORT!K527="intervention",IMPORT!K527="intervention-late",IMPORT!K527="unavailable"),IF(J527&lt;&gt;"",MID(VLOOKUP(B527,IMPORT!$F:$AF,21,0),1,10),MID(VLOOKUP(B527,IMPORT!$F:$AF,19,0),1,10)),"")),"")</f>
        <v/>
      </c>
      <c r="N527" s="20" t="str">
        <f>IFERROR(INT(IF(OR(IMPORT!K527="intervention",IMPORT!K527="intervention-late",IMPORT!K527="unavailable"),IF(J527&lt;&gt;"",MID(VLOOKUP(B527,IMPORT!$F:$AF,22,0),1,10),MID(VLOOKUP(B527,IMPORT!$F:$AF,20,0),1,10)),"")),"")</f>
        <v/>
      </c>
      <c r="O527" s="18" t="str">
        <f t="shared" ca="1" si="17"/>
        <v/>
      </c>
      <c r="P527" s="14" t="str">
        <f>IFERROR(INT(IF(MID(VLOOKUP(B527,IMPORT!$F:$AF,23,FALSE),1,10)&lt;&gt;"null",MID(VLOOKUP(B527,IMPORT!$F:$AF,23,FALSE),1,10),"")),"")</f>
        <v/>
      </c>
      <c r="Q527" s="16" t="str">
        <f>IFERROR(INT(IF(MID(VLOOKUP(B527,IMPORT!$F:$AF,26,FALSE),1,10)&lt;&gt;"null",MID(VLOOKUP(B527,IMPORT!$F:$AF,26,FALSE),1,10),"")),"")</f>
        <v/>
      </c>
      <c r="R527" s="16" t="str">
        <f>IFERROR(IF(VLOOKUP(B527,IMPORT!$F:$AF,11,FALSE)="true","X",""),"")</f>
        <v/>
      </c>
      <c r="S527" s="16" t="str">
        <f>IFERROR(IF(VLOOKUP(B527,IMPORT!$F:$AF,12,FALSE)="true","X",""),"")</f>
        <v/>
      </c>
      <c r="T527" s="16" t="str">
        <f>IFERROR(IF(VLOOKUP(B527,IMPORT!$F:$AF,9,FALSE)="true","X",""),"")</f>
        <v/>
      </c>
      <c r="U527" s="16" t="str">
        <f>IFERROR(IF(VLOOKUP(B527,IMPORT!$F:$AF,10,FALSE)="true","X",""),"")</f>
        <v/>
      </c>
      <c r="V527" s="16" t="str">
        <f>IFERROR(IF(VLOOKUP(B527,IMPORT!$F:$AF,13,FALSE)="true","X",""),"")</f>
        <v/>
      </c>
      <c r="W527" s="16" t="str">
        <f>IFERROR(IF(VLOOKUP(B527,IMPORT!$F:$AF,14,FALSE)="true","X",""),"")</f>
        <v/>
      </c>
      <c r="X527" s="12" t="str">
        <f>IFERROR(INT(IF(MID(VLOOKUP(B527,IMPORT!$F:$AF,27,FALSE),1,10)&lt;&gt;"null",MID(VLOOKUP(B527,IMPORT!$F:$AF,27,FALSE),1,10),"-")),"")</f>
        <v/>
      </c>
      <c r="Y527" s="21" t="str">
        <f>IFERROR(IF(VLOOKUP(B527,IMPORT!$F:$AF,24,FALSE)&lt;&gt;"null",VLOOKUP(B527,IMPORT!$F:$AF,24,FALSE),""),"")</f>
        <v/>
      </c>
      <c r="Z527" s="18" t="str">
        <f>IFERROR(IF(VLOOKUP(B527,IMPORT!$F:$AF,25,FALSE)&lt;&gt;"null",VLOOKUP(B527,IMPORT!$F:$AF,25,FALSE),""),"")</f>
        <v/>
      </c>
    </row>
    <row r="528" spans="1:26">
      <c r="A528" s="1" t="str">
        <f>IFERROR(IF(IMPORT!C528&lt;&gt;"",IMPORT!C528,""),"")</f>
        <v/>
      </c>
      <c r="B528" s="1">
        <f>IFERROR(VLOOKUP(D528,IMPORT!$1:$1048576,6,FALSE),"")</f>
        <v>0</v>
      </c>
      <c r="C528" s="1" t="str">
        <f>IFERROR(VLOOKUP(B528,IMPORT!$F:$G,2,FALSE),"")</f>
        <v/>
      </c>
      <c r="D528" s="8" t="str">
        <f>IFERROR(IF(IMPORT!A528&lt;&gt;"",IMPORT!A528,""),"")</f>
        <v/>
      </c>
      <c r="E528" s="1">
        <f>IFERROR(VLOOKUP(D528,IMPORT!$1:$1048576,21,FALSE),"")</f>
        <v>0</v>
      </c>
      <c r="F528" s="22" t="str">
        <f>IFERROR(IF(VLOOKUP(B528,IMPORT!$F:$J,4,0)="true","","S"),"")</f>
        <v/>
      </c>
      <c r="G528" s="10" t="str">
        <f>IFERROR(IF(VLOOKUP(B528,IMPORT!$F:$J,5,0)="normal","","B"),"")</f>
        <v/>
      </c>
      <c r="H528" s="23" t="str">
        <f>IFERROR(IF(VLOOKUP(B528,IMPORT!$F:$L,7,0)="true","","P"),"")</f>
        <v/>
      </c>
      <c r="I528" s="18" t="str">
        <f>IF(AND(OR(IMPORT!K528="available",IMPORT!K528="reservation",IMPORT!K528="reservation-late"),OR(A528&lt;&gt;"Z - Garage - Livraison",A528&lt;&gt;"Z - Garage - Livraison")),B528,"")</f>
        <v/>
      </c>
      <c r="J528" s="18" t="str">
        <f>IFERROR(IF(VLOOKUP(B528,IMPORT!$F:$AF,21,FALSE)&lt;&gt;"null",IF(OR(A528="Z - Garage - Livraison",A528="Z - Garage - Restitution"),"",B528),""),"")</f>
        <v/>
      </c>
      <c r="K528" s="18" t="str">
        <f>IF(AND(J528="",OR(IMPORT!K528="intervention",IMPORT!K528="intervention-late")),IF(OR(A528="Z - Garage - Livraison",A528="Z - Garage - Restitution"),"",B528),"")</f>
        <v/>
      </c>
      <c r="L528" s="18" t="str">
        <f t="shared" si="16"/>
        <v/>
      </c>
      <c r="M528" s="20" t="str">
        <f>IFERROR(INT(IF(OR(IMPORT!K528="intervention",IMPORT!K528="intervention-late",IMPORT!K528="unavailable"),IF(J528&lt;&gt;"",MID(VLOOKUP(B528,IMPORT!$F:$AF,21,0),1,10),MID(VLOOKUP(B528,IMPORT!$F:$AF,19,0),1,10)),"")),"")</f>
        <v/>
      </c>
      <c r="N528" s="20" t="str">
        <f>IFERROR(INT(IF(OR(IMPORT!K528="intervention",IMPORT!K528="intervention-late",IMPORT!K528="unavailable"),IF(J528&lt;&gt;"",MID(VLOOKUP(B528,IMPORT!$F:$AF,22,0),1,10),MID(VLOOKUP(B528,IMPORT!$F:$AF,20,0),1,10)),"")),"")</f>
        <v/>
      </c>
      <c r="O528" s="18" t="str">
        <f t="shared" ca="1" si="17"/>
        <v/>
      </c>
      <c r="P528" s="14" t="str">
        <f>IFERROR(INT(IF(MID(VLOOKUP(B528,IMPORT!$F:$AF,23,FALSE),1,10)&lt;&gt;"null",MID(VLOOKUP(B528,IMPORT!$F:$AF,23,FALSE),1,10),"")),"")</f>
        <v/>
      </c>
      <c r="Q528" s="16" t="str">
        <f>IFERROR(INT(IF(MID(VLOOKUP(B528,IMPORT!$F:$AF,26,FALSE),1,10)&lt;&gt;"null",MID(VLOOKUP(B528,IMPORT!$F:$AF,26,FALSE),1,10),"")),"")</f>
        <v/>
      </c>
      <c r="R528" s="16" t="str">
        <f>IFERROR(IF(VLOOKUP(B528,IMPORT!$F:$AF,11,FALSE)="true","X",""),"")</f>
        <v/>
      </c>
      <c r="S528" s="16" t="str">
        <f>IFERROR(IF(VLOOKUP(B528,IMPORT!$F:$AF,12,FALSE)="true","X",""),"")</f>
        <v/>
      </c>
      <c r="T528" s="16" t="str">
        <f>IFERROR(IF(VLOOKUP(B528,IMPORT!$F:$AF,9,FALSE)="true","X",""),"")</f>
        <v/>
      </c>
      <c r="U528" s="16" t="str">
        <f>IFERROR(IF(VLOOKUP(B528,IMPORT!$F:$AF,10,FALSE)="true","X",""),"")</f>
        <v/>
      </c>
      <c r="V528" s="16" t="str">
        <f>IFERROR(IF(VLOOKUP(B528,IMPORT!$F:$AF,13,FALSE)="true","X",""),"")</f>
        <v/>
      </c>
      <c r="W528" s="16" t="str">
        <f>IFERROR(IF(VLOOKUP(B528,IMPORT!$F:$AF,14,FALSE)="true","X",""),"")</f>
        <v/>
      </c>
      <c r="X528" s="12" t="str">
        <f>IFERROR(INT(IF(MID(VLOOKUP(B528,IMPORT!$F:$AF,27,FALSE),1,10)&lt;&gt;"null",MID(VLOOKUP(B528,IMPORT!$F:$AF,27,FALSE),1,10),"-")),"")</f>
        <v/>
      </c>
      <c r="Y528" s="21" t="str">
        <f>IFERROR(IF(VLOOKUP(B528,IMPORT!$F:$AF,24,FALSE)&lt;&gt;"null",VLOOKUP(B528,IMPORT!$F:$AF,24,FALSE),""),"")</f>
        <v/>
      </c>
      <c r="Z528" s="18" t="str">
        <f>IFERROR(IF(VLOOKUP(B528,IMPORT!$F:$AF,25,FALSE)&lt;&gt;"null",VLOOKUP(B528,IMPORT!$F:$AF,25,FALSE),""),"")</f>
        <v/>
      </c>
    </row>
    <row r="529" spans="1:26">
      <c r="A529" s="1" t="str">
        <f>IFERROR(IF(IMPORT!C529&lt;&gt;"",IMPORT!C529,""),"")</f>
        <v/>
      </c>
      <c r="B529" s="1">
        <f>IFERROR(VLOOKUP(D529,IMPORT!$1:$1048576,6,FALSE),"")</f>
        <v>0</v>
      </c>
      <c r="C529" s="1" t="str">
        <f>IFERROR(VLOOKUP(B529,IMPORT!$F:$G,2,FALSE),"")</f>
        <v/>
      </c>
      <c r="D529" s="8" t="str">
        <f>IFERROR(IF(IMPORT!A529&lt;&gt;"",IMPORT!A529,""),"")</f>
        <v/>
      </c>
      <c r="E529" s="1">
        <f>IFERROR(VLOOKUP(D529,IMPORT!$1:$1048576,21,FALSE),"")</f>
        <v>0</v>
      </c>
      <c r="F529" s="22" t="str">
        <f>IFERROR(IF(VLOOKUP(B529,IMPORT!$F:$J,4,0)="true","","S"),"")</f>
        <v/>
      </c>
      <c r="G529" s="10" t="str">
        <f>IFERROR(IF(VLOOKUP(B529,IMPORT!$F:$J,5,0)="normal","","B"),"")</f>
        <v/>
      </c>
      <c r="H529" s="23" t="str">
        <f>IFERROR(IF(VLOOKUP(B529,IMPORT!$F:$L,7,0)="true","","P"),"")</f>
        <v/>
      </c>
      <c r="I529" s="18" t="str">
        <f>IF(AND(OR(IMPORT!K529="available",IMPORT!K529="reservation",IMPORT!K529="reservation-late"),OR(A529&lt;&gt;"Z - Garage - Livraison",A529&lt;&gt;"Z - Garage - Livraison")),B529,"")</f>
        <v/>
      </c>
      <c r="J529" s="18" t="str">
        <f>IFERROR(IF(VLOOKUP(B529,IMPORT!$F:$AF,21,FALSE)&lt;&gt;"null",IF(OR(A529="Z - Garage - Livraison",A529="Z - Garage - Restitution"),"",B529),""),"")</f>
        <v/>
      </c>
      <c r="K529" s="18" t="str">
        <f>IF(AND(J529="",OR(IMPORT!K529="intervention",IMPORT!K529="intervention-late")),IF(OR(A529="Z - Garage - Livraison",A529="Z - Garage - Restitution"),"",B529),"")</f>
        <v/>
      </c>
      <c r="L529" s="18" t="str">
        <f t="shared" si="16"/>
        <v/>
      </c>
      <c r="M529" s="20" t="str">
        <f>IFERROR(INT(IF(OR(IMPORT!K529="intervention",IMPORT!K529="intervention-late",IMPORT!K529="unavailable"),IF(J529&lt;&gt;"",MID(VLOOKUP(B529,IMPORT!$F:$AF,21,0),1,10),MID(VLOOKUP(B529,IMPORT!$F:$AF,19,0),1,10)),"")),"")</f>
        <v/>
      </c>
      <c r="N529" s="20" t="str">
        <f>IFERROR(INT(IF(OR(IMPORT!K529="intervention",IMPORT!K529="intervention-late",IMPORT!K529="unavailable"),IF(J529&lt;&gt;"",MID(VLOOKUP(B529,IMPORT!$F:$AF,22,0),1,10),MID(VLOOKUP(B529,IMPORT!$F:$AF,20,0),1,10)),"")),"")</f>
        <v/>
      </c>
      <c r="O529" s="18" t="str">
        <f t="shared" ca="1" si="17"/>
        <v/>
      </c>
      <c r="P529" s="14" t="str">
        <f>IFERROR(INT(IF(MID(VLOOKUP(B529,IMPORT!$F:$AF,23,FALSE),1,10)&lt;&gt;"null",MID(VLOOKUP(B529,IMPORT!$F:$AF,23,FALSE),1,10),"")),"")</f>
        <v/>
      </c>
      <c r="Q529" s="16" t="str">
        <f>IFERROR(INT(IF(MID(VLOOKUP(B529,IMPORT!$F:$AF,26,FALSE),1,10)&lt;&gt;"null",MID(VLOOKUP(B529,IMPORT!$F:$AF,26,FALSE),1,10),"")),"")</f>
        <v/>
      </c>
      <c r="R529" s="16" t="str">
        <f>IFERROR(IF(VLOOKUP(B529,IMPORT!$F:$AF,11,FALSE)="true","X",""),"")</f>
        <v/>
      </c>
      <c r="S529" s="16" t="str">
        <f>IFERROR(IF(VLOOKUP(B529,IMPORT!$F:$AF,12,FALSE)="true","X",""),"")</f>
        <v/>
      </c>
      <c r="T529" s="16" t="str">
        <f>IFERROR(IF(VLOOKUP(B529,IMPORT!$F:$AF,9,FALSE)="true","X",""),"")</f>
        <v/>
      </c>
      <c r="U529" s="16" t="str">
        <f>IFERROR(IF(VLOOKUP(B529,IMPORT!$F:$AF,10,FALSE)="true","X",""),"")</f>
        <v/>
      </c>
      <c r="V529" s="16" t="str">
        <f>IFERROR(IF(VLOOKUP(B529,IMPORT!$F:$AF,13,FALSE)="true","X",""),"")</f>
        <v/>
      </c>
      <c r="W529" s="16" t="str">
        <f>IFERROR(IF(VLOOKUP(B529,IMPORT!$F:$AF,14,FALSE)="true","X",""),"")</f>
        <v/>
      </c>
      <c r="X529" s="12" t="str">
        <f>IFERROR(INT(IF(MID(VLOOKUP(B529,IMPORT!$F:$AF,27,FALSE),1,10)&lt;&gt;"null",MID(VLOOKUP(B529,IMPORT!$F:$AF,27,FALSE),1,10),"-")),"")</f>
        <v/>
      </c>
      <c r="Y529" s="21" t="str">
        <f>IFERROR(IF(VLOOKUP(B529,IMPORT!$F:$AF,24,FALSE)&lt;&gt;"null",VLOOKUP(B529,IMPORT!$F:$AF,24,FALSE),""),"")</f>
        <v/>
      </c>
      <c r="Z529" s="18" t="str">
        <f>IFERROR(IF(VLOOKUP(B529,IMPORT!$F:$AF,25,FALSE)&lt;&gt;"null",VLOOKUP(B529,IMPORT!$F:$AF,25,FALSE),""),"")</f>
        <v/>
      </c>
    </row>
    <row r="530" spans="1:26">
      <c r="A530" s="1" t="str">
        <f>IFERROR(IF(IMPORT!C530&lt;&gt;"",IMPORT!C530,""),"")</f>
        <v/>
      </c>
      <c r="B530" s="1">
        <f>IFERROR(VLOOKUP(D530,IMPORT!$1:$1048576,6,FALSE),"")</f>
        <v>0</v>
      </c>
      <c r="C530" s="1" t="str">
        <f>IFERROR(VLOOKUP(B530,IMPORT!$F:$G,2,FALSE),"")</f>
        <v/>
      </c>
      <c r="D530" s="8" t="str">
        <f>IFERROR(IF(IMPORT!A530&lt;&gt;"",IMPORT!A530,""),"")</f>
        <v/>
      </c>
      <c r="E530" s="1">
        <f>IFERROR(VLOOKUP(D530,IMPORT!$1:$1048576,21,FALSE),"")</f>
        <v>0</v>
      </c>
      <c r="F530" s="22" t="str">
        <f>IFERROR(IF(VLOOKUP(B530,IMPORT!$F:$J,4,0)="true","","S"),"")</f>
        <v/>
      </c>
      <c r="G530" s="10" t="str">
        <f>IFERROR(IF(VLOOKUP(B530,IMPORT!$F:$J,5,0)="normal","","B"),"")</f>
        <v/>
      </c>
      <c r="H530" s="23" t="str">
        <f>IFERROR(IF(VLOOKUP(B530,IMPORT!$F:$L,7,0)="true","","P"),"")</f>
        <v/>
      </c>
      <c r="I530" s="18" t="str">
        <f>IF(AND(OR(IMPORT!K530="available",IMPORT!K530="reservation",IMPORT!K530="reservation-late"),OR(A530&lt;&gt;"Z - Garage - Livraison",A530&lt;&gt;"Z - Garage - Livraison")),B530,"")</f>
        <v/>
      </c>
      <c r="J530" s="18" t="str">
        <f>IFERROR(IF(VLOOKUP(B530,IMPORT!$F:$AF,21,FALSE)&lt;&gt;"null",IF(OR(A530="Z - Garage - Livraison",A530="Z - Garage - Restitution"),"",B530),""),"")</f>
        <v/>
      </c>
      <c r="K530" s="18" t="str">
        <f>IF(AND(J530="",OR(IMPORT!K530="intervention",IMPORT!K530="intervention-late")),IF(OR(A530="Z - Garage - Livraison",A530="Z - Garage - Restitution"),"",B530),"")</f>
        <v/>
      </c>
      <c r="L530" s="18" t="str">
        <f t="shared" si="16"/>
        <v/>
      </c>
      <c r="M530" s="20" t="str">
        <f>IFERROR(INT(IF(OR(IMPORT!K530="intervention",IMPORT!K530="intervention-late",IMPORT!K530="unavailable"),IF(J530&lt;&gt;"",MID(VLOOKUP(B530,IMPORT!$F:$AF,21,0),1,10),MID(VLOOKUP(B530,IMPORT!$F:$AF,19,0),1,10)),"")),"")</f>
        <v/>
      </c>
      <c r="N530" s="20" t="str">
        <f>IFERROR(INT(IF(OR(IMPORT!K530="intervention",IMPORT!K530="intervention-late",IMPORT!K530="unavailable"),IF(J530&lt;&gt;"",MID(VLOOKUP(B530,IMPORT!$F:$AF,22,0),1,10),MID(VLOOKUP(B530,IMPORT!$F:$AF,20,0),1,10)),"")),"")</f>
        <v/>
      </c>
      <c r="O530" s="18" t="str">
        <f t="shared" ca="1" si="17"/>
        <v/>
      </c>
      <c r="P530" s="14" t="str">
        <f>IFERROR(INT(IF(MID(VLOOKUP(B530,IMPORT!$F:$AF,23,FALSE),1,10)&lt;&gt;"null",MID(VLOOKUP(B530,IMPORT!$F:$AF,23,FALSE),1,10),"")),"")</f>
        <v/>
      </c>
      <c r="Q530" s="16" t="str">
        <f>IFERROR(INT(IF(MID(VLOOKUP(B530,IMPORT!$F:$AF,26,FALSE),1,10)&lt;&gt;"null",MID(VLOOKUP(B530,IMPORT!$F:$AF,26,FALSE),1,10),"")),"")</f>
        <v/>
      </c>
      <c r="R530" s="16" t="str">
        <f>IFERROR(IF(VLOOKUP(B530,IMPORT!$F:$AF,11,FALSE)="true","X",""),"")</f>
        <v/>
      </c>
      <c r="S530" s="16" t="str">
        <f>IFERROR(IF(VLOOKUP(B530,IMPORT!$F:$AF,12,FALSE)="true","X",""),"")</f>
        <v/>
      </c>
      <c r="T530" s="16" t="str">
        <f>IFERROR(IF(VLOOKUP(B530,IMPORT!$F:$AF,9,FALSE)="true","X",""),"")</f>
        <v/>
      </c>
      <c r="U530" s="16" t="str">
        <f>IFERROR(IF(VLOOKUP(B530,IMPORT!$F:$AF,10,FALSE)="true","X",""),"")</f>
        <v/>
      </c>
      <c r="V530" s="16" t="str">
        <f>IFERROR(IF(VLOOKUP(B530,IMPORT!$F:$AF,13,FALSE)="true","X",""),"")</f>
        <v/>
      </c>
      <c r="W530" s="16" t="str">
        <f>IFERROR(IF(VLOOKUP(B530,IMPORT!$F:$AF,14,FALSE)="true","X",""),"")</f>
        <v/>
      </c>
      <c r="X530" s="12" t="str">
        <f>IFERROR(INT(IF(MID(VLOOKUP(B530,IMPORT!$F:$AF,27,FALSE),1,10)&lt;&gt;"null",MID(VLOOKUP(B530,IMPORT!$F:$AF,27,FALSE),1,10),"-")),"")</f>
        <v/>
      </c>
      <c r="Y530" s="21" t="str">
        <f>IFERROR(IF(VLOOKUP(B530,IMPORT!$F:$AF,24,FALSE)&lt;&gt;"null",VLOOKUP(B530,IMPORT!$F:$AF,24,FALSE),""),"")</f>
        <v/>
      </c>
      <c r="Z530" s="18" t="str">
        <f>IFERROR(IF(VLOOKUP(B530,IMPORT!$F:$AF,25,FALSE)&lt;&gt;"null",VLOOKUP(B530,IMPORT!$F:$AF,25,FALSE),""),"")</f>
        <v/>
      </c>
    </row>
    <row r="531" spans="1:26">
      <c r="A531" s="1" t="str">
        <f>IFERROR(IF(IMPORT!C531&lt;&gt;"",IMPORT!C531,""),"")</f>
        <v/>
      </c>
      <c r="B531" s="1">
        <f>IFERROR(VLOOKUP(D531,IMPORT!$1:$1048576,6,FALSE),"")</f>
        <v>0</v>
      </c>
      <c r="C531" s="1" t="str">
        <f>IFERROR(VLOOKUP(B531,IMPORT!$F:$G,2,FALSE),"")</f>
        <v/>
      </c>
      <c r="D531" s="8" t="str">
        <f>IFERROR(IF(IMPORT!A531&lt;&gt;"",IMPORT!A531,""),"")</f>
        <v/>
      </c>
      <c r="E531" s="1">
        <f>IFERROR(VLOOKUP(D531,IMPORT!$1:$1048576,21,FALSE),"")</f>
        <v>0</v>
      </c>
      <c r="F531" s="22" t="str">
        <f>IFERROR(IF(VLOOKUP(B531,IMPORT!$F:$J,4,0)="true","","S"),"")</f>
        <v/>
      </c>
      <c r="G531" s="10" t="str">
        <f>IFERROR(IF(VLOOKUP(B531,IMPORT!$F:$J,5,0)="normal","","B"),"")</f>
        <v/>
      </c>
      <c r="H531" s="23" t="str">
        <f>IFERROR(IF(VLOOKUP(B531,IMPORT!$F:$L,7,0)="true","","P"),"")</f>
        <v/>
      </c>
      <c r="I531" s="18" t="str">
        <f>IF(AND(OR(IMPORT!K531="available",IMPORT!K531="reservation",IMPORT!K531="reservation-late"),OR(A531&lt;&gt;"Z - Garage - Livraison",A531&lt;&gt;"Z - Garage - Livraison")),B531,"")</f>
        <v/>
      </c>
      <c r="J531" s="18" t="str">
        <f>IFERROR(IF(VLOOKUP(B531,IMPORT!$F:$AF,21,FALSE)&lt;&gt;"null",IF(OR(A531="Z - Garage - Livraison",A531="Z - Garage - Restitution"),"",B531),""),"")</f>
        <v/>
      </c>
      <c r="K531" s="18" t="str">
        <f>IF(AND(J531="",OR(IMPORT!K531="intervention",IMPORT!K531="intervention-late")),IF(OR(A531="Z - Garage - Livraison",A531="Z - Garage - Restitution"),"",B531),"")</f>
        <v/>
      </c>
      <c r="L531" s="18" t="str">
        <f t="shared" si="16"/>
        <v/>
      </c>
      <c r="M531" s="20" t="str">
        <f>IFERROR(INT(IF(OR(IMPORT!K531="intervention",IMPORT!K531="intervention-late",IMPORT!K531="unavailable"),IF(J531&lt;&gt;"",MID(VLOOKUP(B531,IMPORT!$F:$AF,21,0),1,10),MID(VLOOKUP(B531,IMPORT!$F:$AF,19,0),1,10)),"")),"")</f>
        <v/>
      </c>
      <c r="N531" s="20" t="str">
        <f>IFERROR(INT(IF(OR(IMPORT!K531="intervention",IMPORT!K531="intervention-late",IMPORT!K531="unavailable"),IF(J531&lt;&gt;"",MID(VLOOKUP(B531,IMPORT!$F:$AF,22,0),1,10),MID(VLOOKUP(B531,IMPORT!$F:$AF,20,0),1,10)),"")),"")</f>
        <v/>
      </c>
      <c r="O531" s="18" t="str">
        <f t="shared" ca="1" si="17"/>
        <v/>
      </c>
      <c r="P531" s="14" t="str">
        <f>IFERROR(INT(IF(MID(VLOOKUP(B531,IMPORT!$F:$AF,23,FALSE),1,10)&lt;&gt;"null",MID(VLOOKUP(B531,IMPORT!$F:$AF,23,FALSE),1,10),"")),"")</f>
        <v/>
      </c>
      <c r="Q531" s="16" t="str">
        <f>IFERROR(INT(IF(MID(VLOOKUP(B531,IMPORT!$F:$AF,26,FALSE),1,10)&lt;&gt;"null",MID(VLOOKUP(B531,IMPORT!$F:$AF,26,FALSE),1,10),"")),"")</f>
        <v/>
      </c>
      <c r="R531" s="16" t="str">
        <f>IFERROR(IF(VLOOKUP(B531,IMPORT!$F:$AF,11,FALSE)="true","X",""),"")</f>
        <v/>
      </c>
      <c r="S531" s="16" t="str">
        <f>IFERROR(IF(VLOOKUP(B531,IMPORT!$F:$AF,12,FALSE)="true","X",""),"")</f>
        <v/>
      </c>
      <c r="T531" s="16" t="str">
        <f>IFERROR(IF(VLOOKUP(B531,IMPORT!$F:$AF,9,FALSE)="true","X",""),"")</f>
        <v/>
      </c>
      <c r="U531" s="16" t="str">
        <f>IFERROR(IF(VLOOKUP(B531,IMPORT!$F:$AF,10,FALSE)="true","X",""),"")</f>
        <v/>
      </c>
      <c r="V531" s="16" t="str">
        <f>IFERROR(IF(VLOOKUP(B531,IMPORT!$F:$AF,13,FALSE)="true","X",""),"")</f>
        <v/>
      </c>
      <c r="W531" s="16" t="str">
        <f>IFERROR(IF(VLOOKUP(B531,IMPORT!$F:$AF,14,FALSE)="true","X",""),"")</f>
        <v/>
      </c>
      <c r="X531" s="12" t="str">
        <f>IFERROR(INT(IF(MID(VLOOKUP(B531,IMPORT!$F:$AF,27,FALSE),1,10)&lt;&gt;"null",MID(VLOOKUP(B531,IMPORT!$F:$AF,27,FALSE),1,10),"-")),"")</f>
        <v/>
      </c>
      <c r="Y531" s="21" t="str">
        <f>IFERROR(IF(VLOOKUP(B531,IMPORT!$F:$AF,24,FALSE)&lt;&gt;"null",VLOOKUP(B531,IMPORT!$F:$AF,24,FALSE),""),"")</f>
        <v/>
      </c>
      <c r="Z531" s="18" t="str">
        <f>IFERROR(IF(VLOOKUP(B531,IMPORT!$F:$AF,25,FALSE)&lt;&gt;"null",VLOOKUP(B531,IMPORT!$F:$AF,25,FALSE),""),"")</f>
        <v/>
      </c>
    </row>
    <row r="532" spans="1:26">
      <c r="A532" s="1" t="str">
        <f>IFERROR(IF(IMPORT!C532&lt;&gt;"",IMPORT!C532,""),"")</f>
        <v/>
      </c>
      <c r="B532" s="1">
        <f>IFERROR(VLOOKUP(D532,IMPORT!$1:$1048576,6,FALSE),"")</f>
        <v>0</v>
      </c>
      <c r="C532" s="1" t="str">
        <f>IFERROR(VLOOKUP(B532,IMPORT!$F:$G,2,FALSE),"")</f>
        <v/>
      </c>
      <c r="D532" s="8" t="str">
        <f>IFERROR(IF(IMPORT!A532&lt;&gt;"",IMPORT!A532,""),"")</f>
        <v/>
      </c>
      <c r="E532" s="1">
        <f>IFERROR(VLOOKUP(D532,IMPORT!$1:$1048576,21,FALSE),"")</f>
        <v>0</v>
      </c>
      <c r="F532" s="22" t="str">
        <f>IFERROR(IF(VLOOKUP(B532,IMPORT!$F:$J,4,0)="true","","S"),"")</f>
        <v/>
      </c>
      <c r="G532" s="10" t="str">
        <f>IFERROR(IF(VLOOKUP(B532,IMPORT!$F:$J,5,0)="normal","","B"),"")</f>
        <v/>
      </c>
      <c r="H532" s="23" t="str">
        <f>IFERROR(IF(VLOOKUP(B532,IMPORT!$F:$L,7,0)="true","","P"),"")</f>
        <v/>
      </c>
      <c r="I532" s="18" t="str">
        <f>IF(AND(OR(IMPORT!K532="available",IMPORT!K532="reservation",IMPORT!K532="reservation-late"),OR(A532&lt;&gt;"Z - Garage - Livraison",A532&lt;&gt;"Z - Garage - Livraison")),B532,"")</f>
        <v/>
      </c>
      <c r="J532" s="18" t="str">
        <f>IFERROR(IF(VLOOKUP(B532,IMPORT!$F:$AF,21,FALSE)&lt;&gt;"null",IF(OR(A532="Z - Garage - Livraison",A532="Z - Garage - Restitution"),"",B532),""),"")</f>
        <v/>
      </c>
      <c r="K532" s="18" t="str">
        <f>IF(AND(J532="",OR(IMPORT!K532="intervention",IMPORT!K532="intervention-late")),IF(OR(A532="Z - Garage - Livraison",A532="Z - Garage - Restitution"),"",B532),"")</f>
        <v/>
      </c>
      <c r="L532" s="18" t="str">
        <f t="shared" si="16"/>
        <v/>
      </c>
      <c r="M532" s="20" t="str">
        <f>IFERROR(INT(IF(OR(IMPORT!K532="intervention",IMPORT!K532="intervention-late",IMPORT!K532="unavailable"),IF(J532&lt;&gt;"",MID(VLOOKUP(B532,IMPORT!$F:$AF,21,0),1,10),MID(VLOOKUP(B532,IMPORT!$F:$AF,19,0),1,10)),"")),"")</f>
        <v/>
      </c>
      <c r="N532" s="20" t="str">
        <f>IFERROR(INT(IF(OR(IMPORT!K532="intervention",IMPORT!K532="intervention-late",IMPORT!K532="unavailable"),IF(J532&lt;&gt;"",MID(VLOOKUP(B532,IMPORT!$F:$AF,22,0),1,10),MID(VLOOKUP(B532,IMPORT!$F:$AF,20,0),1,10)),"")),"")</f>
        <v/>
      </c>
      <c r="O532" s="18" t="str">
        <f t="shared" ca="1" si="17"/>
        <v/>
      </c>
      <c r="P532" s="14" t="str">
        <f>IFERROR(INT(IF(MID(VLOOKUP(B532,IMPORT!$F:$AF,23,FALSE),1,10)&lt;&gt;"null",MID(VLOOKUP(B532,IMPORT!$F:$AF,23,FALSE),1,10),"")),"")</f>
        <v/>
      </c>
      <c r="Q532" s="16" t="str">
        <f>IFERROR(INT(IF(MID(VLOOKUP(B532,IMPORT!$F:$AF,26,FALSE),1,10)&lt;&gt;"null",MID(VLOOKUP(B532,IMPORT!$F:$AF,26,FALSE),1,10),"")),"")</f>
        <v/>
      </c>
      <c r="R532" s="16" t="str">
        <f>IFERROR(IF(VLOOKUP(B532,IMPORT!$F:$AF,11,FALSE)="true","X",""),"")</f>
        <v/>
      </c>
      <c r="S532" s="16" t="str">
        <f>IFERROR(IF(VLOOKUP(B532,IMPORT!$F:$AF,12,FALSE)="true","X",""),"")</f>
        <v/>
      </c>
      <c r="T532" s="16" t="str">
        <f>IFERROR(IF(VLOOKUP(B532,IMPORT!$F:$AF,9,FALSE)="true","X",""),"")</f>
        <v/>
      </c>
      <c r="U532" s="16" t="str">
        <f>IFERROR(IF(VLOOKUP(B532,IMPORT!$F:$AF,10,FALSE)="true","X",""),"")</f>
        <v/>
      </c>
      <c r="V532" s="16" t="str">
        <f>IFERROR(IF(VLOOKUP(B532,IMPORT!$F:$AF,13,FALSE)="true","X",""),"")</f>
        <v/>
      </c>
      <c r="W532" s="16" t="str">
        <f>IFERROR(IF(VLOOKUP(B532,IMPORT!$F:$AF,14,FALSE)="true","X",""),"")</f>
        <v/>
      </c>
      <c r="X532" s="12" t="str">
        <f>IFERROR(INT(IF(MID(VLOOKUP(B532,IMPORT!$F:$AF,27,FALSE),1,10)&lt;&gt;"null",MID(VLOOKUP(B532,IMPORT!$F:$AF,27,FALSE),1,10),"-")),"")</f>
        <v/>
      </c>
      <c r="Y532" s="21" t="str">
        <f>IFERROR(IF(VLOOKUP(B532,IMPORT!$F:$AF,24,FALSE)&lt;&gt;"null",VLOOKUP(B532,IMPORT!$F:$AF,24,FALSE),""),"")</f>
        <v/>
      </c>
      <c r="Z532" s="18" t="str">
        <f>IFERROR(IF(VLOOKUP(B532,IMPORT!$F:$AF,25,FALSE)&lt;&gt;"null",VLOOKUP(B532,IMPORT!$F:$AF,25,FALSE),""),"")</f>
        <v/>
      </c>
    </row>
    <row r="533" spans="1:26">
      <c r="A533" s="1" t="str">
        <f>IFERROR(IF(IMPORT!C533&lt;&gt;"",IMPORT!C533,""),"")</f>
        <v/>
      </c>
      <c r="B533" s="1">
        <f>IFERROR(VLOOKUP(D533,IMPORT!$1:$1048576,6,FALSE),"")</f>
        <v>0</v>
      </c>
      <c r="C533" s="1" t="str">
        <f>IFERROR(VLOOKUP(B533,IMPORT!$F:$G,2,FALSE),"")</f>
        <v/>
      </c>
      <c r="D533" s="8" t="str">
        <f>IFERROR(IF(IMPORT!A533&lt;&gt;"",IMPORT!A533,""),"")</f>
        <v/>
      </c>
      <c r="E533" s="1">
        <f>IFERROR(VLOOKUP(D533,IMPORT!$1:$1048576,21,FALSE),"")</f>
        <v>0</v>
      </c>
      <c r="F533" s="22" t="str">
        <f>IFERROR(IF(VLOOKUP(B533,IMPORT!$F:$J,4,0)="true","","S"),"")</f>
        <v/>
      </c>
      <c r="G533" s="10" t="str">
        <f>IFERROR(IF(VLOOKUP(B533,IMPORT!$F:$J,5,0)="normal","","B"),"")</f>
        <v/>
      </c>
      <c r="H533" s="23" t="str">
        <f>IFERROR(IF(VLOOKUP(B533,IMPORT!$F:$L,7,0)="true","","P"),"")</f>
        <v/>
      </c>
      <c r="I533" s="18" t="str">
        <f>IF(AND(OR(IMPORT!K533="available",IMPORT!K533="reservation",IMPORT!K533="reservation-late"),OR(A533&lt;&gt;"Z - Garage - Livraison",A533&lt;&gt;"Z - Garage - Livraison")),B533,"")</f>
        <v/>
      </c>
      <c r="J533" s="18" t="str">
        <f>IFERROR(IF(VLOOKUP(B533,IMPORT!$F:$AF,21,FALSE)&lt;&gt;"null",IF(OR(A533="Z - Garage - Livraison",A533="Z - Garage - Restitution"),"",B533),""),"")</f>
        <v/>
      </c>
      <c r="K533" s="18" t="str">
        <f>IF(AND(J533="",OR(IMPORT!K533="intervention",IMPORT!K533="intervention-late")),IF(OR(A533="Z - Garage - Livraison",A533="Z - Garage - Restitution"),"",B533),"")</f>
        <v/>
      </c>
      <c r="L533" s="18" t="str">
        <f t="shared" si="16"/>
        <v/>
      </c>
      <c r="M533" s="20" t="str">
        <f>IFERROR(INT(IF(OR(IMPORT!K533="intervention",IMPORT!K533="intervention-late",IMPORT!K533="unavailable"),IF(J533&lt;&gt;"",MID(VLOOKUP(B533,IMPORT!$F:$AF,21,0),1,10),MID(VLOOKUP(B533,IMPORT!$F:$AF,19,0),1,10)),"")),"")</f>
        <v/>
      </c>
      <c r="N533" s="20" t="str">
        <f>IFERROR(INT(IF(OR(IMPORT!K533="intervention",IMPORT!K533="intervention-late",IMPORT!K533="unavailable"),IF(J533&lt;&gt;"",MID(VLOOKUP(B533,IMPORT!$F:$AF,22,0),1,10),MID(VLOOKUP(B533,IMPORT!$F:$AF,20,0),1,10)),"")),"")</f>
        <v/>
      </c>
      <c r="O533" s="18" t="str">
        <f t="shared" ca="1" si="17"/>
        <v/>
      </c>
      <c r="P533" s="14" t="str">
        <f>IFERROR(INT(IF(MID(VLOOKUP(B533,IMPORT!$F:$AF,23,FALSE),1,10)&lt;&gt;"null",MID(VLOOKUP(B533,IMPORT!$F:$AF,23,FALSE),1,10),"")),"")</f>
        <v/>
      </c>
      <c r="Q533" s="16" t="str">
        <f>IFERROR(INT(IF(MID(VLOOKUP(B533,IMPORT!$F:$AF,26,FALSE),1,10)&lt;&gt;"null",MID(VLOOKUP(B533,IMPORT!$F:$AF,26,FALSE),1,10),"")),"")</f>
        <v/>
      </c>
      <c r="R533" s="16" t="str">
        <f>IFERROR(IF(VLOOKUP(B533,IMPORT!$F:$AF,11,FALSE)="true","X",""),"")</f>
        <v/>
      </c>
      <c r="S533" s="16" t="str">
        <f>IFERROR(IF(VLOOKUP(B533,IMPORT!$F:$AF,12,FALSE)="true","X",""),"")</f>
        <v/>
      </c>
      <c r="T533" s="16" t="str">
        <f>IFERROR(IF(VLOOKUP(B533,IMPORT!$F:$AF,9,FALSE)="true","X",""),"")</f>
        <v/>
      </c>
      <c r="U533" s="16" t="str">
        <f>IFERROR(IF(VLOOKUP(B533,IMPORT!$F:$AF,10,FALSE)="true","X",""),"")</f>
        <v/>
      </c>
      <c r="V533" s="16" t="str">
        <f>IFERROR(IF(VLOOKUP(B533,IMPORT!$F:$AF,13,FALSE)="true","X",""),"")</f>
        <v/>
      </c>
      <c r="W533" s="16" t="str">
        <f>IFERROR(IF(VLOOKUP(B533,IMPORT!$F:$AF,14,FALSE)="true","X",""),"")</f>
        <v/>
      </c>
      <c r="X533" s="12" t="str">
        <f>IFERROR(INT(IF(MID(VLOOKUP(B533,IMPORT!$F:$AF,27,FALSE),1,10)&lt;&gt;"null",MID(VLOOKUP(B533,IMPORT!$F:$AF,27,FALSE),1,10),"-")),"")</f>
        <v/>
      </c>
      <c r="Y533" s="21" t="str">
        <f>IFERROR(IF(VLOOKUP(B533,IMPORT!$F:$AF,24,FALSE)&lt;&gt;"null",VLOOKUP(B533,IMPORT!$F:$AF,24,FALSE),""),"")</f>
        <v/>
      </c>
      <c r="Z533" s="18" t="str">
        <f>IFERROR(IF(VLOOKUP(B533,IMPORT!$F:$AF,25,FALSE)&lt;&gt;"null",VLOOKUP(B533,IMPORT!$F:$AF,25,FALSE),""),"")</f>
        <v/>
      </c>
    </row>
    <row r="534" spans="1:26">
      <c r="A534" s="1" t="str">
        <f>IFERROR(IF(IMPORT!C534&lt;&gt;"",IMPORT!C534,""),"")</f>
        <v/>
      </c>
      <c r="B534" s="1">
        <f>IFERROR(VLOOKUP(D534,IMPORT!$1:$1048576,6,FALSE),"")</f>
        <v>0</v>
      </c>
      <c r="C534" s="1" t="str">
        <f>IFERROR(VLOOKUP(B534,IMPORT!$F:$G,2,FALSE),"")</f>
        <v/>
      </c>
      <c r="D534" s="8" t="str">
        <f>IFERROR(IF(IMPORT!A534&lt;&gt;"",IMPORT!A534,""),"")</f>
        <v/>
      </c>
      <c r="E534" s="1">
        <f>IFERROR(VLOOKUP(D534,IMPORT!$1:$1048576,21,FALSE),"")</f>
        <v>0</v>
      </c>
      <c r="F534" s="22" t="str">
        <f>IFERROR(IF(VLOOKUP(B534,IMPORT!$F:$J,4,0)="true","","S"),"")</f>
        <v/>
      </c>
      <c r="G534" s="10" t="str">
        <f>IFERROR(IF(VLOOKUP(B534,IMPORT!$F:$J,5,0)="normal","","B"),"")</f>
        <v/>
      </c>
      <c r="H534" s="23" t="str">
        <f>IFERROR(IF(VLOOKUP(B534,IMPORT!$F:$L,7,0)="true","","P"),"")</f>
        <v/>
      </c>
      <c r="I534" s="18" t="str">
        <f>IF(AND(OR(IMPORT!K534="available",IMPORT!K534="reservation",IMPORT!K534="reservation-late"),OR(A534&lt;&gt;"Z - Garage - Livraison",A534&lt;&gt;"Z - Garage - Livraison")),B534,"")</f>
        <v/>
      </c>
      <c r="J534" s="18" t="str">
        <f>IFERROR(IF(VLOOKUP(B534,IMPORT!$F:$AF,21,FALSE)&lt;&gt;"null",IF(OR(A534="Z - Garage - Livraison",A534="Z - Garage - Restitution"),"",B534),""),"")</f>
        <v/>
      </c>
      <c r="K534" s="18" t="str">
        <f>IF(AND(J534="",OR(IMPORT!K534="intervention",IMPORT!K534="intervention-late")),IF(OR(A534="Z - Garage - Livraison",A534="Z - Garage - Restitution"),"",B534),"")</f>
        <v/>
      </c>
      <c r="L534" s="18" t="str">
        <f t="shared" si="16"/>
        <v/>
      </c>
      <c r="M534" s="20" t="str">
        <f>IFERROR(INT(IF(OR(IMPORT!K534="intervention",IMPORT!K534="intervention-late",IMPORT!K534="unavailable"),IF(J534&lt;&gt;"",MID(VLOOKUP(B534,IMPORT!$F:$AF,21,0),1,10),MID(VLOOKUP(B534,IMPORT!$F:$AF,19,0),1,10)),"")),"")</f>
        <v/>
      </c>
      <c r="N534" s="20" t="str">
        <f>IFERROR(INT(IF(OR(IMPORT!K534="intervention",IMPORT!K534="intervention-late",IMPORT!K534="unavailable"),IF(J534&lt;&gt;"",MID(VLOOKUP(B534,IMPORT!$F:$AF,22,0),1,10),MID(VLOOKUP(B534,IMPORT!$F:$AF,20,0),1,10)),"")),"")</f>
        <v/>
      </c>
      <c r="O534" s="18" t="str">
        <f t="shared" ca="1" si="17"/>
        <v/>
      </c>
      <c r="P534" s="14" t="str">
        <f>IFERROR(INT(IF(MID(VLOOKUP(B534,IMPORT!$F:$AF,23,FALSE),1,10)&lt;&gt;"null",MID(VLOOKUP(B534,IMPORT!$F:$AF,23,FALSE),1,10),"")),"")</f>
        <v/>
      </c>
      <c r="Q534" s="16" t="str">
        <f>IFERROR(INT(IF(MID(VLOOKUP(B534,IMPORT!$F:$AF,26,FALSE),1,10)&lt;&gt;"null",MID(VLOOKUP(B534,IMPORT!$F:$AF,26,FALSE),1,10),"")),"")</f>
        <v/>
      </c>
      <c r="R534" s="16" t="str">
        <f>IFERROR(IF(VLOOKUP(B534,IMPORT!$F:$AF,11,FALSE)="true","X",""),"")</f>
        <v/>
      </c>
      <c r="S534" s="16" t="str">
        <f>IFERROR(IF(VLOOKUP(B534,IMPORT!$F:$AF,12,FALSE)="true","X",""),"")</f>
        <v/>
      </c>
      <c r="T534" s="16" t="str">
        <f>IFERROR(IF(VLOOKUP(B534,IMPORT!$F:$AF,9,FALSE)="true","X",""),"")</f>
        <v/>
      </c>
      <c r="U534" s="16" t="str">
        <f>IFERROR(IF(VLOOKUP(B534,IMPORT!$F:$AF,10,FALSE)="true","X",""),"")</f>
        <v/>
      </c>
      <c r="V534" s="16" t="str">
        <f>IFERROR(IF(VLOOKUP(B534,IMPORT!$F:$AF,13,FALSE)="true","X",""),"")</f>
        <v/>
      </c>
      <c r="W534" s="16" t="str">
        <f>IFERROR(IF(VLOOKUP(B534,IMPORT!$F:$AF,14,FALSE)="true","X",""),"")</f>
        <v/>
      </c>
      <c r="X534" s="12" t="str">
        <f>IFERROR(INT(IF(MID(VLOOKUP(B534,IMPORT!$F:$AF,27,FALSE),1,10)&lt;&gt;"null",MID(VLOOKUP(B534,IMPORT!$F:$AF,27,FALSE),1,10),"-")),"")</f>
        <v/>
      </c>
      <c r="Y534" s="21" t="str">
        <f>IFERROR(IF(VLOOKUP(B534,IMPORT!$F:$AF,24,FALSE)&lt;&gt;"null",VLOOKUP(B534,IMPORT!$F:$AF,24,FALSE),""),"")</f>
        <v/>
      </c>
      <c r="Z534" s="18" t="str">
        <f>IFERROR(IF(VLOOKUP(B534,IMPORT!$F:$AF,25,FALSE)&lt;&gt;"null",VLOOKUP(B534,IMPORT!$F:$AF,25,FALSE),""),"")</f>
        <v/>
      </c>
    </row>
    <row r="535" spans="1:26">
      <c r="A535" s="1" t="str">
        <f>IFERROR(IF(IMPORT!C535&lt;&gt;"",IMPORT!C535,""),"")</f>
        <v/>
      </c>
      <c r="B535" s="1">
        <f>IFERROR(VLOOKUP(D535,IMPORT!$1:$1048576,6,FALSE),"")</f>
        <v>0</v>
      </c>
      <c r="C535" s="1" t="str">
        <f>IFERROR(VLOOKUP(B535,IMPORT!$F:$G,2,FALSE),"")</f>
        <v/>
      </c>
      <c r="D535" s="8" t="str">
        <f>IFERROR(IF(IMPORT!A535&lt;&gt;"",IMPORT!A535,""),"")</f>
        <v/>
      </c>
      <c r="E535" s="1">
        <f>IFERROR(VLOOKUP(D535,IMPORT!$1:$1048576,21,FALSE),"")</f>
        <v>0</v>
      </c>
      <c r="F535" s="22" t="str">
        <f>IFERROR(IF(VLOOKUP(B535,IMPORT!$F:$J,4,0)="true","","S"),"")</f>
        <v/>
      </c>
      <c r="G535" s="10" t="str">
        <f>IFERROR(IF(VLOOKUP(B535,IMPORT!$F:$J,5,0)="normal","","B"),"")</f>
        <v/>
      </c>
      <c r="H535" s="23" t="str">
        <f>IFERROR(IF(VLOOKUP(B535,IMPORT!$F:$L,7,0)="true","","P"),"")</f>
        <v/>
      </c>
      <c r="I535" s="18" t="str">
        <f>IF(AND(OR(IMPORT!K535="available",IMPORT!K535="reservation",IMPORT!K535="reservation-late"),OR(A535&lt;&gt;"Z - Garage - Livraison",A535&lt;&gt;"Z - Garage - Livraison")),B535,"")</f>
        <v/>
      </c>
      <c r="J535" s="18" t="str">
        <f>IFERROR(IF(VLOOKUP(B535,IMPORT!$F:$AF,21,FALSE)&lt;&gt;"null",IF(OR(A535="Z - Garage - Livraison",A535="Z - Garage - Restitution"),"",B535),""),"")</f>
        <v/>
      </c>
      <c r="K535" s="18" t="str">
        <f>IF(AND(J535="",OR(IMPORT!K535="intervention",IMPORT!K535="intervention-late")),IF(OR(A535="Z - Garage - Livraison",A535="Z - Garage - Restitution"),"",B535),"")</f>
        <v/>
      </c>
      <c r="L535" s="18" t="str">
        <f t="shared" si="16"/>
        <v/>
      </c>
      <c r="M535" s="20" t="str">
        <f>IFERROR(INT(IF(OR(IMPORT!K535="intervention",IMPORT!K535="intervention-late",IMPORT!K535="unavailable"),IF(J535&lt;&gt;"",MID(VLOOKUP(B535,IMPORT!$F:$AF,21,0),1,10),MID(VLOOKUP(B535,IMPORT!$F:$AF,19,0),1,10)),"")),"")</f>
        <v/>
      </c>
      <c r="N535" s="20" t="str">
        <f>IFERROR(INT(IF(OR(IMPORT!K535="intervention",IMPORT!K535="intervention-late",IMPORT!K535="unavailable"),IF(J535&lt;&gt;"",MID(VLOOKUP(B535,IMPORT!$F:$AF,22,0),1,10),MID(VLOOKUP(B535,IMPORT!$F:$AF,20,0),1,10)),"")),"")</f>
        <v/>
      </c>
      <c r="O535" s="18" t="str">
        <f t="shared" ca="1" si="17"/>
        <v/>
      </c>
      <c r="P535" s="14" t="str">
        <f>IFERROR(INT(IF(MID(VLOOKUP(B535,IMPORT!$F:$AF,23,FALSE),1,10)&lt;&gt;"null",MID(VLOOKUP(B535,IMPORT!$F:$AF,23,FALSE),1,10),"")),"")</f>
        <v/>
      </c>
      <c r="Q535" s="16" t="str">
        <f>IFERROR(INT(IF(MID(VLOOKUP(B535,IMPORT!$F:$AF,26,FALSE),1,10)&lt;&gt;"null",MID(VLOOKUP(B535,IMPORT!$F:$AF,26,FALSE),1,10),"")),"")</f>
        <v/>
      </c>
      <c r="R535" s="16" t="str">
        <f>IFERROR(IF(VLOOKUP(B535,IMPORT!$F:$AF,11,FALSE)="true","X",""),"")</f>
        <v/>
      </c>
      <c r="S535" s="16" t="str">
        <f>IFERROR(IF(VLOOKUP(B535,IMPORT!$F:$AF,12,FALSE)="true","X",""),"")</f>
        <v/>
      </c>
      <c r="T535" s="16" t="str">
        <f>IFERROR(IF(VLOOKUP(B535,IMPORT!$F:$AF,9,FALSE)="true","X",""),"")</f>
        <v/>
      </c>
      <c r="U535" s="16" t="str">
        <f>IFERROR(IF(VLOOKUP(B535,IMPORT!$F:$AF,10,FALSE)="true","X",""),"")</f>
        <v/>
      </c>
      <c r="V535" s="16" t="str">
        <f>IFERROR(IF(VLOOKUP(B535,IMPORT!$F:$AF,13,FALSE)="true","X",""),"")</f>
        <v/>
      </c>
      <c r="W535" s="16" t="str">
        <f>IFERROR(IF(VLOOKUP(B535,IMPORT!$F:$AF,14,FALSE)="true","X",""),"")</f>
        <v/>
      </c>
      <c r="X535" s="12" t="str">
        <f>IFERROR(INT(IF(MID(VLOOKUP(B535,IMPORT!$F:$AF,27,FALSE),1,10)&lt;&gt;"null",MID(VLOOKUP(B535,IMPORT!$F:$AF,27,FALSE),1,10),"-")),"")</f>
        <v/>
      </c>
      <c r="Y535" s="21" t="str">
        <f>IFERROR(IF(VLOOKUP(B535,IMPORT!$F:$AF,24,FALSE)&lt;&gt;"null",VLOOKUP(B535,IMPORT!$F:$AF,24,FALSE),""),"")</f>
        <v/>
      </c>
      <c r="Z535" s="18" t="str">
        <f>IFERROR(IF(VLOOKUP(B535,IMPORT!$F:$AF,25,FALSE)&lt;&gt;"null",VLOOKUP(B535,IMPORT!$F:$AF,25,FALSE),""),"")</f>
        <v/>
      </c>
    </row>
    <row r="536" spans="1:26">
      <c r="A536" s="1" t="str">
        <f>IFERROR(IF(IMPORT!C536&lt;&gt;"",IMPORT!C536,""),"")</f>
        <v/>
      </c>
      <c r="B536" s="1">
        <f>IFERROR(VLOOKUP(D536,IMPORT!$1:$1048576,6,FALSE),"")</f>
        <v>0</v>
      </c>
      <c r="C536" s="1" t="str">
        <f>IFERROR(VLOOKUP(B536,IMPORT!$F:$G,2,FALSE),"")</f>
        <v/>
      </c>
      <c r="D536" s="8" t="str">
        <f>IFERROR(IF(IMPORT!A536&lt;&gt;"",IMPORT!A536,""),"")</f>
        <v/>
      </c>
      <c r="E536" s="1">
        <f>IFERROR(VLOOKUP(D536,IMPORT!$1:$1048576,21,FALSE),"")</f>
        <v>0</v>
      </c>
      <c r="F536" s="22" t="str">
        <f>IFERROR(IF(VLOOKUP(B536,IMPORT!$F:$J,4,0)="true","","S"),"")</f>
        <v/>
      </c>
      <c r="G536" s="10" t="str">
        <f>IFERROR(IF(VLOOKUP(B536,IMPORT!$F:$J,5,0)="normal","","B"),"")</f>
        <v/>
      </c>
      <c r="H536" s="23" t="str">
        <f>IFERROR(IF(VLOOKUP(B536,IMPORT!$F:$L,7,0)="true","","P"),"")</f>
        <v/>
      </c>
      <c r="I536" s="18" t="str">
        <f>IF(AND(OR(IMPORT!K536="available",IMPORT!K536="reservation",IMPORT!K536="reservation-late"),OR(A536&lt;&gt;"Z - Garage - Livraison",A536&lt;&gt;"Z - Garage - Livraison")),B536,"")</f>
        <v/>
      </c>
      <c r="J536" s="18" t="str">
        <f>IFERROR(IF(VLOOKUP(B536,IMPORT!$F:$AF,21,FALSE)&lt;&gt;"null",IF(OR(A536="Z - Garage - Livraison",A536="Z - Garage - Restitution"),"",B536),""),"")</f>
        <v/>
      </c>
      <c r="K536" s="18" t="str">
        <f>IF(AND(J536="",OR(IMPORT!K536="intervention",IMPORT!K536="intervention-late")),IF(OR(A536="Z - Garage - Livraison",A536="Z - Garage - Restitution"),"",B536),"")</f>
        <v/>
      </c>
      <c r="L536" s="18" t="str">
        <f t="shared" si="16"/>
        <v/>
      </c>
      <c r="M536" s="20" t="str">
        <f>IFERROR(INT(IF(OR(IMPORT!K536="intervention",IMPORT!K536="intervention-late",IMPORT!K536="unavailable"),IF(J536&lt;&gt;"",MID(VLOOKUP(B536,IMPORT!$F:$AF,21,0),1,10),MID(VLOOKUP(B536,IMPORT!$F:$AF,19,0),1,10)),"")),"")</f>
        <v/>
      </c>
      <c r="N536" s="20" t="str">
        <f>IFERROR(INT(IF(OR(IMPORT!K536="intervention",IMPORT!K536="intervention-late",IMPORT!K536="unavailable"),IF(J536&lt;&gt;"",MID(VLOOKUP(B536,IMPORT!$F:$AF,22,0),1,10),MID(VLOOKUP(B536,IMPORT!$F:$AF,20,0),1,10)),"")),"")</f>
        <v/>
      </c>
      <c r="O536" s="18" t="str">
        <f t="shared" ca="1" si="17"/>
        <v/>
      </c>
      <c r="P536" s="14" t="str">
        <f>IFERROR(INT(IF(MID(VLOOKUP(B536,IMPORT!$F:$AF,23,FALSE),1,10)&lt;&gt;"null",MID(VLOOKUP(B536,IMPORT!$F:$AF,23,FALSE),1,10),"")),"")</f>
        <v/>
      </c>
      <c r="Q536" s="16" t="str">
        <f>IFERROR(INT(IF(MID(VLOOKUP(B536,IMPORT!$F:$AF,26,FALSE),1,10)&lt;&gt;"null",MID(VLOOKUP(B536,IMPORT!$F:$AF,26,FALSE),1,10),"")),"")</f>
        <v/>
      </c>
      <c r="R536" s="16" t="str">
        <f>IFERROR(IF(VLOOKUP(B536,IMPORT!$F:$AF,11,FALSE)="true","X",""),"")</f>
        <v/>
      </c>
      <c r="S536" s="16" t="str">
        <f>IFERROR(IF(VLOOKUP(B536,IMPORT!$F:$AF,12,FALSE)="true","X",""),"")</f>
        <v/>
      </c>
      <c r="T536" s="16" t="str">
        <f>IFERROR(IF(VLOOKUP(B536,IMPORT!$F:$AF,9,FALSE)="true","X",""),"")</f>
        <v/>
      </c>
      <c r="U536" s="16" t="str">
        <f>IFERROR(IF(VLOOKUP(B536,IMPORT!$F:$AF,10,FALSE)="true","X",""),"")</f>
        <v/>
      </c>
      <c r="V536" s="16" t="str">
        <f>IFERROR(IF(VLOOKUP(B536,IMPORT!$F:$AF,13,FALSE)="true","X",""),"")</f>
        <v/>
      </c>
      <c r="W536" s="16" t="str">
        <f>IFERROR(IF(VLOOKUP(B536,IMPORT!$F:$AF,14,FALSE)="true","X",""),"")</f>
        <v/>
      </c>
      <c r="X536" s="12" t="str">
        <f>IFERROR(INT(IF(MID(VLOOKUP(B536,IMPORT!$F:$AF,27,FALSE),1,10)&lt;&gt;"null",MID(VLOOKUP(B536,IMPORT!$F:$AF,27,FALSE),1,10),"-")),"")</f>
        <v/>
      </c>
      <c r="Y536" s="21" t="str">
        <f>IFERROR(IF(VLOOKUP(B536,IMPORT!$F:$AF,24,FALSE)&lt;&gt;"null",VLOOKUP(B536,IMPORT!$F:$AF,24,FALSE),""),"")</f>
        <v/>
      </c>
      <c r="Z536" s="18" t="str">
        <f>IFERROR(IF(VLOOKUP(B536,IMPORT!$F:$AF,25,FALSE)&lt;&gt;"null",VLOOKUP(B536,IMPORT!$F:$AF,25,FALSE),""),"")</f>
        <v/>
      </c>
    </row>
    <row r="537" spans="1:26">
      <c r="A537" s="1" t="str">
        <f>IFERROR(IF(IMPORT!C537&lt;&gt;"",IMPORT!C537,""),"")</f>
        <v/>
      </c>
      <c r="B537" s="1">
        <f>IFERROR(VLOOKUP(D537,IMPORT!$1:$1048576,6,FALSE),"")</f>
        <v>0</v>
      </c>
      <c r="C537" s="1" t="str">
        <f>IFERROR(VLOOKUP(B537,IMPORT!$F:$G,2,FALSE),"")</f>
        <v/>
      </c>
      <c r="D537" s="8" t="str">
        <f>IFERROR(IF(IMPORT!A537&lt;&gt;"",IMPORT!A537,""),"")</f>
        <v/>
      </c>
      <c r="E537" s="1">
        <f>IFERROR(VLOOKUP(D537,IMPORT!$1:$1048576,21,FALSE),"")</f>
        <v>0</v>
      </c>
      <c r="F537" s="22" t="str">
        <f>IFERROR(IF(VLOOKUP(B537,IMPORT!$F:$J,4,0)="true","","S"),"")</f>
        <v/>
      </c>
      <c r="G537" s="10" t="str">
        <f>IFERROR(IF(VLOOKUP(B537,IMPORT!$F:$J,5,0)="normal","","B"),"")</f>
        <v/>
      </c>
      <c r="H537" s="23" t="str">
        <f>IFERROR(IF(VLOOKUP(B537,IMPORT!$F:$L,7,0)="true","","P"),"")</f>
        <v/>
      </c>
      <c r="I537" s="18" t="str">
        <f>IF(AND(OR(IMPORT!K537="available",IMPORT!K537="reservation",IMPORT!K537="reservation-late"),OR(A537&lt;&gt;"Z - Garage - Livraison",A537&lt;&gt;"Z - Garage - Livraison")),B537,"")</f>
        <v/>
      </c>
      <c r="J537" s="18" t="str">
        <f>IFERROR(IF(VLOOKUP(B537,IMPORT!$F:$AF,21,FALSE)&lt;&gt;"null",IF(OR(A537="Z - Garage - Livraison",A537="Z - Garage - Restitution"),"",B537),""),"")</f>
        <v/>
      </c>
      <c r="K537" s="18" t="str">
        <f>IF(AND(J537="",OR(IMPORT!K537="intervention",IMPORT!K537="intervention-late")),IF(OR(A537="Z - Garage - Livraison",A537="Z - Garage - Restitution"),"",B537),"")</f>
        <v/>
      </c>
      <c r="L537" s="18" t="str">
        <f t="shared" si="16"/>
        <v/>
      </c>
      <c r="M537" s="20" t="str">
        <f>IFERROR(INT(IF(OR(IMPORT!K537="intervention",IMPORT!K537="intervention-late",IMPORT!K537="unavailable"),IF(J537&lt;&gt;"",MID(VLOOKUP(B537,IMPORT!$F:$AF,21,0),1,10),MID(VLOOKUP(B537,IMPORT!$F:$AF,19,0),1,10)),"")),"")</f>
        <v/>
      </c>
      <c r="N537" s="20" t="str">
        <f>IFERROR(INT(IF(OR(IMPORT!K537="intervention",IMPORT!K537="intervention-late",IMPORT!K537="unavailable"),IF(J537&lt;&gt;"",MID(VLOOKUP(B537,IMPORT!$F:$AF,22,0),1,10),MID(VLOOKUP(B537,IMPORT!$F:$AF,20,0),1,10)),"")),"")</f>
        <v/>
      </c>
      <c r="O537" s="18" t="str">
        <f t="shared" ca="1" si="17"/>
        <v/>
      </c>
      <c r="P537" s="14" t="str">
        <f>IFERROR(INT(IF(MID(VLOOKUP(B537,IMPORT!$F:$AF,23,FALSE),1,10)&lt;&gt;"null",MID(VLOOKUP(B537,IMPORT!$F:$AF,23,FALSE),1,10),"")),"")</f>
        <v/>
      </c>
      <c r="Q537" s="16" t="str">
        <f>IFERROR(INT(IF(MID(VLOOKUP(B537,IMPORT!$F:$AF,26,FALSE),1,10)&lt;&gt;"null",MID(VLOOKUP(B537,IMPORT!$F:$AF,26,FALSE),1,10),"")),"")</f>
        <v/>
      </c>
      <c r="R537" s="16" t="str">
        <f>IFERROR(IF(VLOOKUP(B537,IMPORT!$F:$AF,11,FALSE)="true","X",""),"")</f>
        <v/>
      </c>
      <c r="S537" s="16" t="str">
        <f>IFERROR(IF(VLOOKUP(B537,IMPORT!$F:$AF,12,FALSE)="true","X",""),"")</f>
        <v/>
      </c>
      <c r="T537" s="16" t="str">
        <f>IFERROR(IF(VLOOKUP(B537,IMPORT!$F:$AF,9,FALSE)="true","X",""),"")</f>
        <v/>
      </c>
      <c r="U537" s="16" t="str">
        <f>IFERROR(IF(VLOOKUP(B537,IMPORT!$F:$AF,10,FALSE)="true","X",""),"")</f>
        <v/>
      </c>
      <c r="V537" s="16" t="str">
        <f>IFERROR(IF(VLOOKUP(B537,IMPORT!$F:$AF,13,FALSE)="true","X",""),"")</f>
        <v/>
      </c>
      <c r="W537" s="16" t="str">
        <f>IFERROR(IF(VLOOKUP(B537,IMPORT!$F:$AF,14,FALSE)="true","X",""),"")</f>
        <v/>
      </c>
      <c r="X537" s="12" t="str">
        <f>IFERROR(INT(IF(MID(VLOOKUP(B537,IMPORT!$F:$AF,27,FALSE),1,10)&lt;&gt;"null",MID(VLOOKUP(B537,IMPORT!$F:$AF,27,FALSE),1,10),"-")),"")</f>
        <v/>
      </c>
      <c r="Y537" s="21" t="str">
        <f>IFERROR(IF(VLOOKUP(B537,IMPORT!$F:$AF,24,FALSE)&lt;&gt;"null",VLOOKUP(B537,IMPORT!$F:$AF,24,FALSE),""),"")</f>
        <v/>
      </c>
      <c r="Z537" s="18" t="str">
        <f>IFERROR(IF(VLOOKUP(B537,IMPORT!$F:$AF,25,FALSE)&lt;&gt;"null",VLOOKUP(B537,IMPORT!$F:$AF,25,FALSE),""),"")</f>
        <v/>
      </c>
    </row>
    <row r="538" spans="1:26">
      <c r="A538" s="1" t="str">
        <f>IFERROR(IF(IMPORT!C538&lt;&gt;"",IMPORT!C538,""),"")</f>
        <v/>
      </c>
      <c r="B538" s="1">
        <f>IFERROR(VLOOKUP(D538,IMPORT!$1:$1048576,6,FALSE),"")</f>
        <v>0</v>
      </c>
      <c r="C538" s="1" t="str">
        <f>IFERROR(VLOOKUP(B538,IMPORT!$F:$G,2,FALSE),"")</f>
        <v/>
      </c>
      <c r="D538" s="8" t="str">
        <f>IFERROR(IF(IMPORT!A538&lt;&gt;"",IMPORT!A538,""),"")</f>
        <v/>
      </c>
      <c r="E538" s="1">
        <f>IFERROR(VLOOKUP(D538,IMPORT!$1:$1048576,21,FALSE),"")</f>
        <v>0</v>
      </c>
      <c r="F538" s="22" t="str">
        <f>IFERROR(IF(VLOOKUP(B538,IMPORT!$F:$J,4,0)="true","","S"),"")</f>
        <v/>
      </c>
      <c r="G538" s="10" t="str">
        <f>IFERROR(IF(VLOOKUP(B538,IMPORT!$F:$J,5,0)="normal","","B"),"")</f>
        <v/>
      </c>
      <c r="H538" s="23" t="str">
        <f>IFERROR(IF(VLOOKUP(B538,IMPORT!$F:$L,7,0)="true","","P"),"")</f>
        <v/>
      </c>
      <c r="I538" s="18" t="str">
        <f>IF(AND(OR(IMPORT!K538="available",IMPORT!K538="reservation",IMPORT!K538="reservation-late"),OR(A538&lt;&gt;"Z - Garage - Livraison",A538&lt;&gt;"Z - Garage - Livraison")),B538,"")</f>
        <v/>
      </c>
      <c r="J538" s="18" t="str">
        <f>IFERROR(IF(VLOOKUP(B538,IMPORT!$F:$AF,21,FALSE)&lt;&gt;"null",IF(OR(A538="Z - Garage - Livraison",A538="Z - Garage - Restitution"),"",B538),""),"")</f>
        <v/>
      </c>
      <c r="K538" s="18" t="str">
        <f>IF(AND(J538="",OR(IMPORT!K538="intervention",IMPORT!K538="intervention-late")),IF(OR(A538="Z - Garage - Livraison",A538="Z - Garage - Restitution"),"",B538),"")</f>
        <v/>
      </c>
      <c r="L538" s="18" t="str">
        <f t="shared" si="16"/>
        <v/>
      </c>
      <c r="M538" s="20" t="str">
        <f>IFERROR(INT(IF(OR(IMPORT!K538="intervention",IMPORT!K538="intervention-late",IMPORT!K538="unavailable"),IF(J538&lt;&gt;"",MID(VLOOKUP(B538,IMPORT!$F:$AF,21,0),1,10),MID(VLOOKUP(B538,IMPORT!$F:$AF,19,0),1,10)),"")),"")</f>
        <v/>
      </c>
      <c r="N538" s="20" t="str">
        <f>IFERROR(INT(IF(OR(IMPORT!K538="intervention",IMPORT!K538="intervention-late",IMPORT!K538="unavailable"),IF(J538&lt;&gt;"",MID(VLOOKUP(B538,IMPORT!$F:$AF,22,0),1,10),MID(VLOOKUP(B538,IMPORT!$F:$AF,20,0),1,10)),"")),"")</f>
        <v/>
      </c>
      <c r="O538" s="18" t="str">
        <f t="shared" ca="1" si="17"/>
        <v/>
      </c>
      <c r="P538" s="14" t="str">
        <f>IFERROR(INT(IF(MID(VLOOKUP(B538,IMPORT!$F:$AF,23,FALSE),1,10)&lt;&gt;"null",MID(VLOOKUP(B538,IMPORT!$F:$AF,23,FALSE),1,10),"")),"")</f>
        <v/>
      </c>
      <c r="Q538" s="16" t="str">
        <f>IFERROR(INT(IF(MID(VLOOKUP(B538,IMPORT!$F:$AF,26,FALSE),1,10)&lt;&gt;"null",MID(VLOOKUP(B538,IMPORT!$F:$AF,26,FALSE),1,10),"")),"")</f>
        <v/>
      </c>
      <c r="R538" s="16" t="str">
        <f>IFERROR(IF(VLOOKUP(B538,IMPORT!$F:$AF,11,FALSE)="true","X",""),"")</f>
        <v/>
      </c>
      <c r="S538" s="16" t="str">
        <f>IFERROR(IF(VLOOKUP(B538,IMPORT!$F:$AF,12,FALSE)="true","X",""),"")</f>
        <v/>
      </c>
      <c r="T538" s="16" t="str">
        <f>IFERROR(IF(VLOOKUP(B538,IMPORT!$F:$AF,9,FALSE)="true","X",""),"")</f>
        <v/>
      </c>
      <c r="U538" s="16" t="str">
        <f>IFERROR(IF(VLOOKUP(B538,IMPORT!$F:$AF,10,FALSE)="true","X",""),"")</f>
        <v/>
      </c>
      <c r="V538" s="16" t="str">
        <f>IFERROR(IF(VLOOKUP(B538,IMPORT!$F:$AF,13,FALSE)="true","X",""),"")</f>
        <v/>
      </c>
      <c r="W538" s="16" t="str">
        <f>IFERROR(IF(VLOOKUP(B538,IMPORT!$F:$AF,14,FALSE)="true","X",""),"")</f>
        <v/>
      </c>
      <c r="X538" s="12" t="str">
        <f>IFERROR(INT(IF(MID(VLOOKUP(B538,IMPORT!$F:$AF,27,FALSE),1,10)&lt;&gt;"null",MID(VLOOKUP(B538,IMPORT!$F:$AF,27,FALSE),1,10),"-")),"")</f>
        <v/>
      </c>
      <c r="Y538" s="21" t="str">
        <f>IFERROR(IF(VLOOKUP(B538,IMPORT!$F:$AF,24,FALSE)&lt;&gt;"null",VLOOKUP(B538,IMPORT!$F:$AF,24,FALSE),""),"")</f>
        <v/>
      </c>
      <c r="Z538" s="18" t="str">
        <f>IFERROR(IF(VLOOKUP(B538,IMPORT!$F:$AF,25,FALSE)&lt;&gt;"null",VLOOKUP(B538,IMPORT!$F:$AF,25,FALSE),""),"")</f>
        <v/>
      </c>
    </row>
    <row r="539" spans="1:26">
      <c r="A539" s="1" t="str">
        <f>IFERROR(IF(IMPORT!C539&lt;&gt;"",IMPORT!C539,""),"")</f>
        <v/>
      </c>
      <c r="B539" s="1">
        <f>IFERROR(VLOOKUP(D539,IMPORT!$1:$1048576,6,FALSE),"")</f>
        <v>0</v>
      </c>
      <c r="C539" s="1" t="str">
        <f>IFERROR(VLOOKUP(B539,IMPORT!$F:$G,2,FALSE),"")</f>
        <v/>
      </c>
      <c r="D539" s="8" t="str">
        <f>IFERROR(IF(IMPORT!A539&lt;&gt;"",IMPORT!A539,""),"")</f>
        <v/>
      </c>
      <c r="E539" s="1">
        <f>IFERROR(VLOOKUP(D539,IMPORT!$1:$1048576,21,FALSE),"")</f>
        <v>0</v>
      </c>
      <c r="F539" s="22" t="str">
        <f>IFERROR(IF(VLOOKUP(B539,IMPORT!$F:$J,4,0)="true","","S"),"")</f>
        <v/>
      </c>
      <c r="G539" s="10" t="str">
        <f>IFERROR(IF(VLOOKUP(B539,IMPORT!$F:$J,5,0)="normal","","B"),"")</f>
        <v/>
      </c>
      <c r="H539" s="23" t="str">
        <f>IFERROR(IF(VLOOKUP(B539,IMPORT!$F:$L,7,0)="true","","P"),"")</f>
        <v/>
      </c>
      <c r="I539" s="18" t="str">
        <f>IF(AND(OR(IMPORT!K539="available",IMPORT!K539="reservation",IMPORT!K539="reservation-late"),OR(A539&lt;&gt;"Z - Garage - Livraison",A539&lt;&gt;"Z - Garage - Livraison")),B539,"")</f>
        <v/>
      </c>
      <c r="J539" s="18" t="str">
        <f>IFERROR(IF(VLOOKUP(B539,IMPORT!$F:$AF,21,FALSE)&lt;&gt;"null",IF(OR(A539="Z - Garage - Livraison",A539="Z - Garage - Restitution"),"",B539),""),"")</f>
        <v/>
      </c>
      <c r="K539" s="18" t="str">
        <f>IF(AND(J539="",OR(IMPORT!K539="intervention",IMPORT!K539="intervention-late")),IF(OR(A539="Z - Garage - Livraison",A539="Z - Garage - Restitution"),"",B539),"")</f>
        <v/>
      </c>
      <c r="L539" s="18" t="str">
        <f t="shared" si="16"/>
        <v/>
      </c>
      <c r="M539" s="20" t="str">
        <f>IFERROR(INT(IF(OR(IMPORT!K539="intervention",IMPORT!K539="intervention-late",IMPORT!K539="unavailable"),IF(J539&lt;&gt;"",MID(VLOOKUP(B539,IMPORT!$F:$AF,21,0),1,10),MID(VLOOKUP(B539,IMPORT!$F:$AF,19,0),1,10)),"")),"")</f>
        <v/>
      </c>
      <c r="N539" s="20" t="str">
        <f>IFERROR(INT(IF(OR(IMPORT!K539="intervention",IMPORT!K539="intervention-late",IMPORT!K539="unavailable"),IF(J539&lt;&gt;"",MID(VLOOKUP(B539,IMPORT!$F:$AF,22,0),1,10),MID(VLOOKUP(B539,IMPORT!$F:$AF,20,0),1,10)),"")),"")</f>
        <v/>
      </c>
      <c r="O539" s="18" t="str">
        <f t="shared" ca="1" si="17"/>
        <v/>
      </c>
      <c r="P539" s="14" t="str">
        <f>IFERROR(INT(IF(MID(VLOOKUP(B539,IMPORT!$F:$AF,23,FALSE),1,10)&lt;&gt;"null",MID(VLOOKUP(B539,IMPORT!$F:$AF,23,FALSE),1,10),"")),"")</f>
        <v/>
      </c>
      <c r="Q539" s="16" t="str">
        <f>IFERROR(INT(IF(MID(VLOOKUP(B539,IMPORT!$F:$AF,26,FALSE),1,10)&lt;&gt;"null",MID(VLOOKUP(B539,IMPORT!$F:$AF,26,FALSE),1,10),"")),"")</f>
        <v/>
      </c>
      <c r="R539" s="16" t="str">
        <f>IFERROR(IF(VLOOKUP(B539,IMPORT!$F:$AF,11,FALSE)="true","X",""),"")</f>
        <v/>
      </c>
      <c r="S539" s="16" t="str">
        <f>IFERROR(IF(VLOOKUP(B539,IMPORT!$F:$AF,12,FALSE)="true","X",""),"")</f>
        <v/>
      </c>
      <c r="T539" s="16" t="str">
        <f>IFERROR(IF(VLOOKUP(B539,IMPORT!$F:$AF,9,FALSE)="true","X",""),"")</f>
        <v/>
      </c>
      <c r="U539" s="16" t="str">
        <f>IFERROR(IF(VLOOKUP(B539,IMPORT!$F:$AF,10,FALSE)="true","X",""),"")</f>
        <v/>
      </c>
      <c r="V539" s="16" t="str">
        <f>IFERROR(IF(VLOOKUP(B539,IMPORT!$F:$AF,13,FALSE)="true","X",""),"")</f>
        <v/>
      </c>
      <c r="W539" s="16" t="str">
        <f>IFERROR(IF(VLOOKUP(B539,IMPORT!$F:$AF,14,FALSE)="true","X",""),"")</f>
        <v/>
      </c>
      <c r="X539" s="12" t="str">
        <f>IFERROR(INT(IF(MID(VLOOKUP(B539,IMPORT!$F:$AF,27,FALSE),1,10)&lt;&gt;"null",MID(VLOOKUP(B539,IMPORT!$F:$AF,27,FALSE),1,10),"-")),"")</f>
        <v/>
      </c>
      <c r="Y539" s="21" t="str">
        <f>IFERROR(IF(VLOOKUP(B539,IMPORT!$F:$AF,24,FALSE)&lt;&gt;"null",VLOOKUP(B539,IMPORT!$F:$AF,24,FALSE),""),"")</f>
        <v/>
      </c>
      <c r="Z539" s="18" t="str">
        <f>IFERROR(IF(VLOOKUP(B539,IMPORT!$F:$AF,25,FALSE)&lt;&gt;"null",VLOOKUP(B539,IMPORT!$F:$AF,25,FALSE),""),"")</f>
        <v/>
      </c>
    </row>
    <row r="540" spans="1:26">
      <c r="A540" s="1" t="str">
        <f>IFERROR(IF(IMPORT!C540&lt;&gt;"",IMPORT!C540,""),"")</f>
        <v/>
      </c>
      <c r="B540" s="1">
        <f>IFERROR(VLOOKUP(D540,IMPORT!$1:$1048576,6,FALSE),"")</f>
        <v>0</v>
      </c>
      <c r="C540" s="1" t="str">
        <f>IFERROR(VLOOKUP(B540,IMPORT!$F:$G,2,FALSE),"")</f>
        <v/>
      </c>
      <c r="D540" s="8" t="str">
        <f>IFERROR(IF(IMPORT!A540&lt;&gt;"",IMPORT!A540,""),"")</f>
        <v/>
      </c>
      <c r="E540" s="1">
        <f>IFERROR(VLOOKUP(D540,IMPORT!$1:$1048576,21,FALSE),"")</f>
        <v>0</v>
      </c>
      <c r="F540" s="22" t="str">
        <f>IFERROR(IF(VLOOKUP(B540,IMPORT!$F:$J,4,0)="true","","S"),"")</f>
        <v/>
      </c>
      <c r="G540" s="10" t="str">
        <f>IFERROR(IF(VLOOKUP(B540,IMPORT!$F:$J,5,0)="normal","","B"),"")</f>
        <v/>
      </c>
      <c r="H540" s="23" t="str">
        <f>IFERROR(IF(VLOOKUP(B540,IMPORT!$F:$L,7,0)="true","","P"),"")</f>
        <v/>
      </c>
      <c r="I540" s="18" t="str">
        <f>IF(AND(OR(IMPORT!K540="available",IMPORT!K540="reservation",IMPORT!K540="reservation-late"),OR(A540&lt;&gt;"Z - Garage - Livraison",A540&lt;&gt;"Z - Garage - Livraison")),B540,"")</f>
        <v/>
      </c>
      <c r="J540" s="18" t="str">
        <f>IFERROR(IF(VLOOKUP(B540,IMPORT!$F:$AF,21,FALSE)&lt;&gt;"null",IF(OR(A540="Z - Garage - Livraison",A540="Z - Garage - Restitution"),"",B540),""),"")</f>
        <v/>
      </c>
      <c r="K540" s="18" t="str">
        <f>IF(AND(J540="",OR(IMPORT!K540="intervention",IMPORT!K540="intervention-late")),IF(OR(A540="Z - Garage - Livraison",A540="Z - Garage - Restitution"),"",B540),"")</f>
        <v/>
      </c>
      <c r="L540" s="18" t="str">
        <f t="shared" si="16"/>
        <v/>
      </c>
      <c r="M540" s="20" t="str">
        <f>IFERROR(INT(IF(OR(IMPORT!K540="intervention",IMPORT!K540="intervention-late",IMPORT!K540="unavailable"),IF(J540&lt;&gt;"",MID(VLOOKUP(B540,IMPORT!$F:$AF,21,0),1,10),MID(VLOOKUP(B540,IMPORT!$F:$AF,19,0),1,10)),"")),"")</f>
        <v/>
      </c>
      <c r="N540" s="20" t="str">
        <f>IFERROR(INT(IF(OR(IMPORT!K540="intervention",IMPORT!K540="intervention-late",IMPORT!K540="unavailable"),IF(J540&lt;&gt;"",MID(VLOOKUP(B540,IMPORT!$F:$AF,22,0),1,10),MID(VLOOKUP(B540,IMPORT!$F:$AF,20,0),1,10)),"")),"")</f>
        <v/>
      </c>
      <c r="O540" s="18" t="str">
        <f t="shared" ca="1" si="17"/>
        <v/>
      </c>
      <c r="P540" s="14" t="str">
        <f>IFERROR(INT(IF(MID(VLOOKUP(B540,IMPORT!$F:$AF,23,FALSE),1,10)&lt;&gt;"null",MID(VLOOKUP(B540,IMPORT!$F:$AF,23,FALSE),1,10),"")),"")</f>
        <v/>
      </c>
      <c r="Q540" s="16" t="str">
        <f>IFERROR(INT(IF(MID(VLOOKUP(B540,IMPORT!$F:$AF,26,FALSE),1,10)&lt;&gt;"null",MID(VLOOKUP(B540,IMPORT!$F:$AF,26,FALSE),1,10),"")),"")</f>
        <v/>
      </c>
      <c r="R540" s="16" t="str">
        <f>IFERROR(IF(VLOOKUP(B540,IMPORT!$F:$AF,11,FALSE)="true","X",""),"")</f>
        <v/>
      </c>
      <c r="S540" s="16" t="str">
        <f>IFERROR(IF(VLOOKUP(B540,IMPORT!$F:$AF,12,FALSE)="true","X",""),"")</f>
        <v/>
      </c>
      <c r="T540" s="16" t="str">
        <f>IFERROR(IF(VLOOKUP(B540,IMPORT!$F:$AF,9,FALSE)="true","X",""),"")</f>
        <v/>
      </c>
      <c r="U540" s="16" t="str">
        <f>IFERROR(IF(VLOOKUP(B540,IMPORT!$F:$AF,10,FALSE)="true","X",""),"")</f>
        <v/>
      </c>
      <c r="V540" s="16" t="str">
        <f>IFERROR(IF(VLOOKUP(B540,IMPORT!$F:$AF,13,FALSE)="true","X",""),"")</f>
        <v/>
      </c>
      <c r="W540" s="16" t="str">
        <f>IFERROR(IF(VLOOKUP(B540,IMPORT!$F:$AF,14,FALSE)="true","X",""),"")</f>
        <v/>
      </c>
      <c r="X540" s="12" t="str">
        <f>IFERROR(INT(IF(MID(VLOOKUP(B540,IMPORT!$F:$AF,27,FALSE),1,10)&lt;&gt;"null",MID(VLOOKUP(B540,IMPORT!$F:$AF,27,FALSE),1,10),"-")),"")</f>
        <v/>
      </c>
      <c r="Y540" s="21" t="str">
        <f>IFERROR(IF(VLOOKUP(B540,IMPORT!$F:$AF,24,FALSE)&lt;&gt;"null",VLOOKUP(B540,IMPORT!$F:$AF,24,FALSE),""),"")</f>
        <v/>
      </c>
      <c r="Z540" s="18" t="str">
        <f>IFERROR(IF(VLOOKUP(B540,IMPORT!$F:$AF,25,FALSE)&lt;&gt;"null",VLOOKUP(B540,IMPORT!$F:$AF,25,FALSE),""),"")</f>
        <v/>
      </c>
    </row>
    <row r="541" spans="1:26">
      <c r="A541" s="1" t="str">
        <f>IFERROR(IF(IMPORT!C541&lt;&gt;"",IMPORT!C541,""),"")</f>
        <v/>
      </c>
      <c r="B541" s="1">
        <f>IFERROR(VLOOKUP(D541,IMPORT!$1:$1048576,6,FALSE),"")</f>
        <v>0</v>
      </c>
      <c r="C541" s="1" t="str">
        <f>IFERROR(VLOOKUP(B541,IMPORT!$F:$G,2,FALSE),"")</f>
        <v/>
      </c>
      <c r="D541" s="8" t="str">
        <f>IFERROR(IF(IMPORT!A541&lt;&gt;"",IMPORT!A541,""),"")</f>
        <v/>
      </c>
      <c r="E541" s="1">
        <f>IFERROR(VLOOKUP(D541,IMPORT!$1:$1048576,21,FALSE),"")</f>
        <v>0</v>
      </c>
      <c r="F541" s="22" t="str">
        <f>IFERROR(IF(VLOOKUP(B541,IMPORT!$F:$J,4,0)="true","","S"),"")</f>
        <v/>
      </c>
      <c r="G541" s="10" t="str">
        <f>IFERROR(IF(VLOOKUP(B541,IMPORT!$F:$J,5,0)="normal","","B"),"")</f>
        <v/>
      </c>
      <c r="H541" s="23" t="str">
        <f>IFERROR(IF(VLOOKUP(B541,IMPORT!$F:$L,7,0)="true","","P"),"")</f>
        <v/>
      </c>
      <c r="I541" s="18" t="str">
        <f>IF(AND(OR(IMPORT!K541="available",IMPORT!K541="reservation",IMPORT!K541="reservation-late"),OR(A541&lt;&gt;"Z - Garage - Livraison",A541&lt;&gt;"Z - Garage - Livraison")),B541,"")</f>
        <v/>
      </c>
      <c r="J541" s="18" t="str">
        <f>IFERROR(IF(VLOOKUP(B541,IMPORT!$F:$AF,21,FALSE)&lt;&gt;"null",IF(OR(A541="Z - Garage - Livraison",A541="Z - Garage - Restitution"),"",B541),""),"")</f>
        <v/>
      </c>
      <c r="K541" s="18" t="str">
        <f>IF(AND(J541="",OR(IMPORT!K541="intervention",IMPORT!K541="intervention-late")),IF(OR(A541="Z - Garage - Livraison",A541="Z - Garage - Restitution"),"",B541),"")</f>
        <v/>
      </c>
      <c r="L541" s="18" t="str">
        <f t="shared" si="16"/>
        <v/>
      </c>
      <c r="M541" s="20" t="str">
        <f>IFERROR(INT(IF(OR(IMPORT!K541="intervention",IMPORT!K541="intervention-late",IMPORT!K541="unavailable"),IF(J541&lt;&gt;"",MID(VLOOKUP(B541,IMPORT!$F:$AF,21,0),1,10),MID(VLOOKUP(B541,IMPORT!$F:$AF,19,0),1,10)),"")),"")</f>
        <v/>
      </c>
      <c r="N541" s="20" t="str">
        <f>IFERROR(INT(IF(OR(IMPORT!K541="intervention",IMPORT!K541="intervention-late",IMPORT!K541="unavailable"),IF(J541&lt;&gt;"",MID(VLOOKUP(B541,IMPORT!$F:$AF,22,0),1,10),MID(VLOOKUP(B541,IMPORT!$F:$AF,20,0),1,10)),"")),"")</f>
        <v/>
      </c>
      <c r="O541" s="18" t="str">
        <f t="shared" ca="1" si="17"/>
        <v/>
      </c>
      <c r="P541" s="14" t="str">
        <f>IFERROR(INT(IF(MID(VLOOKUP(B541,IMPORT!$F:$AF,23,FALSE),1,10)&lt;&gt;"null",MID(VLOOKUP(B541,IMPORT!$F:$AF,23,FALSE),1,10),"")),"")</f>
        <v/>
      </c>
      <c r="Q541" s="16" t="str">
        <f>IFERROR(INT(IF(MID(VLOOKUP(B541,IMPORT!$F:$AF,26,FALSE),1,10)&lt;&gt;"null",MID(VLOOKUP(B541,IMPORT!$F:$AF,26,FALSE),1,10),"")),"")</f>
        <v/>
      </c>
      <c r="R541" s="16" t="str">
        <f>IFERROR(IF(VLOOKUP(B541,IMPORT!$F:$AF,11,FALSE)="true","X",""),"")</f>
        <v/>
      </c>
      <c r="S541" s="16" t="str">
        <f>IFERROR(IF(VLOOKUP(B541,IMPORT!$F:$AF,12,FALSE)="true","X",""),"")</f>
        <v/>
      </c>
      <c r="T541" s="16" t="str">
        <f>IFERROR(IF(VLOOKUP(B541,IMPORT!$F:$AF,9,FALSE)="true","X",""),"")</f>
        <v/>
      </c>
      <c r="U541" s="16" t="str">
        <f>IFERROR(IF(VLOOKUP(B541,IMPORT!$F:$AF,10,FALSE)="true","X",""),"")</f>
        <v/>
      </c>
      <c r="V541" s="16" t="str">
        <f>IFERROR(IF(VLOOKUP(B541,IMPORT!$F:$AF,13,FALSE)="true","X",""),"")</f>
        <v/>
      </c>
      <c r="W541" s="16" t="str">
        <f>IFERROR(IF(VLOOKUP(B541,IMPORT!$F:$AF,14,FALSE)="true","X",""),"")</f>
        <v/>
      </c>
      <c r="X541" s="12" t="str">
        <f>IFERROR(INT(IF(MID(VLOOKUP(B541,IMPORT!$F:$AF,27,FALSE),1,10)&lt;&gt;"null",MID(VLOOKUP(B541,IMPORT!$F:$AF,27,FALSE),1,10),"-")),"")</f>
        <v/>
      </c>
      <c r="Y541" s="21" t="str">
        <f>IFERROR(IF(VLOOKUP(B541,IMPORT!$F:$AF,24,FALSE)&lt;&gt;"null",VLOOKUP(B541,IMPORT!$F:$AF,24,FALSE),""),"")</f>
        <v/>
      </c>
      <c r="Z541" s="18" t="str">
        <f>IFERROR(IF(VLOOKUP(B541,IMPORT!$F:$AF,25,FALSE)&lt;&gt;"null",VLOOKUP(B541,IMPORT!$F:$AF,25,FALSE),""),"")</f>
        <v/>
      </c>
    </row>
    <row r="542" spans="1:26">
      <c r="A542" s="1" t="str">
        <f>IFERROR(IF(IMPORT!C542&lt;&gt;"",IMPORT!C542,""),"")</f>
        <v/>
      </c>
      <c r="B542" s="1">
        <f>IFERROR(VLOOKUP(D542,IMPORT!$1:$1048576,6,FALSE),"")</f>
        <v>0</v>
      </c>
      <c r="C542" s="1" t="str">
        <f>IFERROR(VLOOKUP(B542,IMPORT!$F:$G,2,FALSE),"")</f>
        <v/>
      </c>
      <c r="D542" s="8" t="str">
        <f>IFERROR(IF(IMPORT!A542&lt;&gt;"",IMPORT!A542,""),"")</f>
        <v/>
      </c>
      <c r="E542" s="1">
        <f>IFERROR(VLOOKUP(D542,IMPORT!$1:$1048576,21,FALSE),"")</f>
        <v>0</v>
      </c>
      <c r="F542" s="22" t="str">
        <f>IFERROR(IF(VLOOKUP(B542,IMPORT!$F:$J,4,0)="true","","S"),"")</f>
        <v/>
      </c>
      <c r="G542" s="10" t="str">
        <f>IFERROR(IF(VLOOKUP(B542,IMPORT!$F:$J,5,0)="normal","","B"),"")</f>
        <v/>
      </c>
      <c r="H542" s="23" t="str">
        <f>IFERROR(IF(VLOOKUP(B542,IMPORT!$F:$L,7,0)="true","","P"),"")</f>
        <v/>
      </c>
      <c r="I542" s="18" t="str">
        <f>IF(AND(OR(IMPORT!K542="available",IMPORT!K542="reservation",IMPORT!K542="reservation-late"),OR(A542&lt;&gt;"Z - Garage - Livraison",A542&lt;&gt;"Z - Garage - Livraison")),B542,"")</f>
        <v/>
      </c>
      <c r="J542" s="18" t="str">
        <f>IFERROR(IF(VLOOKUP(B542,IMPORT!$F:$AF,21,FALSE)&lt;&gt;"null",IF(OR(A542="Z - Garage - Livraison",A542="Z - Garage - Restitution"),"",B542),""),"")</f>
        <v/>
      </c>
      <c r="K542" s="18" t="str">
        <f>IF(AND(J542="",OR(IMPORT!K542="intervention",IMPORT!K542="intervention-late")),IF(OR(A542="Z - Garage - Livraison",A542="Z - Garage - Restitution"),"",B542),"")</f>
        <v/>
      </c>
      <c r="L542" s="18" t="str">
        <f t="shared" si="16"/>
        <v/>
      </c>
      <c r="M542" s="20" t="str">
        <f>IFERROR(INT(IF(OR(IMPORT!K542="intervention",IMPORT!K542="intervention-late",IMPORT!K542="unavailable"),IF(J542&lt;&gt;"",MID(VLOOKUP(B542,IMPORT!$F:$AF,21,0),1,10),MID(VLOOKUP(B542,IMPORT!$F:$AF,19,0),1,10)),"")),"")</f>
        <v/>
      </c>
      <c r="N542" s="20" t="str">
        <f>IFERROR(INT(IF(OR(IMPORT!K542="intervention",IMPORT!K542="intervention-late",IMPORT!K542="unavailable"),IF(J542&lt;&gt;"",MID(VLOOKUP(B542,IMPORT!$F:$AF,22,0),1,10),MID(VLOOKUP(B542,IMPORT!$F:$AF,20,0),1,10)),"")),"")</f>
        <v/>
      </c>
      <c r="O542" s="18" t="str">
        <f t="shared" ca="1" si="17"/>
        <v/>
      </c>
      <c r="P542" s="14" t="str">
        <f>IFERROR(INT(IF(MID(VLOOKUP(B542,IMPORT!$F:$AF,23,FALSE),1,10)&lt;&gt;"null",MID(VLOOKUP(B542,IMPORT!$F:$AF,23,FALSE),1,10),"")),"")</f>
        <v/>
      </c>
      <c r="Q542" s="16" t="str">
        <f>IFERROR(INT(IF(MID(VLOOKUP(B542,IMPORT!$F:$AF,26,FALSE),1,10)&lt;&gt;"null",MID(VLOOKUP(B542,IMPORT!$F:$AF,26,FALSE),1,10),"")),"")</f>
        <v/>
      </c>
      <c r="R542" s="16" t="str">
        <f>IFERROR(IF(VLOOKUP(B542,IMPORT!$F:$AF,11,FALSE)="true","X",""),"")</f>
        <v/>
      </c>
      <c r="S542" s="16" t="str">
        <f>IFERROR(IF(VLOOKUP(B542,IMPORT!$F:$AF,12,FALSE)="true","X",""),"")</f>
        <v/>
      </c>
      <c r="T542" s="16" t="str">
        <f>IFERROR(IF(VLOOKUP(B542,IMPORT!$F:$AF,9,FALSE)="true","X",""),"")</f>
        <v/>
      </c>
      <c r="U542" s="16" t="str">
        <f>IFERROR(IF(VLOOKUP(B542,IMPORT!$F:$AF,10,FALSE)="true","X",""),"")</f>
        <v/>
      </c>
      <c r="V542" s="16" t="str">
        <f>IFERROR(IF(VLOOKUP(B542,IMPORT!$F:$AF,13,FALSE)="true","X",""),"")</f>
        <v/>
      </c>
      <c r="W542" s="16" t="str">
        <f>IFERROR(IF(VLOOKUP(B542,IMPORT!$F:$AF,14,FALSE)="true","X",""),"")</f>
        <v/>
      </c>
      <c r="X542" s="12" t="str">
        <f>IFERROR(INT(IF(MID(VLOOKUP(B542,IMPORT!$F:$AF,27,FALSE),1,10)&lt;&gt;"null",MID(VLOOKUP(B542,IMPORT!$F:$AF,27,FALSE),1,10),"-")),"")</f>
        <v/>
      </c>
      <c r="Y542" s="21" t="str">
        <f>IFERROR(IF(VLOOKUP(B542,IMPORT!$F:$AF,24,FALSE)&lt;&gt;"null",VLOOKUP(B542,IMPORT!$F:$AF,24,FALSE),""),"")</f>
        <v/>
      </c>
      <c r="Z542" s="18" t="str">
        <f>IFERROR(IF(VLOOKUP(B542,IMPORT!$F:$AF,25,FALSE)&lt;&gt;"null",VLOOKUP(B542,IMPORT!$F:$AF,25,FALSE),""),"")</f>
        <v/>
      </c>
    </row>
    <row r="543" spans="1:26">
      <c r="A543" s="1" t="str">
        <f>IFERROR(IF(IMPORT!C543&lt;&gt;"",IMPORT!C543,""),"")</f>
        <v/>
      </c>
      <c r="B543" s="1">
        <f>IFERROR(VLOOKUP(D543,IMPORT!$1:$1048576,6,FALSE),"")</f>
        <v>0</v>
      </c>
      <c r="C543" s="1" t="str">
        <f>IFERROR(VLOOKUP(B543,IMPORT!$F:$G,2,FALSE),"")</f>
        <v/>
      </c>
      <c r="D543" s="8" t="str">
        <f>IFERROR(IF(IMPORT!A543&lt;&gt;"",IMPORT!A543,""),"")</f>
        <v/>
      </c>
      <c r="E543" s="1">
        <f>IFERROR(VLOOKUP(D543,IMPORT!$1:$1048576,21,FALSE),"")</f>
        <v>0</v>
      </c>
      <c r="F543" s="22" t="str">
        <f>IFERROR(IF(VLOOKUP(B543,IMPORT!$F:$J,4,0)="true","","S"),"")</f>
        <v/>
      </c>
      <c r="G543" s="10" t="str">
        <f>IFERROR(IF(VLOOKUP(B543,IMPORT!$F:$J,5,0)="normal","","B"),"")</f>
        <v/>
      </c>
      <c r="H543" s="23" t="str">
        <f>IFERROR(IF(VLOOKUP(B543,IMPORT!$F:$L,7,0)="true","","P"),"")</f>
        <v/>
      </c>
      <c r="I543" s="18" t="str">
        <f>IF(AND(OR(IMPORT!K543="available",IMPORT!K543="reservation",IMPORT!K543="reservation-late"),OR(A543&lt;&gt;"Z - Garage - Livraison",A543&lt;&gt;"Z - Garage - Livraison")),B543,"")</f>
        <v/>
      </c>
      <c r="J543" s="18" t="str">
        <f>IFERROR(IF(VLOOKUP(B543,IMPORT!$F:$AF,21,FALSE)&lt;&gt;"null",IF(OR(A543="Z - Garage - Livraison",A543="Z - Garage - Restitution"),"",B543),""),"")</f>
        <v/>
      </c>
      <c r="K543" s="18" t="str">
        <f>IF(AND(J543="",OR(IMPORT!K543="intervention",IMPORT!K543="intervention-late")),IF(OR(A543="Z - Garage - Livraison",A543="Z - Garage - Restitution"),"",B543),"")</f>
        <v/>
      </c>
      <c r="L543" s="18" t="str">
        <f t="shared" si="16"/>
        <v/>
      </c>
      <c r="M543" s="20" t="str">
        <f>IFERROR(INT(IF(OR(IMPORT!K543="intervention",IMPORT!K543="intervention-late",IMPORT!K543="unavailable"),IF(J543&lt;&gt;"",MID(VLOOKUP(B543,IMPORT!$F:$AF,21,0),1,10),MID(VLOOKUP(B543,IMPORT!$F:$AF,19,0),1,10)),"")),"")</f>
        <v/>
      </c>
      <c r="N543" s="20" t="str">
        <f>IFERROR(INT(IF(OR(IMPORT!K543="intervention",IMPORT!K543="intervention-late",IMPORT!K543="unavailable"),IF(J543&lt;&gt;"",MID(VLOOKUP(B543,IMPORT!$F:$AF,22,0),1,10),MID(VLOOKUP(B543,IMPORT!$F:$AF,20,0),1,10)),"")),"")</f>
        <v/>
      </c>
      <c r="O543" s="18" t="str">
        <f t="shared" ca="1" si="17"/>
        <v/>
      </c>
      <c r="P543" s="14" t="str">
        <f>IFERROR(INT(IF(MID(VLOOKUP(B543,IMPORT!$F:$AF,23,FALSE),1,10)&lt;&gt;"null",MID(VLOOKUP(B543,IMPORT!$F:$AF,23,FALSE),1,10),"")),"")</f>
        <v/>
      </c>
      <c r="Q543" s="16" t="str">
        <f>IFERROR(INT(IF(MID(VLOOKUP(B543,IMPORT!$F:$AF,26,FALSE),1,10)&lt;&gt;"null",MID(VLOOKUP(B543,IMPORT!$F:$AF,26,FALSE),1,10),"")),"")</f>
        <v/>
      </c>
      <c r="R543" s="16" t="str">
        <f>IFERROR(IF(VLOOKUP(B543,IMPORT!$F:$AF,11,FALSE)="true","X",""),"")</f>
        <v/>
      </c>
      <c r="S543" s="16" t="str">
        <f>IFERROR(IF(VLOOKUP(B543,IMPORT!$F:$AF,12,FALSE)="true","X",""),"")</f>
        <v/>
      </c>
      <c r="T543" s="16" t="str">
        <f>IFERROR(IF(VLOOKUP(B543,IMPORT!$F:$AF,9,FALSE)="true","X",""),"")</f>
        <v/>
      </c>
      <c r="U543" s="16" t="str">
        <f>IFERROR(IF(VLOOKUP(B543,IMPORT!$F:$AF,10,FALSE)="true","X",""),"")</f>
        <v/>
      </c>
      <c r="V543" s="16" t="str">
        <f>IFERROR(IF(VLOOKUP(B543,IMPORT!$F:$AF,13,FALSE)="true","X",""),"")</f>
        <v/>
      </c>
      <c r="W543" s="16" t="str">
        <f>IFERROR(IF(VLOOKUP(B543,IMPORT!$F:$AF,14,FALSE)="true","X",""),"")</f>
        <v/>
      </c>
      <c r="X543" s="12" t="str">
        <f>IFERROR(INT(IF(MID(VLOOKUP(B543,IMPORT!$F:$AF,27,FALSE),1,10)&lt;&gt;"null",MID(VLOOKUP(B543,IMPORT!$F:$AF,27,FALSE),1,10),"-")),"")</f>
        <v/>
      </c>
      <c r="Y543" s="21" t="str">
        <f>IFERROR(IF(VLOOKUP(B543,IMPORT!$F:$AF,24,FALSE)&lt;&gt;"null",VLOOKUP(B543,IMPORT!$F:$AF,24,FALSE),""),"")</f>
        <v/>
      </c>
      <c r="Z543" s="18" t="str">
        <f>IFERROR(IF(VLOOKUP(B543,IMPORT!$F:$AF,25,FALSE)&lt;&gt;"null",VLOOKUP(B543,IMPORT!$F:$AF,25,FALSE),""),"")</f>
        <v/>
      </c>
    </row>
    <row r="544" spans="1:26">
      <c r="A544" s="1" t="str">
        <f>IFERROR(IF(IMPORT!C544&lt;&gt;"",IMPORT!C544,""),"")</f>
        <v/>
      </c>
      <c r="B544" s="1">
        <f>IFERROR(VLOOKUP(D544,IMPORT!$1:$1048576,6,FALSE),"")</f>
        <v>0</v>
      </c>
      <c r="C544" s="1" t="str">
        <f>IFERROR(VLOOKUP(B544,IMPORT!$F:$G,2,FALSE),"")</f>
        <v/>
      </c>
      <c r="D544" s="8" t="str">
        <f>IFERROR(IF(IMPORT!A544&lt;&gt;"",IMPORT!A544,""),"")</f>
        <v/>
      </c>
      <c r="E544" s="1">
        <f>IFERROR(VLOOKUP(D544,IMPORT!$1:$1048576,21,FALSE),"")</f>
        <v>0</v>
      </c>
      <c r="F544" s="22" t="str">
        <f>IFERROR(IF(VLOOKUP(B544,IMPORT!$F:$J,4,0)="true","","S"),"")</f>
        <v/>
      </c>
      <c r="G544" s="10" t="str">
        <f>IFERROR(IF(VLOOKUP(B544,IMPORT!$F:$J,5,0)="normal","","B"),"")</f>
        <v/>
      </c>
      <c r="H544" s="23" t="str">
        <f>IFERROR(IF(VLOOKUP(B544,IMPORT!$F:$L,7,0)="true","","P"),"")</f>
        <v/>
      </c>
      <c r="I544" s="18" t="str">
        <f>IF(AND(OR(IMPORT!K544="available",IMPORT!K544="reservation",IMPORT!K544="reservation-late"),OR(A544&lt;&gt;"Z - Garage - Livraison",A544&lt;&gt;"Z - Garage - Livraison")),B544,"")</f>
        <v/>
      </c>
      <c r="J544" s="18" t="str">
        <f>IFERROR(IF(VLOOKUP(B544,IMPORT!$F:$AF,21,FALSE)&lt;&gt;"null",IF(OR(A544="Z - Garage - Livraison",A544="Z - Garage - Restitution"),"",B544),""),"")</f>
        <v/>
      </c>
      <c r="K544" s="18" t="str">
        <f>IF(AND(J544="",OR(IMPORT!K544="intervention",IMPORT!K544="intervention-late")),IF(OR(A544="Z - Garage - Livraison",A544="Z - Garage - Restitution"),"",B544),"")</f>
        <v/>
      </c>
      <c r="L544" s="18" t="str">
        <f t="shared" si="16"/>
        <v/>
      </c>
      <c r="M544" s="20" t="str">
        <f>IFERROR(INT(IF(OR(IMPORT!K544="intervention",IMPORT!K544="intervention-late",IMPORT!K544="unavailable"),IF(J544&lt;&gt;"",MID(VLOOKUP(B544,IMPORT!$F:$AF,21,0),1,10),MID(VLOOKUP(B544,IMPORT!$F:$AF,19,0),1,10)),"")),"")</f>
        <v/>
      </c>
      <c r="N544" s="20" t="str">
        <f>IFERROR(INT(IF(OR(IMPORT!K544="intervention",IMPORT!K544="intervention-late",IMPORT!K544="unavailable"),IF(J544&lt;&gt;"",MID(VLOOKUP(B544,IMPORT!$F:$AF,22,0),1,10),MID(VLOOKUP(B544,IMPORT!$F:$AF,20,0),1,10)),"")),"")</f>
        <v/>
      </c>
      <c r="O544" s="18" t="str">
        <f t="shared" ca="1" si="17"/>
        <v/>
      </c>
      <c r="P544" s="14" t="str">
        <f>IFERROR(INT(IF(MID(VLOOKUP(B544,IMPORT!$F:$AF,23,FALSE),1,10)&lt;&gt;"null",MID(VLOOKUP(B544,IMPORT!$F:$AF,23,FALSE),1,10),"")),"")</f>
        <v/>
      </c>
      <c r="Q544" s="16" t="str">
        <f>IFERROR(INT(IF(MID(VLOOKUP(B544,IMPORT!$F:$AF,26,FALSE),1,10)&lt;&gt;"null",MID(VLOOKUP(B544,IMPORT!$F:$AF,26,FALSE),1,10),"")),"")</f>
        <v/>
      </c>
      <c r="R544" s="16" t="str">
        <f>IFERROR(IF(VLOOKUP(B544,IMPORT!$F:$AF,11,FALSE)="true","X",""),"")</f>
        <v/>
      </c>
      <c r="S544" s="16" t="str">
        <f>IFERROR(IF(VLOOKUP(B544,IMPORT!$F:$AF,12,FALSE)="true","X",""),"")</f>
        <v/>
      </c>
      <c r="T544" s="16" t="str">
        <f>IFERROR(IF(VLOOKUP(B544,IMPORT!$F:$AF,9,FALSE)="true","X",""),"")</f>
        <v/>
      </c>
      <c r="U544" s="16" t="str">
        <f>IFERROR(IF(VLOOKUP(B544,IMPORT!$F:$AF,10,FALSE)="true","X",""),"")</f>
        <v/>
      </c>
      <c r="V544" s="16" t="str">
        <f>IFERROR(IF(VLOOKUP(B544,IMPORT!$F:$AF,13,FALSE)="true","X",""),"")</f>
        <v/>
      </c>
      <c r="W544" s="16" t="str">
        <f>IFERROR(IF(VLOOKUP(B544,IMPORT!$F:$AF,14,FALSE)="true","X",""),"")</f>
        <v/>
      </c>
      <c r="X544" s="12" t="str">
        <f>IFERROR(INT(IF(MID(VLOOKUP(B544,IMPORT!$F:$AF,27,FALSE),1,10)&lt;&gt;"null",MID(VLOOKUP(B544,IMPORT!$F:$AF,27,FALSE),1,10),"-")),"")</f>
        <v/>
      </c>
      <c r="Y544" s="21" t="str">
        <f>IFERROR(IF(VLOOKUP(B544,IMPORT!$F:$AF,24,FALSE)&lt;&gt;"null",VLOOKUP(B544,IMPORT!$F:$AF,24,FALSE),""),"")</f>
        <v/>
      </c>
      <c r="Z544" s="18" t="str">
        <f>IFERROR(IF(VLOOKUP(B544,IMPORT!$F:$AF,25,FALSE)&lt;&gt;"null",VLOOKUP(B544,IMPORT!$F:$AF,25,FALSE),""),"")</f>
        <v/>
      </c>
    </row>
    <row r="545" spans="1:26">
      <c r="A545" s="1" t="str">
        <f>IFERROR(IF(IMPORT!C545&lt;&gt;"",IMPORT!C545,""),"")</f>
        <v/>
      </c>
      <c r="B545" s="1">
        <f>IFERROR(VLOOKUP(D545,IMPORT!$1:$1048576,6,FALSE),"")</f>
        <v>0</v>
      </c>
      <c r="C545" s="1" t="str">
        <f>IFERROR(VLOOKUP(B545,IMPORT!$F:$G,2,FALSE),"")</f>
        <v/>
      </c>
      <c r="D545" s="8" t="str">
        <f>IFERROR(IF(IMPORT!A545&lt;&gt;"",IMPORT!A545,""),"")</f>
        <v/>
      </c>
      <c r="E545" s="1">
        <f>IFERROR(VLOOKUP(D545,IMPORT!$1:$1048576,21,FALSE),"")</f>
        <v>0</v>
      </c>
      <c r="F545" s="22" t="str">
        <f>IFERROR(IF(VLOOKUP(B545,IMPORT!$F:$J,4,0)="true","","S"),"")</f>
        <v/>
      </c>
      <c r="G545" s="10" t="str">
        <f>IFERROR(IF(VLOOKUP(B545,IMPORT!$F:$J,5,0)="normal","","B"),"")</f>
        <v/>
      </c>
      <c r="H545" s="23" t="str">
        <f>IFERROR(IF(VLOOKUP(B545,IMPORT!$F:$L,7,0)="true","","P"),"")</f>
        <v/>
      </c>
      <c r="I545" s="18" t="str">
        <f>IF(AND(OR(IMPORT!K545="available",IMPORT!K545="reservation",IMPORT!K545="reservation-late"),OR(A545&lt;&gt;"Z - Garage - Livraison",A545&lt;&gt;"Z - Garage - Livraison")),B545,"")</f>
        <v/>
      </c>
      <c r="J545" s="18" t="str">
        <f>IFERROR(IF(VLOOKUP(B545,IMPORT!$F:$AF,21,FALSE)&lt;&gt;"null",IF(OR(A545="Z - Garage - Livraison",A545="Z - Garage - Restitution"),"",B545),""),"")</f>
        <v/>
      </c>
      <c r="K545" s="18" t="str">
        <f>IF(AND(J545="",OR(IMPORT!K545="intervention",IMPORT!K545="intervention-late")),IF(OR(A545="Z - Garage - Livraison",A545="Z - Garage - Restitution"),"",B545),"")</f>
        <v/>
      </c>
      <c r="L545" s="18" t="str">
        <f t="shared" si="16"/>
        <v/>
      </c>
      <c r="M545" s="20" t="str">
        <f>IFERROR(INT(IF(OR(IMPORT!K545="intervention",IMPORT!K545="intervention-late",IMPORT!K545="unavailable"),IF(J545&lt;&gt;"",MID(VLOOKUP(B545,IMPORT!$F:$AF,21,0),1,10),MID(VLOOKUP(B545,IMPORT!$F:$AF,19,0),1,10)),"")),"")</f>
        <v/>
      </c>
      <c r="N545" s="20" t="str">
        <f>IFERROR(INT(IF(OR(IMPORT!K545="intervention",IMPORT!K545="intervention-late",IMPORT!K545="unavailable"),IF(J545&lt;&gt;"",MID(VLOOKUP(B545,IMPORT!$F:$AF,22,0),1,10),MID(VLOOKUP(B545,IMPORT!$F:$AF,20,0),1,10)),"")),"")</f>
        <v/>
      </c>
      <c r="O545" s="18" t="str">
        <f t="shared" ca="1" si="17"/>
        <v/>
      </c>
      <c r="P545" s="14" t="str">
        <f>IFERROR(INT(IF(MID(VLOOKUP(B545,IMPORT!$F:$AF,23,FALSE),1,10)&lt;&gt;"null",MID(VLOOKUP(B545,IMPORT!$F:$AF,23,FALSE),1,10),"")),"")</f>
        <v/>
      </c>
      <c r="Q545" s="16" t="str">
        <f>IFERROR(INT(IF(MID(VLOOKUP(B545,IMPORT!$F:$AF,26,FALSE),1,10)&lt;&gt;"null",MID(VLOOKUP(B545,IMPORT!$F:$AF,26,FALSE),1,10),"")),"")</f>
        <v/>
      </c>
      <c r="R545" s="16" t="str">
        <f>IFERROR(IF(VLOOKUP(B545,IMPORT!$F:$AF,11,FALSE)="true","X",""),"")</f>
        <v/>
      </c>
      <c r="S545" s="16" t="str">
        <f>IFERROR(IF(VLOOKUP(B545,IMPORT!$F:$AF,12,FALSE)="true","X",""),"")</f>
        <v/>
      </c>
      <c r="T545" s="16" t="str">
        <f>IFERROR(IF(VLOOKUP(B545,IMPORT!$F:$AF,9,FALSE)="true","X",""),"")</f>
        <v/>
      </c>
      <c r="U545" s="16" t="str">
        <f>IFERROR(IF(VLOOKUP(B545,IMPORT!$F:$AF,10,FALSE)="true","X",""),"")</f>
        <v/>
      </c>
      <c r="V545" s="16" t="str">
        <f>IFERROR(IF(VLOOKUP(B545,IMPORT!$F:$AF,13,FALSE)="true","X",""),"")</f>
        <v/>
      </c>
      <c r="W545" s="16" t="str">
        <f>IFERROR(IF(VLOOKUP(B545,IMPORT!$F:$AF,14,FALSE)="true","X",""),"")</f>
        <v/>
      </c>
      <c r="X545" s="12" t="str">
        <f>IFERROR(INT(IF(MID(VLOOKUP(B545,IMPORT!$F:$AF,27,FALSE),1,10)&lt;&gt;"null",MID(VLOOKUP(B545,IMPORT!$F:$AF,27,FALSE),1,10),"-")),"")</f>
        <v/>
      </c>
      <c r="Y545" s="21" t="str">
        <f>IFERROR(IF(VLOOKUP(B545,IMPORT!$F:$AF,24,FALSE)&lt;&gt;"null",VLOOKUP(B545,IMPORT!$F:$AF,24,FALSE),""),"")</f>
        <v/>
      </c>
      <c r="Z545" s="18" t="str">
        <f>IFERROR(IF(VLOOKUP(B545,IMPORT!$F:$AF,25,FALSE)&lt;&gt;"null",VLOOKUP(B545,IMPORT!$F:$AF,25,FALSE),""),"")</f>
        <v/>
      </c>
    </row>
    <row r="546" spans="1:26">
      <c r="A546" s="1" t="str">
        <f>IFERROR(IF(IMPORT!C546&lt;&gt;"",IMPORT!C546,""),"")</f>
        <v/>
      </c>
      <c r="B546" s="1">
        <f>IFERROR(VLOOKUP(D546,IMPORT!$1:$1048576,6,FALSE),"")</f>
        <v>0</v>
      </c>
      <c r="C546" s="1" t="str">
        <f>IFERROR(VLOOKUP(B546,IMPORT!$F:$G,2,FALSE),"")</f>
        <v/>
      </c>
      <c r="D546" s="8" t="str">
        <f>IFERROR(IF(IMPORT!A546&lt;&gt;"",IMPORT!A546,""),"")</f>
        <v/>
      </c>
      <c r="E546" s="1">
        <f>IFERROR(VLOOKUP(D546,IMPORT!$1:$1048576,21,FALSE),"")</f>
        <v>0</v>
      </c>
      <c r="F546" s="22" t="str">
        <f>IFERROR(IF(VLOOKUP(B546,IMPORT!$F:$J,4,0)="true","","S"),"")</f>
        <v/>
      </c>
      <c r="G546" s="10" t="str">
        <f>IFERROR(IF(VLOOKUP(B546,IMPORT!$F:$J,5,0)="normal","","B"),"")</f>
        <v/>
      </c>
      <c r="H546" s="23" t="str">
        <f>IFERROR(IF(VLOOKUP(B546,IMPORT!$F:$L,7,0)="true","","P"),"")</f>
        <v/>
      </c>
      <c r="I546" s="18" t="str">
        <f>IF(AND(OR(IMPORT!K546="available",IMPORT!K546="reservation",IMPORT!K546="reservation-late"),OR(A546&lt;&gt;"Z - Garage - Livraison",A546&lt;&gt;"Z - Garage - Livraison")),B546,"")</f>
        <v/>
      </c>
      <c r="J546" s="18" t="str">
        <f>IFERROR(IF(VLOOKUP(B546,IMPORT!$F:$AF,21,FALSE)&lt;&gt;"null",IF(OR(A546="Z - Garage - Livraison",A546="Z - Garage - Restitution"),"",B546),""),"")</f>
        <v/>
      </c>
      <c r="K546" s="18" t="str">
        <f>IF(AND(J546="",OR(IMPORT!K546="intervention",IMPORT!K546="intervention-late")),IF(OR(A546="Z - Garage - Livraison",A546="Z - Garage - Restitution"),"",B546),"")</f>
        <v/>
      </c>
      <c r="L546" s="18" t="str">
        <f t="shared" si="16"/>
        <v/>
      </c>
      <c r="M546" s="20" t="str">
        <f>IFERROR(INT(IF(OR(IMPORT!K546="intervention",IMPORT!K546="intervention-late",IMPORT!K546="unavailable"),IF(J546&lt;&gt;"",MID(VLOOKUP(B546,IMPORT!$F:$AF,21,0),1,10),MID(VLOOKUP(B546,IMPORT!$F:$AF,19,0),1,10)),"")),"")</f>
        <v/>
      </c>
      <c r="N546" s="20" t="str">
        <f>IFERROR(INT(IF(OR(IMPORT!K546="intervention",IMPORT!K546="intervention-late",IMPORT!K546="unavailable"),IF(J546&lt;&gt;"",MID(VLOOKUP(B546,IMPORT!$F:$AF,22,0),1,10),MID(VLOOKUP(B546,IMPORT!$F:$AF,20,0),1,10)),"")),"")</f>
        <v/>
      </c>
      <c r="O546" s="18" t="str">
        <f t="shared" ca="1" si="17"/>
        <v/>
      </c>
      <c r="P546" s="14" t="str">
        <f>IFERROR(INT(IF(MID(VLOOKUP(B546,IMPORT!$F:$AF,23,FALSE),1,10)&lt;&gt;"null",MID(VLOOKUP(B546,IMPORT!$F:$AF,23,FALSE),1,10),"")),"")</f>
        <v/>
      </c>
      <c r="Q546" s="16" t="str">
        <f>IFERROR(INT(IF(MID(VLOOKUP(B546,IMPORT!$F:$AF,26,FALSE),1,10)&lt;&gt;"null",MID(VLOOKUP(B546,IMPORT!$F:$AF,26,FALSE),1,10),"")),"")</f>
        <v/>
      </c>
      <c r="R546" s="16" t="str">
        <f>IFERROR(IF(VLOOKUP(B546,IMPORT!$F:$AF,11,FALSE)="true","X",""),"")</f>
        <v/>
      </c>
      <c r="S546" s="16" t="str">
        <f>IFERROR(IF(VLOOKUP(B546,IMPORT!$F:$AF,12,FALSE)="true","X",""),"")</f>
        <v/>
      </c>
      <c r="T546" s="16" t="str">
        <f>IFERROR(IF(VLOOKUP(B546,IMPORT!$F:$AF,9,FALSE)="true","X",""),"")</f>
        <v/>
      </c>
      <c r="U546" s="16" t="str">
        <f>IFERROR(IF(VLOOKUP(B546,IMPORT!$F:$AF,10,FALSE)="true","X",""),"")</f>
        <v/>
      </c>
      <c r="V546" s="16" t="str">
        <f>IFERROR(IF(VLOOKUP(B546,IMPORT!$F:$AF,13,FALSE)="true","X",""),"")</f>
        <v/>
      </c>
      <c r="W546" s="16" t="str">
        <f>IFERROR(IF(VLOOKUP(B546,IMPORT!$F:$AF,14,FALSE)="true","X",""),"")</f>
        <v/>
      </c>
      <c r="X546" s="12" t="str">
        <f>IFERROR(INT(IF(MID(VLOOKUP(B546,IMPORT!$F:$AF,27,FALSE),1,10)&lt;&gt;"null",MID(VLOOKUP(B546,IMPORT!$F:$AF,27,FALSE),1,10),"-")),"")</f>
        <v/>
      </c>
      <c r="Y546" s="21" t="str">
        <f>IFERROR(IF(VLOOKUP(B546,IMPORT!$F:$AF,24,FALSE)&lt;&gt;"null",VLOOKUP(B546,IMPORT!$F:$AF,24,FALSE),""),"")</f>
        <v/>
      </c>
      <c r="Z546" s="18" t="str">
        <f>IFERROR(IF(VLOOKUP(B546,IMPORT!$F:$AF,25,FALSE)&lt;&gt;"null",VLOOKUP(B546,IMPORT!$F:$AF,25,FALSE),""),"")</f>
        <v/>
      </c>
    </row>
    <row r="547" spans="1:26">
      <c r="A547" s="1" t="str">
        <f>IFERROR(IF(IMPORT!C547&lt;&gt;"",IMPORT!C547,""),"")</f>
        <v/>
      </c>
      <c r="B547" s="1">
        <f>IFERROR(VLOOKUP(D547,IMPORT!$1:$1048576,6,FALSE),"")</f>
        <v>0</v>
      </c>
      <c r="C547" s="1" t="str">
        <f>IFERROR(VLOOKUP(B547,IMPORT!$F:$G,2,FALSE),"")</f>
        <v/>
      </c>
      <c r="D547" s="8" t="str">
        <f>IFERROR(IF(IMPORT!A547&lt;&gt;"",IMPORT!A547,""),"")</f>
        <v/>
      </c>
      <c r="E547" s="1">
        <f>IFERROR(VLOOKUP(D547,IMPORT!$1:$1048576,21,FALSE),"")</f>
        <v>0</v>
      </c>
      <c r="F547" s="22" t="str">
        <f>IFERROR(IF(VLOOKUP(B547,IMPORT!$F:$J,4,0)="true","","S"),"")</f>
        <v/>
      </c>
      <c r="G547" s="10" t="str">
        <f>IFERROR(IF(VLOOKUP(B547,IMPORT!$F:$J,5,0)="normal","","B"),"")</f>
        <v/>
      </c>
      <c r="H547" s="23" t="str">
        <f>IFERROR(IF(VLOOKUP(B547,IMPORT!$F:$L,7,0)="true","","P"),"")</f>
        <v/>
      </c>
      <c r="I547" s="18" t="str">
        <f>IF(AND(OR(IMPORT!K547="available",IMPORT!K547="reservation",IMPORT!K547="reservation-late"),OR(A547&lt;&gt;"Z - Garage - Livraison",A547&lt;&gt;"Z - Garage - Livraison")),B547,"")</f>
        <v/>
      </c>
      <c r="J547" s="18" t="str">
        <f>IFERROR(IF(VLOOKUP(B547,IMPORT!$F:$AF,21,FALSE)&lt;&gt;"null",IF(OR(A547="Z - Garage - Livraison",A547="Z - Garage - Restitution"),"",B547),""),"")</f>
        <v/>
      </c>
      <c r="K547" s="18" t="str">
        <f>IF(AND(J547="",OR(IMPORT!K547="intervention",IMPORT!K547="intervention-late")),IF(OR(A547="Z - Garage - Livraison",A547="Z - Garage - Restitution"),"",B547),"")</f>
        <v/>
      </c>
      <c r="L547" s="18" t="str">
        <f t="shared" si="16"/>
        <v/>
      </c>
      <c r="M547" s="20" t="str">
        <f>IFERROR(INT(IF(OR(IMPORT!K547="intervention",IMPORT!K547="intervention-late",IMPORT!K547="unavailable"),IF(J547&lt;&gt;"",MID(VLOOKUP(B547,IMPORT!$F:$AF,21,0),1,10),MID(VLOOKUP(B547,IMPORT!$F:$AF,19,0),1,10)),"")),"")</f>
        <v/>
      </c>
      <c r="N547" s="20" t="str">
        <f>IFERROR(INT(IF(OR(IMPORT!K547="intervention",IMPORT!K547="intervention-late",IMPORT!K547="unavailable"),IF(J547&lt;&gt;"",MID(VLOOKUP(B547,IMPORT!$F:$AF,22,0),1,10),MID(VLOOKUP(B547,IMPORT!$F:$AF,20,0),1,10)),"")),"")</f>
        <v/>
      </c>
      <c r="O547" s="18" t="str">
        <f t="shared" ca="1" si="17"/>
        <v/>
      </c>
      <c r="P547" s="14" t="str">
        <f>IFERROR(INT(IF(MID(VLOOKUP(B547,IMPORT!$F:$AF,23,FALSE),1,10)&lt;&gt;"null",MID(VLOOKUP(B547,IMPORT!$F:$AF,23,FALSE),1,10),"")),"")</f>
        <v/>
      </c>
      <c r="Q547" s="16" t="str">
        <f>IFERROR(INT(IF(MID(VLOOKUP(B547,IMPORT!$F:$AF,26,FALSE),1,10)&lt;&gt;"null",MID(VLOOKUP(B547,IMPORT!$F:$AF,26,FALSE),1,10),"")),"")</f>
        <v/>
      </c>
      <c r="R547" s="16" t="str">
        <f>IFERROR(IF(VLOOKUP(B547,IMPORT!$F:$AF,11,FALSE)="true","X",""),"")</f>
        <v/>
      </c>
      <c r="S547" s="16" t="str">
        <f>IFERROR(IF(VLOOKUP(B547,IMPORT!$F:$AF,12,FALSE)="true","X",""),"")</f>
        <v/>
      </c>
      <c r="T547" s="16" t="str">
        <f>IFERROR(IF(VLOOKUP(B547,IMPORT!$F:$AF,9,FALSE)="true","X",""),"")</f>
        <v/>
      </c>
      <c r="U547" s="16" t="str">
        <f>IFERROR(IF(VLOOKUP(B547,IMPORT!$F:$AF,10,FALSE)="true","X",""),"")</f>
        <v/>
      </c>
      <c r="V547" s="16" t="str">
        <f>IFERROR(IF(VLOOKUP(B547,IMPORT!$F:$AF,13,FALSE)="true","X",""),"")</f>
        <v/>
      </c>
      <c r="W547" s="16" t="str">
        <f>IFERROR(IF(VLOOKUP(B547,IMPORT!$F:$AF,14,FALSE)="true","X",""),"")</f>
        <v/>
      </c>
      <c r="X547" s="12" t="str">
        <f>IFERROR(INT(IF(MID(VLOOKUP(B547,IMPORT!$F:$AF,27,FALSE),1,10)&lt;&gt;"null",MID(VLOOKUP(B547,IMPORT!$F:$AF,27,FALSE),1,10),"-")),"")</f>
        <v/>
      </c>
      <c r="Y547" s="21" t="str">
        <f>IFERROR(IF(VLOOKUP(B547,IMPORT!$F:$AF,24,FALSE)&lt;&gt;"null",VLOOKUP(B547,IMPORT!$F:$AF,24,FALSE),""),"")</f>
        <v/>
      </c>
      <c r="Z547" s="18" t="str">
        <f>IFERROR(IF(VLOOKUP(B547,IMPORT!$F:$AF,25,FALSE)&lt;&gt;"null",VLOOKUP(B547,IMPORT!$F:$AF,25,FALSE),""),"")</f>
        <v/>
      </c>
    </row>
    <row r="548" spans="1:26">
      <c r="A548" s="1" t="str">
        <f>IFERROR(IF(IMPORT!C548&lt;&gt;"",IMPORT!C548,""),"")</f>
        <v/>
      </c>
      <c r="B548" s="1">
        <f>IFERROR(VLOOKUP(D548,IMPORT!$1:$1048576,6,FALSE),"")</f>
        <v>0</v>
      </c>
      <c r="C548" s="1" t="str">
        <f>IFERROR(VLOOKUP(B548,IMPORT!$F:$G,2,FALSE),"")</f>
        <v/>
      </c>
      <c r="D548" s="8" t="str">
        <f>IFERROR(IF(IMPORT!A548&lt;&gt;"",IMPORT!A548,""),"")</f>
        <v/>
      </c>
      <c r="E548" s="1">
        <f>IFERROR(VLOOKUP(D548,IMPORT!$1:$1048576,21,FALSE),"")</f>
        <v>0</v>
      </c>
      <c r="F548" s="22" t="str">
        <f>IFERROR(IF(VLOOKUP(B548,IMPORT!$F:$J,4,0)="true","","S"),"")</f>
        <v/>
      </c>
      <c r="G548" s="10" t="str">
        <f>IFERROR(IF(VLOOKUP(B548,IMPORT!$F:$J,5,0)="normal","","B"),"")</f>
        <v/>
      </c>
      <c r="H548" s="23" t="str">
        <f>IFERROR(IF(VLOOKUP(B548,IMPORT!$F:$L,7,0)="true","","P"),"")</f>
        <v/>
      </c>
      <c r="I548" s="18" t="str">
        <f>IF(AND(OR(IMPORT!K548="available",IMPORT!K548="reservation",IMPORT!K548="reservation-late"),OR(A548&lt;&gt;"Z - Garage - Livraison",A548&lt;&gt;"Z - Garage - Livraison")),B548,"")</f>
        <v/>
      </c>
      <c r="J548" s="18" t="str">
        <f>IFERROR(IF(VLOOKUP(B548,IMPORT!$F:$AF,21,FALSE)&lt;&gt;"null",IF(OR(A548="Z - Garage - Livraison",A548="Z - Garage - Restitution"),"",B548),""),"")</f>
        <v/>
      </c>
      <c r="K548" s="18" t="str">
        <f>IF(AND(J548="",OR(IMPORT!K548="intervention",IMPORT!K548="intervention-late")),IF(OR(A548="Z - Garage - Livraison",A548="Z - Garage - Restitution"),"",B548),"")</f>
        <v/>
      </c>
      <c r="L548" s="18" t="str">
        <f t="shared" si="16"/>
        <v/>
      </c>
      <c r="M548" s="20" t="str">
        <f>IFERROR(INT(IF(OR(IMPORT!K548="intervention",IMPORT!K548="intervention-late",IMPORT!K548="unavailable"),IF(J548&lt;&gt;"",MID(VLOOKUP(B548,IMPORT!$F:$AF,21,0),1,10),MID(VLOOKUP(B548,IMPORT!$F:$AF,19,0),1,10)),"")),"")</f>
        <v/>
      </c>
      <c r="N548" s="20" t="str">
        <f>IFERROR(INT(IF(OR(IMPORT!K548="intervention",IMPORT!K548="intervention-late",IMPORT!K548="unavailable"),IF(J548&lt;&gt;"",MID(VLOOKUP(B548,IMPORT!$F:$AF,22,0),1,10),MID(VLOOKUP(B548,IMPORT!$F:$AF,20,0),1,10)),"")),"")</f>
        <v/>
      </c>
      <c r="O548" s="18" t="str">
        <f t="shared" ca="1" si="17"/>
        <v/>
      </c>
      <c r="P548" s="14" t="str">
        <f>IFERROR(INT(IF(MID(VLOOKUP(B548,IMPORT!$F:$AF,23,FALSE),1,10)&lt;&gt;"null",MID(VLOOKUP(B548,IMPORT!$F:$AF,23,FALSE),1,10),"")),"")</f>
        <v/>
      </c>
      <c r="Q548" s="16" t="str">
        <f>IFERROR(INT(IF(MID(VLOOKUP(B548,IMPORT!$F:$AF,26,FALSE),1,10)&lt;&gt;"null",MID(VLOOKUP(B548,IMPORT!$F:$AF,26,FALSE),1,10),"")),"")</f>
        <v/>
      </c>
      <c r="R548" s="16" t="str">
        <f>IFERROR(IF(VLOOKUP(B548,IMPORT!$F:$AF,11,FALSE)="true","X",""),"")</f>
        <v/>
      </c>
      <c r="S548" s="16" t="str">
        <f>IFERROR(IF(VLOOKUP(B548,IMPORT!$F:$AF,12,FALSE)="true","X",""),"")</f>
        <v/>
      </c>
      <c r="T548" s="16" t="str">
        <f>IFERROR(IF(VLOOKUP(B548,IMPORT!$F:$AF,9,FALSE)="true","X",""),"")</f>
        <v/>
      </c>
      <c r="U548" s="16" t="str">
        <f>IFERROR(IF(VLOOKUP(B548,IMPORT!$F:$AF,10,FALSE)="true","X",""),"")</f>
        <v/>
      </c>
      <c r="V548" s="16" t="str">
        <f>IFERROR(IF(VLOOKUP(B548,IMPORT!$F:$AF,13,FALSE)="true","X",""),"")</f>
        <v/>
      </c>
      <c r="W548" s="16" t="str">
        <f>IFERROR(IF(VLOOKUP(B548,IMPORT!$F:$AF,14,FALSE)="true","X",""),"")</f>
        <v/>
      </c>
      <c r="X548" s="12" t="str">
        <f>IFERROR(INT(IF(MID(VLOOKUP(B548,IMPORT!$F:$AF,27,FALSE),1,10)&lt;&gt;"null",MID(VLOOKUP(B548,IMPORT!$F:$AF,27,FALSE),1,10),"-")),"")</f>
        <v/>
      </c>
      <c r="Y548" s="21" t="str">
        <f>IFERROR(IF(VLOOKUP(B548,IMPORT!$F:$AF,24,FALSE)&lt;&gt;"null",VLOOKUP(B548,IMPORT!$F:$AF,24,FALSE),""),"")</f>
        <v/>
      </c>
      <c r="Z548" s="18" t="str">
        <f>IFERROR(IF(VLOOKUP(B548,IMPORT!$F:$AF,25,FALSE)&lt;&gt;"null",VLOOKUP(B548,IMPORT!$F:$AF,25,FALSE),""),"")</f>
        <v/>
      </c>
    </row>
    <row r="549" spans="1:26">
      <c r="A549" s="1" t="str">
        <f>IFERROR(IF(IMPORT!C549&lt;&gt;"",IMPORT!C549,""),"")</f>
        <v/>
      </c>
      <c r="B549" s="1">
        <f>IFERROR(VLOOKUP(D549,IMPORT!$1:$1048576,6,FALSE),"")</f>
        <v>0</v>
      </c>
      <c r="C549" s="1" t="str">
        <f>IFERROR(VLOOKUP(B549,IMPORT!$F:$G,2,FALSE),"")</f>
        <v/>
      </c>
      <c r="D549" s="8" t="str">
        <f>IFERROR(IF(IMPORT!A549&lt;&gt;"",IMPORT!A549,""),"")</f>
        <v/>
      </c>
      <c r="E549" s="1">
        <f>IFERROR(VLOOKUP(D549,IMPORT!$1:$1048576,21,FALSE),"")</f>
        <v>0</v>
      </c>
      <c r="F549" s="22" t="str">
        <f>IFERROR(IF(VLOOKUP(B549,IMPORT!$F:$J,4,0)="true","","S"),"")</f>
        <v/>
      </c>
      <c r="G549" s="10" t="str">
        <f>IFERROR(IF(VLOOKUP(B549,IMPORT!$F:$J,5,0)="normal","","B"),"")</f>
        <v/>
      </c>
      <c r="H549" s="23" t="str">
        <f>IFERROR(IF(VLOOKUP(B549,IMPORT!$F:$L,7,0)="true","","P"),"")</f>
        <v/>
      </c>
      <c r="I549" s="18" t="str">
        <f>IF(AND(OR(IMPORT!K549="available",IMPORT!K549="reservation",IMPORT!K549="reservation-late"),OR(A549&lt;&gt;"Z - Garage - Livraison",A549&lt;&gt;"Z - Garage - Livraison")),B549,"")</f>
        <v/>
      </c>
      <c r="J549" s="18" t="str">
        <f>IFERROR(IF(VLOOKUP(B549,IMPORT!$F:$AF,21,FALSE)&lt;&gt;"null",IF(OR(A549="Z - Garage - Livraison",A549="Z - Garage - Restitution"),"",B549),""),"")</f>
        <v/>
      </c>
      <c r="K549" s="18" t="str">
        <f>IF(AND(J549="",OR(IMPORT!K549="intervention",IMPORT!K549="intervention-late")),IF(OR(A549="Z - Garage - Livraison",A549="Z - Garage - Restitution"),"",B549),"")</f>
        <v/>
      </c>
      <c r="L549" s="18" t="str">
        <f t="shared" si="16"/>
        <v/>
      </c>
      <c r="M549" s="20" t="str">
        <f>IFERROR(INT(IF(OR(IMPORT!K549="intervention",IMPORT!K549="intervention-late",IMPORT!K549="unavailable"),IF(J549&lt;&gt;"",MID(VLOOKUP(B549,IMPORT!$F:$AF,21,0),1,10),MID(VLOOKUP(B549,IMPORT!$F:$AF,19,0),1,10)),"")),"")</f>
        <v/>
      </c>
      <c r="N549" s="20" t="str">
        <f>IFERROR(INT(IF(OR(IMPORT!K549="intervention",IMPORT!K549="intervention-late",IMPORT!K549="unavailable"),IF(J549&lt;&gt;"",MID(VLOOKUP(B549,IMPORT!$F:$AF,22,0),1,10),MID(VLOOKUP(B549,IMPORT!$F:$AF,20,0),1,10)),"")),"")</f>
        <v/>
      </c>
      <c r="O549" s="18" t="str">
        <f t="shared" ca="1" si="17"/>
        <v/>
      </c>
      <c r="P549" s="14" t="str">
        <f>IFERROR(INT(IF(MID(VLOOKUP(B549,IMPORT!$F:$AF,23,FALSE),1,10)&lt;&gt;"null",MID(VLOOKUP(B549,IMPORT!$F:$AF,23,FALSE),1,10),"")),"")</f>
        <v/>
      </c>
      <c r="Q549" s="16" t="str">
        <f>IFERROR(INT(IF(MID(VLOOKUP(B549,IMPORT!$F:$AF,26,FALSE),1,10)&lt;&gt;"null",MID(VLOOKUP(B549,IMPORT!$F:$AF,26,FALSE),1,10),"")),"")</f>
        <v/>
      </c>
      <c r="R549" s="16" t="str">
        <f>IFERROR(IF(VLOOKUP(B549,IMPORT!$F:$AF,11,FALSE)="true","X",""),"")</f>
        <v/>
      </c>
      <c r="S549" s="16" t="str">
        <f>IFERROR(IF(VLOOKUP(B549,IMPORT!$F:$AF,12,FALSE)="true","X",""),"")</f>
        <v/>
      </c>
      <c r="T549" s="16" t="str">
        <f>IFERROR(IF(VLOOKUP(B549,IMPORT!$F:$AF,9,FALSE)="true","X",""),"")</f>
        <v/>
      </c>
      <c r="U549" s="16" t="str">
        <f>IFERROR(IF(VLOOKUP(B549,IMPORT!$F:$AF,10,FALSE)="true","X",""),"")</f>
        <v/>
      </c>
      <c r="V549" s="16" t="str">
        <f>IFERROR(IF(VLOOKUP(B549,IMPORT!$F:$AF,13,FALSE)="true","X",""),"")</f>
        <v/>
      </c>
      <c r="W549" s="16" t="str">
        <f>IFERROR(IF(VLOOKUP(B549,IMPORT!$F:$AF,14,FALSE)="true","X",""),"")</f>
        <v/>
      </c>
      <c r="X549" s="12" t="str">
        <f>IFERROR(INT(IF(MID(VLOOKUP(B549,IMPORT!$F:$AF,27,FALSE),1,10)&lt;&gt;"null",MID(VLOOKUP(B549,IMPORT!$F:$AF,27,FALSE),1,10),"-")),"")</f>
        <v/>
      </c>
      <c r="Y549" s="21" t="str">
        <f>IFERROR(IF(VLOOKUP(B549,IMPORT!$F:$AF,24,FALSE)&lt;&gt;"null",VLOOKUP(B549,IMPORT!$F:$AF,24,FALSE),""),"")</f>
        <v/>
      </c>
      <c r="Z549" s="18" t="str">
        <f>IFERROR(IF(VLOOKUP(B549,IMPORT!$F:$AF,25,FALSE)&lt;&gt;"null",VLOOKUP(B549,IMPORT!$F:$AF,25,FALSE),""),"")</f>
        <v/>
      </c>
    </row>
    <row r="550" spans="1:26">
      <c r="A550" s="1" t="str">
        <f>IFERROR(IF(IMPORT!C550&lt;&gt;"",IMPORT!C550,""),"")</f>
        <v/>
      </c>
      <c r="B550" s="1">
        <f>IFERROR(VLOOKUP(D550,IMPORT!$1:$1048576,6,FALSE),"")</f>
        <v>0</v>
      </c>
      <c r="C550" s="1" t="str">
        <f>IFERROR(VLOOKUP(B550,IMPORT!$F:$G,2,FALSE),"")</f>
        <v/>
      </c>
      <c r="D550" s="8" t="str">
        <f>IFERROR(IF(IMPORT!A550&lt;&gt;"",IMPORT!A550,""),"")</f>
        <v/>
      </c>
      <c r="E550" s="1">
        <f>IFERROR(VLOOKUP(D550,IMPORT!$1:$1048576,21,FALSE),"")</f>
        <v>0</v>
      </c>
      <c r="F550" s="22" t="str">
        <f>IFERROR(IF(VLOOKUP(B550,IMPORT!$F:$J,4,0)="true","","S"),"")</f>
        <v/>
      </c>
      <c r="G550" s="10" t="str">
        <f>IFERROR(IF(VLOOKUP(B550,IMPORT!$F:$J,5,0)="normal","","B"),"")</f>
        <v/>
      </c>
      <c r="H550" s="23" t="str">
        <f>IFERROR(IF(VLOOKUP(B550,IMPORT!$F:$L,7,0)="true","","P"),"")</f>
        <v/>
      </c>
      <c r="I550" s="18" t="str">
        <f>IF(AND(OR(IMPORT!K550="available",IMPORT!K550="reservation",IMPORT!K550="reservation-late"),OR(A550&lt;&gt;"Z - Garage - Livraison",A550&lt;&gt;"Z - Garage - Livraison")),B550,"")</f>
        <v/>
      </c>
      <c r="J550" s="18" t="str">
        <f>IFERROR(IF(VLOOKUP(B550,IMPORT!$F:$AF,21,FALSE)&lt;&gt;"null",IF(OR(A550="Z - Garage - Livraison",A550="Z - Garage - Restitution"),"",B550),""),"")</f>
        <v/>
      </c>
      <c r="K550" s="18" t="str">
        <f>IF(AND(J550="",OR(IMPORT!K550="intervention",IMPORT!K550="intervention-late")),IF(OR(A550="Z - Garage - Livraison",A550="Z - Garage - Restitution"),"",B550),"")</f>
        <v/>
      </c>
      <c r="L550" s="18" t="str">
        <f t="shared" si="16"/>
        <v/>
      </c>
      <c r="M550" s="20" t="str">
        <f>IFERROR(INT(IF(OR(IMPORT!K550="intervention",IMPORT!K550="intervention-late",IMPORT!K550="unavailable"),IF(J550&lt;&gt;"",MID(VLOOKUP(B550,IMPORT!$F:$AF,21,0),1,10),MID(VLOOKUP(B550,IMPORT!$F:$AF,19,0),1,10)),"")),"")</f>
        <v/>
      </c>
      <c r="N550" s="20" t="str">
        <f>IFERROR(INT(IF(OR(IMPORT!K550="intervention",IMPORT!K550="intervention-late",IMPORT!K550="unavailable"),IF(J550&lt;&gt;"",MID(VLOOKUP(B550,IMPORT!$F:$AF,22,0),1,10),MID(VLOOKUP(B550,IMPORT!$F:$AF,20,0),1,10)),"")),"")</f>
        <v/>
      </c>
      <c r="O550" s="18" t="str">
        <f t="shared" ca="1" si="17"/>
        <v/>
      </c>
      <c r="P550" s="14" t="str">
        <f>IFERROR(INT(IF(MID(VLOOKUP(B550,IMPORT!$F:$AF,23,FALSE),1,10)&lt;&gt;"null",MID(VLOOKUP(B550,IMPORT!$F:$AF,23,FALSE),1,10),"")),"")</f>
        <v/>
      </c>
      <c r="Q550" s="16" t="str">
        <f>IFERROR(INT(IF(MID(VLOOKUP(B550,IMPORT!$F:$AF,26,FALSE),1,10)&lt;&gt;"null",MID(VLOOKUP(B550,IMPORT!$F:$AF,26,FALSE),1,10),"")),"")</f>
        <v/>
      </c>
      <c r="R550" s="16" t="str">
        <f>IFERROR(IF(VLOOKUP(B550,IMPORT!$F:$AF,11,FALSE)="true","X",""),"")</f>
        <v/>
      </c>
      <c r="S550" s="16" t="str">
        <f>IFERROR(IF(VLOOKUP(B550,IMPORT!$F:$AF,12,FALSE)="true","X",""),"")</f>
        <v/>
      </c>
      <c r="T550" s="16" t="str">
        <f>IFERROR(IF(VLOOKUP(B550,IMPORT!$F:$AF,9,FALSE)="true","X",""),"")</f>
        <v/>
      </c>
      <c r="U550" s="16" t="str">
        <f>IFERROR(IF(VLOOKUP(B550,IMPORT!$F:$AF,10,FALSE)="true","X",""),"")</f>
        <v/>
      </c>
      <c r="V550" s="16" t="str">
        <f>IFERROR(IF(VLOOKUP(B550,IMPORT!$F:$AF,13,FALSE)="true","X",""),"")</f>
        <v/>
      </c>
      <c r="W550" s="16" t="str">
        <f>IFERROR(IF(VLOOKUP(B550,IMPORT!$F:$AF,14,FALSE)="true","X",""),"")</f>
        <v/>
      </c>
      <c r="X550" s="12" t="str">
        <f>IFERROR(INT(IF(MID(VLOOKUP(B550,IMPORT!$F:$AF,27,FALSE),1,10)&lt;&gt;"null",MID(VLOOKUP(B550,IMPORT!$F:$AF,27,FALSE),1,10),"-")),"")</f>
        <v/>
      </c>
      <c r="Y550" s="21" t="str">
        <f>IFERROR(IF(VLOOKUP(B550,IMPORT!$F:$AF,24,FALSE)&lt;&gt;"null",VLOOKUP(B550,IMPORT!$F:$AF,24,FALSE),""),"")</f>
        <v/>
      </c>
      <c r="Z550" s="18" t="str">
        <f>IFERROR(IF(VLOOKUP(B550,IMPORT!$F:$AF,25,FALSE)&lt;&gt;"null",VLOOKUP(B550,IMPORT!$F:$AF,25,FALSE),""),"")</f>
        <v/>
      </c>
    </row>
    <row r="551" spans="1:26">
      <c r="A551" s="1" t="str">
        <f>IFERROR(IF(IMPORT!C551&lt;&gt;"",IMPORT!C551,""),"")</f>
        <v/>
      </c>
      <c r="B551" s="1">
        <f>IFERROR(VLOOKUP(D551,IMPORT!$1:$1048576,6,FALSE),"")</f>
        <v>0</v>
      </c>
      <c r="C551" s="1" t="str">
        <f>IFERROR(VLOOKUP(B551,IMPORT!$F:$G,2,FALSE),"")</f>
        <v/>
      </c>
      <c r="D551" s="8" t="str">
        <f>IFERROR(IF(IMPORT!A551&lt;&gt;"",IMPORT!A551,""),"")</f>
        <v/>
      </c>
      <c r="E551" s="1">
        <f>IFERROR(VLOOKUP(D551,IMPORT!$1:$1048576,21,FALSE),"")</f>
        <v>0</v>
      </c>
      <c r="F551" s="22" t="str">
        <f>IFERROR(IF(VLOOKUP(B551,IMPORT!$F:$J,4,0)="true","","S"),"")</f>
        <v/>
      </c>
      <c r="G551" s="10" t="str">
        <f>IFERROR(IF(VLOOKUP(B551,IMPORT!$F:$J,5,0)="normal","","B"),"")</f>
        <v/>
      </c>
      <c r="H551" s="23" t="str">
        <f>IFERROR(IF(VLOOKUP(B551,IMPORT!$F:$L,7,0)="true","","P"),"")</f>
        <v/>
      </c>
      <c r="I551" s="18" t="str">
        <f>IF(AND(OR(IMPORT!K551="available",IMPORT!K551="reservation",IMPORT!K551="reservation-late"),OR(A551&lt;&gt;"Z - Garage - Livraison",A551&lt;&gt;"Z - Garage - Livraison")),B551,"")</f>
        <v/>
      </c>
      <c r="J551" s="18" t="str">
        <f>IFERROR(IF(VLOOKUP(B551,IMPORT!$F:$AF,21,FALSE)&lt;&gt;"null",IF(OR(A551="Z - Garage - Livraison",A551="Z - Garage - Restitution"),"",B551),""),"")</f>
        <v/>
      </c>
      <c r="K551" s="18" t="str">
        <f>IF(AND(J551="",OR(IMPORT!K551="intervention",IMPORT!K551="intervention-late")),IF(OR(A551="Z - Garage - Livraison",A551="Z - Garage - Restitution"),"",B551),"")</f>
        <v/>
      </c>
      <c r="L551" s="18" t="str">
        <f t="shared" si="16"/>
        <v/>
      </c>
      <c r="M551" s="20" t="str">
        <f>IFERROR(INT(IF(OR(IMPORT!K551="intervention",IMPORT!K551="intervention-late",IMPORT!K551="unavailable"),IF(J551&lt;&gt;"",MID(VLOOKUP(B551,IMPORT!$F:$AF,21,0),1,10),MID(VLOOKUP(B551,IMPORT!$F:$AF,19,0),1,10)),"")),"")</f>
        <v/>
      </c>
      <c r="N551" s="20" t="str">
        <f>IFERROR(INT(IF(OR(IMPORT!K551="intervention",IMPORT!K551="intervention-late",IMPORT!K551="unavailable"),IF(J551&lt;&gt;"",MID(VLOOKUP(B551,IMPORT!$F:$AF,22,0),1,10),MID(VLOOKUP(B551,IMPORT!$F:$AF,20,0),1,10)),"")),"")</f>
        <v/>
      </c>
      <c r="O551" s="18" t="str">
        <f t="shared" ca="1" si="17"/>
        <v/>
      </c>
      <c r="P551" s="14" t="str">
        <f>IFERROR(INT(IF(MID(VLOOKUP(B551,IMPORT!$F:$AF,23,FALSE),1,10)&lt;&gt;"null",MID(VLOOKUP(B551,IMPORT!$F:$AF,23,FALSE),1,10),"")),"")</f>
        <v/>
      </c>
      <c r="Q551" s="16" t="str">
        <f>IFERROR(INT(IF(MID(VLOOKUP(B551,IMPORT!$F:$AF,26,FALSE),1,10)&lt;&gt;"null",MID(VLOOKUP(B551,IMPORT!$F:$AF,26,FALSE),1,10),"")),"")</f>
        <v/>
      </c>
      <c r="R551" s="16" t="str">
        <f>IFERROR(IF(VLOOKUP(B551,IMPORT!$F:$AF,11,FALSE)="true","X",""),"")</f>
        <v/>
      </c>
      <c r="S551" s="16" t="str">
        <f>IFERROR(IF(VLOOKUP(B551,IMPORT!$F:$AF,12,FALSE)="true","X",""),"")</f>
        <v/>
      </c>
      <c r="T551" s="16" t="str">
        <f>IFERROR(IF(VLOOKUP(B551,IMPORT!$F:$AF,9,FALSE)="true","X",""),"")</f>
        <v/>
      </c>
      <c r="U551" s="16" t="str">
        <f>IFERROR(IF(VLOOKUP(B551,IMPORT!$F:$AF,10,FALSE)="true","X",""),"")</f>
        <v/>
      </c>
      <c r="V551" s="16" t="str">
        <f>IFERROR(IF(VLOOKUP(B551,IMPORT!$F:$AF,13,FALSE)="true","X",""),"")</f>
        <v/>
      </c>
      <c r="W551" s="16" t="str">
        <f>IFERROR(IF(VLOOKUP(B551,IMPORT!$F:$AF,14,FALSE)="true","X",""),"")</f>
        <v/>
      </c>
      <c r="X551" s="12" t="str">
        <f>IFERROR(INT(IF(MID(VLOOKUP(B551,IMPORT!$F:$AF,27,FALSE),1,10)&lt;&gt;"null",MID(VLOOKUP(B551,IMPORT!$F:$AF,27,FALSE),1,10),"-")),"")</f>
        <v/>
      </c>
      <c r="Y551" s="21" t="str">
        <f>IFERROR(IF(VLOOKUP(B551,IMPORT!$F:$AF,24,FALSE)&lt;&gt;"null",VLOOKUP(B551,IMPORT!$F:$AF,24,FALSE),""),"")</f>
        <v/>
      </c>
      <c r="Z551" s="18" t="str">
        <f>IFERROR(IF(VLOOKUP(B551,IMPORT!$F:$AF,25,FALSE)&lt;&gt;"null",VLOOKUP(B551,IMPORT!$F:$AF,25,FALSE),""),"")</f>
        <v/>
      </c>
    </row>
    <row r="552" spans="1:26">
      <c r="A552" s="1" t="str">
        <f>IFERROR(IF(IMPORT!C552&lt;&gt;"",IMPORT!C552,""),"")</f>
        <v/>
      </c>
      <c r="B552" s="1">
        <f>IFERROR(VLOOKUP(D552,IMPORT!$1:$1048576,6,FALSE),"")</f>
        <v>0</v>
      </c>
      <c r="C552" s="1" t="str">
        <f>IFERROR(VLOOKUP(B552,IMPORT!$F:$G,2,FALSE),"")</f>
        <v/>
      </c>
      <c r="D552" s="8" t="str">
        <f>IFERROR(IF(IMPORT!A552&lt;&gt;"",IMPORT!A552,""),"")</f>
        <v/>
      </c>
      <c r="E552" s="1">
        <f>IFERROR(VLOOKUP(D552,IMPORT!$1:$1048576,21,FALSE),"")</f>
        <v>0</v>
      </c>
      <c r="F552" s="22" t="str">
        <f>IFERROR(IF(VLOOKUP(B552,IMPORT!$F:$J,4,0)="true","","S"),"")</f>
        <v/>
      </c>
      <c r="G552" s="10" t="str">
        <f>IFERROR(IF(VLOOKUP(B552,IMPORT!$F:$J,5,0)="normal","","B"),"")</f>
        <v/>
      </c>
      <c r="H552" s="23" t="str">
        <f>IFERROR(IF(VLOOKUP(B552,IMPORT!$F:$L,7,0)="true","","P"),"")</f>
        <v/>
      </c>
      <c r="I552" s="18" t="str">
        <f>IF(AND(OR(IMPORT!K552="available",IMPORT!K552="reservation",IMPORT!K552="reservation-late"),OR(A552&lt;&gt;"Z - Garage - Livraison",A552&lt;&gt;"Z - Garage - Livraison")),B552,"")</f>
        <v/>
      </c>
      <c r="J552" s="18" t="str">
        <f>IFERROR(IF(VLOOKUP(B552,IMPORT!$F:$AF,21,FALSE)&lt;&gt;"null",IF(OR(A552="Z - Garage - Livraison",A552="Z - Garage - Restitution"),"",B552),""),"")</f>
        <v/>
      </c>
      <c r="K552" s="18" t="str">
        <f>IF(AND(J552="",OR(IMPORT!K552="intervention",IMPORT!K552="intervention-late")),IF(OR(A552="Z - Garage - Livraison",A552="Z - Garage - Restitution"),"",B552),"")</f>
        <v/>
      </c>
      <c r="L552" s="18" t="str">
        <f t="shared" si="16"/>
        <v/>
      </c>
      <c r="M552" s="20" t="str">
        <f>IFERROR(INT(IF(OR(IMPORT!K552="intervention",IMPORT!K552="intervention-late",IMPORT!K552="unavailable"),IF(J552&lt;&gt;"",MID(VLOOKUP(B552,IMPORT!$F:$AF,21,0),1,10),MID(VLOOKUP(B552,IMPORT!$F:$AF,19,0),1,10)),"")),"")</f>
        <v/>
      </c>
      <c r="N552" s="20" t="str">
        <f>IFERROR(INT(IF(OR(IMPORT!K552="intervention",IMPORT!K552="intervention-late",IMPORT!K552="unavailable"),IF(J552&lt;&gt;"",MID(VLOOKUP(B552,IMPORT!$F:$AF,22,0),1,10),MID(VLOOKUP(B552,IMPORT!$F:$AF,20,0),1,10)),"")),"")</f>
        <v/>
      </c>
      <c r="O552" s="18" t="str">
        <f t="shared" ca="1" si="17"/>
        <v/>
      </c>
      <c r="P552" s="14" t="str">
        <f>IFERROR(INT(IF(MID(VLOOKUP(B552,IMPORT!$F:$AF,23,FALSE),1,10)&lt;&gt;"null",MID(VLOOKUP(B552,IMPORT!$F:$AF,23,FALSE),1,10),"")),"")</f>
        <v/>
      </c>
      <c r="Q552" s="16" t="str">
        <f>IFERROR(INT(IF(MID(VLOOKUP(B552,IMPORT!$F:$AF,26,FALSE),1,10)&lt;&gt;"null",MID(VLOOKUP(B552,IMPORT!$F:$AF,26,FALSE),1,10),"")),"")</f>
        <v/>
      </c>
      <c r="R552" s="16" t="str">
        <f>IFERROR(IF(VLOOKUP(B552,IMPORT!$F:$AF,11,FALSE)="true","X",""),"")</f>
        <v/>
      </c>
      <c r="S552" s="16" t="str">
        <f>IFERROR(IF(VLOOKUP(B552,IMPORT!$F:$AF,12,FALSE)="true","X",""),"")</f>
        <v/>
      </c>
      <c r="T552" s="16" t="str">
        <f>IFERROR(IF(VLOOKUP(B552,IMPORT!$F:$AF,9,FALSE)="true","X",""),"")</f>
        <v/>
      </c>
      <c r="U552" s="16" t="str">
        <f>IFERROR(IF(VLOOKUP(B552,IMPORT!$F:$AF,10,FALSE)="true","X",""),"")</f>
        <v/>
      </c>
      <c r="V552" s="16" t="str">
        <f>IFERROR(IF(VLOOKUP(B552,IMPORT!$F:$AF,13,FALSE)="true","X",""),"")</f>
        <v/>
      </c>
      <c r="W552" s="16" t="str">
        <f>IFERROR(IF(VLOOKUP(B552,IMPORT!$F:$AF,14,FALSE)="true","X",""),"")</f>
        <v/>
      </c>
      <c r="X552" s="12" t="str">
        <f>IFERROR(INT(IF(MID(VLOOKUP(B552,IMPORT!$F:$AF,27,FALSE),1,10)&lt;&gt;"null",MID(VLOOKUP(B552,IMPORT!$F:$AF,27,FALSE),1,10),"-")),"")</f>
        <v/>
      </c>
      <c r="Y552" s="21" t="str">
        <f>IFERROR(IF(VLOOKUP(B552,IMPORT!$F:$AF,24,FALSE)&lt;&gt;"null",VLOOKUP(B552,IMPORT!$F:$AF,24,FALSE),""),"")</f>
        <v/>
      </c>
      <c r="Z552" s="18" t="str">
        <f>IFERROR(IF(VLOOKUP(B552,IMPORT!$F:$AF,25,FALSE)&lt;&gt;"null",VLOOKUP(B552,IMPORT!$F:$AF,25,FALSE),""),"")</f>
        <v/>
      </c>
    </row>
    <row r="553" spans="1:26">
      <c r="A553" s="1" t="str">
        <f>IFERROR(IF(IMPORT!C553&lt;&gt;"",IMPORT!C553,""),"")</f>
        <v/>
      </c>
      <c r="B553" s="1">
        <f>IFERROR(VLOOKUP(D553,IMPORT!$1:$1048576,6,FALSE),"")</f>
        <v>0</v>
      </c>
      <c r="C553" s="1" t="str">
        <f>IFERROR(VLOOKUP(B553,IMPORT!$F:$G,2,FALSE),"")</f>
        <v/>
      </c>
      <c r="D553" s="8" t="str">
        <f>IFERROR(IF(IMPORT!A553&lt;&gt;"",IMPORT!A553,""),"")</f>
        <v/>
      </c>
      <c r="E553" s="1">
        <f>IFERROR(VLOOKUP(D553,IMPORT!$1:$1048576,21,FALSE),"")</f>
        <v>0</v>
      </c>
      <c r="F553" s="22" t="str">
        <f>IFERROR(IF(VLOOKUP(B553,IMPORT!$F:$J,4,0)="true","","S"),"")</f>
        <v/>
      </c>
      <c r="G553" s="10" t="str">
        <f>IFERROR(IF(VLOOKUP(B553,IMPORT!$F:$J,5,0)="normal","","B"),"")</f>
        <v/>
      </c>
      <c r="H553" s="23" t="str">
        <f>IFERROR(IF(VLOOKUP(B553,IMPORT!$F:$L,7,0)="true","","P"),"")</f>
        <v/>
      </c>
      <c r="I553" s="18" t="str">
        <f>IF(AND(OR(IMPORT!K553="available",IMPORT!K553="reservation",IMPORT!K553="reservation-late"),OR(A553&lt;&gt;"Z - Garage - Livraison",A553&lt;&gt;"Z - Garage - Livraison")),B553,"")</f>
        <v/>
      </c>
      <c r="J553" s="18" t="str">
        <f>IFERROR(IF(VLOOKUP(B553,IMPORT!$F:$AF,21,FALSE)&lt;&gt;"null",IF(OR(A553="Z - Garage - Livraison",A553="Z - Garage - Restitution"),"",B553),""),"")</f>
        <v/>
      </c>
      <c r="K553" s="18" t="str">
        <f>IF(AND(J553="",OR(IMPORT!K553="intervention",IMPORT!K553="intervention-late")),IF(OR(A553="Z - Garage - Livraison",A553="Z - Garage - Restitution"),"",B553),"")</f>
        <v/>
      </c>
      <c r="L553" s="18" t="str">
        <f t="shared" si="16"/>
        <v/>
      </c>
      <c r="M553" s="20" t="str">
        <f>IFERROR(INT(IF(OR(IMPORT!K553="intervention",IMPORT!K553="intervention-late",IMPORT!K553="unavailable"),IF(J553&lt;&gt;"",MID(VLOOKUP(B553,IMPORT!$F:$AF,21,0),1,10),MID(VLOOKUP(B553,IMPORT!$F:$AF,19,0),1,10)),"")),"")</f>
        <v/>
      </c>
      <c r="N553" s="20" t="str">
        <f>IFERROR(INT(IF(OR(IMPORT!K553="intervention",IMPORT!K553="intervention-late",IMPORT!K553="unavailable"),IF(J553&lt;&gt;"",MID(VLOOKUP(B553,IMPORT!$F:$AF,22,0),1,10),MID(VLOOKUP(B553,IMPORT!$F:$AF,20,0),1,10)),"")),"")</f>
        <v/>
      </c>
      <c r="O553" s="18" t="str">
        <f t="shared" ca="1" si="17"/>
        <v/>
      </c>
      <c r="P553" s="14" t="str">
        <f>IFERROR(INT(IF(MID(VLOOKUP(B553,IMPORT!$F:$AF,23,FALSE),1,10)&lt;&gt;"null",MID(VLOOKUP(B553,IMPORT!$F:$AF,23,FALSE),1,10),"")),"")</f>
        <v/>
      </c>
      <c r="Q553" s="16" t="str">
        <f>IFERROR(INT(IF(MID(VLOOKUP(B553,IMPORT!$F:$AF,26,FALSE),1,10)&lt;&gt;"null",MID(VLOOKUP(B553,IMPORT!$F:$AF,26,FALSE),1,10),"")),"")</f>
        <v/>
      </c>
      <c r="R553" s="16" t="str">
        <f>IFERROR(IF(VLOOKUP(B553,IMPORT!$F:$AF,11,FALSE)="true","X",""),"")</f>
        <v/>
      </c>
      <c r="S553" s="16" t="str">
        <f>IFERROR(IF(VLOOKUP(B553,IMPORT!$F:$AF,12,FALSE)="true","X",""),"")</f>
        <v/>
      </c>
      <c r="T553" s="16" t="str">
        <f>IFERROR(IF(VLOOKUP(B553,IMPORT!$F:$AF,9,FALSE)="true","X",""),"")</f>
        <v/>
      </c>
      <c r="U553" s="16" t="str">
        <f>IFERROR(IF(VLOOKUP(B553,IMPORT!$F:$AF,10,FALSE)="true","X",""),"")</f>
        <v/>
      </c>
      <c r="V553" s="16" t="str">
        <f>IFERROR(IF(VLOOKUP(B553,IMPORT!$F:$AF,13,FALSE)="true","X",""),"")</f>
        <v/>
      </c>
      <c r="W553" s="16" t="str">
        <f>IFERROR(IF(VLOOKUP(B553,IMPORT!$F:$AF,14,FALSE)="true","X",""),"")</f>
        <v/>
      </c>
      <c r="X553" s="12" t="str">
        <f>IFERROR(INT(IF(MID(VLOOKUP(B553,IMPORT!$F:$AF,27,FALSE),1,10)&lt;&gt;"null",MID(VLOOKUP(B553,IMPORT!$F:$AF,27,FALSE),1,10),"-")),"")</f>
        <v/>
      </c>
      <c r="Y553" s="21" t="str">
        <f>IFERROR(IF(VLOOKUP(B553,IMPORT!$F:$AF,24,FALSE)&lt;&gt;"null",VLOOKUP(B553,IMPORT!$F:$AF,24,FALSE),""),"")</f>
        <v/>
      </c>
      <c r="Z553" s="18" t="str">
        <f>IFERROR(IF(VLOOKUP(B553,IMPORT!$F:$AF,25,FALSE)&lt;&gt;"null",VLOOKUP(B553,IMPORT!$F:$AF,25,FALSE),""),"")</f>
        <v/>
      </c>
    </row>
    <row r="554" spans="1:26">
      <c r="A554" s="1" t="str">
        <f>IFERROR(IF(IMPORT!C554&lt;&gt;"",IMPORT!C554,""),"")</f>
        <v/>
      </c>
      <c r="B554" s="1">
        <f>IFERROR(VLOOKUP(D554,IMPORT!$1:$1048576,6,FALSE),"")</f>
        <v>0</v>
      </c>
      <c r="C554" s="1" t="str">
        <f>IFERROR(VLOOKUP(B554,IMPORT!$F:$G,2,FALSE),"")</f>
        <v/>
      </c>
      <c r="D554" s="8" t="str">
        <f>IFERROR(IF(IMPORT!A554&lt;&gt;"",IMPORT!A554,""),"")</f>
        <v/>
      </c>
      <c r="E554" s="1">
        <f>IFERROR(VLOOKUP(D554,IMPORT!$1:$1048576,21,FALSE),"")</f>
        <v>0</v>
      </c>
      <c r="F554" s="22" t="str">
        <f>IFERROR(IF(VLOOKUP(B554,IMPORT!$F:$J,4,0)="true","","S"),"")</f>
        <v/>
      </c>
      <c r="G554" s="10" t="str">
        <f>IFERROR(IF(VLOOKUP(B554,IMPORT!$F:$J,5,0)="normal","","B"),"")</f>
        <v/>
      </c>
      <c r="H554" s="23" t="str">
        <f>IFERROR(IF(VLOOKUP(B554,IMPORT!$F:$L,7,0)="true","","P"),"")</f>
        <v/>
      </c>
      <c r="I554" s="18" t="str">
        <f>IF(AND(OR(IMPORT!K554="available",IMPORT!K554="reservation",IMPORT!K554="reservation-late"),OR(A554&lt;&gt;"Z - Garage - Livraison",A554&lt;&gt;"Z - Garage - Livraison")),B554,"")</f>
        <v/>
      </c>
      <c r="J554" s="18" t="str">
        <f>IFERROR(IF(VLOOKUP(B554,IMPORT!$F:$AF,21,FALSE)&lt;&gt;"null",IF(OR(A554="Z - Garage - Livraison",A554="Z - Garage - Restitution"),"",B554),""),"")</f>
        <v/>
      </c>
      <c r="K554" s="18" t="str">
        <f>IF(AND(J554="",OR(IMPORT!K554="intervention",IMPORT!K554="intervention-late")),IF(OR(A554="Z - Garage - Livraison",A554="Z - Garage - Restitution"),"",B554),"")</f>
        <v/>
      </c>
      <c r="L554" s="18" t="str">
        <f t="shared" si="16"/>
        <v/>
      </c>
      <c r="M554" s="20" t="str">
        <f>IFERROR(INT(IF(OR(IMPORT!K554="intervention",IMPORT!K554="intervention-late",IMPORT!K554="unavailable"),IF(J554&lt;&gt;"",MID(VLOOKUP(B554,IMPORT!$F:$AF,21,0),1,10),MID(VLOOKUP(B554,IMPORT!$F:$AF,19,0),1,10)),"")),"")</f>
        <v/>
      </c>
      <c r="N554" s="20" t="str">
        <f>IFERROR(INT(IF(OR(IMPORT!K554="intervention",IMPORT!K554="intervention-late",IMPORT!K554="unavailable"),IF(J554&lt;&gt;"",MID(VLOOKUP(B554,IMPORT!$F:$AF,22,0),1,10),MID(VLOOKUP(B554,IMPORT!$F:$AF,20,0),1,10)),"")),"")</f>
        <v/>
      </c>
      <c r="O554" s="18" t="str">
        <f t="shared" ca="1" si="17"/>
        <v/>
      </c>
      <c r="P554" s="14" t="str">
        <f>IFERROR(INT(IF(MID(VLOOKUP(B554,IMPORT!$F:$AF,23,FALSE),1,10)&lt;&gt;"null",MID(VLOOKUP(B554,IMPORT!$F:$AF,23,FALSE),1,10),"")),"")</f>
        <v/>
      </c>
      <c r="Q554" s="16" t="str">
        <f>IFERROR(INT(IF(MID(VLOOKUP(B554,IMPORT!$F:$AF,26,FALSE),1,10)&lt;&gt;"null",MID(VLOOKUP(B554,IMPORT!$F:$AF,26,FALSE),1,10),"")),"")</f>
        <v/>
      </c>
      <c r="R554" s="16" t="str">
        <f>IFERROR(IF(VLOOKUP(B554,IMPORT!$F:$AF,11,FALSE)="true","X",""),"")</f>
        <v/>
      </c>
      <c r="S554" s="16" t="str">
        <f>IFERROR(IF(VLOOKUP(B554,IMPORT!$F:$AF,12,FALSE)="true","X",""),"")</f>
        <v/>
      </c>
      <c r="T554" s="16" t="str">
        <f>IFERROR(IF(VLOOKUP(B554,IMPORT!$F:$AF,9,FALSE)="true","X",""),"")</f>
        <v/>
      </c>
      <c r="U554" s="16" t="str">
        <f>IFERROR(IF(VLOOKUP(B554,IMPORT!$F:$AF,10,FALSE)="true","X",""),"")</f>
        <v/>
      </c>
      <c r="V554" s="16" t="str">
        <f>IFERROR(IF(VLOOKUP(B554,IMPORT!$F:$AF,13,FALSE)="true","X",""),"")</f>
        <v/>
      </c>
      <c r="W554" s="16" t="str">
        <f>IFERROR(IF(VLOOKUP(B554,IMPORT!$F:$AF,14,FALSE)="true","X",""),"")</f>
        <v/>
      </c>
      <c r="X554" s="12" t="str">
        <f>IFERROR(INT(IF(MID(VLOOKUP(B554,IMPORT!$F:$AF,27,FALSE),1,10)&lt;&gt;"null",MID(VLOOKUP(B554,IMPORT!$F:$AF,27,FALSE),1,10),"-")),"")</f>
        <v/>
      </c>
      <c r="Y554" s="21" t="str">
        <f>IFERROR(IF(VLOOKUP(B554,IMPORT!$F:$AF,24,FALSE)&lt;&gt;"null",VLOOKUP(B554,IMPORT!$F:$AF,24,FALSE),""),"")</f>
        <v/>
      </c>
      <c r="Z554" s="18" t="str">
        <f>IFERROR(IF(VLOOKUP(B554,IMPORT!$F:$AF,25,FALSE)&lt;&gt;"null",VLOOKUP(B554,IMPORT!$F:$AF,25,FALSE),""),"")</f>
        <v/>
      </c>
    </row>
    <row r="555" spans="1:26">
      <c r="A555" s="1" t="str">
        <f>IFERROR(IF(IMPORT!C555&lt;&gt;"",IMPORT!C555,""),"")</f>
        <v/>
      </c>
      <c r="B555" s="1">
        <f>IFERROR(VLOOKUP(D555,IMPORT!$1:$1048576,6,FALSE),"")</f>
        <v>0</v>
      </c>
      <c r="C555" s="1" t="str">
        <f>IFERROR(VLOOKUP(B555,IMPORT!$F:$G,2,FALSE),"")</f>
        <v/>
      </c>
      <c r="D555" s="8" t="str">
        <f>IFERROR(IF(IMPORT!A555&lt;&gt;"",IMPORT!A555,""),"")</f>
        <v/>
      </c>
      <c r="E555" s="1">
        <f>IFERROR(VLOOKUP(D555,IMPORT!$1:$1048576,21,FALSE),"")</f>
        <v>0</v>
      </c>
      <c r="F555" s="22" t="str">
        <f>IFERROR(IF(VLOOKUP(B555,IMPORT!$F:$J,4,0)="true","","S"),"")</f>
        <v/>
      </c>
      <c r="G555" s="10" t="str">
        <f>IFERROR(IF(VLOOKUP(B555,IMPORT!$F:$J,5,0)="normal","","B"),"")</f>
        <v/>
      </c>
      <c r="H555" s="23" t="str">
        <f>IFERROR(IF(VLOOKUP(B555,IMPORT!$F:$L,7,0)="true","","P"),"")</f>
        <v/>
      </c>
      <c r="I555" s="18" t="str">
        <f>IF(AND(OR(IMPORT!K555="available",IMPORT!K555="reservation",IMPORT!K555="reservation-late"),OR(A555&lt;&gt;"Z - Garage - Livraison",A555&lt;&gt;"Z - Garage - Livraison")),B555,"")</f>
        <v/>
      </c>
      <c r="J555" s="18" t="str">
        <f>IFERROR(IF(VLOOKUP(B555,IMPORT!$F:$AF,21,FALSE)&lt;&gt;"null",IF(OR(A555="Z - Garage - Livraison",A555="Z - Garage - Restitution"),"",B555),""),"")</f>
        <v/>
      </c>
      <c r="K555" s="18" t="str">
        <f>IF(AND(J555="",OR(IMPORT!K555="intervention",IMPORT!K555="intervention-late")),IF(OR(A555="Z - Garage - Livraison",A555="Z - Garage - Restitution"),"",B555),"")</f>
        <v/>
      </c>
      <c r="L555" s="18" t="str">
        <f t="shared" si="16"/>
        <v/>
      </c>
      <c r="M555" s="20" t="str">
        <f>IFERROR(INT(IF(OR(IMPORT!K555="intervention",IMPORT!K555="intervention-late",IMPORT!K555="unavailable"),IF(J555&lt;&gt;"",MID(VLOOKUP(B555,IMPORT!$F:$AF,21,0),1,10),MID(VLOOKUP(B555,IMPORT!$F:$AF,19,0),1,10)),"")),"")</f>
        <v/>
      </c>
      <c r="N555" s="20" t="str">
        <f>IFERROR(INT(IF(OR(IMPORT!K555="intervention",IMPORT!K555="intervention-late",IMPORT!K555="unavailable"),IF(J555&lt;&gt;"",MID(VLOOKUP(B555,IMPORT!$F:$AF,22,0),1,10),MID(VLOOKUP(B555,IMPORT!$F:$AF,20,0),1,10)),"")),"")</f>
        <v/>
      </c>
      <c r="O555" s="18" t="str">
        <f t="shared" ca="1" si="17"/>
        <v/>
      </c>
      <c r="P555" s="14" t="str">
        <f>IFERROR(INT(IF(MID(VLOOKUP(B555,IMPORT!$F:$AF,23,FALSE),1,10)&lt;&gt;"null",MID(VLOOKUP(B555,IMPORT!$F:$AF,23,FALSE),1,10),"")),"")</f>
        <v/>
      </c>
      <c r="Q555" s="16" t="str">
        <f>IFERROR(INT(IF(MID(VLOOKUP(B555,IMPORT!$F:$AF,26,FALSE),1,10)&lt;&gt;"null",MID(VLOOKUP(B555,IMPORT!$F:$AF,26,FALSE),1,10),"")),"")</f>
        <v/>
      </c>
      <c r="R555" s="16" t="str">
        <f>IFERROR(IF(VLOOKUP(B555,IMPORT!$F:$AF,11,FALSE)="true","X",""),"")</f>
        <v/>
      </c>
      <c r="S555" s="16" t="str">
        <f>IFERROR(IF(VLOOKUP(B555,IMPORT!$F:$AF,12,FALSE)="true","X",""),"")</f>
        <v/>
      </c>
      <c r="T555" s="16" t="str">
        <f>IFERROR(IF(VLOOKUP(B555,IMPORT!$F:$AF,9,FALSE)="true","X",""),"")</f>
        <v/>
      </c>
      <c r="U555" s="16" t="str">
        <f>IFERROR(IF(VLOOKUP(B555,IMPORT!$F:$AF,10,FALSE)="true","X",""),"")</f>
        <v/>
      </c>
      <c r="V555" s="16" t="str">
        <f>IFERROR(IF(VLOOKUP(B555,IMPORT!$F:$AF,13,FALSE)="true","X",""),"")</f>
        <v/>
      </c>
      <c r="W555" s="16" t="str">
        <f>IFERROR(IF(VLOOKUP(B555,IMPORT!$F:$AF,14,FALSE)="true","X",""),"")</f>
        <v/>
      </c>
      <c r="X555" s="12" t="str">
        <f>IFERROR(INT(IF(MID(VLOOKUP(B555,IMPORT!$F:$AF,27,FALSE),1,10)&lt;&gt;"null",MID(VLOOKUP(B555,IMPORT!$F:$AF,27,FALSE),1,10),"-")),"")</f>
        <v/>
      </c>
      <c r="Y555" s="21" t="str">
        <f>IFERROR(IF(VLOOKUP(B555,IMPORT!$F:$AF,24,FALSE)&lt;&gt;"null",VLOOKUP(B555,IMPORT!$F:$AF,24,FALSE),""),"")</f>
        <v/>
      </c>
      <c r="Z555" s="18" t="str">
        <f>IFERROR(IF(VLOOKUP(B555,IMPORT!$F:$AF,25,FALSE)&lt;&gt;"null",VLOOKUP(B555,IMPORT!$F:$AF,25,FALSE),""),"")</f>
        <v/>
      </c>
    </row>
    <row r="556" spans="1:26">
      <c r="A556" s="1" t="str">
        <f>IFERROR(IF(IMPORT!C556&lt;&gt;"",IMPORT!C556,""),"")</f>
        <v/>
      </c>
      <c r="B556" s="1">
        <f>IFERROR(VLOOKUP(D556,IMPORT!$1:$1048576,6,FALSE),"")</f>
        <v>0</v>
      </c>
      <c r="C556" s="1" t="str">
        <f>IFERROR(VLOOKUP(B556,IMPORT!$F:$G,2,FALSE),"")</f>
        <v/>
      </c>
      <c r="D556" s="8" t="str">
        <f>IFERROR(IF(IMPORT!A556&lt;&gt;"",IMPORT!A556,""),"")</f>
        <v/>
      </c>
      <c r="E556" s="1">
        <f>IFERROR(VLOOKUP(D556,IMPORT!$1:$1048576,21,FALSE),"")</f>
        <v>0</v>
      </c>
      <c r="F556" s="22" t="str">
        <f>IFERROR(IF(VLOOKUP(B556,IMPORT!$F:$J,4,0)="true","","S"),"")</f>
        <v/>
      </c>
      <c r="G556" s="10" t="str">
        <f>IFERROR(IF(VLOOKUP(B556,IMPORT!$F:$J,5,0)="normal","","B"),"")</f>
        <v/>
      </c>
      <c r="H556" s="23" t="str">
        <f>IFERROR(IF(VLOOKUP(B556,IMPORT!$F:$L,7,0)="true","","P"),"")</f>
        <v/>
      </c>
      <c r="I556" s="18" t="str">
        <f>IF(AND(OR(IMPORT!K556="available",IMPORT!K556="reservation",IMPORT!K556="reservation-late"),OR(A556&lt;&gt;"Z - Garage - Livraison",A556&lt;&gt;"Z - Garage - Livraison")),B556,"")</f>
        <v/>
      </c>
      <c r="J556" s="18" t="str">
        <f>IFERROR(IF(VLOOKUP(B556,IMPORT!$F:$AF,21,FALSE)&lt;&gt;"null",IF(OR(A556="Z - Garage - Livraison",A556="Z - Garage - Restitution"),"",B556),""),"")</f>
        <v/>
      </c>
      <c r="K556" s="18" t="str">
        <f>IF(AND(J556="",OR(IMPORT!K556="intervention",IMPORT!K556="intervention-late")),IF(OR(A556="Z - Garage - Livraison",A556="Z - Garage - Restitution"),"",B556),"")</f>
        <v/>
      </c>
      <c r="L556" s="18" t="str">
        <f t="shared" si="16"/>
        <v/>
      </c>
      <c r="M556" s="20" t="str">
        <f>IFERROR(INT(IF(OR(IMPORT!K556="intervention",IMPORT!K556="intervention-late",IMPORT!K556="unavailable"),IF(J556&lt;&gt;"",MID(VLOOKUP(B556,IMPORT!$F:$AF,21,0),1,10),MID(VLOOKUP(B556,IMPORT!$F:$AF,19,0),1,10)),"")),"")</f>
        <v/>
      </c>
      <c r="N556" s="20" t="str">
        <f>IFERROR(INT(IF(OR(IMPORT!K556="intervention",IMPORT!K556="intervention-late",IMPORT!K556="unavailable"),IF(J556&lt;&gt;"",MID(VLOOKUP(B556,IMPORT!$F:$AF,22,0),1,10),MID(VLOOKUP(B556,IMPORT!$F:$AF,20,0),1,10)),"")),"")</f>
        <v/>
      </c>
      <c r="O556" s="18" t="str">
        <f t="shared" ca="1" si="17"/>
        <v/>
      </c>
      <c r="P556" s="14" t="str">
        <f>IFERROR(INT(IF(MID(VLOOKUP(B556,IMPORT!$F:$AF,23,FALSE),1,10)&lt;&gt;"null",MID(VLOOKUP(B556,IMPORT!$F:$AF,23,FALSE),1,10),"")),"")</f>
        <v/>
      </c>
      <c r="Q556" s="16" t="str">
        <f>IFERROR(INT(IF(MID(VLOOKUP(B556,IMPORT!$F:$AF,26,FALSE),1,10)&lt;&gt;"null",MID(VLOOKUP(B556,IMPORT!$F:$AF,26,FALSE),1,10),"")),"")</f>
        <v/>
      </c>
      <c r="R556" s="16" t="str">
        <f>IFERROR(IF(VLOOKUP(B556,IMPORT!$F:$AF,11,FALSE)="true","X",""),"")</f>
        <v/>
      </c>
      <c r="S556" s="16" t="str">
        <f>IFERROR(IF(VLOOKUP(B556,IMPORT!$F:$AF,12,FALSE)="true","X",""),"")</f>
        <v/>
      </c>
      <c r="T556" s="16" t="str">
        <f>IFERROR(IF(VLOOKUP(B556,IMPORT!$F:$AF,9,FALSE)="true","X",""),"")</f>
        <v/>
      </c>
      <c r="U556" s="16" t="str">
        <f>IFERROR(IF(VLOOKUP(B556,IMPORT!$F:$AF,10,FALSE)="true","X",""),"")</f>
        <v/>
      </c>
      <c r="V556" s="16" t="str">
        <f>IFERROR(IF(VLOOKUP(B556,IMPORT!$F:$AF,13,FALSE)="true","X",""),"")</f>
        <v/>
      </c>
      <c r="W556" s="16" t="str">
        <f>IFERROR(IF(VLOOKUP(B556,IMPORT!$F:$AF,14,FALSE)="true","X",""),"")</f>
        <v/>
      </c>
      <c r="X556" s="12" t="str">
        <f>IFERROR(INT(IF(MID(VLOOKUP(B556,IMPORT!$F:$AF,27,FALSE),1,10)&lt;&gt;"null",MID(VLOOKUP(B556,IMPORT!$F:$AF,27,FALSE),1,10),"-")),"")</f>
        <v/>
      </c>
      <c r="Y556" s="21" t="str">
        <f>IFERROR(IF(VLOOKUP(B556,IMPORT!$F:$AF,24,FALSE)&lt;&gt;"null",VLOOKUP(B556,IMPORT!$F:$AF,24,FALSE),""),"")</f>
        <v/>
      </c>
      <c r="Z556" s="18" t="str">
        <f>IFERROR(IF(VLOOKUP(B556,IMPORT!$F:$AF,25,FALSE)&lt;&gt;"null",VLOOKUP(B556,IMPORT!$F:$AF,25,FALSE),""),"")</f>
        <v/>
      </c>
    </row>
    <row r="557" spans="1:26">
      <c r="A557" s="1" t="str">
        <f>IFERROR(IF(IMPORT!C557&lt;&gt;"",IMPORT!C557,""),"")</f>
        <v/>
      </c>
      <c r="B557" s="1">
        <f>IFERROR(VLOOKUP(D557,IMPORT!$1:$1048576,6,FALSE),"")</f>
        <v>0</v>
      </c>
      <c r="C557" s="1" t="str">
        <f>IFERROR(VLOOKUP(B557,IMPORT!$F:$G,2,FALSE),"")</f>
        <v/>
      </c>
      <c r="D557" s="8" t="str">
        <f>IFERROR(IF(IMPORT!A557&lt;&gt;"",IMPORT!A557,""),"")</f>
        <v/>
      </c>
      <c r="E557" s="1">
        <f>IFERROR(VLOOKUP(D557,IMPORT!$1:$1048576,21,FALSE),"")</f>
        <v>0</v>
      </c>
      <c r="F557" s="22" t="str">
        <f>IFERROR(IF(VLOOKUP(B557,IMPORT!$F:$J,4,0)="true","","S"),"")</f>
        <v/>
      </c>
      <c r="G557" s="10" t="str">
        <f>IFERROR(IF(VLOOKUP(B557,IMPORT!$F:$J,5,0)="normal","","B"),"")</f>
        <v/>
      </c>
      <c r="H557" s="23" t="str">
        <f>IFERROR(IF(VLOOKUP(B557,IMPORT!$F:$L,7,0)="true","","P"),"")</f>
        <v/>
      </c>
      <c r="I557" s="18" t="str">
        <f>IF(AND(OR(IMPORT!K557="available",IMPORT!K557="reservation",IMPORT!K557="reservation-late"),OR(A557&lt;&gt;"Z - Garage - Livraison",A557&lt;&gt;"Z - Garage - Livraison")),B557,"")</f>
        <v/>
      </c>
      <c r="J557" s="18" t="str">
        <f>IFERROR(IF(VLOOKUP(B557,IMPORT!$F:$AF,21,FALSE)&lt;&gt;"null",IF(OR(A557="Z - Garage - Livraison",A557="Z - Garage - Restitution"),"",B557),""),"")</f>
        <v/>
      </c>
      <c r="K557" s="18" t="str">
        <f>IF(AND(J557="",OR(IMPORT!K557="intervention",IMPORT!K557="intervention-late")),IF(OR(A557="Z - Garage - Livraison",A557="Z - Garage - Restitution"),"",B557),"")</f>
        <v/>
      </c>
      <c r="L557" s="18" t="str">
        <f t="shared" si="16"/>
        <v/>
      </c>
      <c r="M557" s="20" t="str">
        <f>IFERROR(INT(IF(OR(IMPORT!K557="intervention",IMPORT!K557="intervention-late",IMPORT!K557="unavailable"),IF(J557&lt;&gt;"",MID(VLOOKUP(B557,IMPORT!$F:$AF,21,0),1,10),MID(VLOOKUP(B557,IMPORT!$F:$AF,19,0),1,10)),"")),"")</f>
        <v/>
      </c>
      <c r="N557" s="20" t="str">
        <f>IFERROR(INT(IF(OR(IMPORT!K557="intervention",IMPORT!K557="intervention-late",IMPORT!K557="unavailable"),IF(J557&lt;&gt;"",MID(VLOOKUP(B557,IMPORT!$F:$AF,22,0),1,10),MID(VLOOKUP(B557,IMPORT!$F:$AF,20,0),1,10)),"")),"")</f>
        <v/>
      </c>
      <c r="O557" s="18" t="str">
        <f t="shared" ca="1" si="17"/>
        <v/>
      </c>
      <c r="P557" s="14" t="str">
        <f>IFERROR(INT(IF(MID(VLOOKUP(B557,IMPORT!$F:$AF,23,FALSE),1,10)&lt;&gt;"null",MID(VLOOKUP(B557,IMPORT!$F:$AF,23,FALSE),1,10),"")),"")</f>
        <v/>
      </c>
      <c r="Q557" s="16" t="str">
        <f>IFERROR(INT(IF(MID(VLOOKUP(B557,IMPORT!$F:$AF,26,FALSE),1,10)&lt;&gt;"null",MID(VLOOKUP(B557,IMPORT!$F:$AF,26,FALSE),1,10),"")),"")</f>
        <v/>
      </c>
      <c r="R557" s="16" t="str">
        <f>IFERROR(IF(VLOOKUP(B557,IMPORT!$F:$AF,11,FALSE)="true","X",""),"")</f>
        <v/>
      </c>
      <c r="S557" s="16" t="str">
        <f>IFERROR(IF(VLOOKUP(B557,IMPORT!$F:$AF,12,FALSE)="true","X",""),"")</f>
        <v/>
      </c>
      <c r="T557" s="16" t="str">
        <f>IFERROR(IF(VLOOKUP(B557,IMPORT!$F:$AF,9,FALSE)="true","X",""),"")</f>
        <v/>
      </c>
      <c r="U557" s="16" t="str">
        <f>IFERROR(IF(VLOOKUP(B557,IMPORT!$F:$AF,10,FALSE)="true","X",""),"")</f>
        <v/>
      </c>
      <c r="V557" s="16" t="str">
        <f>IFERROR(IF(VLOOKUP(B557,IMPORT!$F:$AF,13,FALSE)="true","X",""),"")</f>
        <v/>
      </c>
      <c r="W557" s="16" t="str">
        <f>IFERROR(IF(VLOOKUP(B557,IMPORT!$F:$AF,14,FALSE)="true","X",""),"")</f>
        <v/>
      </c>
      <c r="X557" s="12" t="str">
        <f>IFERROR(INT(IF(MID(VLOOKUP(B557,IMPORT!$F:$AF,27,FALSE),1,10)&lt;&gt;"null",MID(VLOOKUP(B557,IMPORT!$F:$AF,27,FALSE),1,10),"-")),"")</f>
        <v/>
      </c>
      <c r="Y557" s="21" t="str">
        <f>IFERROR(IF(VLOOKUP(B557,IMPORT!$F:$AF,24,FALSE)&lt;&gt;"null",VLOOKUP(B557,IMPORT!$F:$AF,24,FALSE),""),"")</f>
        <v/>
      </c>
      <c r="Z557" s="18" t="str">
        <f>IFERROR(IF(VLOOKUP(B557,IMPORT!$F:$AF,25,FALSE)&lt;&gt;"null",VLOOKUP(B557,IMPORT!$F:$AF,25,FALSE),""),"")</f>
        <v/>
      </c>
    </row>
    <row r="558" spans="1:26">
      <c r="A558" s="1" t="str">
        <f>IFERROR(IF(IMPORT!C558&lt;&gt;"",IMPORT!C558,""),"")</f>
        <v/>
      </c>
      <c r="B558" s="1">
        <f>IFERROR(VLOOKUP(D558,IMPORT!$1:$1048576,6,FALSE),"")</f>
        <v>0</v>
      </c>
      <c r="C558" s="1" t="str">
        <f>IFERROR(VLOOKUP(B558,IMPORT!$F:$G,2,FALSE),"")</f>
        <v/>
      </c>
      <c r="D558" s="8" t="str">
        <f>IFERROR(IF(IMPORT!A558&lt;&gt;"",IMPORT!A558,""),"")</f>
        <v/>
      </c>
      <c r="E558" s="1">
        <f>IFERROR(VLOOKUP(D558,IMPORT!$1:$1048576,21,FALSE),"")</f>
        <v>0</v>
      </c>
      <c r="F558" s="22" t="str">
        <f>IFERROR(IF(VLOOKUP(B558,IMPORT!$F:$J,4,0)="true","","S"),"")</f>
        <v/>
      </c>
      <c r="G558" s="10" t="str">
        <f>IFERROR(IF(VLOOKUP(B558,IMPORT!$F:$J,5,0)="normal","","B"),"")</f>
        <v/>
      </c>
      <c r="H558" s="23" t="str">
        <f>IFERROR(IF(VLOOKUP(B558,IMPORT!$F:$L,7,0)="true","","P"),"")</f>
        <v/>
      </c>
      <c r="I558" s="18" t="str">
        <f>IF(AND(OR(IMPORT!K558="available",IMPORT!K558="reservation",IMPORT!K558="reservation-late"),OR(A558&lt;&gt;"Z - Garage - Livraison",A558&lt;&gt;"Z - Garage - Livraison")),B558,"")</f>
        <v/>
      </c>
      <c r="J558" s="18" t="str">
        <f>IFERROR(IF(VLOOKUP(B558,IMPORT!$F:$AF,21,FALSE)&lt;&gt;"null",IF(OR(A558="Z - Garage - Livraison",A558="Z - Garage - Restitution"),"",B558),""),"")</f>
        <v/>
      </c>
      <c r="K558" s="18" t="str">
        <f>IF(AND(J558="",OR(IMPORT!K558="intervention",IMPORT!K558="intervention-late")),IF(OR(A558="Z - Garage - Livraison",A558="Z - Garage - Restitution"),"",B558),"")</f>
        <v/>
      </c>
      <c r="L558" s="18" t="str">
        <f t="shared" si="16"/>
        <v/>
      </c>
      <c r="M558" s="20" t="str">
        <f>IFERROR(INT(IF(OR(IMPORT!K558="intervention",IMPORT!K558="intervention-late",IMPORT!K558="unavailable"),IF(J558&lt;&gt;"",MID(VLOOKUP(B558,IMPORT!$F:$AF,21,0),1,10),MID(VLOOKUP(B558,IMPORT!$F:$AF,19,0),1,10)),"")),"")</f>
        <v/>
      </c>
      <c r="N558" s="20" t="str">
        <f>IFERROR(INT(IF(OR(IMPORT!K558="intervention",IMPORT!K558="intervention-late",IMPORT!K558="unavailable"),IF(J558&lt;&gt;"",MID(VLOOKUP(B558,IMPORT!$F:$AF,22,0),1,10),MID(VLOOKUP(B558,IMPORT!$F:$AF,20,0),1,10)),"")),"")</f>
        <v/>
      </c>
      <c r="O558" s="18" t="str">
        <f t="shared" ca="1" si="17"/>
        <v/>
      </c>
      <c r="P558" s="14" t="str">
        <f>IFERROR(INT(IF(MID(VLOOKUP(B558,IMPORT!$F:$AF,23,FALSE),1,10)&lt;&gt;"null",MID(VLOOKUP(B558,IMPORT!$F:$AF,23,FALSE),1,10),"")),"")</f>
        <v/>
      </c>
      <c r="Q558" s="16" t="str">
        <f>IFERROR(INT(IF(MID(VLOOKUP(B558,IMPORT!$F:$AF,26,FALSE),1,10)&lt;&gt;"null",MID(VLOOKUP(B558,IMPORT!$F:$AF,26,FALSE),1,10),"")),"")</f>
        <v/>
      </c>
      <c r="R558" s="16" t="str">
        <f>IFERROR(IF(VLOOKUP(B558,IMPORT!$F:$AF,11,FALSE)="true","X",""),"")</f>
        <v/>
      </c>
      <c r="S558" s="16" t="str">
        <f>IFERROR(IF(VLOOKUP(B558,IMPORT!$F:$AF,12,FALSE)="true","X",""),"")</f>
        <v/>
      </c>
      <c r="T558" s="16" t="str">
        <f>IFERROR(IF(VLOOKUP(B558,IMPORT!$F:$AF,9,FALSE)="true","X",""),"")</f>
        <v/>
      </c>
      <c r="U558" s="16" t="str">
        <f>IFERROR(IF(VLOOKUP(B558,IMPORT!$F:$AF,10,FALSE)="true","X",""),"")</f>
        <v/>
      </c>
      <c r="V558" s="16" t="str">
        <f>IFERROR(IF(VLOOKUP(B558,IMPORT!$F:$AF,13,FALSE)="true","X",""),"")</f>
        <v/>
      </c>
      <c r="W558" s="16" t="str">
        <f>IFERROR(IF(VLOOKUP(B558,IMPORT!$F:$AF,14,FALSE)="true","X",""),"")</f>
        <v/>
      </c>
      <c r="X558" s="12" t="str">
        <f>IFERROR(INT(IF(MID(VLOOKUP(B558,IMPORT!$F:$AF,27,FALSE),1,10)&lt;&gt;"null",MID(VLOOKUP(B558,IMPORT!$F:$AF,27,FALSE),1,10),"-")),"")</f>
        <v/>
      </c>
      <c r="Y558" s="21" t="str">
        <f>IFERROR(IF(VLOOKUP(B558,IMPORT!$F:$AF,24,FALSE)&lt;&gt;"null",VLOOKUP(B558,IMPORT!$F:$AF,24,FALSE),""),"")</f>
        <v/>
      </c>
      <c r="Z558" s="18" t="str">
        <f>IFERROR(IF(VLOOKUP(B558,IMPORT!$F:$AF,25,FALSE)&lt;&gt;"null",VLOOKUP(B558,IMPORT!$F:$AF,25,FALSE),""),"")</f>
        <v/>
      </c>
    </row>
    <row r="559" spans="1:26">
      <c r="A559" s="1" t="str">
        <f>IFERROR(IF(IMPORT!C559&lt;&gt;"",IMPORT!C559,""),"")</f>
        <v/>
      </c>
      <c r="B559" s="1">
        <f>IFERROR(VLOOKUP(D559,IMPORT!$1:$1048576,6,FALSE),"")</f>
        <v>0</v>
      </c>
      <c r="C559" s="1" t="str">
        <f>IFERROR(VLOOKUP(B559,IMPORT!$F:$G,2,FALSE),"")</f>
        <v/>
      </c>
      <c r="D559" s="8" t="str">
        <f>IFERROR(IF(IMPORT!A559&lt;&gt;"",IMPORT!A559,""),"")</f>
        <v/>
      </c>
      <c r="E559" s="1">
        <f>IFERROR(VLOOKUP(D559,IMPORT!$1:$1048576,21,FALSE),"")</f>
        <v>0</v>
      </c>
      <c r="F559" s="22" t="str">
        <f>IFERROR(IF(VLOOKUP(B559,IMPORT!$F:$J,4,0)="true","","S"),"")</f>
        <v/>
      </c>
      <c r="G559" s="10" t="str">
        <f>IFERROR(IF(VLOOKUP(B559,IMPORT!$F:$J,5,0)="normal","","B"),"")</f>
        <v/>
      </c>
      <c r="H559" s="23" t="str">
        <f>IFERROR(IF(VLOOKUP(B559,IMPORT!$F:$L,7,0)="true","","P"),"")</f>
        <v/>
      </c>
      <c r="I559" s="18" t="str">
        <f>IF(AND(OR(IMPORT!K559="available",IMPORT!K559="reservation",IMPORT!K559="reservation-late"),OR(A559&lt;&gt;"Z - Garage - Livraison",A559&lt;&gt;"Z - Garage - Livraison")),B559,"")</f>
        <v/>
      </c>
      <c r="J559" s="18" t="str">
        <f>IFERROR(IF(VLOOKUP(B559,IMPORT!$F:$AF,21,FALSE)&lt;&gt;"null",IF(OR(A559="Z - Garage - Livraison",A559="Z - Garage - Restitution"),"",B559),""),"")</f>
        <v/>
      </c>
      <c r="K559" s="18" t="str">
        <f>IF(AND(J559="",OR(IMPORT!K559="intervention",IMPORT!K559="intervention-late")),IF(OR(A559="Z - Garage - Livraison",A559="Z - Garage - Restitution"),"",B559),"")</f>
        <v/>
      </c>
      <c r="L559" s="18" t="str">
        <f t="shared" si="16"/>
        <v/>
      </c>
      <c r="M559" s="20" t="str">
        <f>IFERROR(INT(IF(OR(IMPORT!K559="intervention",IMPORT!K559="intervention-late",IMPORT!K559="unavailable"),IF(J559&lt;&gt;"",MID(VLOOKUP(B559,IMPORT!$F:$AF,21,0),1,10),MID(VLOOKUP(B559,IMPORT!$F:$AF,19,0),1,10)),"")),"")</f>
        <v/>
      </c>
      <c r="N559" s="20" t="str">
        <f>IFERROR(INT(IF(OR(IMPORT!K559="intervention",IMPORT!K559="intervention-late",IMPORT!K559="unavailable"),IF(J559&lt;&gt;"",MID(VLOOKUP(B559,IMPORT!$F:$AF,22,0),1,10),MID(VLOOKUP(B559,IMPORT!$F:$AF,20,0),1,10)),"")),"")</f>
        <v/>
      </c>
      <c r="O559" s="18" t="str">
        <f t="shared" ca="1" si="17"/>
        <v/>
      </c>
      <c r="P559" s="14" t="str">
        <f>IFERROR(INT(IF(MID(VLOOKUP(B559,IMPORT!$F:$AF,23,FALSE),1,10)&lt;&gt;"null",MID(VLOOKUP(B559,IMPORT!$F:$AF,23,FALSE),1,10),"")),"")</f>
        <v/>
      </c>
      <c r="Q559" s="16" t="str">
        <f>IFERROR(INT(IF(MID(VLOOKUP(B559,IMPORT!$F:$AF,26,FALSE),1,10)&lt;&gt;"null",MID(VLOOKUP(B559,IMPORT!$F:$AF,26,FALSE),1,10),"")),"")</f>
        <v/>
      </c>
      <c r="R559" s="16" t="str">
        <f>IFERROR(IF(VLOOKUP(B559,IMPORT!$F:$AF,11,FALSE)="true","X",""),"")</f>
        <v/>
      </c>
      <c r="S559" s="16" t="str">
        <f>IFERROR(IF(VLOOKUP(B559,IMPORT!$F:$AF,12,FALSE)="true","X",""),"")</f>
        <v/>
      </c>
      <c r="T559" s="16" t="str">
        <f>IFERROR(IF(VLOOKUP(B559,IMPORT!$F:$AF,9,FALSE)="true","X",""),"")</f>
        <v/>
      </c>
      <c r="U559" s="16" t="str">
        <f>IFERROR(IF(VLOOKUP(B559,IMPORT!$F:$AF,10,FALSE)="true","X",""),"")</f>
        <v/>
      </c>
      <c r="V559" s="16" t="str">
        <f>IFERROR(IF(VLOOKUP(B559,IMPORT!$F:$AF,13,FALSE)="true","X",""),"")</f>
        <v/>
      </c>
      <c r="W559" s="16" t="str">
        <f>IFERROR(IF(VLOOKUP(B559,IMPORT!$F:$AF,14,FALSE)="true","X",""),"")</f>
        <v/>
      </c>
      <c r="X559" s="12" t="str">
        <f>IFERROR(INT(IF(MID(VLOOKUP(B559,IMPORT!$F:$AF,27,FALSE),1,10)&lt;&gt;"null",MID(VLOOKUP(B559,IMPORT!$F:$AF,27,FALSE),1,10),"-")),"")</f>
        <v/>
      </c>
      <c r="Y559" s="21" t="str">
        <f>IFERROR(IF(VLOOKUP(B559,IMPORT!$F:$AF,24,FALSE)&lt;&gt;"null",VLOOKUP(B559,IMPORT!$F:$AF,24,FALSE),""),"")</f>
        <v/>
      </c>
      <c r="Z559" s="18" t="str">
        <f>IFERROR(IF(VLOOKUP(B559,IMPORT!$F:$AF,25,FALSE)&lt;&gt;"null",VLOOKUP(B559,IMPORT!$F:$AF,25,FALSE),""),"")</f>
        <v/>
      </c>
    </row>
    <row r="560" spans="1:26">
      <c r="A560" s="1" t="str">
        <f>IFERROR(IF(IMPORT!C560&lt;&gt;"",IMPORT!C560,""),"")</f>
        <v/>
      </c>
      <c r="B560" s="1">
        <f>IFERROR(VLOOKUP(D560,IMPORT!$1:$1048576,6,FALSE),"")</f>
        <v>0</v>
      </c>
      <c r="C560" s="1" t="str">
        <f>IFERROR(VLOOKUP(B560,IMPORT!$F:$G,2,FALSE),"")</f>
        <v/>
      </c>
      <c r="D560" s="8" t="str">
        <f>IFERROR(IF(IMPORT!A560&lt;&gt;"",IMPORT!A560,""),"")</f>
        <v/>
      </c>
      <c r="E560" s="1">
        <f>IFERROR(VLOOKUP(D560,IMPORT!$1:$1048576,21,FALSE),"")</f>
        <v>0</v>
      </c>
      <c r="F560" s="22" t="str">
        <f>IFERROR(IF(VLOOKUP(B560,IMPORT!$F:$J,4,0)="true","","S"),"")</f>
        <v/>
      </c>
      <c r="G560" s="10" t="str">
        <f>IFERROR(IF(VLOOKUP(B560,IMPORT!$F:$J,5,0)="normal","","B"),"")</f>
        <v/>
      </c>
      <c r="H560" s="23" t="str">
        <f>IFERROR(IF(VLOOKUP(B560,IMPORT!$F:$L,7,0)="true","","P"),"")</f>
        <v/>
      </c>
      <c r="I560" s="18" t="str">
        <f>IF(AND(OR(IMPORT!K560="available",IMPORT!K560="reservation",IMPORT!K560="reservation-late"),OR(A560&lt;&gt;"Z - Garage - Livraison",A560&lt;&gt;"Z - Garage - Livraison")),B560,"")</f>
        <v/>
      </c>
      <c r="J560" s="18" t="str">
        <f>IFERROR(IF(VLOOKUP(B560,IMPORT!$F:$AF,21,FALSE)&lt;&gt;"null",IF(OR(A560="Z - Garage - Livraison",A560="Z - Garage - Restitution"),"",B560),""),"")</f>
        <v/>
      </c>
      <c r="K560" s="18" t="str">
        <f>IF(AND(J560="",OR(IMPORT!K560="intervention",IMPORT!K560="intervention-late")),IF(OR(A560="Z - Garage - Livraison",A560="Z - Garage - Restitution"),"",B560),"")</f>
        <v/>
      </c>
      <c r="L560" s="18" t="str">
        <f t="shared" si="16"/>
        <v/>
      </c>
      <c r="M560" s="20" t="str">
        <f>IFERROR(INT(IF(OR(IMPORT!K560="intervention",IMPORT!K560="intervention-late",IMPORT!K560="unavailable"),IF(J560&lt;&gt;"",MID(VLOOKUP(B560,IMPORT!$F:$AF,21,0),1,10),MID(VLOOKUP(B560,IMPORT!$F:$AF,19,0),1,10)),"")),"")</f>
        <v/>
      </c>
      <c r="N560" s="20" t="str">
        <f>IFERROR(INT(IF(OR(IMPORT!K560="intervention",IMPORT!K560="intervention-late",IMPORT!K560="unavailable"),IF(J560&lt;&gt;"",MID(VLOOKUP(B560,IMPORT!$F:$AF,22,0),1,10),MID(VLOOKUP(B560,IMPORT!$F:$AF,20,0),1,10)),"")),"")</f>
        <v/>
      </c>
      <c r="O560" s="18" t="str">
        <f t="shared" ca="1" si="17"/>
        <v/>
      </c>
      <c r="P560" s="14" t="str">
        <f>IFERROR(INT(IF(MID(VLOOKUP(B560,IMPORT!$F:$AF,23,FALSE),1,10)&lt;&gt;"null",MID(VLOOKUP(B560,IMPORT!$F:$AF,23,FALSE),1,10),"")),"")</f>
        <v/>
      </c>
      <c r="Q560" s="16" t="str">
        <f>IFERROR(INT(IF(MID(VLOOKUP(B560,IMPORT!$F:$AF,26,FALSE),1,10)&lt;&gt;"null",MID(VLOOKUP(B560,IMPORT!$F:$AF,26,FALSE),1,10),"")),"")</f>
        <v/>
      </c>
      <c r="R560" s="16" t="str">
        <f>IFERROR(IF(VLOOKUP(B560,IMPORT!$F:$AF,11,FALSE)="true","X",""),"")</f>
        <v/>
      </c>
      <c r="S560" s="16" t="str">
        <f>IFERROR(IF(VLOOKUP(B560,IMPORT!$F:$AF,12,FALSE)="true","X",""),"")</f>
        <v/>
      </c>
      <c r="T560" s="16" t="str">
        <f>IFERROR(IF(VLOOKUP(B560,IMPORT!$F:$AF,9,FALSE)="true","X",""),"")</f>
        <v/>
      </c>
      <c r="U560" s="16" t="str">
        <f>IFERROR(IF(VLOOKUP(B560,IMPORT!$F:$AF,10,FALSE)="true","X",""),"")</f>
        <v/>
      </c>
      <c r="V560" s="16" t="str">
        <f>IFERROR(IF(VLOOKUP(B560,IMPORT!$F:$AF,13,FALSE)="true","X",""),"")</f>
        <v/>
      </c>
      <c r="W560" s="16" t="str">
        <f>IFERROR(IF(VLOOKUP(B560,IMPORT!$F:$AF,14,FALSE)="true","X",""),"")</f>
        <v/>
      </c>
      <c r="X560" s="12" t="str">
        <f>IFERROR(INT(IF(MID(VLOOKUP(B560,IMPORT!$F:$AF,27,FALSE),1,10)&lt;&gt;"null",MID(VLOOKUP(B560,IMPORT!$F:$AF,27,FALSE),1,10),"-")),"")</f>
        <v/>
      </c>
      <c r="Y560" s="21" t="str">
        <f>IFERROR(IF(VLOOKUP(B560,IMPORT!$F:$AF,24,FALSE)&lt;&gt;"null",VLOOKUP(B560,IMPORT!$F:$AF,24,FALSE),""),"")</f>
        <v/>
      </c>
      <c r="Z560" s="18" t="str">
        <f>IFERROR(IF(VLOOKUP(B560,IMPORT!$F:$AF,25,FALSE)&lt;&gt;"null",VLOOKUP(B560,IMPORT!$F:$AF,25,FALSE),""),"")</f>
        <v/>
      </c>
    </row>
    <row r="561" spans="1:26">
      <c r="A561" s="1" t="str">
        <f>IFERROR(IF(IMPORT!C561&lt;&gt;"",IMPORT!C561,""),"")</f>
        <v/>
      </c>
      <c r="B561" s="1">
        <f>IFERROR(VLOOKUP(D561,IMPORT!$1:$1048576,6,FALSE),"")</f>
        <v>0</v>
      </c>
      <c r="C561" s="1" t="str">
        <f>IFERROR(VLOOKUP(B561,IMPORT!$F:$G,2,FALSE),"")</f>
        <v/>
      </c>
      <c r="D561" s="8" t="str">
        <f>IFERROR(IF(IMPORT!A561&lt;&gt;"",IMPORT!A561,""),"")</f>
        <v/>
      </c>
      <c r="E561" s="1">
        <f>IFERROR(VLOOKUP(D561,IMPORT!$1:$1048576,21,FALSE),"")</f>
        <v>0</v>
      </c>
      <c r="F561" s="22" t="str">
        <f>IFERROR(IF(VLOOKUP(B561,IMPORT!$F:$J,4,0)="true","","S"),"")</f>
        <v/>
      </c>
      <c r="G561" s="10" t="str">
        <f>IFERROR(IF(VLOOKUP(B561,IMPORT!$F:$J,5,0)="normal","","B"),"")</f>
        <v/>
      </c>
      <c r="H561" s="23" t="str">
        <f>IFERROR(IF(VLOOKUP(B561,IMPORT!$F:$L,7,0)="true","","P"),"")</f>
        <v/>
      </c>
      <c r="I561" s="18" t="str">
        <f>IF(AND(OR(IMPORT!K561="available",IMPORT!K561="reservation",IMPORT!K561="reservation-late"),OR(A561&lt;&gt;"Z - Garage - Livraison",A561&lt;&gt;"Z - Garage - Livraison")),B561,"")</f>
        <v/>
      </c>
      <c r="J561" s="18" t="str">
        <f>IFERROR(IF(VLOOKUP(B561,IMPORT!$F:$AF,21,FALSE)&lt;&gt;"null",IF(OR(A561="Z - Garage - Livraison",A561="Z - Garage - Restitution"),"",B561),""),"")</f>
        <v/>
      </c>
      <c r="K561" s="18" t="str">
        <f>IF(AND(J561="",OR(IMPORT!K561="intervention",IMPORT!K561="intervention-late")),IF(OR(A561="Z - Garage - Livraison",A561="Z - Garage - Restitution"),"",B561),"")</f>
        <v/>
      </c>
      <c r="L561" s="18" t="str">
        <f t="shared" si="16"/>
        <v/>
      </c>
      <c r="M561" s="20" t="str">
        <f>IFERROR(INT(IF(OR(IMPORT!K561="intervention",IMPORT!K561="intervention-late",IMPORT!K561="unavailable"),IF(J561&lt;&gt;"",MID(VLOOKUP(B561,IMPORT!$F:$AF,21,0),1,10),MID(VLOOKUP(B561,IMPORT!$F:$AF,19,0),1,10)),"")),"")</f>
        <v/>
      </c>
      <c r="N561" s="20" t="str">
        <f>IFERROR(INT(IF(OR(IMPORT!K561="intervention",IMPORT!K561="intervention-late",IMPORT!K561="unavailable"),IF(J561&lt;&gt;"",MID(VLOOKUP(B561,IMPORT!$F:$AF,22,0),1,10),MID(VLOOKUP(B561,IMPORT!$F:$AF,20,0),1,10)),"")),"")</f>
        <v/>
      </c>
      <c r="O561" s="18" t="str">
        <f t="shared" ca="1" si="17"/>
        <v/>
      </c>
      <c r="P561" s="14" t="str">
        <f>IFERROR(INT(IF(MID(VLOOKUP(B561,IMPORT!$F:$AF,23,FALSE),1,10)&lt;&gt;"null",MID(VLOOKUP(B561,IMPORT!$F:$AF,23,FALSE),1,10),"")),"")</f>
        <v/>
      </c>
      <c r="Q561" s="16" t="str">
        <f>IFERROR(INT(IF(MID(VLOOKUP(B561,IMPORT!$F:$AF,26,FALSE),1,10)&lt;&gt;"null",MID(VLOOKUP(B561,IMPORT!$F:$AF,26,FALSE),1,10),"")),"")</f>
        <v/>
      </c>
      <c r="R561" s="16" t="str">
        <f>IFERROR(IF(VLOOKUP(B561,IMPORT!$F:$AF,11,FALSE)="true","X",""),"")</f>
        <v/>
      </c>
      <c r="S561" s="16" t="str">
        <f>IFERROR(IF(VLOOKUP(B561,IMPORT!$F:$AF,12,FALSE)="true","X",""),"")</f>
        <v/>
      </c>
      <c r="T561" s="16" t="str">
        <f>IFERROR(IF(VLOOKUP(B561,IMPORT!$F:$AF,9,FALSE)="true","X",""),"")</f>
        <v/>
      </c>
      <c r="U561" s="16" t="str">
        <f>IFERROR(IF(VLOOKUP(B561,IMPORT!$F:$AF,10,FALSE)="true","X",""),"")</f>
        <v/>
      </c>
      <c r="V561" s="16" t="str">
        <f>IFERROR(IF(VLOOKUP(B561,IMPORT!$F:$AF,13,FALSE)="true","X",""),"")</f>
        <v/>
      </c>
      <c r="W561" s="16" t="str">
        <f>IFERROR(IF(VLOOKUP(B561,IMPORT!$F:$AF,14,FALSE)="true","X",""),"")</f>
        <v/>
      </c>
      <c r="X561" s="12" t="str">
        <f>IFERROR(INT(IF(MID(VLOOKUP(B561,IMPORT!$F:$AF,27,FALSE),1,10)&lt;&gt;"null",MID(VLOOKUP(B561,IMPORT!$F:$AF,27,FALSE),1,10),"-")),"")</f>
        <v/>
      </c>
      <c r="Y561" s="21" t="str">
        <f>IFERROR(IF(VLOOKUP(B561,IMPORT!$F:$AF,24,FALSE)&lt;&gt;"null",VLOOKUP(B561,IMPORT!$F:$AF,24,FALSE),""),"")</f>
        <v/>
      </c>
      <c r="Z561" s="18" t="str">
        <f>IFERROR(IF(VLOOKUP(B561,IMPORT!$F:$AF,25,FALSE)&lt;&gt;"null",VLOOKUP(B561,IMPORT!$F:$AF,25,FALSE),""),"")</f>
        <v/>
      </c>
    </row>
    <row r="562" spans="1:26">
      <c r="A562" s="1" t="str">
        <f>IFERROR(IF(IMPORT!C562&lt;&gt;"",IMPORT!C562,""),"")</f>
        <v/>
      </c>
      <c r="B562" s="1">
        <f>IFERROR(VLOOKUP(D562,IMPORT!$1:$1048576,6,FALSE),"")</f>
        <v>0</v>
      </c>
      <c r="C562" s="1" t="str">
        <f>IFERROR(VLOOKUP(B562,IMPORT!$F:$G,2,FALSE),"")</f>
        <v/>
      </c>
      <c r="D562" s="8" t="str">
        <f>IFERROR(IF(IMPORT!A562&lt;&gt;"",IMPORT!A562,""),"")</f>
        <v/>
      </c>
      <c r="E562" s="1">
        <f>IFERROR(VLOOKUP(D562,IMPORT!$1:$1048576,21,FALSE),"")</f>
        <v>0</v>
      </c>
      <c r="F562" s="22" t="str">
        <f>IFERROR(IF(VLOOKUP(B562,IMPORT!$F:$J,4,0)="true","","S"),"")</f>
        <v/>
      </c>
      <c r="G562" s="10" t="str">
        <f>IFERROR(IF(VLOOKUP(B562,IMPORT!$F:$J,5,0)="normal","","B"),"")</f>
        <v/>
      </c>
      <c r="H562" s="23" t="str">
        <f>IFERROR(IF(VLOOKUP(B562,IMPORT!$F:$L,7,0)="true","","P"),"")</f>
        <v/>
      </c>
      <c r="I562" s="18" t="str">
        <f>IF(AND(OR(IMPORT!K562="available",IMPORT!K562="reservation",IMPORT!K562="reservation-late"),OR(A562&lt;&gt;"Z - Garage - Livraison",A562&lt;&gt;"Z - Garage - Livraison")),B562,"")</f>
        <v/>
      </c>
      <c r="J562" s="18" t="str">
        <f>IFERROR(IF(VLOOKUP(B562,IMPORT!$F:$AF,21,FALSE)&lt;&gt;"null",IF(OR(A562="Z - Garage - Livraison",A562="Z - Garage - Restitution"),"",B562),""),"")</f>
        <v/>
      </c>
      <c r="K562" s="18" t="str">
        <f>IF(AND(J562="",OR(IMPORT!K562="intervention",IMPORT!K562="intervention-late")),IF(OR(A562="Z - Garage - Livraison",A562="Z - Garage - Restitution"),"",B562),"")</f>
        <v/>
      </c>
      <c r="L562" s="18" t="str">
        <f t="shared" si="16"/>
        <v/>
      </c>
      <c r="M562" s="20" t="str">
        <f>IFERROR(INT(IF(OR(IMPORT!K562="intervention",IMPORT!K562="intervention-late",IMPORT!K562="unavailable"),IF(J562&lt;&gt;"",MID(VLOOKUP(B562,IMPORT!$F:$AF,21,0),1,10),MID(VLOOKUP(B562,IMPORT!$F:$AF,19,0),1,10)),"")),"")</f>
        <v/>
      </c>
      <c r="N562" s="20" t="str">
        <f>IFERROR(INT(IF(OR(IMPORT!K562="intervention",IMPORT!K562="intervention-late",IMPORT!K562="unavailable"),IF(J562&lt;&gt;"",MID(VLOOKUP(B562,IMPORT!$F:$AF,22,0),1,10),MID(VLOOKUP(B562,IMPORT!$F:$AF,20,0),1,10)),"")),"")</f>
        <v/>
      </c>
      <c r="O562" s="18" t="str">
        <f t="shared" ca="1" si="17"/>
        <v/>
      </c>
      <c r="P562" s="14" t="str">
        <f>IFERROR(INT(IF(MID(VLOOKUP(B562,IMPORT!$F:$AF,23,FALSE),1,10)&lt;&gt;"null",MID(VLOOKUP(B562,IMPORT!$F:$AF,23,FALSE),1,10),"")),"")</f>
        <v/>
      </c>
      <c r="Q562" s="16" t="str">
        <f>IFERROR(INT(IF(MID(VLOOKUP(B562,IMPORT!$F:$AF,26,FALSE),1,10)&lt;&gt;"null",MID(VLOOKUP(B562,IMPORT!$F:$AF,26,FALSE),1,10),"")),"")</f>
        <v/>
      </c>
      <c r="R562" s="16" t="str">
        <f>IFERROR(IF(VLOOKUP(B562,IMPORT!$F:$AF,11,FALSE)="true","X",""),"")</f>
        <v/>
      </c>
      <c r="S562" s="16" t="str">
        <f>IFERROR(IF(VLOOKUP(B562,IMPORT!$F:$AF,12,FALSE)="true","X",""),"")</f>
        <v/>
      </c>
      <c r="T562" s="16" t="str">
        <f>IFERROR(IF(VLOOKUP(B562,IMPORT!$F:$AF,9,FALSE)="true","X",""),"")</f>
        <v/>
      </c>
      <c r="U562" s="16" t="str">
        <f>IFERROR(IF(VLOOKUP(B562,IMPORT!$F:$AF,10,FALSE)="true","X",""),"")</f>
        <v/>
      </c>
      <c r="V562" s="16" t="str">
        <f>IFERROR(IF(VLOOKUP(B562,IMPORT!$F:$AF,13,FALSE)="true","X",""),"")</f>
        <v/>
      </c>
      <c r="W562" s="16" t="str">
        <f>IFERROR(IF(VLOOKUP(B562,IMPORT!$F:$AF,14,FALSE)="true","X",""),"")</f>
        <v/>
      </c>
      <c r="X562" s="12" t="str">
        <f>IFERROR(INT(IF(MID(VLOOKUP(B562,IMPORT!$F:$AF,27,FALSE),1,10)&lt;&gt;"null",MID(VLOOKUP(B562,IMPORT!$F:$AF,27,FALSE),1,10),"-")),"")</f>
        <v/>
      </c>
      <c r="Y562" s="21" t="str">
        <f>IFERROR(IF(VLOOKUP(B562,IMPORT!$F:$AF,24,FALSE)&lt;&gt;"null",VLOOKUP(B562,IMPORT!$F:$AF,24,FALSE),""),"")</f>
        <v/>
      </c>
      <c r="Z562" s="18" t="str">
        <f>IFERROR(IF(VLOOKUP(B562,IMPORT!$F:$AF,25,FALSE)&lt;&gt;"null",VLOOKUP(B562,IMPORT!$F:$AF,25,FALSE),""),"")</f>
        <v/>
      </c>
    </row>
    <row r="563" spans="1:26">
      <c r="A563" s="1" t="str">
        <f>IFERROR(IF(IMPORT!C563&lt;&gt;"",IMPORT!C563,""),"")</f>
        <v/>
      </c>
      <c r="B563" s="1">
        <f>IFERROR(VLOOKUP(D563,IMPORT!$1:$1048576,6,FALSE),"")</f>
        <v>0</v>
      </c>
      <c r="C563" s="1" t="str">
        <f>IFERROR(VLOOKUP(B563,IMPORT!$F:$G,2,FALSE),"")</f>
        <v/>
      </c>
      <c r="D563" s="8" t="str">
        <f>IFERROR(IF(IMPORT!A563&lt;&gt;"",IMPORT!A563,""),"")</f>
        <v/>
      </c>
      <c r="E563" s="1">
        <f>IFERROR(VLOOKUP(D563,IMPORT!$1:$1048576,21,FALSE),"")</f>
        <v>0</v>
      </c>
      <c r="F563" s="22" t="str">
        <f>IFERROR(IF(VLOOKUP(B563,IMPORT!$F:$J,4,0)="true","","S"),"")</f>
        <v/>
      </c>
      <c r="G563" s="10" t="str">
        <f>IFERROR(IF(VLOOKUP(B563,IMPORT!$F:$J,5,0)="normal","","B"),"")</f>
        <v/>
      </c>
      <c r="H563" s="23" t="str">
        <f>IFERROR(IF(VLOOKUP(B563,IMPORT!$F:$L,7,0)="true","","P"),"")</f>
        <v/>
      </c>
      <c r="I563" s="18" t="str">
        <f>IF(AND(OR(IMPORT!K563="available",IMPORT!K563="reservation",IMPORT!K563="reservation-late"),OR(A563&lt;&gt;"Z - Garage - Livraison",A563&lt;&gt;"Z - Garage - Livraison")),B563,"")</f>
        <v/>
      </c>
      <c r="J563" s="18" t="str">
        <f>IFERROR(IF(VLOOKUP(B563,IMPORT!$F:$AF,21,FALSE)&lt;&gt;"null",IF(OR(A563="Z - Garage - Livraison",A563="Z - Garage - Restitution"),"",B563),""),"")</f>
        <v/>
      </c>
      <c r="K563" s="18" t="str">
        <f>IF(AND(J563="",OR(IMPORT!K563="intervention",IMPORT!K563="intervention-late")),IF(OR(A563="Z - Garage - Livraison",A563="Z - Garage - Restitution"),"",B563),"")</f>
        <v/>
      </c>
      <c r="L563" s="18" t="str">
        <f t="shared" si="16"/>
        <v/>
      </c>
      <c r="M563" s="20" t="str">
        <f>IFERROR(INT(IF(OR(IMPORT!K563="intervention",IMPORT!K563="intervention-late",IMPORT!K563="unavailable"),IF(J563&lt;&gt;"",MID(VLOOKUP(B563,IMPORT!$F:$AF,21,0),1,10),MID(VLOOKUP(B563,IMPORT!$F:$AF,19,0),1,10)),"")),"")</f>
        <v/>
      </c>
      <c r="N563" s="20" t="str">
        <f>IFERROR(INT(IF(OR(IMPORT!K563="intervention",IMPORT!K563="intervention-late",IMPORT!K563="unavailable"),IF(J563&lt;&gt;"",MID(VLOOKUP(B563,IMPORT!$F:$AF,22,0),1,10),MID(VLOOKUP(B563,IMPORT!$F:$AF,20,0),1,10)),"")),"")</f>
        <v/>
      </c>
      <c r="O563" s="18" t="str">
        <f t="shared" ca="1" si="17"/>
        <v/>
      </c>
      <c r="P563" s="14" t="str">
        <f>IFERROR(INT(IF(MID(VLOOKUP(B563,IMPORT!$F:$AF,23,FALSE),1,10)&lt;&gt;"null",MID(VLOOKUP(B563,IMPORT!$F:$AF,23,FALSE),1,10),"")),"")</f>
        <v/>
      </c>
      <c r="Q563" s="16" t="str">
        <f>IFERROR(INT(IF(MID(VLOOKUP(B563,IMPORT!$F:$AF,26,FALSE),1,10)&lt;&gt;"null",MID(VLOOKUP(B563,IMPORT!$F:$AF,26,FALSE),1,10),"")),"")</f>
        <v/>
      </c>
      <c r="R563" s="16" t="str">
        <f>IFERROR(IF(VLOOKUP(B563,IMPORT!$F:$AF,11,FALSE)="true","X",""),"")</f>
        <v/>
      </c>
      <c r="S563" s="16" t="str">
        <f>IFERROR(IF(VLOOKUP(B563,IMPORT!$F:$AF,12,FALSE)="true","X",""),"")</f>
        <v/>
      </c>
      <c r="T563" s="16" t="str">
        <f>IFERROR(IF(VLOOKUP(B563,IMPORT!$F:$AF,9,FALSE)="true","X",""),"")</f>
        <v/>
      </c>
      <c r="U563" s="16" t="str">
        <f>IFERROR(IF(VLOOKUP(B563,IMPORT!$F:$AF,10,FALSE)="true","X",""),"")</f>
        <v/>
      </c>
      <c r="V563" s="16" t="str">
        <f>IFERROR(IF(VLOOKUP(B563,IMPORT!$F:$AF,13,FALSE)="true","X",""),"")</f>
        <v/>
      </c>
      <c r="W563" s="16" t="str">
        <f>IFERROR(IF(VLOOKUP(B563,IMPORT!$F:$AF,14,FALSE)="true","X",""),"")</f>
        <v/>
      </c>
      <c r="X563" s="12" t="str">
        <f>IFERROR(INT(IF(MID(VLOOKUP(B563,IMPORT!$F:$AF,27,FALSE),1,10)&lt;&gt;"null",MID(VLOOKUP(B563,IMPORT!$F:$AF,27,FALSE),1,10),"-")),"")</f>
        <v/>
      </c>
      <c r="Y563" s="21" t="str">
        <f>IFERROR(IF(VLOOKUP(B563,IMPORT!$F:$AF,24,FALSE)&lt;&gt;"null",VLOOKUP(B563,IMPORT!$F:$AF,24,FALSE),""),"")</f>
        <v/>
      </c>
      <c r="Z563" s="18" t="str">
        <f>IFERROR(IF(VLOOKUP(B563,IMPORT!$F:$AF,25,FALSE)&lt;&gt;"null",VLOOKUP(B563,IMPORT!$F:$AF,25,FALSE),""),"")</f>
        <v/>
      </c>
    </row>
    <row r="564" spans="1:26">
      <c r="A564" s="1" t="str">
        <f>IFERROR(IF(IMPORT!C564&lt;&gt;"",IMPORT!C564,""),"")</f>
        <v/>
      </c>
      <c r="B564" s="1">
        <f>IFERROR(VLOOKUP(D564,IMPORT!$1:$1048576,6,FALSE),"")</f>
        <v>0</v>
      </c>
      <c r="C564" s="1" t="str">
        <f>IFERROR(VLOOKUP(B564,IMPORT!$F:$G,2,FALSE),"")</f>
        <v/>
      </c>
      <c r="D564" s="8" t="str">
        <f>IFERROR(IF(IMPORT!A564&lt;&gt;"",IMPORT!A564,""),"")</f>
        <v/>
      </c>
      <c r="E564" s="1">
        <f>IFERROR(VLOOKUP(D564,IMPORT!$1:$1048576,21,FALSE),"")</f>
        <v>0</v>
      </c>
      <c r="F564" s="22" t="str">
        <f>IFERROR(IF(VLOOKUP(B564,IMPORT!$F:$J,4,0)="true","","S"),"")</f>
        <v/>
      </c>
      <c r="G564" s="10" t="str">
        <f>IFERROR(IF(VLOOKUP(B564,IMPORT!$F:$J,5,0)="normal","","B"),"")</f>
        <v/>
      </c>
      <c r="H564" s="23" t="str">
        <f>IFERROR(IF(VLOOKUP(B564,IMPORT!$F:$L,7,0)="true","","P"),"")</f>
        <v/>
      </c>
      <c r="I564" s="18" t="str">
        <f>IF(AND(OR(IMPORT!K564="available",IMPORT!K564="reservation",IMPORT!K564="reservation-late"),OR(A564&lt;&gt;"Z - Garage - Livraison",A564&lt;&gt;"Z - Garage - Livraison")),B564,"")</f>
        <v/>
      </c>
      <c r="J564" s="18" t="str">
        <f>IFERROR(IF(VLOOKUP(B564,IMPORT!$F:$AF,21,FALSE)&lt;&gt;"null",IF(OR(A564="Z - Garage - Livraison",A564="Z - Garage - Restitution"),"",B564),""),"")</f>
        <v/>
      </c>
      <c r="K564" s="18" t="str">
        <f>IF(AND(J564="",OR(IMPORT!K564="intervention",IMPORT!K564="intervention-late")),IF(OR(A564="Z - Garage - Livraison",A564="Z - Garage - Restitution"),"",B564),"")</f>
        <v/>
      </c>
      <c r="L564" s="18" t="str">
        <f t="shared" si="16"/>
        <v/>
      </c>
      <c r="M564" s="20" t="str">
        <f>IFERROR(INT(IF(OR(IMPORT!K564="intervention",IMPORT!K564="intervention-late",IMPORT!K564="unavailable"),IF(J564&lt;&gt;"",MID(VLOOKUP(B564,IMPORT!$F:$AF,21,0),1,10),MID(VLOOKUP(B564,IMPORT!$F:$AF,19,0),1,10)),"")),"")</f>
        <v/>
      </c>
      <c r="N564" s="20" t="str">
        <f>IFERROR(INT(IF(OR(IMPORT!K564="intervention",IMPORT!K564="intervention-late",IMPORT!K564="unavailable"),IF(J564&lt;&gt;"",MID(VLOOKUP(B564,IMPORT!$F:$AF,22,0),1,10),MID(VLOOKUP(B564,IMPORT!$F:$AF,20,0),1,10)),"")),"")</f>
        <v/>
      </c>
      <c r="O564" s="18" t="str">
        <f t="shared" ca="1" si="17"/>
        <v/>
      </c>
      <c r="P564" s="14" t="str">
        <f>IFERROR(INT(IF(MID(VLOOKUP(B564,IMPORT!$F:$AF,23,FALSE),1,10)&lt;&gt;"null",MID(VLOOKUP(B564,IMPORT!$F:$AF,23,FALSE),1,10),"")),"")</f>
        <v/>
      </c>
      <c r="Q564" s="16" t="str">
        <f>IFERROR(INT(IF(MID(VLOOKUP(B564,IMPORT!$F:$AF,26,FALSE),1,10)&lt;&gt;"null",MID(VLOOKUP(B564,IMPORT!$F:$AF,26,FALSE),1,10),"")),"")</f>
        <v/>
      </c>
      <c r="R564" s="16" t="str">
        <f>IFERROR(IF(VLOOKUP(B564,IMPORT!$F:$AF,11,FALSE)="true","X",""),"")</f>
        <v/>
      </c>
      <c r="S564" s="16" t="str">
        <f>IFERROR(IF(VLOOKUP(B564,IMPORT!$F:$AF,12,FALSE)="true","X",""),"")</f>
        <v/>
      </c>
      <c r="T564" s="16" t="str">
        <f>IFERROR(IF(VLOOKUP(B564,IMPORT!$F:$AF,9,FALSE)="true","X",""),"")</f>
        <v/>
      </c>
      <c r="U564" s="16" t="str">
        <f>IFERROR(IF(VLOOKUP(B564,IMPORT!$F:$AF,10,FALSE)="true","X",""),"")</f>
        <v/>
      </c>
      <c r="V564" s="16" t="str">
        <f>IFERROR(IF(VLOOKUP(B564,IMPORT!$F:$AF,13,FALSE)="true","X",""),"")</f>
        <v/>
      </c>
      <c r="W564" s="16" t="str">
        <f>IFERROR(IF(VLOOKUP(B564,IMPORT!$F:$AF,14,FALSE)="true","X",""),"")</f>
        <v/>
      </c>
      <c r="X564" s="12" t="str">
        <f>IFERROR(INT(IF(MID(VLOOKUP(B564,IMPORT!$F:$AF,27,FALSE),1,10)&lt;&gt;"null",MID(VLOOKUP(B564,IMPORT!$F:$AF,27,FALSE),1,10),"-")),"")</f>
        <v/>
      </c>
      <c r="Y564" s="21" t="str">
        <f>IFERROR(IF(VLOOKUP(B564,IMPORT!$F:$AF,24,FALSE)&lt;&gt;"null",VLOOKUP(B564,IMPORT!$F:$AF,24,FALSE),""),"")</f>
        <v/>
      </c>
      <c r="Z564" s="18" t="str">
        <f>IFERROR(IF(VLOOKUP(B564,IMPORT!$F:$AF,25,FALSE)&lt;&gt;"null",VLOOKUP(B564,IMPORT!$F:$AF,25,FALSE),""),"")</f>
        <v/>
      </c>
    </row>
    <row r="565" spans="1:26">
      <c r="A565" s="1" t="str">
        <f>IFERROR(IF(IMPORT!C565&lt;&gt;"",IMPORT!C565,""),"")</f>
        <v/>
      </c>
      <c r="B565" s="1">
        <f>IFERROR(VLOOKUP(D565,IMPORT!$1:$1048576,6,FALSE),"")</f>
        <v>0</v>
      </c>
      <c r="C565" s="1" t="str">
        <f>IFERROR(VLOOKUP(B565,IMPORT!$F:$G,2,FALSE),"")</f>
        <v/>
      </c>
      <c r="D565" s="8" t="str">
        <f>IFERROR(IF(IMPORT!A565&lt;&gt;"",IMPORT!A565,""),"")</f>
        <v/>
      </c>
      <c r="E565" s="1">
        <f>IFERROR(VLOOKUP(D565,IMPORT!$1:$1048576,21,FALSE),"")</f>
        <v>0</v>
      </c>
      <c r="F565" s="22" t="str">
        <f>IFERROR(IF(VLOOKUP(B565,IMPORT!$F:$J,4,0)="true","","S"),"")</f>
        <v/>
      </c>
      <c r="G565" s="10" t="str">
        <f>IFERROR(IF(VLOOKUP(B565,IMPORT!$F:$J,5,0)="normal","","B"),"")</f>
        <v/>
      </c>
      <c r="H565" s="23" t="str">
        <f>IFERROR(IF(VLOOKUP(B565,IMPORT!$F:$L,7,0)="true","","P"),"")</f>
        <v/>
      </c>
      <c r="I565" s="18" t="str">
        <f>IF(AND(OR(IMPORT!K565="available",IMPORT!K565="reservation",IMPORT!K565="reservation-late"),OR(A565&lt;&gt;"Z - Garage - Livraison",A565&lt;&gt;"Z - Garage - Livraison")),B565,"")</f>
        <v/>
      </c>
      <c r="J565" s="18" t="str">
        <f>IFERROR(IF(VLOOKUP(B565,IMPORT!$F:$AF,21,FALSE)&lt;&gt;"null",IF(OR(A565="Z - Garage - Livraison",A565="Z - Garage - Restitution"),"",B565),""),"")</f>
        <v/>
      </c>
      <c r="K565" s="18" t="str">
        <f>IF(AND(J565="",OR(IMPORT!K565="intervention",IMPORT!K565="intervention-late")),IF(OR(A565="Z - Garage - Livraison",A565="Z - Garage - Restitution"),"",B565),"")</f>
        <v/>
      </c>
      <c r="L565" s="18" t="str">
        <f t="shared" si="16"/>
        <v/>
      </c>
      <c r="M565" s="20" t="str">
        <f>IFERROR(INT(IF(OR(IMPORT!K565="intervention",IMPORT!K565="intervention-late",IMPORT!K565="unavailable"),IF(J565&lt;&gt;"",MID(VLOOKUP(B565,IMPORT!$F:$AF,21,0),1,10),MID(VLOOKUP(B565,IMPORT!$F:$AF,19,0),1,10)),"")),"")</f>
        <v/>
      </c>
      <c r="N565" s="20" t="str">
        <f>IFERROR(INT(IF(OR(IMPORT!K565="intervention",IMPORT!K565="intervention-late",IMPORT!K565="unavailable"),IF(J565&lt;&gt;"",MID(VLOOKUP(B565,IMPORT!$F:$AF,22,0),1,10),MID(VLOOKUP(B565,IMPORT!$F:$AF,20,0),1,10)),"")),"")</f>
        <v/>
      </c>
      <c r="O565" s="18" t="str">
        <f t="shared" ca="1" si="17"/>
        <v/>
      </c>
      <c r="P565" s="14" t="str">
        <f>IFERROR(INT(IF(MID(VLOOKUP(B565,IMPORT!$F:$AF,23,FALSE),1,10)&lt;&gt;"null",MID(VLOOKUP(B565,IMPORT!$F:$AF,23,FALSE),1,10),"")),"")</f>
        <v/>
      </c>
      <c r="Q565" s="16" t="str">
        <f>IFERROR(INT(IF(MID(VLOOKUP(B565,IMPORT!$F:$AF,26,FALSE),1,10)&lt;&gt;"null",MID(VLOOKUP(B565,IMPORT!$F:$AF,26,FALSE),1,10),"")),"")</f>
        <v/>
      </c>
      <c r="R565" s="16" t="str">
        <f>IFERROR(IF(VLOOKUP(B565,IMPORT!$F:$AF,11,FALSE)="true","X",""),"")</f>
        <v/>
      </c>
      <c r="S565" s="16" t="str">
        <f>IFERROR(IF(VLOOKUP(B565,IMPORT!$F:$AF,12,FALSE)="true","X",""),"")</f>
        <v/>
      </c>
      <c r="T565" s="16" t="str">
        <f>IFERROR(IF(VLOOKUP(B565,IMPORT!$F:$AF,9,FALSE)="true","X",""),"")</f>
        <v/>
      </c>
      <c r="U565" s="16" t="str">
        <f>IFERROR(IF(VLOOKUP(B565,IMPORT!$F:$AF,10,FALSE)="true","X",""),"")</f>
        <v/>
      </c>
      <c r="V565" s="16" t="str">
        <f>IFERROR(IF(VLOOKUP(B565,IMPORT!$F:$AF,13,FALSE)="true","X",""),"")</f>
        <v/>
      </c>
      <c r="W565" s="16" t="str">
        <f>IFERROR(IF(VLOOKUP(B565,IMPORT!$F:$AF,14,FALSE)="true","X",""),"")</f>
        <v/>
      </c>
      <c r="X565" s="12" t="str">
        <f>IFERROR(INT(IF(MID(VLOOKUP(B565,IMPORT!$F:$AF,27,FALSE),1,10)&lt;&gt;"null",MID(VLOOKUP(B565,IMPORT!$F:$AF,27,FALSE),1,10),"-")),"")</f>
        <v/>
      </c>
      <c r="Y565" s="21" t="str">
        <f>IFERROR(IF(VLOOKUP(B565,IMPORT!$F:$AF,24,FALSE)&lt;&gt;"null",VLOOKUP(B565,IMPORT!$F:$AF,24,FALSE),""),"")</f>
        <v/>
      </c>
      <c r="Z565" s="18" t="str">
        <f>IFERROR(IF(VLOOKUP(B565,IMPORT!$F:$AF,25,FALSE)&lt;&gt;"null",VLOOKUP(B565,IMPORT!$F:$AF,25,FALSE),""),"")</f>
        <v/>
      </c>
    </row>
    <row r="566" spans="1:26">
      <c r="A566" s="1" t="str">
        <f>IFERROR(IF(IMPORT!C566&lt;&gt;"",IMPORT!C566,""),"")</f>
        <v/>
      </c>
      <c r="B566" s="1">
        <f>IFERROR(VLOOKUP(D566,IMPORT!$1:$1048576,6,FALSE),"")</f>
        <v>0</v>
      </c>
      <c r="C566" s="1" t="str">
        <f>IFERROR(VLOOKUP(B566,IMPORT!$F:$G,2,FALSE),"")</f>
        <v/>
      </c>
      <c r="D566" s="8" t="str">
        <f>IFERROR(IF(IMPORT!A566&lt;&gt;"",IMPORT!A566,""),"")</f>
        <v/>
      </c>
      <c r="E566" s="1">
        <f>IFERROR(VLOOKUP(D566,IMPORT!$1:$1048576,21,FALSE),"")</f>
        <v>0</v>
      </c>
      <c r="F566" s="22" t="str">
        <f>IFERROR(IF(VLOOKUP(B566,IMPORT!$F:$J,4,0)="true","","S"),"")</f>
        <v/>
      </c>
      <c r="G566" s="10" t="str">
        <f>IFERROR(IF(VLOOKUP(B566,IMPORT!$F:$J,5,0)="normal","","B"),"")</f>
        <v/>
      </c>
      <c r="H566" s="23" t="str">
        <f>IFERROR(IF(VLOOKUP(B566,IMPORT!$F:$L,7,0)="true","","P"),"")</f>
        <v/>
      </c>
      <c r="I566" s="18" t="str">
        <f>IF(AND(OR(IMPORT!K566="available",IMPORT!K566="reservation",IMPORT!K566="reservation-late"),OR(A566&lt;&gt;"Z - Garage - Livraison",A566&lt;&gt;"Z - Garage - Livraison")),B566,"")</f>
        <v/>
      </c>
      <c r="J566" s="18" t="str">
        <f>IFERROR(IF(VLOOKUP(B566,IMPORT!$F:$AF,21,FALSE)&lt;&gt;"null",IF(OR(A566="Z - Garage - Livraison",A566="Z - Garage - Restitution"),"",B566),""),"")</f>
        <v/>
      </c>
      <c r="K566" s="18" t="str">
        <f>IF(AND(J566="",OR(IMPORT!K566="intervention",IMPORT!K566="intervention-late")),IF(OR(A566="Z - Garage - Livraison",A566="Z - Garage - Restitution"),"",B566),"")</f>
        <v/>
      </c>
      <c r="L566" s="18" t="str">
        <f t="shared" si="16"/>
        <v/>
      </c>
      <c r="M566" s="20" t="str">
        <f>IFERROR(INT(IF(OR(IMPORT!K566="intervention",IMPORT!K566="intervention-late",IMPORT!K566="unavailable"),IF(J566&lt;&gt;"",MID(VLOOKUP(B566,IMPORT!$F:$AF,21,0),1,10),MID(VLOOKUP(B566,IMPORT!$F:$AF,19,0),1,10)),"")),"")</f>
        <v/>
      </c>
      <c r="N566" s="20" t="str">
        <f>IFERROR(INT(IF(OR(IMPORT!K566="intervention",IMPORT!K566="intervention-late",IMPORT!K566="unavailable"),IF(J566&lt;&gt;"",MID(VLOOKUP(B566,IMPORT!$F:$AF,22,0),1,10),MID(VLOOKUP(B566,IMPORT!$F:$AF,20,0),1,10)),"")),"")</f>
        <v/>
      </c>
      <c r="O566" s="18" t="str">
        <f t="shared" ca="1" si="17"/>
        <v/>
      </c>
      <c r="P566" s="14" t="str">
        <f>IFERROR(INT(IF(MID(VLOOKUP(B566,IMPORT!$F:$AF,23,FALSE),1,10)&lt;&gt;"null",MID(VLOOKUP(B566,IMPORT!$F:$AF,23,FALSE),1,10),"")),"")</f>
        <v/>
      </c>
      <c r="Q566" s="16" t="str">
        <f>IFERROR(INT(IF(MID(VLOOKUP(B566,IMPORT!$F:$AF,26,FALSE),1,10)&lt;&gt;"null",MID(VLOOKUP(B566,IMPORT!$F:$AF,26,FALSE),1,10),"")),"")</f>
        <v/>
      </c>
      <c r="R566" s="16" t="str">
        <f>IFERROR(IF(VLOOKUP(B566,IMPORT!$F:$AF,11,FALSE)="true","X",""),"")</f>
        <v/>
      </c>
      <c r="S566" s="16" t="str">
        <f>IFERROR(IF(VLOOKUP(B566,IMPORT!$F:$AF,12,FALSE)="true","X",""),"")</f>
        <v/>
      </c>
      <c r="T566" s="16" t="str">
        <f>IFERROR(IF(VLOOKUP(B566,IMPORT!$F:$AF,9,FALSE)="true","X",""),"")</f>
        <v/>
      </c>
      <c r="U566" s="16" t="str">
        <f>IFERROR(IF(VLOOKUP(B566,IMPORT!$F:$AF,10,FALSE)="true","X",""),"")</f>
        <v/>
      </c>
      <c r="V566" s="16" t="str">
        <f>IFERROR(IF(VLOOKUP(B566,IMPORT!$F:$AF,13,FALSE)="true","X",""),"")</f>
        <v/>
      </c>
      <c r="W566" s="16" t="str">
        <f>IFERROR(IF(VLOOKUP(B566,IMPORT!$F:$AF,14,FALSE)="true","X",""),"")</f>
        <v/>
      </c>
      <c r="X566" s="12" t="str">
        <f>IFERROR(INT(IF(MID(VLOOKUP(B566,IMPORT!$F:$AF,27,FALSE),1,10)&lt;&gt;"null",MID(VLOOKUP(B566,IMPORT!$F:$AF,27,FALSE),1,10),"-")),"")</f>
        <v/>
      </c>
      <c r="Y566" s="21" t="str">
        <f>IFERROR(IF(VLOOKUP(B566,IMPORT!$F:$AF,24,FALSE)&lt;&gt;"null",VLOOKUP(B566,IMPORT!$F:$AF,24,FALSE),""),"")</f>
        <v/>
      </c>
      <c r="Z566" s="18" t="str">
        <f>IFERROR(IF(VLOOKUP(B566,IMPORT!$F:$AF,25,FALSE)&lt;&gt;"null",VLOOKUP(B566,IMPORT!$F:$AF,25,FALSE),""),"")</f>
        <v/>
      </c>
    </row>
    <row r="567" spans="1:26">
      <c r="A567" s="1" t="str">
        <f>IFERROR(IF(IMPORT!C567&lt;&gt;"",IMPORT!C567,""),"")</f>
        <v/>
      </c>
      <c r="B567" s="1">
        <f>IFERROR(VLOOKUP(D567,IMPORT!$1:$1048576,6,FALSE),"")</f>
        <v>0</v>
      </c>
      <c r="C567" s="1" t="str">
        <f>IFERROR(VLOOKUP(B567,IMPORT!$F:$G,2,FALSE),"")</f>
        <v/>
      </c>
      <c r="D567" s="8" t="str">
        <f>IFERROR(IF(IMPORT!A567&lt;&gt;"",IMPORT!A567,""),"")</f>
        <v/>
      </c>
      <c r="E567" s="1">
        <f>IFERROR(VLOOKUP(D567,IMPORT!$1:$1048576,21,FALSE),"")</f>
        <v>0</v>
      </c>
      <c r="F567" s="22" t="str">
        <f>IFERROR(IF(VLOOKUP(B567,IMPORT!$F:$J,4,0)="true","","S"),"")</f>
        <v/>
      </c>
      <c r="G567" s="10" t="str">
        <f>IFERROR(IF(VLOOKUP(B567,IMPORT!$F:$J,5,0)="normal","","B"),"")</f>
        <v/>
      </c>
      <c r="H567" s="23" t="str">
        <f>IFERROR(IF(VLOOKUP(B567,IMPORT!$F:$L,7,0)="true","","P"),"")</f>
        <v/>
      </c>
      <c r="I567" s="18" t="str">
        <f>IF(AND(OR(IMPORT!K567="available",IMPORT!K567="reservation",IMPORT!K567="reservation-late"),OR(A567&lt;&gt;"Z - Garage - Livraison",A567&lt;&gt;"Z - Garage - Livraison")),B567,"")</f>
        <v/>
      </c>
      <c r="J567" s="18" t="str">
        <f>IFERROR(IF(VLOOKUP(B567,IMPORT!$F:$AF,21,FALSE)&lt;&gt;"null",IF(OR(A567="Z - Garage - Livraison",A567="Z - Garage - Restitution"),"",B567),""),"")</f>
        <v/>
      </c>
      <c r="K567" s="18" t="str">
        <f>IF(AND(J567="",OR(IMPORT!K567="intervention",IMPORT!K567="intervention-late")),IF(OR(A567="Z - Garage - Livraison",A567="Z - Garage - Restitution"),"",B567),"")</f>
        <v/>
      </c>
      <c r="L567" s="18" t="str">
        <f t="shared" si="16"/>
        <v/>
      </c>
      <c r="M567" s="20" t="str">
        <f>IFERROR(INT(IF(OR(IMPORT!K567="intervention",IMPORT!K567="intervention-late",IMPORT!K567="unavailable"),IF(J567&lt;&gt;"",MID(VLOOKUP(B567,IMPORT!$F:$AF,21,0),1,10),MID(VLOOKUP(B567,IMPORT!$F:$AF,19,0),1,10)),"")),"")</f>
        <v/>
      </c>
      <c r="N567" s="20" t="str">
        <f>IFERROR(INT(IF(OR(IMPORT!K567="intervention",IMPORT!K567="intervention-late",IMPORT!K567="unavailable"),IF(J567&lt;&gt;"",MID(VLOOKUP(B567,IMPORT!$F:$AF,22,0),1,10),MID(VLOOKUP(B567,IMPORT!$F:$AF,20,0),1,10)),"")),"")</f>
        <v/>
      </c>
      <c r="O567" s="18" t="str">
        <f t="shared" ca="1" si="17"/>
        <v/>
      </c>
      <c r="P567" s="14" t="str">
        <f>IFERROR(INT(IF(MID(VLOOKUP(B567,IMPORT!$F:$AF,23,FALSE),1,10)&lt;&gt;"null",MID(VLOOKUP(B567,IMPORT!$F:$AF,23,FALSE),1,10),"")),"")</f>
        <v/>
      </c>
      <c r="Q567" s="16" t="str">
        <f>IFERROR(INT(IF(MID(VLOOKUP(B567,IMPORT!$F:$AF,26,FALSE),1,10)&lt;&gt;"null",MID(VLOOKUP(B567,IMPORT!$F:$AF,26,FALSE),1,10),"")),"")</f>
        <v/>
      </c>
      <c r="R567" s="16" t="str">
        <f>IFERROR(IF(VLOOKUP(B567,IMPORT!$F:$AF,11,FALSE)="true","X",""),"")</f>
        <v/>
      </c>
      <c r="S567" s="16" t="str">
        <f>IFERROR(IF(VLOOKUP(B567,IMPORT!$F:$AF,12,FALSE)="true","X",""),"")</f>
        <v/>
      </c>
      <c r="T567" s="16" t="str">
        <f>IFERROR(IF(VLOOKUP(B567,IMPORT!$F:$AF,9,FALSE)="true","X",""),"")</f>
        <v/>
      </c>
      <c r="U567" s="16" t="str">
        <f>IFERROR(IF(VLOOKUP(B567,IMPORT!$F:$AF,10,FALSE)="true","X",""),"")</f>
        <v/>
      </c>
      <c r="V567" s="16" t="str">
        <f>IFERROR(IF(VLOOKUP(B567,IMPORT!$F:$AF,13,FALSE)="true","X",""),"")</f>
        <v/>
      </c>
      <c r="W567" s="16" t="str">
        <f>IFERROR(IF(VLOOKUP(B567,IMPORT!$F:$AF,14,FALSE)="true","X",""),"")</f>
        <v/>
      </c>
      <c r="X567" s="12" t="str">
        <f>IFERROR(INT(IF(MID(VLOOKUP(B567,IMPORT!$F:$AF,27,FALSE),1,10)&lt;&gt;"null",MID(VLOOKUP(B567,IMPORT!$F:$AF,27,FALSE),1,10),"-")),"")</f>
        <v/>
      </c>
      <c r="Y567" s="21" t="str">
        <f>IFERROR(IF(VLOOKUP(B567,IMPORT!$F:$AF,24,FALSE)&lt;&gt;"null",VLOOKUP(B567,IMPORT!$F:$AF,24,FALSE),""),"")</f>
        <v/>
      </c>
      <c r="Z567" s="18" t="str">
        <f>IFERROR(IF(VLOOKUP(B567,IMPORT!$F:$AF,25,FALSE)&lt;&gt;"null",VLOOKUP(B567,IMPORT!$F:$AF,25,FALSE),""),"")</f>
        <v/>
      </c>
    </row>
    <row r="568" spans="1:26">
      <c r="A568" s="1" t="str">
        <f>IFERROR(IF(IMPORT!C568&lt;&gt;"",IMPORT!C568,""),"")</f>
        <v/>
      </c>
      <c r="B568" s="1">
        <f>IFERROR(VLOOKUP(D568,IMPORT!$1:$1048576,6,FALSE),"")</f>
        <v>0</v>
      </c>
      <c r="C568" s="1" t="str">
        <f>IFERROR(VLOOKUP(B568,IMPORT!$F:$G,2,FALSE),"")</f>
        <v/>
      </c>
      <c r="D568" s="8" t="str">
        <f>IFERROR(IF(IMPORT!A568&lt;&gt;"",IMPORT!A568,""),"")</f>
        <v/>
      </c>
      <c r="E568" s="1">
        <f>IFERROR(VLOOKUP(D568,IMPORT!$1:$1048576,21,FALSE),"")</f>
        <v>0</v>
      </c>
      <c r="F568" s="22" t="str">
        <f>IFERROR(IF(VLOOKUP(B568,IMPORT!$F:$J,4,0)="true","","S"),"")</f>
        <v/>
      </c>
      <c r="G568" s="10" t="str">
        <f>IFERROR(IF(VLOOKUP(B568,IMPORT!$F:$J,5,0)="normal","","B"),"")</f>
        <v/>
      </c>
      <c r="H568" s="23" t="str">
        <f>IFERROR(IF(VLOOKUP(B568,IMPORT!$F:$L,7,0)="true","","P"),"")</f>
        <v/>
      </c>
      <c r="I568" s="18" t="str">
        <f>IF(AND(OR(IMPORT!K568="available",IMPORT!K568="reservation",IMPORT!K568="reservation-late"),OR(A568&lt;&gt;"Z - Garage - Livraison",A568&lt;&gt;"Z - Garage - Livraison")),B568,"")</f>
        <v/>
      </c>
      <c r="J568" s="18" t="str">
        <f>IFERROR(IF(VLOOKUP(B568,IMPORT!$F:$AF,21,FALSE)&lt;&gt;"null",IF(OR(A568="Z - Garage - Livraison",A568="Z - Garage - Restitution"),"",B568),""),"")</f>
        <v/>
      </c>
      <c r="K568" s="18" t="str">
        <f>IF(AND(J568="",OR(IMPORT!K568="intervention",IMPORT!K568="intervention-late")),IF(OR(A568="Z - Garage - Livraison",A568="Z - Garage - Restitution"),"",B568),"")</f>
        <v/>
      </c>
      <c r="L568" s="18" t="str">
        <f t="shared" si="16"/>
        <v/>
      </c>
      <c r="M568" s="20" t="str">
        <f>IFERROR(INT(IF(OR(IMPORT!K568="intervention",IMPORT!K568="intervention-late",IMPORT!K568="unavailable"),IF(J568&lt;&gt;"",MID(VLOOKUP(B568,IMPORT!$F:$AF,21,0),1,10),MID(VLOOKUP(B568,IMPORT!$F:$AF,19,0),1,10)),"")),"")</f>
        <v/>
      </c>
      <c r="N568" s="20" t="str">
        <f>IFERROR(INT(IF(OR(IMPORT!K568="intervention",IMPORT!K568="intervention-late",IMPORT!K568="unavailable"),IF(J568&lt;&gt;"",MID(VLOOKUP(B568,IMPORT!$F:$AF,22,0),1,10),MID(VLOOKUP(B568,IMPORT!$F:$AF,20,0),1,10)),"")),"")</f>
        <v/>
      </c>
      <c r="O568" s="18" t="str">
        <f t="shared" ca="1" si="17"/>
        <v/>
      </c>
      <c r="P568" s="14" t="str">
        <f>IFERROR(INT(IF(MID(VLOOKUP(B568,IMPORT!$F:$AF,23,FALSE),1,10)&lt;&gt;"null",MID(VLOOKUP(B568,IMPORT!$F:$AF,23,FALSE),1,10),"")),"")</f>
        <v/>
      </c>
      <c r="Q568" s="16" t="str">
        <f>IFERROR(INT(IF(MID(VLOOKUP(B568,IMPORT!$F:$AF,26,FALSE),1,10)&lt;&gt;"null",MID(VLOOKUP(B568,IMPORT!$F:$AF,26,FALSE),1,10),"")),"")</f>
        <v/>
      </c>
      <c r="R568" s="16" t="str">
        <f>IFERROR(IF(VLOOKUP(B568,IMPORT!$F:$AF,11,FALSE)="true","X",""),"")</f>
        <v/>
      </c>
      <c r="S568" s="16" t="str">
        <f>IFERROR(IF(VLOOKUP(B568,IMPORT!$F:$AF,12,FALSE)="true","X",""),"")</f>
        <v/>
      </c>
      <c r="T568" s="16" t="str">
        <f>IFERROR(IF(VLOOKUP(B568,IMPORT!$F:$AF,9,FALSE)="true","X",""),"")</f>
        <v/>
      </c>
      <c r="U568" s="16" t="str">
        <f>IFERROR(IF(VLOOKUP(B568,IMPORT!$F:$AF,10,FALSE)="true","X",""),"")</f>
        <v/>
      </c>
      <c r="V568" s="16" t="str">
        <f>IFERROR(IF(VLOOKUP(B568,IMPORT!$F:$AF,13,FALSE)="true","X",""),"")</f>
        <v/>
      </c>
      <c r="W568" s="16" t="str">
        <f>IFERROR(IF(VLOOKUP(B568,IMPORT!$F:$AF,14,FALSE)="true","X",""),"")</f>
        <v/>
      </c>
      <c r="X568" s="12" t="str">
        <f>IFERROR(INT(IF(MID(VLOOKUP(B568,IMPORT!$F:$AF,27,FALSE),1,10)&lt;&gt;"null",MID(VLOOKUP(B568,IMPORT!$F:$AF,27,FALSE),1,10),"-")),"")</f>
        <v/>
      </c>
      <c r="Y568" s="21" t="str">
        <f>IFERROR(IF(VLOOKUP(B568,IMPORT!$F:$AF,24,FALSE)&lt;&gt;"null",VLOOKUP(B568,IMPORT!$F:$AF,24,FALSE),""),"")</f>
        <v/>
      </c>
      <c r="Z568" s="18" t="str">
        <f>IFERROR(IF(VLOOKUP(B568,IMPORT!$F:$AF,25,FALSE)&lt;&gt;"null",VLOOKUP(B568,IMPORT!$F:$AF,25,FALSE),""),"")</f>
        <v/>
      </c>
    </row>
    <row r="569" spans="1:26">
      <c r="A569" s="1" t="str">
        <f>IFERROR(IF(IMPORT!C569&lt;&gt;"",IMPORT!C569,""),"")</f>
        <v/>
      </c>
      <c r="B569" s="1">
        <f>IFERROR(VLOOKUP(D569,IMPORT!$1:$1048576,6,FALSE),"")</f>
        <v>0</v>
      </c>
      <c r="C569" s="1" t="str">
        <f>IFERROR(VLOOKUP(B569,IMPORT!$F:$G,2,FALSE),"")</f>
        <v/>
      </c>
      <c r="D569" s="8" t="str">
        <f>IFERROR(IF(IMPORT!A569&lt;&gt;"",IMPORT!A569,""),"")</f>
        <v/>
      </c>
      <c r="E569" s="1">
        <f>IFERROR(VLOOKUP(D569,IMPORT!$1:$1048576,21,FALSE),"")</f>
        <v>0</v>
      </c>
      <c r="F569" s="22" t="str">
        <f>IFERROR(IF(VLOOKUP(B569,IMPORT!$F:$J,4,0)="true","","S"),"")</f>
        <v/>
      </c>
      <c r="G569" s="10" t="str">
        <f>IFERROR(IF(VLOOKUP(B569,IMPORT!$F:$J,5,0)="normal","","B"),"")</f>
        <v/>
      </c>
      <c r="H569" s="23" t="str">
        <f>IFERROR(IF(VLOOKUP(B569,IMPORT!$F:$L,7,0)="true","","P"),"")</f>
        <v/>
      </c>
      <c r="I569" s="18" t="str">
        <f>IF(AND(OR(IMPORT!K569="available",IMPORT!K569="reservation",IMPORT!K569="reservation-late"),OR(A569&lt;&gt;"Z - Garage - Livraison",A569&lt;&gt;"Z - Garage - Livraison")),B569,"")</f>
        <v/>
      </c>
      <c r="J569" s="18" t="str">
        <f>IFERROR(IF(VLOOKUP(B569,IMPORT!$F:$AF,21,FALSE)&lt;&gt;"null",IF(OR(A569="Z - Garage - Livraison",A569="Z - Garage - Restitution"),"",B569),""),"")</f>
        <v/>
      </c>
      <c r="K569" s="18" t="str">
        <f>IF(AND(J569="",OR(IMPORT!K569="intervention",IMPORT!K569="intervention-late")),IF(OR(A569="Z - Garage - Livraison",A569="Z - Garage - Restitution"),"",B569),"")</f>
        <v/>
      </c>
      <c r="L569" s="18" t="str">
        <f t="shared" si="16"/>
        <v/>
      </c>
      <c r="M569" s="20" t="str">
        <f>IFERROR(INT(IF(OR(IMPORT!K569="intervention",IMPORT!K569="intervention-late",IMPORT!K569="unavailable"),IF(J569&lt;&gt;"",MID(VLOOKUP(B569,IMPORT!$F:$AF,21,0),1,10),MID(VLOOKUP(B569,IMPORT!$F:$AF,19,0),1,10)),"")),"")</f>
        <v/>
      </c>
      <c r="N569" s="20" t="str">
        <f>IFERROR(INT(IF(OR(IMPORT!K569="intervention",IMPORT!K569="intervention-late",IMPORT!K569="unavailable"),IF(J569&lt;&gt;"",MID(VLOOKUP(B569,IMPORT!$F:$AF,22,0),1,10),MID(VLOOKUP(B569,IMPORT!$F:$AF,20,0),1,10)),"")),"")</f>
        <v/>
      </c>
      <c r="O569" s="18" t="str">
        <f t="shared" ca="1" si="17"/>
        <v/>
      </c>
      <c r="P569" s="14" t="str">
        <f>IFERROR(INT(IF(MID(VLOOKUP(B569,IMPORT!$F:$AF,23,FALSE),1,10)&lt;&gt;"null",MID(VLOOKUP(B569,IMPORT!$F:$AF,23,FALSE),1,10),"")),"")</f>
        <v/>
      </c>
      <c r="Q569" s="16" t="str">
        <f>IFERROR(INT(IF(MID(VLOOKUP(B569,IMPORT!$F:$AF,26,FALSE),1,10)&lt;&gt;"null",MID(VLOOKUP(B569,IMPORT!$F:$AF,26,FALSE),1,10),"")),"")</f>
        <v/>
      </c>
      <c r="R569" s="16" t="str">
        <f>IFERROR(IF(VLOOKUP(B569,IMPORT!$F:$AF,11,FALSE)="true","X",""),"")</f>
        <v/>
      </c>
      <c r="S569" s="16" t="str">
        <f>IFERROR(IF(VLOOKUP(B569,IMPORT!$F:$AF,12,FALSE)="true","X",""),"")</f>
        <v/>
      </c>
      <c r="T569" s="16" t="str">
        <f>IFERROR(IF(VLOOKUP(B569,IMPORT!$F:$AF,9,FALSE)="true","X",""),"")</f>
        <v/>
      </c>
      <c r="U569" s="16" t="str">
        <f>IFERROR(IF(VLOOKUP(B569,IMPORT!$F:$AF,10,FALSE)="true","X",""),"")</f>
        <v/>
      </c>
      <c r="V569" s="16" t="str">
        <f>IFERROR(IF(VLOOKUP(B569,IMPORT!$F:$AF,13,FALSE)="true","X",""),"")</f>
        <v/>
      </c>
      <c r="W569" s="16" t="str">
        <f>IFERROR(IF(VLOOKUP(B569,IMPORT!$F:$AF,14,FALSE)="true","X",""),"")</f>
        <v/>
      </c>
      <c r="X569" s="12" t="str">
        <f>IFERROR(INT(IF(MID(VLOOKUP(B569,IMPORT!$F:$AF,27,FALSE),1,10)&lt;&gt;"null",MID(VLOOKUP(B569,IMPORT!$F:$AF,27,FALSE),1,10),"-")),"")</f>
        <v/>
      </c>
      <c r="Y569" s="21" t="str">
        <f>IFERROR(IF(VLOOKUP(B569,IMPORT!$F:$AF,24,FALSE)&lt;&gt;"null",VLOOKUP(B569,IMPORT!$F:$AF,24,FALSE),""),"")</f>
        <v/>
      </c>
      <c r="Z569" s="18" t="str">
        <f>IFERROR(IF(VLOOKUP(B569,IMPORT!$F:$AF,25,FALSE)&lt;&gt;"null",VLOOKUP(B569,IMPORT!$F:$AF,25,FALSE),""),"")</f>
        <v/>
      </c>
    </row>
    <row r="570" spans="1:26">
      <c r="A570" s="1" t="str">
        <f>IFERROR(IF(IMPORT!C570&lt;&gt;"",IMPORT!C570,""),"")</f>
        <v/>
      </c>
      <c r="B570" s="1">
        <f>IFERROR(VLOOKUP(D570,IMPORT!$1:$1048576,6,FALSE),"")</f>
        <v>0</v>
      </c>
      <c r="C570" s="1" t="str">
        <f>IFERROR(VLOOKUP(B570,IMPORT!$F:$G,2,FALSE),"")</f>
        <v/>
      </c>
      <c r="D570" s="8" t="str">
        <f>IFERROR(IF(IMPORT!A570&lt;&gt;"",IMPORT!A570,""),"")</f>
        <v/>
      </c>
      <c r="E570" s="1">
        <f>IFERROR(VLOOKUP(D570,IMPORT!$1:$1048576,21,FALSE),"")</f>
        <v>0</v>
      </c>
      <c r="F570" s="22" t="str">
        <f>IFERROR(IF(VLOOKUP(B570,IMPORT!$F:$J,4,0)="true","","S"),"")</f>
        <v/>
      </c>
      <c r="G570" s="10" t="str">
        <f>IFERROR(IF(VLOOKUP(B570,IMPORT!$F:$J,5,0)="normal","","B"),"")</f>
        <v/>
      </c>
      <c r="H570" s="23" t="str">
        <f>IFERROR(IF(VLOOKUP(B570,IMPORT!$F:$L,7,0)="true","","P"),"")</f>
        <v/>
      </c>
      <c r="I570" s="18" t="str">
        <f>IF(AND(OR(IMPORT!K570="available",IMPORT!K570="reservation",IMPORT!K570="reservation-late"),OR(A570&lt;&gt;"Z - Garage - Livraison",A570&lt;&gt;"Z - Garage - Livraison")),B570,"")</f>
        <v/>
      </c>
      <c r="J570" s="18" t="str">
        <f>IFERROR(IF(VLOOKUP(B570,IMPORT!$F:$AF,21,FALSE)&lt;&gt;"null",IF(OR(A570="Z - Garage - Livraison",A570="Z - Garage - Restitution"),"",B570),""),"")</f>
        <v/>
      </c>
      <c r="K570" s="18" t="str">
        <f>IF(AND(J570="",OR(IMPORT!K570="intervention",IMPORT!K570="intervention-late")),IF(OR(A570="Z - Garage - Livraison",A570="Z - Garage - Restitution"),"",B570),"")</f>
        <v/>
      </c>
      <c r="L570" s="18" t="str">
        <f t="shared" si="16"/>
        <v/>
      </c>
      <c r="M570" s="20" t="str">
        <f>IFERROR(INT(IF(OR(IMPORT!K570="intervention",IMPORT!K570="intervention-late",IMPORT!K570="unavailable"),IF(J570&lt;&gt;"",MID(VLOOKUP(B570,IMPORT!$F:$AF,21,0),1,10),MID(VLOOKUP(B570,IMPORT!$F:$AF,19,0),1,10)),"")),"")</f>
        <v/>
      </c>
      <c r="N570" s="20" t="str">
        <f>IFERROR(INT(IF(OR(IMPORT!K570="intervention",IMPORT!K570="intervention-late",IMPORT!K570="unavailable"),IF(J570&lt;&gt;"",MID(VLOOKUP(B570,IMPORT!$F:$AF,22,0),1,10),MID(VLOOKUP(B570,IMPORT!$F:$AF,20,0),1,10)),"")),"")</f>
        <v/>
      </c>
      <c r="O570" s="18" t="str">
        <f t="shared" ca="1" si="17"/>
        <v/>
      </c>
      <c r="P570" s="14" t="str">
        <f>IFERROR(INT(IF(MID(VLOOKUP(B570,IMPORT!$F:$AF,23,FALSE),1,10)&lt;&gt;"null",MID(VLOOKUP(B570,IMPORT!$F:$AF,23,FALSE),1,10),"")),"")</f>
        <v/>
      </c>
      <c r="Q570" s="16" t="str">
        <f>IFERROR(INT(IF(MID(VLOOKUP(B570,IMPORT!$F:$AF,26,FALSE),1,10)&lt;&gt;"null",MID(VLOOKUP(B570,IMPORT!$F:$AF,26,FALSE),1,10),"")),"")</f>
        <v/>
      </c>
      <c r="R570" s="16" t="str">
        <f>IFERROR(IF(VLOOKUP(B570,IMPORT!$F:$AF,11,FALSE)="true","X",""),"")</f>
        <v/>
      </c>
      <c r="S570" s="16" t="str">
        <f>IFERROR(IF(VLOOKUP(B570,IMPORT!$F:$AF,12,FALSE)="true","X",""),"")</f>
        <v/>
      </c>
      <c r="T570" s="16" t="str">
        <f>IFERROR(IF(VLOOKUP(B570,IMPORT!$F:$AF,9,FALSE)="true","X",""),"")</f>
        <v/>
      </c>
      <c r="U570" s="16" t="str">
        <f>IFERROR(IF(VLOOKUP(B570,IMPORT!$F:$AF,10,FALSE)="true","X",""),"")</f>
        <v/>
      </c>
      <c r="V570" s="16" t="str">
        <f>IFERROR(IF(VLOOKUP(B570,IMPORT!$F:$AF,13,FALSE)="true","X",""),"")</f>
        <v/>
      </c>
      <c r="W570" s="16" t="str">
        <f>IFERROR(IF(VLOOKUP(B570,IMPORT!$F:$AF,14,FALSE)="true","X",""),"")</f>
        <v/>
      </c>
      <c r="X570" s="12" t="str">
        <f>IFERROR(INT(IF(MID(VLOOKUP(B570,IMPORT!$F:$AF,27,FALSE),1,10)&lt;&gt;"null",MID(VLOOKUP(B570,IMPORT!$F:$AF,27,FALSE),1,10),"-")),"")</f>
        <v/>
      </c>
      <c r="Y570" s="21" t="str">
        <f>IFERROR(IF(VLOOKUP(B570,IMPORT!$F:$AF,24,FALSE)&lt;&gt;"null",VLOOKUP(B570,IMPORT!$F:$AF,24,FALSE),""),"")</f>
        <v/>
      </c>
      <c r="Z570" s="18" t="str">
        <f>IFERROR(IF(VLOOKUP(B570,IMPORT!$F:$AF,25,FALSE)&lt;&gt;"null",VLOOKUP(B570,IMPORT!$F:$AF,25,FALSE),""),"")</f>
        <v/>
      </c>
    </row>
    <row r="571" spans="1:26">
      <c r="A571" s="1" t="str">
        <f>IFERROR(IF(IMPORT!C571&lt;&gt;"",IMPORT!C571,""),"")</f>
        <v/>
      </c>
      <c r="B571" s="1">
        <f>IFERROR(VLOOKUP(D571,IMPORT!$1:$1048576,6,FALSE),"")</f>
        <v>0</v>
      </c>
      <c r="C571" s="1" t="str">
        <f>IFERROR(VLOOKUP(B571,IMPORT!$F:$G,2,FALSE),"")</f>
        <v/>
      </c>
      <c r="D571" s="8" t="str">
        <f>IFERROR(IF(IMPORT!A571&lt;&gt;"",IMPORT!A571,""),"")</f>
        <v/>
      </c>
      <c r="E571" s="1">
        <f>IFERROR(VLOOKUP(D571,IMPORT!$1:$1048576,21,FALSE),"")</f>
        <v>0</v>
      </c>
      <c r="F571" s="22" t="str">
        <f>IFERROR(IF(VLOOKUP(B571,IMPORT!$F:$J,4,0)="true","","S"),"")</f>
        <v/>
      </c>
      <c r="G571" s="10" t="str">
        <f>IFERROR(IF(VLOOKUP(B571,IMPORT!$F:$J,5,0)="normal","","B"),"")</f>
        <v/>
      </c>
      <c r="H571" s="23" t="str">
        <f>IFERROR(IF(VLOOKUP(B571,IMPORT!$F:$L,7,0)="true","","P"),"")</f>
        <v/>
      </c>
      <c r="I571" s="18" t="str">
        <f>IF(AND(OR(IMPORT!K571="available",IMPORT!K571="reservation",IMPORT!K571="reservation-late"),OR(A571&lt;&gt;"Z - Garage - Livraison",A571&lt;&gt;"Z - Garage - Livraison")),B571,"")</f>
        <v/>
      </c>
      <c r="J571" s="18" t="str">
        <f>IFERROR(IF(VLOOKUP(B571,IMPORT!$F:$AF,21,FALSE)&lt;&gt;"null",IF(OR(A571="Z - Garage - Livraison",A571="Z - Garage - Restitution"),"",B571),""),"")</f>
        <v/>
      </c>
      <c r="K571" s="18" t="str">
        <f>IF(AND(J571="",OR(IMPORT!K571="intervention",IMPORT!K571="intervention-late")),IF(OR(A571="Z - Garage - Livraison",A571="Z - Garage - Restitution"),"",B571),"")</f>
        <v/>
      </c>
      <c r="L571" s="18" t="str">
        <f t="shared" si="16"/>
        <v/>
      </c>
      <c r="M571" s="20" t="str">
        <f>IFERROR(INT(IF(OR(IMPORT!K571="intervention",IMPORT!K571="intervention-late",IMPORT!K571="unavailable"),IF(J571&lt;&gt;"",MID(VLOOKUP(B571,IMPORT!$F:$AF,21,0),1,10),MID(VLOOKUP(B571,IMPORT!$F:$AF,19,0),1,10)),"")),"")</f>
        <v/>
      </c>
      <c r="N571" s="20" t="str">
        <f>IFERROR(INT(IF(OR(IMPORT!K571="intervention",IMPORT!K571="intervention-late",IMPORT!K571="unavailable"),IF(J571&lt;&gt;"",MID(VLOOKUP(B571,IMPORT!$F:$AF,22,0),1,10),MID(VLOOKUP(B571,IMPORT!$F:$AF,20,0),1,10)),"")),"")</f>
        <v/>
      </c>
      <c r="O571" s="18" t="str">
        <f t="shared" ca="1" si="17"/>
        <v/>
      </c>
      <c r="P571" s="14" t="str">
        <f>IFERROR(INT(IF(MID(VLOOKUP(B571,IMPORT!$F:$AF,23,FALSE),1,10)&lt;&gt;"null",MID(VLOOKUP(B571,IMPORT!$F:$AF,23,FALSE),1,10),"")),"")</f>
        <v/>
      </c>
      <c r="Q571" s="16" t="str">
        <f>IFERROR(INT(IF(MID(VLOOKUP(B571,IMPORT!$F:$AF,26,FALSE),1,10)&lt;&gt;"null",MID(VLOOKUP(B571,IMPORT!$F:$AF,26,FALSE),1,10),"")),"")</f>
        <v/>
      </c>
      <c r="R571" s="16" t="str">
        <f>IFERROR(IF(VLOOKUP(B571,IMPORT!$F:$AF,11,FALSE)="true","X",""),"")</f>
        <v/>
      </c>
      <c r="S571" s="16" t="str">
        <f>IFERROR(IF(VLOOKUP(B571,IMPORT!$F:$AF,12,FALSE)="true","X",""),"")</f>
        <v/>
      </c>
      <c r="T571" s="16" t="str">
        <f>IFERROR(IF(VLOOKUP(B571,IMPORT!$F:$AF,9,FALSE)="true","X",""),"")</f>
        <v/>
      </c>
      <c r="U571" s="16" t="str">
        <f>IFERROR(IF(VLOOKUP(B571,IMPORT!$F:$AF,10,FALSE)="true","X",""),"")</f>
        <v/>
      </c>
      <c r="V571" s="16" t="str">
        <f>IFERROR(IF(VLOOKUP(B571,IMPORT!$F:$AF,13,FALSE)="true","X",""),"")</f>
        <v/>
      </c>
      <c r="W571" s="16" t="str">
        <f>IFERROR(IF(VLOOKUP(B571,IMPORT!$F:$AF,14,FALSE)="true","X",""),"")</f>
        <v/>
      </c>
      <c r="X571" s="12" t="str">
        <f>IFERROR(INT(IF(MID(VLOOKUP(B571,IMPORT!$F:$AF,27,FALSE),1,10)&lt;&gt;"null",MID(VLOOKUP(B571,IMPORT!$F:$AF,27,FALSE),1,10),"-")),"")</f>
        <v/>
      </c>
      <c r="Y571" s="21" t="str">
        <f>IFERROR(IF(VLOOKUP(B571,IMPORT!$F:$AF,24,FALSE)&lt;&gt;"null",VLOOKUP(B571,IMPORT!$F:$AF,24,FALSE),""),"")</f>
        <v/>
      </c>
      <c r="Z571" s="18" t="str">
        <f>IFERROR(IF(VLOOKUP(B571,IMPORT!$F:$AF,25,FALSE)&lt;&gt;"null",VLOOKUP(B571,IMPORT!$F:$AF,25,FALSE),""),"")</f>
        <v/>
      </c>
    </row>
    <row r="572" spans="1:26">
      <c r="A572" s="1" t="str">
        <f>IFERROR(IF(IMPORT!C572&lt;&gt;"",IMPORT!C572,""),"")</f>
        <v/>
      </c>
      <c r="B572" s="1">
        <f>IFERROR(VLOOKUP(D572,IMPORT!$1:$1048576,6,FALSE),"")</f>
        <v>0</v>
      </c>
      <c r="C572" s="1" t="str">
        <f>IFERROR(VLOOKUP(B572,IMPORT!$F:$G,2,FALSE),"")</f>
        <v/>
      </c>
      <c r="D572" s="8" t="str">
        <f>IFERROR(IF(IMPORT!A572&lt;&gt;"",IMPORT!A572,""),"")</f>
        <v/>
      </c>
      <c r="E572" s="1">
        <f>IFERROR(VLOOKUP(D572,IMPORT!$1:$1048576,21,FALSE),"")</f>
        <v>0</v>
      </c>
      <c r="F572" s="22" t="str">
        <f>IFERROR(IF(VLOOKUP(B572,IMPORT!$F:$J,4,0)="true","","S"),"")</f>
        <v/>
      </c>
      <c r="G572" s="10" t="str">
        <f>IFERROR(IF(VLOOKUP(B572,IMPORT!$F:$J,5,0)="normal","","B"),"")</f>
        <v/>
      </c>
      <c r="H572" s="23" t="str">
        <f>IFERROR(IF(VLOOKUP(B572,IMPORT!$F:$L,7,0)="true","","P"),"")</f>
        <v/>
      </c>
      <c r="I572" s="18" t="str">
        <f>IF(AND(OR(IMPORT!K572="available",IMPORT!K572="reservation",IMPORT!K572="reservation-late"),OR(A572&lt;&gt;"Z - Garage - Livraison",A572&lt;&gt;"Z - Garage - Livraison")),B572,"")</f>
        <v/>
      </c>
      <c r="J572" s="18" t="str">
        <f>IFERROR(IF(VLOOKUP(B572,IMPORT!$F:$AF,21,FALSE)&lt;&gt;"null",IF(OR(A572="Z - Garage - Livraison",A572="Z - Garage - Restitution"),"",B572),""),"")</f>
        <v/>
      </c>
      <c r="K572" s="18" t="str">
        <f>IF(AND(J572="",OR(IMPORT!K572="intervention",IMPORT!K572="intervention-late")),IF(OR(A572="Z - Garage - Livraison",A572="Z - Garage - Restitution"),"",B572),"")</f>
        <v/>
      </c>
      <c r="L572" s="18" t="str">
        <f t="shared" si="16"/>
        <v/>
      </c>
      <c r="M572" s="20" t="str">
        <f>IFERROR(INT(IF(OR(IMPORT!K572="intervention",IMPORT!K572="intervention-late",IMPORT!K572="unavailable"),IF(J572&lt;&gt;"",MID(VLOOKUP(B572,IMPORT!$F:$AF,21,0),1,10),MID(VLOOKUP(B572,IMPORT!$F:$AF,19,0),1,10)),"")),"")</f>
        <v/>
      </c>
      <c r="N572" s="20" t="str">
        <f>IFERROR(INT(IF(OR(IMPORT!K572="intervention",IMPORT!K572="intervention-late",IMPORT!K572="unavailable"),IF(J572&lt;&gt;"",MID(VLOOKUP(B572,IMPORT!$F:$AF,22,0),1,10),MID(VLOOKUP(B572,IMPORT!$F:$AF,20,0),1,10)),"")),"")</f>
        <v/>
      </c>
      <c r="O572" s="18" t="str">
        <f t="shared" ca="1" si="17"/>
        <v/>
      </c>
      <c r="P572" s="14" t="str">
        <f>IFERROR(INT(IF(MID(VLOOKUP(B572,IMPORT!$F:$AF,23,FALSE),1,10)&lt;&gt;"null",MID(VLOOKUP(B572,IMPORT!$F:$AF,23,FALSE),1,10),"")),"")</f>
        <v/>
      </c>
      <c r="Q572" s="16" t="str">
        <f>IFERROR(INT(IF(MID(VLOOKUP(B572,IMPORT!$F:$AF,26,FALSE),1,10)&lt;&gt;"null",MID(VLOOKUP(B572,IMPORT!$F:$AF,26,FALSE),1,10),"")),"")</f>
        <v/>
      </c>
      <c r="R572" s="16" t="str">
        <f>IFERROR(IF(VLOOKUP(B572,IMPORT!$F:$AF,11,FALSE)="true","X",""),"")</f>
        <v/>
      </c>
      <c r="S572" s="16" t="str">
        <f>IFERROR(IF(VLOOKUP(B572,IMPORT!$F:$AF,12,FALSE)="true","X",""),"")</f>
        <v/>
      </c>
      <c r="T572" s="16" t="str">
        <f>IFERROR(IF(VLOOKUP(B572,IMPORT!$F:$AF,9,FALSE)="true","X",""),"")</f>
        <v/>
      </c>
      <c r="U572" s="16" t="str">
        <f>IFERROR(IF(VLOOKUP(B572,IMPORT!$F:$AF,10,FALSE)="true","X",""),"")</f>
        <v/>
      </c>
      <c r="V572" s="16" t="str">
        <f>IFERROR(IF(VLOOKUP(B572,IMPORT!$F:$AF,13,FALSE)="true","X",""),"")</f>
        <v/>
      </c>
      <c r="W572" s="16" t="str">
        <f>IFERROR(IF(VLOOKUP(B572,IMPORT!$F:$AF,14,FALSE)="true","X",""),"")</f>
        <v/>
      </c>
      <c r="X572" s="12" t="str">
        <f>IFERROR(INT(IF(MID(VLOOKUP(B572,IMPORT!$F:$AF,27,FALSE),1,10)&lt;&gt;"null",MID(VLOOKUP(B572,IMPORT!$F:$AF,27,FALSE),1,10),"-")),"")</f>
        <v/>
      </c>
      <c r="Y572" s="21" t="str">
        <f>IFERROR(IF(VLOOKUP(B572,IMPORT!$F:$AF,24,FALSE)&lt;&gt;"null",VLOOKUP(B572,IMPORT!$F:$AF,24,FALSE),""),"")</f>
        <v/>
      </c>
      <c r="Z572" s="18" t="str">
        <f>IFERROR(IF(VLOOKUP(B572,IMPORT!$F:$AF,25,FALSE)&lt;&gt;"null",VLOOKUP(B572,IMPORT!$F:$AF,25,FALSE),""),"")</f>
        <v/>
      </c>
    </row>
    <row r="573" spans="1:26">
      <c r="A573" s="1" t="str">
        <f>IFERROR(IF(IMPORT!C573&lt;&gt;"",IMPORT!C573,""),"")</f>
        <v/>
      </c>
      <c r="B573" s="1">
        <f>IFERROR(VLOOKUP(D573,IMPORT!$1:$1048576,6,FALSE),"")</f>
        <v>0</v>
      </c>
      <c r="C573" s="1" t="str">
        <f>IFERROR(VLOOKUP(B573,IMPORT!$F:$G,2,FALSE),"")</f>
        <v/>
      </c>
      <c r="D573" s="8" t="str">
        <f>IFERROR(IF(IMPORT!A573&lt;&gt;"",IMPORT!A573,""),"")</f>
        <v/>
      </c>
      <c r="E573" s="1">
        <f>IFERROR(VLOOKUP(D573,IMPORT!$1:$1048576,21,FALSE),"")</f>
        <v>0</v>
      </c>
      <c r="F573" s="22" t="str">
        <f>IFERROR(IF(VLOOKUP(B573,IMPORT!$F:$J,4,0)="true","","S"),"")</f>
        <v/>
      </c>
      <c r="G573" s="10" t="str">
        <f>IFERROR(IF(VLOOKUP(B573,IMPORT!$F:$J,5,0)="normal","","B"),"")</f>
        <v/>
      </c>
      <c r="H573" s="23" t="str">
        <f>IFERROR(IF(VLOOKUP(B573,IMPORT!$F:$L,7,0)="true","","P"),"")</f>
        <v/>
      </c>
      <c r="I573" s="18" t="str">
        <f>IF(AND(OR(IMPORT!K573="available",IMPORT!K573="reservation",IMPORT!K573="reservation-late"),OR(A573&lt;&gt;"Z - Garage - Livraison",A573&lt;&gt;"Z - Garage - Livraison")),B573,"")</f>
        <v/>
      </c>
      <c r="J573" s="18" t="str">
        <f>IFERROR(IF(VLOOKUP(B573,IMPORT!$F:$AF,21,FALSE)&lt;&gt;"null",IF(OR(A573="Z - Garage - Livraison",A573="Z - Garage - Restitution"),"",B573),""),"")</f>
        <v/>
      </c>
      <c r="K573" s="18" t="str">
        <f>IF(AND(J573="",OR(IMPORT!K573="intervention",IMPORT!K573="intervention-late")),IF(OR(A573="Z - Garage - Livraison",A573="Z - Garage - Restitution"),"",B573),"")</f>
        <v/>
      </c>
      <c r="L573" s="18" t="str">
        <f t="shared" si="16"/>
        <v/>
      </c>
      <c r="M573" s="20" t="str">
        <f>IFERROR(INT(IF(OR(IMPORT!K573="intervention",IMPORT!K573="intervention-late",IMPORT!K573="unavailable"),IF(J573&lt;&gt;"",MID(VLOOKUP(B573,IMPORT!$F:$AF,21,0),1,10),MID(VLOOKUP(B573,IMPORT!$F:$AF,19,0),1,10)),"")),"")</f>
        <v/>
      </c>
      <c r="N573" s="20" t="str">
        <f>IFERROR(INT(IF(OR(IMPORT!K573="intervention",IMPORT!K573="intervention-late",IMPORT!K573="unavailable"),IF(J573&lt;&gt;"",MID(VLOOKUP(B573,IMPORT!$F:$AF,22,0),1,10),MID(VLOOKUP(B573,IMPORT!$F:$AF,20,0),1,10)),"")),"")</f>
        <v/>
      </c>
      <c r="O573" s="18" t="str">
        <f t="shared" ca="1" si="17"/>
        <v/>
      </c>
      <c r="P573" s="14" t="str">
        <f>IFERROR(INT(IF(MID(VLOOKUP(B573,IMPORT!$F:$AF,23,FALSE),1,10)&lt;&gt;"null",MID(VLOOKUP(B573,IMPORT!$F:$AF,23,FALSE),1,10),"")),"")</f>
        <v/>
      </c>
      <c r="Q573" s="16" t="str">
        <f>IFERROR(INT(IF(MID(VLOOKUP(B573,IMPORT!$F:$AF,26,FALSE),1,10)&lt;&gt;"null",MID(VLOOKUP(B573,IMPORT!$F:$AF,26,FALSE),1,10),"")),"")</f>
        <v/>
      </c>
      <c r="R573" s="16" t="str">
        <f>IFERROR(IF(VLOOKUP(B573,IMPORT!$F:$AF,11,FALSE)="true","X",""),"")</f>
        <v/>
      </c>
      <c r="S573" s="16" t="str">
        <f>IFERROR(IF(VLOOKUP(B573,IMPORT!$F:$AF,12,FALSE)="true","X",""),"")</f>
        <v/>
      </c>
      <c r="T573" s="16" t="str">
        <f>IFERROR(IF(VLOOKUP(B573,IMPORT!$F:$AF,9,FALSE)="true","X",""),"")</f>
        <v/>
      </c>
      <c r="U573" s="16" t="str">
        <f>IFERROR(IF(VLOOKUP(B573,IMPORT!$F:$AF,10,FALSE)="true","X",""),"")</f>
        <v/>
      </c>
      <c r="V573" s="16" t="str">
        <f>IFERROR(IF(VLOOKUP(B573,IMPORT!$F:$AF,13,FALSE)="true","X",""),"")</f>
        <v/>
      </c>
      <c r="W573" s="16" t="str">
        <f>IFERROR(IF(VLOOKUP(B573,IMPORT!$F:$AF,14,FALSE)="true","X",""),"")</f>
        <v/>
      </c>
      <c r="X573" s="12" t="str">
        <f>IFERROR(INT(IF(MID(VLOOKUP(B573,IMPORT!$F:$AF,27,FALSE),1,10)&lt;&gt;"null",MID(VLOOKUP(B573,IMPORT!$F:$AF,27,FALSE),1,10),"-")),"")</f>
        <v/>
      </c>
      <c r="Y573" s="21" t="str">
        <f>IFERROR(IF(VLOOKUP(B573,IMPORT!$F:$AF,24,FALSE)&lt;&gt;"null",VLOOKUP(B573,IMPORT!$F:$AF,24,FALSE),""),"")</f>
        <v/>
      </c>
      <c r="Z573" s="18" t="str">
        <f>IFERROR(IF(VLOOKUP(B573,IMPORT!$F:$AF,25,FALSE)&lt;&gt;"null",VLOOKUP(B573,IMPORT!$F:$AF,25,FALSE),""),"")</f>
        <v/>
      </c>
    </row>
    <row r="574" spans="1:26">
      <c r="A574" s="1" t="str">
        <f>IFERROR(IF(IMPORT!C574&lt;&gt;"",IMPORT!C574,""),"")</f>
        <v/>
      </c>
      <c r="B574" s="1">
        <f>IFERROR(VLOOKUP(D574,IMPORT!$1:$1048576,6,FALSE),"")</f>
        <v>0</v>
      </c>
      <c r="C574" s="1" t="str">
        <f>IFERROR(VLOOKUP(B574,IMPORT!$F:$G,2,FALSE),"")</f>
        <v/>
      </c>
      <c r="D574" s="8" t="str">
        <f>IFERROR(IF(IMPORT!A574&lt;&gt;"",IMPORT!A574,""),"")</f>
        <v/>
      </c>
      <c r="E574" s="1">
        <f>IFERROR(VLOOKUP(D574,IMPORT!$1:$1048576,21,FALSE),"")</f>
        <v>0</v>
      </c>
      <c r="F574" s="22" t="str">
        <f>IFERROR(IF(VLOOKUP(B574,IMPORT!$F:$J,4,0)="true","","S"),"")</f>
        <v/>
      </c>
      <c r="G574" s="10" t="str">
        <f>IFERROR(IF(VLOOKUP(B574,IMPORT!$F:$J,5,0)="normal","","B"),"")</f>
        <v/>
      </c>
      <c r="H574" s="23" t="str">
        <f>IFERROR(IF(VLOOKUP(B574,IMPORT!$F:$L,7,0)="true","","P"),"")</f>
        <v/>
      </c>
      <c r="I574" s="18" t="str">
        <f>IF(AND(OR(IMPORT!K574="available",IMPORT!K574="reservation",IMPORT!K574="reservation-late"),OR(A574&lt;&gt;"Z - Garage - Livraison",A574&lt;&gt;"Z - Garage - Livraison")),B574,"")</f>
        <v/>
      </c>
      <c r="J574" s="18" t="str">
        <f>IFERROR(IF(VLOOKUP(B574,IMPORT!$F:$AF,21,FALSE)&lt;&gt;"null",IF(OR(A574="Z - Garage - Livraison",A574="Z - Garage - Restitution"),"",B574),""),"")</f>
        <v/>
      </c>
      <c r="K574" s="18" t="str">
        <f>IF(AND(J574="",OR(IMPORT!K574="intervention",IMPORT!K574="intervention-late")),IF(OR(A574="Z - Garage - Livraison",A574="Z - Garage - Restitution"),"",B574),"")</f>
        <v/>
      </c>
      <c r="L574" s="18" t="str">
        <f t="shared" si="16"/>
        <v/>
      </c>
      <c r="M574" s="20" t="str">
        <f>IFERROR(INT(IF(OR(IMPORT!K574="intervention",IMPORT!K574="intervention-late",IMPORT!K574="unavailable"),IF(J574&lt;&gt;"",MID(VLOOKUP(B574,IMPORT!$F:$AF,21,0),1,10),MID(VLOOKUP(B574,IMPORT!$F:$AF,19,0),1,10)),"")),"")</f>
        <v/>
      </c>
      <c r="N574" s="20" t="str">
        <f>IFERROR(INT(IF(OR(IMPORT!K574="intervention",IMPORT!K574="intervention-late",IMPORT!K574="unavailable"),IF(J574&lt;&gt;"",MID(VLOOKUP(B574,IMPORT!$F:$AF,22,0),1,10),MID(VLOOKUP(B574,IMPORT!$F:$AF,20,0),1,10)),"")),"")</f>
        <v/>
      </c>
      <c r="O574" s="18" t="str">
        <f t="shared" ca="1" si="17"/>
        <v/>
      </c>
      <c r="P574" s="14" t="str">
        <f>IFERROR(INT(IF(MID(VLOOKUP(B574,IMPORT!$F:$AF,23,FALSE),1,10)&lt;&gt;"null",MID(VLOOKUP(B574,IMPORT!$F:$AF,23,FALSE),1,10),"")),"")</f>
        <v/>
      </c>
      <c r="Q574" s="16" t="str">
        <f>IFERROR(INT(IF(MID(VLOOKUP(B574,IMPORT!$F:$AF,26,FALSE),1,10)&lt;&gt;"null",MID(VLOOKUP(B574,IMPORT!$F:$AF,26,FALSE),1,10),"")),"")</f>
        <v/>
      </c>
      <c r="R574" s="16" t="str">
        <f>IFERROR(IF(VLOOKUP(B574,IMPORT!$F:$AF,11,FALSE)="true","X",""),"")</f>
        <v/>
      </c>
      <c r="S574" s="16" t="str">
        <f>IFERROR(IF(VLOOKUP(B574,IMPORT!$F:$AF,12,FALSE)="true","X",""),"")</f>
        <v/>
      </c>
      <c r="T574" s="16" t="str">
        <f>IFERROR(IF(VLOOKUP(B574,IMPORT!$F:$AF,9,FALSE)="true","X",""),"")</f>
        <v/>
      </c>
      <c r="U574" s="16" t="str">
        <f>IFERROR(IF(VLOOKUP(B574,IMPORT!$F:$AF,10,FALSE)="true","X",""),"")</f>
        <v/>
      </c>
      <c r="V574" s="16" t="str">
        <f>IFERROR(IF(VLOOKUP(B574,IMPORT!$F:$AF,13,FALSE)="true","X",""),"")</f>
        <v/>
      </c>
      <c r="W574" s="16" t="str">
        <f>IFERROR(IF(VLOOKUP(B574,IMPORT!$F:$AF,14,FALSE)="true","X",""),"")</f>
        <v/>
      </c>
      <c r="X574" s="12" t="str">
        <f>IFERROR(INT(IF(MID(VLOOKUP(B574,IMPORT!$F:$AF,27,FALSE),1,10)&lt;&gt;"null",MID(VLOOKUP(B574,IMPORT!$F:$AF,27,FALSE),1,10),"-")),"")</f>
        <v/>
      </c>
      <c r="Y574" s="21" t="str">
        <f>IFERROR(IF(VLOOKUP(B574,IMPORT!$F:$AF,24,FALSE)&lt;&gt;"null",VLOOKUP(B574,IMPORT!$F:$AF,24,FALSE),""),"")</f>
        <v/>
      </c>
      <c r="Z574" s="18" t="str">
        <f>IFERROR(IF(VLOOKUP(B574,IMPORT!$F:$AF,25,FALSE)&lt;&gt;"null",VLOOKUP(B574,IMPORT!$F:$AF,25,FALSE),""),"")</f>
        <v/>
      </c>
    </row>
    <row r="575" spans="1:26">
      <c r="A575" s="1" t="str">
        <f>IFERROR(IF(IMPORT!C575&lt;&gt;"",IMPORT!C575,""),"")</f>
        <v/>
      </c>
      <c r="B575" s="1">
        <f>IFERROR(VLOOKUP(D575,IMPORT!$1:$1048576,6,FALSE),"")</f>
        <v>0</v>
      </c>
      <c r="C575" s="1" t="str">
        <f>IFERROR(VLOOKUP(B575,IMPORT!$F:$G,2,FALSE),"")</f>
        <v/>
      </c>
      <c r="D575" s="8" t="str">
        <f>IFERROR(IF(IMPORT!A575&lt;&gt;"",IMPORT!A575,""),"")</f>
        <v/>
      </c>
      <c r="E575" s="1">
        <f>IFERROR(VLOOKUP(D575,IMPORT!$1:$1048576,21,FALSE),"")</f>
        <v>0</v>
      </c>
      <c r="F575" s="22" t="str">
        <f>IFERROR(IF(VLOOKUP(B575,IMPORT!$F:$J,4,0)="true","","S"),"")</f>
        <v/>
      </c>
      <c r="G575" s="10" t="str">
        <f>IFERROR(IF(VLOOKUP(B575,IMPORT!$F:$J,5,0)="normal","","B"),"")</f>
        <v/>
      </c>
      <c r="H575" s="23" t="str">
        <f>IFERROR(IF(VLOOKUP(B575,IMPORT!$F:$L,7,0)="true","","P"),"")</f>
        <v/>
      </c>
      <c r="I575" s="18" t="str">
        <f>IF(AND(OR(IMPORT!K575="available",IMPORT!K575="reservation",IMPORT!K575="reservation-late"),OR(A575&lt;&gt;"Z - Garage - Livraison",A575&lt;&gt;"Z - Garage - Livraison")),B575,"")</f>
        <v/>
      </c>
      <c r="J575" s="18" t="str">
        <f>IFERROR(IF(VLOOKUP(B575,IMPORT!$F:$AF,21,FALSE)&lt;&gt;"null",IF(OR(A575="Z - Garage - Livraison",A575="Z - Garage - Restitution"),"",B575),""),"")</f>
        <v/>
      </c>
      <c r="K575" s="18" t="str">
        <f>IF(AND(J575="",OR(IMPORT!K575="intervention",IMPORT!K575="intervention-late")),IF(OR(A575="Z - Garage - Livraison",A575="Z - Garage - Restitution"),"",B575),"")</f>
        <v/>
      </c>
      <c r="L575" s="18" t="str">
        <f t="shared" si="16"/>
        <v/>
      </c>
      <c r="M575" s="20" t="str">
        <f>IFERROR(INT(IF(OR(IMPORT!K575="intervention",IMPORT!K575="intervention-late",IMPORT!K575="unavailable"),IF(J575&lt;&gt;"",MID(VLOOKUP(B575,IMPORT!$F:$AF,21,0),1,10),MID(VLOOKUP(B575,IMPORT!$F:$AF,19,0),1,10)),"")),"")</f>
        <v/>
      </c>
      <c r="N575" s="20" t="str">
        <f>IFERROR(INT(IF(OR(IMPORT!K575="intervention",IMPORT!K575="intervention-late",IMPORT!K575="unavailable"),IF(J575&lt;&gt;"",MID(VLOOKUP(B575,IMPORT!$F:$AF,22,0),1,10),MID(VLOOKUP(B575,IMPORT!$F:$AF,20,0),1,10)),"")),"")</f>
        <v/>
      </c>
      <c r="O575" s="18" t="str">
        <f t="shared" ca="1" si="17"/>
        <v/>
      </c>
      <c r="P575" s="14" t="str">
        <f>IFERROR(INT(IF(MID(VLOOKUP(B575,IMPORT!$F:$AF,23,FALSE),1,10)&lt;&gt;"null",MID(VLOOKUP(B575,IMPORT!$F:$AF,23,FALSE),1,10),"")),"")</f>
        <v/>
      </c>
      <c r="Q575" s="16" t="str">
        <f>IFERROR(INT(IF(MID(VLOOKUP(B575,IMPORT!$F:$AF,26,FALSE),1,10)&lt;&gt;"null",MID(VLOOKUP(B575,IMPORT!$F:$AF,26,FALSE),1,10),"")),"")</f>
        <v/>
      </c>
      <c r="R575" s="16" t="str">
        <f>IFERROR(IF(VLOOKUP(B575,IMPORT!$F:$AF,11,FALSE)="true","X",""),"")</f>
        <v/>
      </c>
      <c r="S575" s="16" t="str">
        <f>IFERROR(IF(VLOOKUP(B575,IMPORT!$F:$AF,12,FALSE)="true","X",""),"")</f>
        <v/>
      </c>
      <c r="T575" s="16" t="str">
        <f>IFERROR(IF(VLOOKUP(B575,IMPORT!$F:$AF,9,FALSE)="true","X",""),"")</f>
        <v/>
      </c>
      <c r="U575" s="16" t="str">
        <f>IFERROR(IF(VLOOKUP(B575,IMPORT!$F:$AF,10,FALSE)="true","X",""),"")</f>
        <v/>
      </c>
      <c r="V575" s="16" t="str">
        <f>IFERROR(IF(VLOOKUP(B575,IMPORT!$F:$AF,13,FALSE)="true","X",""),"")</f>
        <v/>
      </c>
      <c r="W575" s="16" t="str">
        <f>IFERROR(IF(VLOOKUP(B575,IMPORT!$F:$AF,14,FALSE)="true","X",""),"")</f>
        <v/>
      </c>
      <c r="X575" s="12" t="str">
        <f>IFERROR(INT(IF(MID(VLOOKUP(B575,IMPORT!$F:$AF,27,FALSE),1,10)&lt;&gt;"null",MID(VLOOKUP(B575,IMPORT!$F:$AF,27,FALSE),1,10),"-")),"")</f>
        <v/>
      </c>
      <c r="Y575" s="21" t="str">
        <f>IFERROR(IF(VLOOKUP(B575,IMPORT!$F:$AF,24,FALSE)&lt;&gt;"null",VLOOKUP(B575,IMPORT!$F:$AF,24,FALSE),""),"")</f>
        <v/>
      </c>
      <c r="Z575" s="18" t="str">
        <f>IFERROR(IF(VLOOKUP(B575,IMPORT!$F:$AF,25,FALSE)&lt;&gt;"null",VLOOKUP(B575,IMPORT!$F:$AF,25,FALSE),""),"")</f>
        <v/>
      </c>
    </row>
    <row r="576" spans="1:26">
      <c r="A576" s="1" t="str">
        <f>IFERROR(IF(IMPORT!C576&lt;&gt;"",IMPORT!C576,""),"")</f>
        <v/>
      </c>
      <c r="B576" s="1">
        <f>IFERROR(VLOOKUP(D576,IMPORT!$1:$1048576,6,FALSE),"")</f>
        <v>0</v>
      </c>
      <c r="C576" s="1" t="str">
        <f>IFERROR(VLOOKUP(B576,IMPORT!$F:$G,2,FALSE),"")</f>
        <v/>
      </c>
      <c r="D576" s="8" t="str">
        <f>IFERROR(IF(IMPORT!A576&lt;&gt;"",IMPORT!A576,""),"")</f>
        <v/>
      </c>
      <c r="E576" s="1">
        <f>IFERROR(VLOOKUP(D576,IMPORT!$1:$1048576,21,FALSE),"")</f>
        <v>0</v>
      </c>
      <c r="F576" s="22" t="str">
        <f>IFERROR(IF(VLOOKUP(B576,IMPORT!$F:$J,4,0)="true","","S"),"")</f>
        <v/>
      </c>
      <c r="G576" s="10" t="str">
        <f>IFERROR(IF(VLOOKUP(B576,IMPORT!$F:$J,5,0)="normal","","B"),"")</f>
        <v/>
      </c>
      <c r="H576" s="23" t="str">
        <f>IFERROR(IF(VLOOKUP(B576,IMPORT!$F:$L,7,0)="true","","P"),"")</f>
        <v/>
      </c>
      <c r="I576" s="18" t="str">
        <f>IF(AND(OR(IMPORT!K576="available",IMPORT!K576="reservation",IMPORT!K576="reservation-late"),OR(A576&lt;&gt;"Z - Garage - Livraison",A576&lt;&gt;"Z - Garage - Livraison")),B576,"")</f>
        <v/>
      </c>
      <c r="J576" s="18" t="str">
        <f>IFERROR(IF(VLOOKUP(B576,IMPORT!$F:$AF,21,FALSE)&lt;&gt;"null",IF(OR(A576="Z - Garage - Livraison",A576="Z - Garage - Restitution"),"",B576),""),"")</f>
        <v/>
      </c>
      <c r="K576" s="18" t="str">
        <f>IF(AND(J576="",OR(IMPORT!K576="intervention",IMPORT!K576="intervention-late")),IF(OR(A576="Z - Garage - Livraison",A576="Z - Garage - Restitution"),"",B576),"")</f>
        <v/>
      </c>
      <c r="L576" s="18" t="str">
        <f t="shared" si="16"/>
        <v/>
      </c>
      <c r="M576" s="20" t="str">
        <f>IFERROR(INT(IF(OR(IMPORT!K576="intervention",IMPORT!K576="intervention-late",IMPORT!K576="unavailable"),IF(J576&lt;&gt;"",MID(VLOOKUP(B576,IMPORT!$F:$AF,21,0),1,10),MID(VLOOKUP(B576,IMPORT!$F:$AF,19,0),1,10)),"")),"")</f>
        <v/>
      </c>
      <c r="N576" s="20" t="str">
        <f>IFERROR(INT(IF(OR(IMPORT!K576="intervention",IMPORT!K576="intervention-late",IMPORT!K576="unavailable"),IF(J576&lt;&gt;"",MID(VLOOKUP(B576,IMPORT!$F:$AF,22,0),1,10),MID(VLOOKUP(B576,IMPORT!$F:$AF,20,0),1,10)),"")),"")</f>
        <v/>
      </c>
      <c r="O576" s="18" t="str">
        <f t="shared" ca="1" si="17"/>
        <v/>
      </c>
      <c r="P576" s="14" t="str">
        <f>IFERROR(INT(IF(MID(VLOOKUP(B576,IMPORT!$F:$AF,23,FALSE),1,10)&lt;&gt;"null",MID(VLOOKUP(B576,IMPORT!$F:$AF,23,FALSE),1,10),"")),"")</f>
        <v/>
      </c>
      <c r="Q576" s="16" t="str">
        <f>IFERROR(INT(IF(MID(VLOOKUP(B576,IMPORT!$F:$AF,26,FALSE),1,10)&lt;&gt;"null",MID(VLOOKUP(B576,IMPORT!$F:$AF,26,FALSE),1,10),"")),"")</f>
        <v/>
      </c>
      <c r="R576" s="16" t="str">
        <f>IFERROR(IF(VLOOKUP(B576,IMPORT!$F:$AF,11,FALSE)="true","X",""),"")</f>
        <v/>
      </c>
      <c r="S576" s="16" t="str">
        <f>IFERROR(IF(VLOOKUP(B576,IMPORT!$F:$AF,12,FALSE)="true","X",""),"")</f>
        <v/>
      </c>
      <c r="T576" s="16" t="str">
        <f>IFERROR(IF(VLOOKUP(B576,IMPORT!$F:$AF,9,FALSE)="true","X",""),"")</f>
        <v/>
      </c>
      <c r="U576" s="16" t="str">
        <f>IFERROR(IF(VLOOKUP(B576,IMPORT!$F:$AF,10,FALSE)="true","X",""),"")</f>
        <v/>
      </c>
      <c r="V576" s="16" t="str">
        <f>IFERROR(IF(VLOOKUP(B576,IMPORT!$F:$AF,13,FALSE)="true","X",""),"")</f>
        <v/>
      </c>
      <c r="W576" s="16" t="str">
        <f>IFERROR(IF(VLOOKUP(B576,IMPORT!$F:$AF,14,FALSE)="true","X",""),"")</f>
        <v/>
      </c>
      <c r="X576" s="12" t="str">
        <f>IFERROR(INT(IF(MID(VLOOKUP(B576,IMPORT!$F:$AF,27,FALSE),1,10)&lt;&gt;"null",MID(VLOOKUP(B576,IMPORT!$F:$AF,27,FALSE),1,10),"-")),"")</f>
        <v/>
      </c>
      <c r="Y576" s="21" t="str">
        <f>IFERROR(IF(VLOOKUP(B576,IMPORT!$F:$AF,24,FALSE)&lt;&gt;"null",VLOOKUP(B576,IMPORT!$F:$AF,24,FALSE),""),"")</f>
        <v/>
      </c>
      <c r="Z576" s="18" t="str">
        <f>IFERROR(IF(VLOOKUP(B576,IMPORT!$F:$AF,25,FALSE)&lt;&gt;"null",VLOOKUP(B576,IMPORT!$F:$AF,25,FALSE),""),"")</f>
        <v/>
      </c>
    </row>
    <row r="577" spans="1:26">
      <c r="A577" s="1" t="str">
        <f>IFERROR(IF(IMPORT!C577&lt;&gt;"",IMPORT!C577,""),"")</f>
        <v/>
      </c>
      <c r="B577" s="1">
        <f>IFERROR(VLOOKUP(D577,IMPORT!$1:$1048576,6,FALSE),"")</f>
        <v>0</v>
      </c>
      <c r="C577" s="1" t="str">
        <f>IFERROR(VLOOKUP(B577,IMPORT!$F:$G,2,FALSE),"")</f>
        <v/>
      </c>
      <c r="D577" s="8" t="str">
        <f>IFERROR(IF(IMPORT!A577&lt;&gt;"",IMPORT!A577,""),"")</f>
        <v/>
      </c>
      <c r="E577" s="1">
        <f>IFERROR(VLOOKUP(D577,IMPORT!$1:$1048576,21,FALSE),"")</f>
        <v>0</v>
      </c>
      <c r="F577" s="22" t="str">
        <f>IFERROR(IF(VLOOKUP(B577,IMPORT!$F:$J,4,0)="true","","S"),"")</f>
        <v/>
      </c>
      <c r="G577" s="10" t="str">
        <f>IFERROR(IF(VLOOKUP(B577,IMPORT!$F:$J,5,0)="normal","","B"),"")</f>
        <v/>
      </c>
      <c r="H577" s="23" t="str">
        <f>IFERROR(IF(VLOOKUP(B577,IMPORT!$F:$L,7,0)="true","","P"),"")</f>
        <v/>
      </c>
      <c r="I577" s="18" t="str">
        <f>IF(AND(OR(IMPORT!K577="available",IMPORT!K577="reservation",IMPORT!K577="reservation-late"),OR(A577&lt;&gt;"Z - Garage - Livraison",A577&lt;&gt;"Z - Garage - Livraison")),B577,"")</f>
        <v/>
      </c>
      <c r="J577" s="18" t="str">
        <f>IFERROR(IF(VLOOKUP(B577,IMPORT!$F:$AF,21,FALSE)&lt;&gt;"null",IF(OR(A577="Z - Garage - Livraison",A577="Z - Garage - Restitution"),"",B577),""),"")</f>
        <v/>
      </c>
      <c r="K577" s="18" t="str">
        <f>IF(AND(J577="",OR(IMPORT!K577="intervention",IMPORT!K577="intervention-late")),IF(OR(A577="Z - Garage - Livraison",A577="Z - Garage - Restitution"),"",B577),"")</f>
        <v/>
      </c>
      <c r="L577" s="18" t="str">
        <f t="shared" si="16"/>
        <v/>
      </c>
      <c r="M577" s="20" t="str">
        <f>IFERROR(INT(IF(OR(IMPORT!K577="intervention",IMPORT!K577="intervention-late",IMPORT!K577="unavailable"),IF(J577&lt;&gt;"",MID(VLOOKUP(B577,IMPORT!$F:$AF,21,0),1,10),MID(VLOOKUP(B577,IMPORT!$F:$AF,19,0),1,10)),"")),"")</f>
        <v/>
      </c>
      <c r="N577" s="20" t="str">
        <f>IFERROR(INT(IF(OR(IMPORT!K577="intervention",IMPORT!K577="intervention-late",IMPORT!K577="unavailable"),IF(J577&lt;&gt;"",MID(VLOOKUP(B577,IMPORT!$F:$AF,22,0),1,10),MID(VLOOKUP(B577,IMPORT!$F:$AF,20,0),1,10)),"")),"")</f>
        <v/>
      </c>
      <c r="O577" s="18" t="str">
        <f t="shared" ca="1" si="17"/>
        <v/>
      </c>
      <c r="P577" s="14" t="str">
        <f>IFERROR(INT(IF(MID(VLOOKUP(B577,IMPORT!$F:$AF,23,FALSE),1,10)&lt;&gt;"null",MID(VLOOKUP(B577,IMPORT!$F:$AF,23,FALSE),1,10),"")),"")</f>
        <v/>
      </c>
      <c r="Q577" s="16" t="str">
        <f>IFERROR(INT(IF(MID(VLOOKUP(B577,IMPORT!$F:$AF,26,FALSE),1,10)&lt;&gt;"null",MID(VLOOKUP(B577,IMPORT!$F:$AF,26,FALSE),1,10),"")),"")</f>
        <v/>
      </c>
      <c r="R577" s="16" t="str">
        <f>IFERROR(IF(VLOOKUP(B577,IMPORT!$F:$AF,11,FALSE)="true","X",""),"")</f>
        <v/>
      </c>
      <c r="S577" s="16" t="str">
        <f>IFERROR(IF(VLOOKUP(B577,IMPORT!$F:$AF,12,FALSE)="true","X",""),"")</f>
        <v/>
      </c>
      <c r="T577" s="16" t="str">
        <f>IFERROR(IF(VLOOKUP(B577,IMPORT!$F:$AF,9,FALSE)="true","X",""),"")</f>
        <v/>
      </c>
      <c r="U577" s="16" t="str">
        <f>IFERROR(IF(VLOOKUP(B577,IMPORT!$F:$AF,10,FALSE)="true","X",""),"")</f>
        <v/>
      </c>
      <c r="V577" s="16" t="str">
        <f>IFERROR(IF(VLOOKUP(B577,IMPORT!$F:$AF,13,FALSE)="true","X",""),"")</f>
        <v/>
      </c>
      <c r="W577" s="16" t="str">
        <f>IFERROR(IF(VLOOKUP(B577,IMPORT!$F:$AF,14,FALSE)="true","X",""),"")</f>
        <v/>
      </c>
      <c r="X577" s="12" t="str">
        <f>IFERROR(INT(IF(MID(VLOOKUP(B577,IMPORT!$F:$AF,27,FALSE),1,10)&lt;&gt;"null",MID(VLOOKUP(B577,IMPORT!$F:$AF,27,FALSE),1,10),"-")),"")</f>
        <v/>
      </c>
      <c r="Y577" s="21" t="str">
        <f>IFERROR(IF(VLOOKUP(B577,IMPORT!$F:$AF,24,FALSE)&lt;&gt;"null",VLOOKUP(B577,IMPORT!$F:$AF,24,FALSE),""),"")</f>
        <v/>
      </c>
      <c r="Z577" s="18" t="str">
        <f>IFERROR(IF(VLOOKUP(B577,IMPORT!$F:$AF,25,FALSE)&lt;&gt;"null",VLOOKUP(B577,IMPORT!$F:$AF,25,FALSE),""),"")</f>
        <v/>
      </c>
    </row>
    <row r="578" spans="1:26">
      <c r="A578" s="1" t="str">
        <f>IFERROR(IF(IMPORT!C578&lt;&gt;"",IMPORT!C578,""),"")</f>
        <v/>
      </c>
      <c r="B578" s="1">
        <f>IFERROR(VLOOKUP(D578,IMPORT!$1:$1048576,6,FALSE),"")</f>
        <v>0</v>
      </c>
      <c r="C578" s="1" t="str">
        <f>IFERROR(VLOOKUP(B578,IMPORT!$F:$G,2,FALSE),"")</f>
        <v/>
      </c>
      <c r="D578" s="8" t="str">
        <f>IFERROR(IF(IMPORT!A578&lt;&gt;"",IMPORT!A578,""),"")</f>
        <v/>
      </c>
      <c r="E578" s="1">
        <f>IFERROR(VLOOKUP(D578,IMPORT!$1:$1048576,21,FALSE),"")</f>
        <v>0</v>
      </c>
      <c r="F578" s="22" t="str">
        <f>IFERROR(IF(VLOOKUP(B578,IMPORT!$F:$J,4,0)="true","","S"),"")</f>
        <v/>
      </c>
      <c r="G578" s="10" t="str">
        <f>IFERROR(IF(VLOOKUP(B578,IMPORT!$F:$J,5,0)="normal","","B"),"")</f>
        <v/>
      </c>
      <c r="H578" s="23" t="str">
        <f>IFERROR(IF(VLOOKUP(B578,IMPORT!$F:$L,7,0)="true","","P"),"")</f>
        <v/>
      </c>
      <c r="I578" s="18" t="str">
        <f>IF(AND(OR(IMPORT!K578="available",IMPORT!K578="reservation",IMPORT!K578="reservation-late"),OR(A578&lt;&gt;"Z - Garage - Livraison",A578&lt;&gt;"Z - Garage - Livraison")),B578,"")</f>
        <v/>
      </c>
      <c r="J578" s="18" t="str">
        <f>IFERROR(IF(VLOOKUP(B578,IMPORT!$F:$AF,21,FALSE)&lt;&gt;"null",IF(OR(A578="Z - Garage - Livraison",A578="Z - Garage - Restitution"),"",B578),""),"")</f>
        <v/>
      </c>
      <c r="K578" s="18" t="str">
        <f>IF(AND(J578="",OR(IMPORT!K578="intervention",IMPORT!K578="intervention-late")),IF(OR(A578="Z - Garage - Livraison",A578="Z - Garage - Restitution"),"",B578),"")</f>
        <v/>
      </c>
      <c r="L578" s="18" t="str">
        <f t="shared" ref="L578:L641" si="18">IFERROR(IF(OR(A578="Z - Garage - Livraison",A578="Z - Garage - Restitution"),B578,""),"")</f>
        <v/>
      </c>
      <c r="M578" s="20" t="str">
        <f>IFERROR(INT(IF(OR(IMPORT!K578="intervention",IMPORT!K578="intervention-late",IMPORT!K578="unavailable"),IF(J578&lt;&gt;"",MID(VLOOKUP(B578,IMPORT!$F:$AF,21,0),1,10),MID(VLOOKUP(B578,IMPORT!$F:$AF,19,0),1,10)),"")),"")</f>
        <v/>
      </c>
      <c r="N578" s="20" t="str">
        <f>IFERROR(INT(IF(OR(IMPORT!K578="intervention",IMPORT!K578="intervention-late",IMPORT!K578="unavailable"),IF(J578&lt;&gt;"",MID(VLOOKUP(B578,IMPORT!$F:$AF,22,0),1,10),MID(VLOOKUP(B578,IMPORT!$F:$AF,20,0),1,10)),"")),"")</f>
        <v/>
      </c>
      <c r="O578" s="18" t="str">
        <f t="shared" ca="1" si="17"/>
        <v/>
      </c>
      <c r="P578" s="14" t="str">
        <f>IFERROR(INT(IF(MID(VLOOKUP(B578,IMPORT!$F:$AF,23,FALSE),1,10)&lt;&gt;"null",MID(VLOOKUP(B578,IMPORT!$F:$AF,23,FALSE),1,10),"")),"")</f>
        <v/>
      </c>
      <c r="Q578" s="16" t="str">
        <f>IFERROR(INT(IF(MID(VLOOKUP(B578,IMPORT!$F:$AF,26,FALSE),1,10)&lt;&gt;"null",MID(VLOOKUP(B578,IMPORT!$F:$AF,26,FALSE),1,10),"")),"")</f>
        <v/>
      </c>
      <c r="R578" s="16" t="str">
        <f>IFERROR(IF(VLOOKUP(B578,IMPORT!$F:$AF,11,FALSE)="true","X",""),"")</f>
        <v/>
      </c>
      <c r="S578" s="16" t="str">
        <f>IFERROR(IF(VLOOKUP(B578,IMPORT!$F:$AF,12,FALSE)="true","X",""),"")</f>
        <v/>
      </c>
      <c r="T578" s="16" t="str">
        <f>IFERROR(IF(VLOOKUP(B578,IMPORT!$F:$AF,9,FALSE)="true","X",""),"")</f>
        <v/>
      </c>
      <c r="U578" s="16" t="str">
        <f>IFERROR(IF(VLOOKUP(B578,IMPORT!$F:$AF,10,FALSE)="true","X",""),"")</f>
        <v/>
      </c>
      <c r="V578" s="16" t="str">
        <f>IFERROR(IF(VLOOKUP(B578,IMPORT!$F:$AF,13,FALSE)="true","X",""),"")</f>
        <v/>
      </c>
      <c r="W578" s="16" t="str">
        <f>IFERROR(IF(VLOOKUP(B578,IMPORT!$F:$AF,14,FALSE)="true","X",""),"")</f>
        <v/>
      </c>
      <c r="X578" s="12" t="str">
        <f>IFERROR(INT(IF(MID(VLOOKUP(B578,IMPORT!$F:$AF,27,FALSE),1,10)&lt;&gt;"null",MID(VLOOKUP(B578,IMPORT!$F:$AF,27,FALSE),1,10),"-")),"")</f>
        <v/>
      </c>
      <c r="Y578" s="21" t="str">
        <f>IFERROR(IF(VLOOKUP(B578,IMPORT!$F:$AF,24,FALSE)&lt;&gt;"null",VLOOKUP(B578,IMPORT!$F:$AF,24,FALSE),""),"")</f>
        <v/>
      </c>
      <c r="Z578" s="18" t="str">
        <f>IFERROR(IF(VLOOKUP(B578,IMPORT!$F:$AF,25,FALSE)&lt;&gt;"null",VLOOKUP(B578,IMPORT!$F:$AF,25,FALSE),""),"")</f>
        <v/>
      </c>
    </row>
    <row r="579" spans="1:26">
      <c r="A579" s="1" t="str">
        <f>IFERROR(IF(IMPORT!C579&lt;&gt;"",IMPORT!C579,""),"")</f>
        <v/>
      </c>
      <c r="B579" s="1">
        <f>IFERROR(VLOOKUP(D579,IMPORT!$1:$1048576,6,FALSE),"")</f>
        <v>0</v>
      </c>
      <c r="C579" s="1" t="str">
        <f>IFERROR(VLOOKUP(B579,IMPORT!$F:$G,2,FALSE),"")</f>
        <v/>
      </c>
      <c r="D579" s="8" t="str">
        <f>IFERROR(IF(IMPORT!A579&lt;&gt;"",IMPORT!A579,""),"")</f>
        <v/>
      </c>
      <c r="E579" s="1">
        <f>IFERROR(VLOOKUP(D579,IMPORT!$1:$1048576,21,FALSE),"")</f>
        <v>0</v>
      </c>
      <c r="F579" s="22" t="str">
        <f>IFERROR(IF(VLOOKUP(B579,IMPORT!$F:$J,4,0)="true","","S"),"")</f>
        <v/>
      </c>
      <c r="G579" s="10" t="str">
        <f>IFERROR(IF(VLOOKUP(B579,IMPORT!$F:$J,5,0)="normal","","B"),"")</f>
        <v/>
      </c>
      <c r="H579" s="23" t="str">
        <f>IFERROR(IF(VLOOKUP(B579,IMPORT!$F:$L,7,0)="true","","P"),"")</f>
        <v/>
      </c>
      <c r="I579" s="18" t="str">
        <f>IF(AND(OR(IMPORT!K579="available",IMPORT!K579="reservation",IMPORT!K579="reservation-late"),OR(A579&lt;&gt;"Z - Garage - Livraison",A579&lt;&gt;"Z - Garage - Livraison")),B579,"")</f>
        <v/>
      </c>
      <c r="J579" s="18" t="str">
        <f>IFERROR(IF(VLOOKUP(B579,IMPORT!$F:$AF,21,FALSE)&lt;&gt;"null",IF(OR(A579="Z - Garage - Livraison",A579="Z - Garage - Restitution"),"",B579),""),"")</f>
        <v/>
      </c>
      <c r="K579" s="18" t="str">
        <f>IF(AND(J579="",OR(IMPORT!K579="intervention",IMPORT!K579="intervention-late")),IF(OR(A579="Z - Garage - Livraison",A579="Z - Garage - Restitution"),"",B579),"")</f>
        <v/>
      </c>
      <c r="L579" s="18" t="str">
        <f t="shared" si="18"/>
        <v/>
      </c>
      <c r="M579" s="20" t="str">
        <f>IFERROR(INT(IF(OR(IMPORT!K579="intervention",IMPORT!K579="intervention-late",IMPORT!K579="unavailable"),IF(J579&lt;&gt;"",MID(VLOOKUP(B579,IMPORT!$F:$AF,21,0),1,10),MID(VLOOKUP(B579,IMPORT!$F:$AF,19,0),1,10)),"")),"")</f>
        <v/>
      </c>
      <c r="N579" s="20" t="str">
        <f>IFERROR(INT(IF(OR(IMPORT!K579="intervention",IMPORT!K579="intervention-late",IMPORT!K579="unavailable"),IF(J579&lt;&gt;"",MID(VLOOKUP(B579,IMPORT!$F:$AF,22,0),1,10),MID(VLOOKUP(B579,IMPORT!$F:$AF,20,0),1,10)),"")),"")</f>
        <v/>
      </c>
      <c r="O579" s="18" t="str">
        <f t="shared" ref="O579:O642" ca="1" si="19">IF(J579&lt;&gt;"",IF(N579&lt;&gt;"",N579-TODAY(),""),"")</f>
        <v/>
      </c>
      <c r="P579" s="14" t="str">
        <f>IFERROR(INT(IF(MID(VLOOKUP(B579,IMPORT!$F:$AF,23,FALSE),1,10)&lt;&gt;"null",MID(VLOOKUP(B579,IMPORT!$F:$AF,23,FALSE),1,10),"")),"")</f>
        <v/>
      </c>
      <c r="Q579" s="16" t="str">
        <f>IFERROR(INT(IF(MID(VLOOKUP(B579,IMPORT!$F:$AF,26,FALSE),1,10)&lt;&gt;"null",MID(VLOOKUP(B579,IMPORT!$F:$AF,26,FALSE),1,10),"")),"")</f>
        <v/>
      </c>
      <c r="R579" s="16" t="str">
        <f>IFERROR(IF(VLOOKUP(B579,IMPORT!$F:$AF,11,FALSE)="true","X",""),"")</f>
        <v/>
      </c>
      <c r="S579" s="16" t="str">
        <f>IFERROR(IF(VLOOKUP(B579,IMPORT!$F:$AF,12,FALSE)="true","X",""),"")</f>
        <v/>
      </c>
      <c r="T579" s="16" t="str">
        <f>IFERROR(IF(VLOOKUP(B579,IMPORT!$F:$AF,9,FALSE)="true","X",""),"")</f>
        <v/>
      </c>
      <c r="U579" s="16" t="str">
        <f>IFERROR(IF(VLOOKUP(B579,IMPORT!$F:$AF,10,FALSE)="true","X",""),"")</f>
        <v/>
      </c>
      <c r="V579" s="16" t="str">
        <f>IFERROR(IF(VLOOKUP(B579,IMPORT!$F:$AF,13,FALSE)="true","X",""),"")</f>
        <v/>
      </c>
      <c r="W579" s="16" t="str">
        <f>IFERROR(IF(VLOOKUP(B579,IMPORT!$F:$AF,14,FALSE)="true","X",""),"")</f>
        <v/>
      </c>
      <c r="X579" s="12" t="str">
        <f>IFERROR(INT(IF(MID(VLOOKUP(B579,IMPORT!$F:$AF,27,FALSE),1,10)&lt;&gt;"null",MID(VLOOKUP(B579,IMPORT!$F:$AF,27,FALSE),1,10),"-")),"")</f>
        <v/>
      </c>
      <c r="Y579" s="21" t="str">
        <f>IFERROR(IF(VLOOKUP(B579,IMPORT!$F:$AF,24,FALSE)&lt;&gt;"null",VLOOKUP(B579,IMPORT!$F:$AF,24,FALSE),""),"")</f>
        <v/>
      </c>
      <c r="Z579" s="18" t="str">
        <f>IFERROR(IF(VLOOKUP(B579,IMPORT!$F:$AF,25,FALSE)&lt;&gt;"null",VLOOKUP(B579,IMPORT!$F:$AF,25,FALSE),""),"")</f>
        <v/>
      </c>
    </row>
    <row r="580" spans="1:26">
      <c r="A580" s="1" t="str">
        <f>IFERROR(IF(IMPORT!C580&lt;&gt;"",IMPORT!C580,""),"")</f>
        <v/>
      </c>
      <c r="B580" s="1">
        <f>IFERROR(VLOOKUP(D580,IMPORT!$1:$1048576,6,FALSE),"")</f>
        <v>0</v>
      </c>
      <c r="C580" s="1" t="str">
        <f>IFERROR(VLOOKUP(B580,IMPORT!$F:$G,2,FALSE),"")</f>
        <v/>
      </c>
      <c r="D580" s="8" t="str">
        <f>IFERROR(IF(IMPORT!A580&lt;&gt;"",IMPORT!A580,""),"")</f>
        <v/>
      </c>
      <c r="E580" s="1">
        <f>IFERROR(VLOOKUP(D580,IMPORT!$1:$1048576,21,FALSE),"")</f>
        <v>0</v>
      </c>
      <c r="F580" s="22" t="str">
        <f>IFERROR(IF(VLOOKUP(B580,IMPORT!$F:$J,4,0)="true","","S"),"")</f>
        <v/>
      </c>
      <c r="G580" s="10" t="str">
        <f>IFERROR(IF(VLOOKUP(B580,IMPORT!$F:$J,5,0)="normal","","B"),"")</f>
        <v/>
      </c>
      <c r="H580" s="23" t="str">
        <f>IFERROR(IF(VLOOKUP(B580,IMPORT!$F:$L,7,0)="true","","P"),"")</f>
        <v/>
      </c>
      <c r="I580" s="18" t="str">
        <f>IF(AND(OR(IMPORT!K580="available",IMPORT!K580="reservation",IMPORT!K580="reservation-late"),OR(A580&lt;&gt;"Z - Garage - Livraison",A580&lt;&gt;"Z - Garage - Livraison")),B580,"")</f>
        <v/>
      </c>
      <c r="J580" s="18" t="str">
        <f>IFERROR(IF(VLOOKUP(B580,IMPORT!$F:$AF,21,FALSE)&lt;&gt;"null",IF(OR(A580="Z - Garage - Livraison",A580="Z - Garage - Restitution"),"",B580),""),"")</f>
        <v/>
      </c>
      <c r="K580" s="18" t="str">
        <f>IF(AND(J580="",OR(IMPORT!K580="intervention",IMPORT!K580="intervention-late")),IF(OR(A580="Z - Garage - Livraison",A580="Z - Garage - Restitution"),"",B580),"")</f>
        <v/>
      </c>
      <c r="L580" s="18" t="str">
        <f t="shared" si="18"/>
        <v/>
      </c>
      <c r="M580" s="20" t="str">
        <f>IFERROR(INT(IF(OR(IMPORT!K580="intervention",IMPORT!K580="intervention-late",IMPORT!K580="unavailable"),IF(J580&lt;&gt;"",MID(VLOOKUP(B580,IMPORT!$F:$AF,21,0),1,10),MID(VLOOKUP(B580,IMPORT!$F:$AF,19,0),1,10)),"")),"")</f>
        <v/>
      </c>
      <c r="N580" s="20" t="str">
        <f>IFERROR(INT(IF(OR(IMPORT!K580="intervention",IMPORT!K580="intervention-late",IMPORT!K580="unavailable"),IF(J580&lt;&gt;"",MID(VLOOKUP(B580,IMPORT!$F:$AF,22,0),1,10),MID(VLOOKUP(B580,IMPORT!$F:$AF,20,0),1,10)),"")),"")</f>
        <v/>
      </c>
      <c r="O580" s="18" t="str">
        <f t="shared" ca="1" si="19"/>
        <v/>
      </c>
      <c r="P580" s="14" t="str">
        <f>IFERROR(INT(IF(MID(VLOOKUP(B580,IMPORT!$F:$AF,23,FALSE),1,10)&lt;&gt;"null",MID(VLOOKUP(B580,IMPORT!$F:$AF,23,FALSE),1,10),"")),"")</f>
        <v/>
      </c>
      <c r="Q580" s="16" t="str">
        <f>IFERROR(INT(IF(MID(VLOOKUP(B580,IMPORT!$F:$AF,26,FALSE),1,10)&lt;&gt;"null",MID(VLOOKUP(B580,IMPORT!$F:$AF,26,FALSE),1,10),"")),"")</f>
        <v/>
      </c>
      <c r="R580" s="16" t="str">
        <f>IFERROR(IF(VLOOKUP(B580,IMPORT!$F:$AF,11,FALSE)="true","X",""),"")</f>
        <v/>
      </c>
      <c r="S580" s="16" t="str">
        <f>IFERROR(IF(VLOOKUP(B580,IMPORT!$F:$AF,12,FALSE)="true","X",""),"")</f>
        <v/>
      </c>
      <c r="T580" s="16" t="str">
        <f>IFERROR(IF(VLOOKUP(B580,IMPORT!$F:$AF,9,FALSE)="true","X",""),"")</f>
        <v/>
      </c>
      <c r="U580" s="16" t="str">
        <f>IFERROR(IF(VLOOKUP(B580,IMPORT!$F:$AF,10,FALSE)="true","X",""),"")</f>
        <v/>
      </c>
      <c r="V580" s="16" t="str">
        <f>IFERROR(IF(VLOOKUP(B580,IMPORT!$F:$AF,13,FALSE)="true","X",""),"")</f>
        <v/>
      </c>
      <c r="W580" s="16" t="str">
        <f>IFERROR(IF(VLOOKUP(B580,IMPORT!$F:$AF,14,FALSE)="true","X",""),"")</f>
        <v/>
      </c>
      <c r="X580" s="12" t="str">
        <f>IFERROR(INT(IF(MID(VLOOKUP(B580,IMPORT!$F:$AF,27,FALSE),1,10)&lt;&gt;"null",MID(VLOOKUP(B580,IMPORT!$F:$AF,27,FALSE),1,10),"-")),"")</f>
        <v/>
      </c>
      <c r="Y580" s="21" t="str">
        <f>IFERROR(IF(VLOOKUP(B580,IMPORT!$F:$AF,24,FALSE)&lt;&gt;"null",VLOOKUP(B580,IMPORT!$F:$AF,24,FALSE),""),"")</f>
        <v/>
      </c>
      <c r="Z580" s="18" t="str">
        <f>IFERROR(IF(VLOOKUP(B580,IMPORT!$F:$AF,25,FALSE)&lt;&gt;"null",VLOOKUP(B580,IMPORT!$F:$AF,25,FALSE),""),"")</f>
        <v/>
      </c>
    </row>
    <row r="581" spans="1:26">
      <c r="A581" s="1" t="str">
        <f>IFERROR(IF(IMPORT!C581&lt;&gt;"",IMPORT!C581,""),"")</f>
        <v/>
      </c>
      <c r="B581" s="1">
        <f>IFERROR(VLOOKUP(D581,IMPORT!$1:$1048576,6,FALSE),"")</f>
        <v>0</v>
      </c>
      <c r="C581" s="1" t="str">
        <f>IFERROR(VLOOKUP(B581,IMPORT!$F:$G,2,FALSE),"")</f>
        <v/>
      </c>
      <c r="D581" s="8" t="str">
        <f>IFERROR(IF(IMPORT!A581&lt;&gt;"",IMPORT!A581,""),"")</f>
        <v/>
      </c>
      <c r="E581" s="1">
        <f>IFERROR(VLOOKUP(D581,IMPORT!$1:$1048576,21,FALSE),"")</f>
        <v>0</v>
      </c>
      <c r="F581" s="22" t="str">
        <f>IFERROR(IF(VLOOKUP(B581,IMPORT!$F:$J,4,0)="true","","S"),"")</f>
        <v/>
      </c>
      <c r="G581" s="10" t="str">
        <f>IFERROR(IF(VLOOKUP(B581,IMPORT!$F:$J,5,0)="normal","","B"),"")</f>
        <v/>
      </c>
      <c r="H581" s="23" t="str">
        <f>IFERROR(IF(VLOOKUP(B581,IMPORT!$F:$L,7,0)="true","","P"),"")</f>
        <v/>
      </c>
      <c r="I581" s="18" t="str">
        <f>IF(AND(OR(IMPORT!K581="available",IMPORT!K581="reservation",IMPORT!K581="reservation-late"),OR(A581&lt;&gt;"Z - Garage - Livraison",A581&lt;&gt;"Z - Garage - Livraison")),B581,"")</f>
        <v/>
      </c>
      <c r="J581" s="18" t="str">
        <f>IFERROR(IF(VLOOKUP(B581,IMPORT!$F:$AF,21,FALSE)&lt;&gt;"null",IF(OR(A581="Z - Garage - Livraison",A581="Z - Garage - Restitution"),"",B581),""),"")</f>
        <v/>
      </c>
      <c r="K581" s="18" t="str">
        <f>IF(AND(J581="",OR(IMPORT!K581="intervention",IMPORT!K581="intervention-late")),IF(OR(A581="Z - Garage - Livraison",A581="Z - Garage - Restitution"),"",B581),"")</f>
        <v/>
      </c>
      <c r="L581" s="18" t="str">
        <f t="shared" si="18"/>
        <v/>
      </c>
      <c r="M581" s="20" t="str">
        <f>IFERROR(INT(IF(OR(IMPORT!K581="intervention",IMPORT!K581="intervention-late",IMPORT!K581="unavailable"),IF(J581&lt;&gt;"",MID(VLOOKUP(B581,IMPORT!$F:$AF,21,0),1,10),MID(VLOOKUP(B581,IMPORT!$F:$AF,19,0),1,10)),"")),"")</f>
        <v/>
      </c>
      <c r="N581" s="20" t="str">
        <f>IFERROR(INT(IF(OR(IMPORT!K581="intervention",IMPORT!K581="intervention-late",IMPORT!K581="unavailable"),IF(J581&lt;&gt;"",MID(VLOOKUP(B581,IMPORT!$F:$AF,22,0),1,10),MID(VLOOKUP(B581,IMPORT!$F:$AF,20,0),1,10)),"")),"")</f>
        <v/>
      </c>
      <c r="O581" s="18" t="str">
        <f t="shared" ca="1" si="19"/>
        <v/>
      </c>
      <c r="P581" s="14" t="str">
        <f>IFERROR(INT(IF(MID(VLOOKUP(B581,IMPORT!$F:$AF,23,FALSE),1,10)&lt;&gt;"null",MID(VLOOKUP(B581,IMPORT!$F:$AF,23,FALSE),1,10),"")),"")</f>
        <v/>
      </c>
      <c r="Q581" s="16" t="str">
        <f>IFERROR(INT(IF(MID(VLOOKUP(B581,IMPORT!$F:$AF,26,FALSE),1,10)&lt;&gt;"null",MID(VLOOKUP(B581,IMPORT!$F:$AF,26,FALSE),1,10),"")),"")</f>
        <v/>
      </c>
      <c r="R581" s="16" t="str">
        <f>IFERROR(IF(VLOOKUP(B581,IMPORT!$F:$AF,11,FALSE)="true","X",""),"")</f>
        <v/>
      </c>
      <c r="S581" s="16" t="str">
        <f>IFERROR(IF(VLOOKUP(B581,IMPORT!$F:$AF,12,FALSE)="true","X",""),"")</f>
        <v/>
      </c>
      <c r="T581" s="16" t="str">
        <f>IFERROR(IF(VLOOKUP(B581,IMPORT!$F:$AF,9,FALSE)="true","X",""),"")</f>
        <v/>
      </c>
      <c r="U581" s="16" t="str">
        <f>IFERROR(IF(VLOOKUP(B581,IMPORT!$F:$AF,10,FALSE)="true","X",""),"")</f>
        <v/>
      </c>
      <c r="V581" s="16" t="str">
        <f>IFERROR(IF(VLOOKUP(B581,IMPORT!$F:$AF,13,FALSE)="true","X",""),"")</f>
        <v/>
      </c>
      <c r="W581" s="16" t="str">
        <f>IFERROR(IF(VLOOKUP(B581,IMPORT!$F:$AF,14,FALSE)="true","X",""),"")</f>
        <v/>
      </c>
      <c r="X581" s="12" t="str">
        <f>IFERROR(INT(IF(MID(VLOOKUP(B581,IMPORT!$F:$AF,27,FALSE),1,10)&lt;&gt;"null",MID(VLOOKUP(B581,IMPORT!$F:$AF,27,FALSE),1,10),"-")),"")</f>
        <v/>
      </c>
      <c r="Y581" s="21" t="str">
        <f>IFERROR(IF(VLOOKUP(B581,IMPORT!$F:$AF,24,FALSE)&lt;&gt;"null",VLOOKUP(B581,IMPORT!$F:$AF,24,FALSE),""),"")</f>
        <v/>
      </c>
      <c r="Z581" s="18" t="str">
        <f>IFERROR(IF(VLOOKUP(B581,IMPORT!$F:$AF,25,FALSE)&lt;&gt;"null",VLOOKUP(B581,IMPORT!$F:$AF,25,FALSE),""),"")</f>
        <v/>
      </c>
    </row>
    <row r="582" spans="1:26">
      <c r="A582" s="1" t="str">
        <f>IFERROR(IF(IMPORT!C582&lt;&gt;"",IMPORT!C582,""),"")</f>
        <v/>
      </c>
      <c r="B582" s="1">
        <f>IFERROR(VLOOKUP(D582,IMPORT!$1:$1048576,6,FALSE),"")</f>
        <v>0</v>
      </c>
      <c r="C582" s="1" t="str">
        <f>IFERROR(VLOOKUP(B582,IMPORT!$F:$G,2,FALSE),"")</f>
        <v/>
      </c>
      <c r="D582" s="8" t="str">
        <f>IFERROR(IF(IMPORT!A582&lt;&gt;"",IMPORT!A582,""),"")</f>
        <v/>
      </c>
      <c r="E582" s="1">
        <f>IFERROR(VLOOKUP(D582,IMPORT!$1:$1048576,21,FALSE),"")</f>
        <v>0</v>
      </c>
      <c r="F582" s="22" t="str">
        <f>IFERROR(IF(VLOOKUP(B582,IMPORT!$F:$J,4,0)="true","","S"),"")</f>
        <v/>
      </c>
      <c r="G582" s="10" t="str">
        <f>IFERROR(IF(VLOOKUP(B582,IMPORT!$F:$J,5,0)="normal","","B"),"")</f>
        <v/>
      </c>
      <c r="H582" s="23" t="str">
        <f>IFERROR(IF(VLOOKUP(B582,IMPORT!$F:$L,7,0)="true","","P"),"")</f>
        <v/>
      </c>
      <c r="I582" s="18" t="str">
        <f>IF(AND(OR(IMPORT!K582="available",IMPORT!K582="reservation",IMPORT!K582="reservation-late"),OR(A582&lt;&gt;"Z - Garage - Livraison",A582&lt;&gt;"Z - Garage - Livraison")),B582,"")</f>
        <v/>
      </c>
      <c r="J582" s="18" t="str">
        <f>IFERROR(IF(VLOOKUP(B582,IMPORT!$F:$AF,21,FALSE)&lt;&gt;"null",IF(OR(A582="Z - Garage - Livraison",A582="Z - Garage - Restitution"),"",B582),""),"")</f>
        <v/>
      </c>
      <c r="K582" s="18" t="str">
        <f>IF(AND(J582="",OR(IMPORT!K582="intervention",IMPORT!K582="intervention-late")),IF(OR(A582="Z - Garage - Livraison",A582="Z - Garage - Restitution"),"",B582),"")</f>
        <v/>
      </c>
      <c r="L582" s="18" t="str">
        <f t="shared" si="18"/>
        <v/>
      </c>
      <c r="M582" s="20" t="str">
        <f>IFERROR(INT(IF(OR(IMPORT!K582="intervention",IMPORT!K582="intervention-late",IMPORT!K582="unavailable"),IF(J582&lt;&gt;"",MID(VLOOKUP(B582,IMPORT!$F:$AF,21,0),1,10),MID(VLOOKUP(B582,IMPORT!$F:$AF,19,0),1,10)),"")),"")</f>
        <v/>
      </c>
      <c r="N582" s="20" t="str">
        <f>IFERROR(INT(IF(OR(IMPORT!K582="intervention",IMPORT!K582="intervention-late",IMPORT!K582="unavailable"),IF(J582&lt;&gt;"",MID(VLOOKUP(B582,IMPORT!$F:$AF,22,0),1,10),MID(VLOOKUP(B582,IMPORT!$F:$AF,20,0),1,10)),"")),"")</f>
        <v/>
      </c>
      <c r="O582" s="18" t="str">
        <f t="shared" ca="1" si="19"/>
        <v/>
      </c>
      <c r="P582" s="14" t="str">
        <f>IFERROR(INT(IF(MID(VLOOKUP(B582,IMPORT!$F:$AF,23,FALSE),1,10)&lt;&gt;"null",MID(VLOOKUP(B582,IMPORT!$F:$AF,23,FALSE),1,10),"")),"")</f>
        <v/>
      </c>
      <c r="Q582" s="16" t="str">
        <f>IFERROR(INT(IF(MID(VLOOKUP(B582,IMPORT!$F:$AF,26,FALSE),1,10)&lt;&gt;"null",MID(VLOOKUP(B582,IMPORT!$F:$AF,26,FALSE),1,10),"")),"")</f>
        <v/>
      </c>
      <c r="R582" s="16" t="str">
        <f>IFERROR(IF(VLOOKUP(B582,IMPORT!$F:$AF,11,FALSE)="true","X",""),"")</f>
        <v/>
      </c>
      <c r="S582" s="16" t="str">
        <f>IFERROR(IF(VLOOKUP(B582,IMPORT!$F:$AF,12,FALSE)="true","X",""),"")</f>
        <v/>
      </c>
      <c r="T582" s="16" t="str">
        <f>IFERROR(IF(VLOOKUP(B582,IMPORT!$F:$AF,9,FALSE)="true","X",""),"")</f>
        <v/>
      </c>
      <c r="U582" s="16" t="str">
        <f>IFERROR(IF(VLOOKUP(B582,IMPORT!$F:$AF,10,FALSE)="true","X",""),"")</f>
        <v/>
      </c>
      <c r="V582" s="16" t="str">
        <f>IFERROR(IF(VLOOKUP(B582,IMPORT!$F:$AF,13,FALSE)="true","X",""),"")</f>
        <v/>
      </c>
      <c r="W582" s="16" t="str">
        <f>IFERROR(IF(VLOOKUP(B582,IMPORT!$F:$AF,14,FALSE)="true","X",""),"")</f>
        <v/>
      </c>
      <c r="X582" s="12" t="str">
        <f>IFERROR(INT(IF(MID(VLOOKUP(B582,IMPORT!$F:$AF,27,FALSE),1,10)&lt;&gt;"null",MID(VLOOKUP(B582,IMPORT!$F:$AF,27,FALSE),1,10),"-")),"")</f>
        <v/>
      </c>
      <c r="Y582" s="21" t="str">
        <f>IFERROR(IF(VLOOKUP(B582,IMPORT!$F:$AF,24,FALSE)&lt;&gt;"null",VLOOKUP(B582,IMPORT!$F:$AF,24,FALSE),""),"")</f>
        <v/>
      </c>
      <c r="Z582" s="18" t="str">
        <f>IFERROR(IF(VLOOKUP(B582,IMPORT!$F:$AF,25,FALSE)&lt;&gt;"null",VLOOKUP(B582,IMPORT!$F:$AF,25,FALSE),""),"")</f>
        <v/>
      </c>
    </row>
    <row r="583" spans="1:26">
      <c r="A583" s="1" t="str">
        <f>IFERROR(IF(IMPORT!C583&lt;&gt;"",IMPORT!C583,""),"")</f>
        <v/>
      </c>
      <c r="B583" s="1">
        <f>IFERROR(VLOOKUP(D583,IMPORT!$1:$1048576,6,FALSE),"")</f>
        <v>0</v>
      </c>
      <c r="C583" s="1" t="str">
        <f>IFERROR(VLOOKUP(B583,IMPORT!$F:$G,2,FALSE),"")</f>
        <v/>
      </c>
      <c r="D583" s="8" t="str">
        <f>IFERROR(IF(IMPORT!A583&lt;&gt;"",IMPORT!A583,""),"")</f>
        <v/>
      </c>
      <c r="E583" s="1">
        <f>IFERROR(VLOOKUP(D583,IMPORT!$1:$1048576,21,FALSE),"")</f>
        <v>0</v>
      </c>
      <c r="F583" s="22" t="str">
        <f>IFERROR(IF(VLOOKUP(B583,IMPORT!$F:$J,4,0)="true","","S"),"")</f>
        <v/>
      </c>
      <c r="G583" s="10" t="str">
        <f>IFERROR(IF(VLOOKUP(B583,IMPORT!$F:$J,5,0)="normal","","B"),"")</f>
        <v/>
      </c>
      <c r="H583" s="23" t="str">
        <f>IFERROR(IF(VLOOKUP(B583,IMPORT!$F:$L,7,0)="true","","P"),"")</f>
        <v/>
      </c>
      <c r="I583" s="18" t="str">
        <f>IF(AND(OR(IMPORT!K583="available",IMPORT!K583="reservation",IMPORT!K583="reservation-late"),OR(A583&lt;&gt;"Z - Garage - Livraison",A583&lt;&gt;"Z - Garage - Livraison")),B583,"")</f>
        <v/>
      </c>
      <c r="J583" s="18" t="str">
        <f>IFERROR(IF(VLOOKUP(B583,IMPORT!$F:$AF,21,FALSE)&lt;&gt;"null",IF(OR(A583="Z - Garage - Livraison",A583="Z - Garage - Restitution"),"",B583),""),"")</f>
        <v/>
      </c>
      <c r="K583" s="18" t="str">
        <f>IF(AND(J583="",OR(IMPORT!K583="intervention",IMPORT!K583="intervention-late")),IF(OR(A583="Z - Garage - Livraison",A583="Z - Garage - Restitution"),"",B583),"")</f>
        <v/>
      </c>
      <c r="L583" s="18" t="str">
        <f t="shared" si="18"/>
        <v/>
      </c>
      <c r="M583" s="20" t="str">
        <f>IFERROR(INT(IF(OR(IMPORT!K583="intervention",IMPORT!K583="intervention-late",IMPORT!K583="unavailable"),IF(J583&lt;&gt;"",MID(VLOOKUP(B583,IMPORT!$F:$AF,21,0),1,10),MID(VLOOKUP(B583,IMPORT!$F:$AF,19,0),1,10)),"")),"")</f>
        <v/>
      </c>
      <c r="N583" s="20" t="str">
        <f>IFERROR(INT(IF(OR(IMPORT!K583="intervention",IMPORT!K583="intervention-late",IMPORT!K583="unavailable"),IF(J583&lt;&gt;"",MID(VLOOKUP(B583,IMPORT!$F:$AF,22,0),1,10),MID(VLOOKUP(B583,IMPORT!$F:$AF,20,0),1,10)),"")),"")</f>
        <v/>
      </c>
      <c r="O583" s="18" t="str">
        <f t="shared" ca="1" si="19"/>
        <v/>
      </c>
      <c r="P583" s="14" t="str">
        <f>IFERROR(INT(IF(MID(VLOOKUP(B583,IMPORT!$F:$AF,23,FALSE),1,10)&lt;&gt;"null",MID(VLOOKUP(B583,IMPORT!$F:$AF,23,FALSE),1,10),"")),"")</f>
        <v/>
      </c>
      <c r="Q583" s="16" t="str">
        <f>IFERROR(INT(IF(MID(VLOOKUP(B583,IMPORT!$F:$AF,26,FALSE),1,10)&lt;&gt;"null",MID(VLOOKUP(B583,IMPORT!$F:$AF,26,FALSE),1,10),"")),"")</f>
        <v/>
      </c>
      <c r="R583" s="16" t="str">
        <f>IFERROR(IF(VLOOKUP(B583,IMPORT!$F:$AF,11,FALSE)="true","X",""),"")</f>
        <v/>
      </c>
      <c r="S583" s="16" t="str">
        <f>IFERROR(IF(VLOOKUP(B583,IMPORT!$F:$AF,12,FALSE)="true","X",""),"")</f>
        <v/>
      </c>
      <c r="T583" s="16" t="str">
        <f>IFERROR(IF(VLOOKUP(B583,IMPORT!$F:$AF,9,FALSE)="true","X",""),"")</f>
        <v/>
      </c>
      <c r="U583" s="16" t="str">
        <f>IFERROR(IF(VLOOKUP(B583,IMPORT!$F:$AF,10,FALSE)="true","X",""),"")</f>
        <v/>
      </c>
      <c r="V583" s="16" t="str">
        <f>IFERROR(IF(VLOOKUP(B583,IMPORT!$F:$AF,13,FALSE)="true","X",""),"")</f>
        <v/>
      </c>
      <c r="W583" s="16" t="str">
        <f>IFERROR(IF(VLOOKUP(B583,IMPORT!$F:$AF,14,FALSE)="true","X",""),"")</f>
        <v/>
      </c>
      <c r="X583" s="12" t="str">
        <f>IFERROR(INT(IF(MID(VLOOKUP(B583,IMPORT!$F:$AF,27,FALSE),1,10)&lt;&gt;"null",MID(VLOOKUP(B583,IMPORT!$F:$AF,27,FALSE),1,10),"-")),"")</f>
        <v/>
      </c>
      <c r="Y583" s="21" t="str">
        <f>IFERROR(IF(VLOOKUP(B583,IMPORT!$F:$AF,24,FALSE)&lt;&gt;"null",VLOOKUP(B583,IMPORT!$F:$AF,24,FALSE),""),"")</f>
        <v/>
      </c>
      <c r="Z583" s="18" t="str">
        <f>IFERROR(IF(VLOOKUP(B583,IMPORT!$F:$AF,25,FALSE)&lt;&gt;"null",VLOOKUP(B583,IMPORT!$F:$AF,25,FALSE),""),"")</f>
        <v/>
      </c>
    </row>
    <row r="584" spans="1:26">
      <c r="A584" s="1" t="str">
        <f>IFERROR(IF(IMPORT!C584&lt;&gt;"",IMPORT!C584,""),"")</f>
        <v/>
      </c>
      <c r="B584" s="1">
        <f>IFERROR(VLOOKUP(D584,IMPORT!$1:$1048576,6,FALSE),"")</f>
        <v>0</v>
      </c>
      <c r="C584" s="1" t="str">
        <f>IFERROR(VLOOKUP(B584,IMPORT!$F:$G,2,FALSE),"")</f>
        <v/>
      </c>
      <c r="D584" s="8" t="str">
        <f>IFERROR(IF(IMPORT!A584&lt;&gt;"",IMPORT!A584,""),"")</f>
        <v/>
      </c>
      <c r="E584" s="1">
        <f>IFERROR(VLOOKUP(D584,IMPORT!$1:$1048576,21,FALSE),"")</f>
        <v>0</v>
      </c>
      <c r="F584" s="22" t="str">
        <f>IFERROR(IF(VLOOKUP(B584,IMPORT!$F:$J,4,0)="true","","S"),"")</f>
        <v/>
      </c>
      <c r="G584" s="10" t="str">
        <f>IFERROR(IF(VLOOKUP(B584,IMPORT!$F:$J,5,0)="normal","","B"),"")</f>
        <v/>
      </c>
      <c r="H584" s="23" t="str">
        <f>IFERROR(IF(VLOOKUP(B584,IMPORT!$F:$L,7,0)="true","","P"),"")</f>
        <v/>
      </c>
      <c r="I584" s="18" t="str">
        <f>IF(AND(OR(IMPORT!K584="available",IMPORT!K584="reservation",IMPORT!K584="reservation-late"),OR(A584&lt;&gt;"Z - Garage - Livraison",A584&lt;&gt;"Z - Garage - Livraison")),B584,"")</f>
        <v/>
      </c>
      <c r="J584" s="18" t="str">
        <f>IFERROR(IF(VLOOKUP(B584,IMPORT!$F:$AF,21,FALSE)&lt;&gt;"null",IF(OR(A584="Z - Garage - Livraison",A584="Z - Garage - Restitution"),"",B584),""),"")</f>
        <v/>
      </c>
      <c r="K584" s="18" t="str">
        <f>IF(AND(J584="",OR(IMPORT!K584="intervention",IMPORT!K584="intervention-late")),IF(OR(A584="Z - Garage - Livraison",A584="Z - Garage - Restitution"),"",B584),"")</f>
        <v/>
      </c>
      <c r="L584" s="18" t="str">
        <f t="shared" si="18"/>
        <v/>
      </c>
      <c r="M584" s="20" t="str">
        <f>IFERROR(INT(IF(OR(IMPORT!K584="intervention",IMPORT!K584="intervention-late",IMPORT!K584="unavailable"),IF(J584&lt;&gt;"",MID(VLOOKUP(B584,IMPORT!$F:$AF,21,0),1,10),MID(VLOOKUP(B584,IMPORT!$F:$AF,19,0),1,10)),"")),"")</f>
        <v/>
      </c>
      <c r="N584" s="20" t="str">
        <f>IFERROR(INT(IF(OR(IMPORT!K584="intervention",IMPORT!K584="intervention-late",IMPORT!K584="unavailable"),IF(J584&lt;&gt;"",MID(VLOOKUP(B584,IMPORT!$F:$AF,22,0),1,10),MID(VLOOKUP(B584,IMPORT!$F:$AF,20,0),1,10)),"")),"")</f>
        <v/>
      </c>
      <c r="O584" s="18" t="str">
        <f t="shared" ca="1" si="19"/>
        <v/>
      </c>
      <c r="P584" s="14" t="str">
        <f>IFERROR(INT(IF(MID(VLOOKUP(B584,IMPORT!$F:$AF,23,FALSE),1,10)&lt;&gt;"null",MID(VLOOKUP(B584,IMPORT!$F:$AF,23,FALSE),1,10),"")),"")</f>
        <v/>
      </c>
      <c r="Q584" s="16" t="str">
        <f>IFERROR(INT(IF(MID(VLOOKUP(B584,IMPORT!$F:$AF,26,FALSE),1,10)&lt;&gt;"null",MID(VLOOKUP(B584,IMPORT!$F:$AF,26,FALSE),1,10),"")),"")</f>
        <v/>
      </c>
      <c r="R584" s="16" t="str">
        <f>IFERROR(IF(VLOOKUP(B584,IMPORT!$F:$AF,11,FALSE)="true","X",""),"")</f>
        <v/>
      </c>
      <c r="S584" s="16" t="str">
        <f>IFERROR(IF(VLOOKUP(B584,IMPORT!$F:$AF,12,FALSE)="true","X",""),"")</f>
        <v/>
      </c>
      <c r="T584" s="16" t="str">
        <f>IFERROR(IF(VLOOKUP(B584,IMPORT!$F:$AF,9,FALSE)="true","X",""),"")</f>
        <v/>
      </c>
      <c r="U584" s="16" t="str">
        <f>IFERROR(IF(VLOOKUP(B584,IMPORT!$F:$AF,10,FALSE)="true","X",""),"")</f>
        <v/>
      </c>
      <c r="V584" s="16" t="str">
        <f>IFERROR(IF(VLOOKUP(B584,IMPORT!$F:$AF,13,FALSE)="true","X",""),"")</f>
        <v/>
      </c>
      <c r="W584" s="16" t="str">
        <f>IFERROR(IF(VLOOKUP(B584,IMPORT!$F:$AF,14,FALSE)="true","X",""),"")</f>
        <v/>
      </c>
      <c r="X584" s="12" t="str">
        <f>IFERROR(INT(IF(MID(VLOOKUP(B584,IMPORT!$F:$AF,27,FALSE),1,10)&lt;&gt;"null",MID(VLOOKUP(B584,IMPORT!$F:$AF,27,FALSE),1,10),"-")),"")</f>
        <v/>
      </c>
      <c r="Y584" s="21" t="str">
        <f>IFERROR(IF(VLOOKUP(B584,IMPORT!$F:$AF,24,FALSE)&lt;&gt;"null",VLOOKUP(B584,IMPORT!$F:$AF,24,FALSE),""),"")</f>
        <v/>
      </c>
      <c r="Z584" s="18" t="str">
        <f>IFERROR(IF(VLOOKUP(B584,IMPORT!$F:$AF,25,FALSE)&lt;&gt;"null",VLOOKUP(B584,IMPORT!$F:$AF,25,FALSE),""),"")</f>
        <v/>
      </c>
    </row>
    <row r="585" spans="1:26">
      <c r="A585" s="1" t="str">
        <f>IFERROR(IF(IMPORT!C585&lt;&gt;"",IMPORT!C585,""),"")</f>
        <v/>
      </c>
      <c r="B585" s="1">
        <f>IFERROR(VLOOKUP(D585,IMPORT!$1:$1048576,6,FALSE),"")</f>
        <v>0</v>
      </c>
      <c r="C585" s="1" t="str">
        <f>IFERROR(VLOOKUP(B585,IMPORT!$F:$G,2,FALSE),"")</f>
        <v/>
      </c>
      <c r="D585" s="8" t="str">
        <f>IFERROR(IF(IMPORT!A585&lt;&gt;"",IMPORT!A585,""),"")</f>
        <v/>
      </c>
      <c r="E585" s="1">
        <f>IFERROR(VLOOKUP(D585,IMPORT!$1:$1048576,21,FALSE),"")</f>
        <v>0</v>
      </c>
      <c r="F585" s="22" t="str">
        <f>IFERROR(IF(VLOOKUP(B585,IMPORT!$F:$J,4,0)="true","","S"),"")</f>
        <v/>
      </c>
      <c r="G585" s="10" t="str">
        <f>IFERROR(IF(VLOOKUP(B585,IMPORT!$F:$J,5,0)="normal","","B"),"")</f>
        <v/>
      </c>
      <c r="H585" s="23" t="str">
        <f>IFERROR(IF(VLOOKUP(B585,IMPORT!$F:$L,7,0)="true","","P"),"")</f>
        <v/>
      </c>
      <c r="I585" s="18" t="str">
        <f>IF(AND(OR(IMPORT!K585="available",IMPORT!K585="reservation",IMPORT!K585="reservation-late"),OR(A585&lt;&gt;"Z - Garage - Livraison",A585&lt;&gt;"Z - Garage - Livraison")),B585,"")</f>
        <v/>
      </c>
      <c r="J585" s="18" t="str">
        <f>IFERROR(IF(VLOOKUP(B585,IMPORT!$F:$AF,21,FALSE)&lt;&gt;"null",IF(OR(A585="Z - Garage - Livraison",A585="Z - Garage - Restitution"),"",B585),""),"")</f>
        <v/>
      </c>
      <c r="K585" s="18" t="str">
        <f>IF(AND(J585="",OR(IMPORT!K585="intervention",IMPORT!K585="intervention-late")),IF(OR(A585="Z - Garage - Livraison",A585="Z - Garage - Restitution"),"",B585),"")</f>
        <v/>
      </c>
      <c r="L585" s="18" t="str">
        <f t="shared" si="18"/>
        <v/>
      </c>
      <c r="M585" s="20" t="str">
        <f>IFERROR(INT(IF(OR(IMPORT!K585="intervention",IMPORT!K585="intervention-late",IMPORT!K585="unavailable"),IF(J585&lt;&gt;"",MID(VLOOKUP(B585,IMPORT!$F:$AF,21,0),1,10),MID(VLOOKUP(B585,IMPORT!$F:$AF,19,0),1,10)),"")),"")</f>
        <v/>
      </c>
      <c r="N585" s="20" t="str">
        <f>IFERROR(INT(IF(OR(IMPORT!K585="intervention",IMPORT!K585="intervention-late",IMPORT!K585="unavailable"),IF(J585&lt;&gt;"",MID(VLOOKUP(B585,IMPORT!$F:$AF,22,0),1,10),MID(VLOOKUP(B585,IMPORT!$F:$AF,20,0),1,10)),"")),"")</f>
        <v/>
      </c>
      <c r="O585" s="18" t="str">
        <f t="shared" ca="1" si="19"/>
        <v/>
      </c>
      <c r="P585" s="14" t="str">
        <f>IFERROR(INT(IF(MID(VLOOKUP(B585,IMPORT!$F:$AF,23,FALSE),1,10)&lt;&gt;"null",MID(VLOOKUP(B585,IMPORT!$F:$AF,23,FALSE),1,10),"")),"")</f>
        <v/>
      </c>
      <c r="Q585" s="16" t="str">
        <f>IFERROR(INT(IF(MID(VLOOKUP(B585,IMPORT!$F:$AF,26,FALSE),1,10)&lt;&gt;"null",MID(VLOOKUP(B585,IMPORT!$F:$AF,26,FALSE),1,10),"")),"")</f>
        <v/>
      </c>
      <c r="R585" s="16" t="str">
        <f>IFERROR(IF(VLOOKUP(B585,IMPORT!$F:$AF,11,FALSE)="true","X",""),"")</f>
        <v/>
      </c>
      <c r="S585" s="16" t="str">
        <f>IFERROR(IF(VLOOKUP(B585,IMPORT!$F:$AF,12,FALSE)="true","X",""),"")</f>
        <v/>
      </c>
      <c r="T585" s="16" t="str">
        <f>IFERROR(IF(VLOOKUP(B585,IMPORT!$F:$AF,9,FALSE)="true","X",""),"")</f>
        <v/>
      </c>
      <c r="U585" s="16" t="str">
        <f>IFERROR(IF(VLOOKUP(B585,IMPORT!$F:$AF,10,FALSE)="true","X",""),"")</f>
        <v/>
      </c>
      <c r="V585" s="16" t="str">
        <f>IFERROR(IF(VLOOKUP(B585,IMPORT!$F:$AF,13,FALSE)="true","X",""),"")</f>
        <v/>
      </c>
      <c r="W585" s="16" t="str">
        <f>IFERROR(IF(VLOOKUP(B585,IMPORT!$F:$AF,14,FALSE)="true","X",""),"")</f>
        <v/>
      </c>
      <c r="X585" s="12" t="str">
        <f>IFERROR(INT(IF(MID(VLOOKUP(B585,IMPORT!$F:$AF,27,FALSE),1,10)&lt;&gt;"null",MID(VLOOKUP(B585,IMPORT!$F:$AF,27,FALSE),1,10),"-")),"")</f>
        <v/>
      </c>
      <c r="Y585" s="21" t="str">
        <f>IFERROR(IF(VLOOKUP(B585,IMPORT!$F:$AF,24,FALSE)&lt;&gt;"null",VLOOKUP(B585,IMPORT!$F:$AF,24,FALSE),""),"")</f>
        <v/>
      </c>
      <c r="Z585" s="18" t="str">
        <f>IFERROR(IF(VLOOKUP(B585,IMPORT!$F:$AF,25,FALSE)&lt;&gt;"null",VLOOKUP(B585,IMPORT!$F:$AF,25,FALSE),""),"")</f>
        <v/>
      </c>
    </row>
    <row r="586" spans="1:26">
      <c r="A586" s="1" t="str">
        <f>IFERROR(IF(IMPORT!C586&lt;&gt;"",IMPORT!C586,""),"")</f>
        <v/>
      </c>
      <c r="B586" s="1">
        <f>IFERROR(VLOOKUP(D586,IMPORT!$1:$1048576,6,FALSE),"")</f>
        <v>0</v>
      </c>
      <c r="C586" s="1" t="str">
        <f>IFERROR(VLOOKUP(B586,IMPORT!$F:$G,2,FALSE),"")</f>
        <v/>
      </c>
      <c r="D586" s="8" t="str">
        <f>IFERROR(IF(IMPORT!A586&lt;&gt;"",IMPORT!A586,""),"")</f>
        <v/>
      </c>
      <c r="E586" s="1">
        <f>IFERROR(VLOOKUP(D586,IMPORT!$1:$1048576,21,FALSE),"")</f>
        <v>0</v>
      </c>
      <c r="F586" s="22" t="str">
        <f>IFERROR(IF(VLOOKUP(B586,IMPORT!$F:$J,4,0)="true","","S"),"")</f>
        <v/>
      </c>
      <c r="G586" s="10" t="str">
        <f>IFERROR(IF(VLOOKUP(B586,IMPORT!$F:$J,5,0)="normal","","B"),"")</f>
        <v/>
      </c>
      <c r="H586" s="23" t="str">
        <f>IFERROR(IF(VLOOKUP(B586,IMPORT!$F:$L,7,0)="true","","P"),"")</f>
        <v/>
      </c>
      <c r="I586" s="18" t="str">
        <f>IF(AND(OR(IMPORT!K586="available",IMPORT!K586="reservation",IMPORT!K586="reservation-late"),OR(A586&lt;&gt;"Z - Garage - Livraison",A586&lt;&gt;"Z - Garage - Livraison")),B586,"")</f>
        <v/>
      </c>
      <c r="J586" s="18" t="str">
        <f>IFERROR(IF(VLOOKUP(B586,IMPORT!$F:$AF,21,FALSE)&lt;&gt;"null",IF(OR(A586="Z - Garage - Livraison",A586="Z - Garage - Restitution"),"",B586),""),"")</f>
        <v/>
      </c>
      <c r="K586" s="18" t="str">
        <f>IF(AND(J586="",OR(IMPORT!K586="intervention",IMPORT!K586="intervention-late")),IF(OR(A586="Z - Garage - Livraison",A586="Z - Garage - Restitution"),"",B586),"")</f>
        <v/>
      </c>
      <c r="L586" s="18" t="str">
        <f t="shared" si="18"/>
        <v/>
      </c>
      <c r="M586" s="20" t="str">
        <f>IFERROR(INT(IF(OR(IMPORT!K586="intervention",IMPORT!K586="intervention-late",IMPORT!K586="unavailable"),IF(J586&lt;&gt;"",MID(VLOOKUP(B586,IMPORT!$F:$AF,21,0),1,10),MID(VLOOKUP(B586,IMPORT!$F:$AF,19,0),1,10)),"")),"")</f>
        <v/>
      </c>
      <c r="N586" s="20" t="str">
        <f>IFERROR(INT(IF(OR(IMPORT!K586="intervention",IMPORT!K586="intervention-late",IMPORT!K586="unavailable"),IF(J586&lt;&gt;"",MID(VLOOKUP(B586,IMPORT!$F:$AF,22,0),1,10),MID(VLOOKUP(B586,IMPORT!$F:$AF,20,0),1,10)),"")),"")</f>
        <v/>
      </c>
      <c r="O586" s="18" t="str">
        <f t="shared" ca="1" si="19"/>
        <v/>
      </c>
      <c r="P586" s="14" t="str">
        <f>IFERROR(INT(IF(MID(VLOOKUP(B586,IMPORT!$F:$AF,23,FALSE),1,10)&lt;&gt;"null",MID(VLOOKUP(B586,IMPORT!$F:$AF,23,FALSE),1,10),"")),"")</f>
        <v/>
      </c>
      <c r="Q586" s="16" t="str">
        <f>IFERROR(INT(IF(MID(VLOOKUP(B586,IMPORT!$F:$AF,26,FALSE),1,10)&lt;&gt;"null",MID(VLOOKUP(B586,IMPORT!$F:$AF,26,FALSE),1,10),"")),"")</f>
        <v/>
      </c>
      <c r="R586" s="16" t="str">
        <f>IFERROR(IF(VLOOKUP(B586,IMPORT!$F:$AF,11,FALSE)="true","X",""),"")</f>
        <v/>
      </c>
      <c r="S586" s="16" t="str">
        <f>IFERROR(IF(VLOOKUP(B586,IMPORT!$F:$AF,12,FALSE)="true","X",""),"")</f>
        <v/>
      </c>
      <c r="T586" s="16" t="str">
        <f>IFERROR(IF(VLOOKUP(B586,IMPORT!$F:$AF,9,FALSE)="true","X",""),"")</f>
        <v/>
      </c>
      <c r="U586" s="16" t="str">
        <f>IFERROR(IF(VLOOKUP(B586,IMPORT!$F:$AF,10,FALSE)="true","X",""),"")</f>
        <v/>
      </c>
      <c r="V586" s="16" t="str">
        <f>IFERROR(IF(VLOOKUP(B586,IMPORT!$F:$AF,13,FALSE)="true","X",""),"")</f>
        <v/>
      </c>
      <c r="W586" s="16" t="str">
        <f>IFERROR(IF(VLOOKUP(B586,IMPORT!$F:$AF,14,FALSE)="true","X",""),"")</f>
        <v/>
      </c>
      <c r="X586" s="12" t="str">
        <f>IFERROR(INT(IF(MID(VLOOKUP(B586,IMPORT!$F:$AF,27,FALSE),1,10)&lt;&gt;"null",MID(VLOOKUP(B586,IMPORT!$F:$AF,27,FALSE),1,10),"-")),"")</f>
        <v/>
      </c>
      <c r="Y586" s="21" t="str">
        <f>IFERROR(IF(VLOOKUP(B586,IMPORT!$F:$AF,24,FALSE)&lt;&gt;"null",VLOOKUP(B586,IMPORT!$F:$AF,24,FALSE),""),"")</f>
        <v/>
      </c>
      <c r="Z586" s="18" t="str">
        <f>IFERROR(IF(VLOOKUP(B586,IMPORT!$F:$AF,25,FALSE)&lt;&gt;"null",VLOOKUP(B586,IMPORT!$F:$AF,25,FALSE),""),"")</f>
        <v/>
      </c>
    </row>
    <row r="587" spans="1:26">
      <c r="A587" s="1" t="str">
        <f>IFERROR(IF(IMPORT!C587&lt;&gt;"",IMPORT!C587,""),"")</f>
        <v/>
      </c>
      <c r="B587" s="1">
        <f>IFERROR(VLOOKUP(D587,IMPORT!$1:$1048576,6,FALSE),"")</f>
        <v>0</v>
      </c>
      <c r="C587" s="1" t="str">
        <f>IFERROR(VLOOKUP(B587,IMPORT!$F:$G,2,FALSE),"")</f>
        <v/>
      </c>
      <c r="D587" s="8" t="str">
        <f>IFERROR(IF(IMPORT!A587&lt;&gt;"",IMPORT!A587,""),"")</f>
        <v/>
      </c>
      <c r="E587" s="1">
        <f>IFERROR(VLOOKUP(D587,IMPORT!$1:$1048576,21,FALSE),"")</f>
        <v>0</v>
      </c>
      <c r="F587" s="22" t="str">
        <f>IFERROR(IF(VLOOKUP(B587,IMPORT!$F:$J,4,0)="true","","S"),"")</f>
        <v/>
      </c>
      <c r="G587" s="10" t="str">
        <f>IFERROR(IF(VLOOKUP(B587,IMPORT!$F:$J,5,0)="normal","","B"),"")</f>
        <v/>
      </c>
      <c r="H587" s="23" t="str">
        <f>IFERROR(IF(VLOOKUP(B587,IMPORT!$F:$L,7,0)="true","","P"),"")</f>
        <v/>
      </c>
      <c r="I587" s="18" t="str">
        <f>IF(AND(OR(IMPORT!K587="available",IMPORT!K587="reservation",IMPORT!K587="reservation-late"),OR(A587&lt;&gt;"Z - Garage - Livraison",A587&lt;&gt;"Z - Garage - Livraison")),B587,"")</f>
        <v/>
      </c>
      <c r="J587" s="18" t="str">
        <f>IFERROR(IF(VLOOKUP(B587,IMPORT!$F:$AF,21,FALSE)&lt;&gt;"null",IF(OR(A587="Z - Garage - Livraison",A587="Z - Garage - Restitution"),"",B587),""),"")</f>
        <v/>
      </c>
      <c r="K587" s="18" t="str">
        <f>IF(AND(J587="",OR(IMPORT!K587="intervention",IMPORT!K587="intervention-late")),IF(OR(A587="Z - Garage - Livraison",A587="Z - Garage - Restitution"),"",B587),"")</f>
        <v/>
      </c>
      <c r="L587" s="18" t="str">
        <f t="shared" si="18"/>
        <v/>
      </c>
      <c r="M587" s="20" t="str">
        <f>IFERROR(INT(IF(OR(IMPORT!K587="intervention",IMPORT!K587="intervention-late",IMPORT!K587="unavailable"),IF(J587&lt;&gt;"",MID(VLOOKUP(B587,IMPORT!$F:$AF,21,0),1,10),MID(VLOOKUP(B587,IMPORT!$F:$AF,19,0),1,10)),"")),"")</f>
        <v/>
      </c>
      <c r="N587" s="20" t="str">
        <f>IFERROR(INT(IF(OR(IMPORT!K587="intervention",IMPORT!K587="intervention-late",IMPORT!K587="unavailable"),IF(J587&lt;&gt;"",MID(VLOOKUP(B587,IMPORT!$F:$AF,22,0),1,10),MID(VLOOKUP(B587,IMPORT!$F:$AF,20,0),1,10)),"")),"")</f>
        <v/>
      </c>
      <c r="O587" s="18" t="str">
        <f t="shared" ca="1" si="19"/>
        <v/>
      </c>
      <c r="P587" s="14" t="str">
        <f>IFERROR(INT(IF(MID(VLOOKUP(B587,IMPORT!$F:$AF,23,FALSE),1,10)&lt;&gt;"null",MID(VLOOKUP(B587,IMPORT!$F:$AF,23,FALSE),1,10),"")),"")</f>
        <v/>
      </c>
      <c r="Q587" s="16" t="str">
        <f>IFERROR(INT(IF(MID(VLOOKUP(B587,IMPORT!$F:$AF,26,FALSE),1,10)&lt;&gt;"null",MID(VLOOKUP(B587,IMPORT!$F:$AF,26,FALSE),1,10),"")),"")</f>
        <v/>
      </c>
      <c r="R587" s="16" t="str">
        <f>IFERROR(IF(VLOOKUP(B587,IMPORT!$F:$AF,11,FALSE)="true","X",""),"")</f>
        <v/>
      </c>
      <c r="S587" s="16" t="str">
        <f>IFERROR(IF(VLOOKUP(B587,IMPORT!$F:$AF,12,FALSE)="true","X",""),"")</f>
        <v/>
      </c>
      <c r="T587" s="16" t="str">
        <f>IFERROR(IF(VLOOKUP(B587,IMPORT!$F:$AF,9,FALSE)="true","X",""),"")</f>
        <v/>
      </c>
      <c r="U587" s="16" t="str">
        <f>IFERROR(IF(VLOOKUP(B587,IMPORT!$F:$AF,10,FALSE)="true","X",""),"")</f>
        <v/>
      </c>
      <c r="V587" s="16" t="str">
        <f>IFERROR(IF(VLOOKUP(B587,IMPORT!$F:$AF,13,FALSE)="true","X",""),"")</f>
        <v/>
      </c>
      <c r="W587" s="16" t="str">
        <f>IFERROR(IF(VLOOKUP(B587,IMPORT!$F:$AF,14,FALSE)="true","X",""),"")</f>
        <v/>
      </c>
      <c r="X587" s="12" t="str">
        <f>IFERROR(INT(IF(MID(VLOOKUP(B587,IMPORT!$F:$AF,27,FALSE),1,10)&lt;&gt;"null",MID(VLOOKUP(B587,IMPORT!$F:$AF,27,FALSE),1,10),"-")),"")</f>
        <v/>
      </c>
      <c r="Y587" s="21" t="str">
        <f>IFERROR(IF(VLOOKUP(B587,IMPORT!$F:$AF,24,FALSE)&lt;&gt;"null",VLOOKUP(B587,IMPORT!$F:$AF,24,FALSE),""),"")</f>
        <v/>
      </c>
      <c r="Z587" s="18" t="str">
        <f>IFERROR(IF(VLOOKUP(B587,IMPORT!$F:$AF,25,FALSE)&lt;&gt;"null",VLOOKUP(B587,IMPORT!$F:$AF,25,FALSE),""),"")</f>
        <v/>
      </c>
    </row>
    <row r="588" spans="1:26">
      <c r="A588" s="1" t="str">
        <f>IFERROR(IF(IMPORT!C588&lt;&gt;"",IMPORT!C588,""),"")</f>
        <v/>
      </c>
      <c r="B588" s="1">
        <f>IFERROR(VLOOKUP(D588,IMPORT!$1:$1048576,6,FALSE),"")</f>
        <v>0</v>
      </c>
      <c r="C588" s="1" t="str">
        <f>IFERROR(VLOOKUP(B588,IMPORT!$F:$G,2,FALSE),"")</f>
        <v/>
      </c>
      <c r="D588" s="8" t="str">
        <f>IFERROR(IF(IMPORT!A588&lt;&gt;"",IMPORT!A588,""),"")</f>
        <v/>
      </c>
      <c r="E588" s="1">
        <f>IFERROR(VLOOKUP(D588,IMPORT!$1:$1048576,21,FALSE),"")</f>
        <v>0</v>
      </c>
      <c r="F588" s="22" t="str">
        <f>IFERROR(IF(VLOOKUP(B588,IMPORT!$F:$J,4,0)="true","","S"),"")</f>
        <v/>
      </c>
      <c r="G588" s="10" t="str">
        <f>IFERROR(IF(VLOOKUP(B588,IMPORT!$F:$J,5,0)="normal","","B"),"")</f>
        <v/>
      </c>
      <c r="H588" s="23" t="str">
        <f>IFERROR(IF(VLOOKUP(B588,IMPORT!$F:$L,7,0)="true","","P"),"")</f>
        <v/>
      </c>
      <c r="I588" s="18" t="str">
        <f>IF(AND(OR(IMPORT!K588="available",IMPORT!K588="reservation",IMPORT!K588="reservation-late"),OR(A588&lt;&gt;"Z - Garage - Livraison",A588&lt;&gt;"Z - Garage - Livraison")),B588,"")</f>
        <v/>
      </c>
      <c r="J588" s="18" t="str">
        <f>IFERROR(IF(VLOOKUP(B588,IMPORT!$F:$AF,21,FALSE)&lt;&gt;"null",IF(OR(A588="Z - Garage - Livraison",A588="Z - Garage - Restitution"),"",B588),""),"")</f>
        <v/>
      </c>
      <c r="K588" s="18" t="str">
        <f>IF(AND(J588="",OR(IMPORT!K588="intervention",IMPORT!K588="intervention-late")),IF(OR(A588="Z - Garage - Livraison",A588="Z - Garage - Restitution"),"",B588),"")</f>
        <v/>
      </c>
      <c r="L588" s="18" t="str">
        <f t="shared" si="18"/>
        <v/>
      </c>
      <c r="M588" s="20" t="str">
        <f>IFERROR(INT(IF(OR(IMPORT!K588="intervention",IMPORT!K588="intervention-late",IMPORT!K588="unavailable"),IF(J588&lt;&gt;"",MID(VLOOKUP(B588,IMPORT!$F:$AF,21,0),1,10),MID(VLOOKUP(B588,IMPORT!$F:$AF,19,0),1,10)),"")),"")</f>
        <v/>
      </c>
      <c r="N588" s="20" t="str">
        <f>IFERROR(INT(IF(OR(IMPORT!K588="intervention",IMPORT!K588="intervention-late",IMPORT!K588="unavailable"),IF(J588&lt;&gt;"",MID(VLOOKUP(B588,IMPORT!$F:$AF,22,0),1,10),MID(VLOOKUP(B588,IMPORT!$F:$AF,20,0),1,10)),"")),"")</f>
        <v/>
      </c>
      <c r="O588" s="18" t="str">
        <f t="shared" ca="1" si="19"/>
        <v/>
      </c>
      <c r="P588" s="14" t="str">
        <f>IFERROR(INT(IF(MID(VLOOKUP(B588,IMPORT!$F:$AF,23,FALSE),1,10)&lt;&gt;"null",MID(VLOOKUP(B588,IMPORT!$F:$AF,23,FALSE),1,10),"")),"")</f>
        <v/>
      </c>
      <c r="Q588" s="16" t="str">
        <f>IFERROR(INT(IF(MID(VLOOKUP(B588,IMPORT!$F:$AF,26,FALSE),1,10)&lt;&gt;"null",MID(VLOOKUP(B588,IMPORT!$F:$AF,26,FALSE),1,10),"")),"")</f>
        <v/>
      </c>
      <c r="R588" s="16" t="str">
        <f>IFERROR(IF(VLOOKUP(B588,IMPORT!$F:$AF,11,FALSE)="true","X",""),"")</f>
        <v/>
      </c>
      <c r="S588" s="16" t="str">
        <f>IFERROR(IF(VLOOKUP(B588,IMPORT!$F:$AF,12,FALSE)="true","X",""),"")</f>
        <v/>
      </c>
      <c r="T588" s="16" t="str">
        <f>IFERROR(IF(VLOOKUP(B588,IMPORT!$F:$AF,9,FALSE)="true","X",""),"")</f>
        <v/>
      </c>
      <c r="U588" s="16" t="str">
        <f>IFERROR(IF(VLOOKUP(B588,IMPORT!$F:$AF,10,FALSE)="true","X",""),"")</f>
        <v/>
      </c>
      <c r="V588" s="16" t="str">
        <f>IFERROR(IF(VLOOKUP(B588,IMPORT!$F:$AF,13,FALSE)="true","X",""),"")</f>
        <v/>
      </c>
      <c r="W588" s="16" t="str">
        <f>IFERROR(IF(VLOOKUP(B588,IMPORT!$F:$AF,14,FALSE)="true","X",""),"")</f>
        <v/>
      </c>
      <c r="X588" s="12" t="str">
        <f>IFERROR(INT(IF(MID(VLOOKUP(B588,IMPORT!$F:$AF,27,FALSE),1,10)&lt;&gt;"null",MID(VLOOKUP(B588,IMPORT!$F:$AF,27,FALSE),1,10),"-")),"")</f>
        <v/>
      </c>
      <c r="Y588" s="21" t="str">
        <f>IFERROR(IF(VLOOKUP(B588,IMPORT!$F:$AF,24,FALSE)&lt;&gt;"null",VLOOKUP(B588,IMPORT!$F:$AF,24,FALSE),""),"")</f>
        <v/>
      </c>
      <c r="Z588" s="18" t="str">
        <f>IFERROR(IF(VLOOKUP(B588,IMPORT!$F:$AF,25,FALSE)&lt;&gt;"null",VLOOKUP(B588,IMPORT!$F:$AF,25,FALSE),""),"")</f>
        <v/>
      </c>
    </row>
    <row r="589" spans="1:26">
      <c r="A589" s="1" t="str">
        <f>IFERROR(IF(IMPORT!C589&lt;&gt;"",IMPORT!C589,""),"")</f>
        <v/>
      </c>
      <c r="B589" s="1">
        <f>IFERROR(VLOOKUP(D589,IMPORT!$1:$1048576,6,FALSE),"")</f>
        <v>0</v>
      </c>
      <c r="C589" s="1" t="str">
        <f>IFERROR(VLOOKUP(B589,IMPORT!$F:$G,2,FALSE),"")</f>
        <v/>
      </c>
      <c r="D589" s="8" t="str">
        <f>IFERROR(IF(IMPORT!A589&lt;&gt;"",IMPORT!A589,""),"")</f>
        <v/>
      </c>
      <c r="E589" s="1">
        <f>IFERROR(VLOOKUP(D589,IMPORT!$1:$1048576,21,FALSE),"")</f>
        <v>0</v>
      </c>
      <c r="F589" s="22" t="str">
        <f>IFERROR(IF(VLOOKUP(B589,IMPORT!$F:$J,4,0)="true","","S"),"")</f>
        <v/>
      </c>
      <c r="G589" s="10" t="str">
        <f>IFERROR(IF(VLOOKUP(B589,IMPORT!$F:$J,5,0)="normal","","B"),"")</f>
        <v/>
      </c>
      <c r="H589" s="23" t="str">
        <f>IFERROR(IF(VLOOKUP(B589,IMPORT!$F:$L,7,0)="true","","P"),"")</f>
        <v/>
      </c>
      <c r="I589" s="18" t="str">
        <f>IF(AND(OR(IMPORT!K589="available",IMPORT!K589="reservation",IMPORT!K589="reservation-late"),OR(A589&lt;&gt;"Z - Garage - Livraison",A589&lt;&gt;"Z - Garage - Livraison")),B589,"")</f>
        <v/>
      </c>
      <c r="J589" s="18" t="str">
        <f>IFERROR(IF(VLOOKUP(B589,IMPORT!$F:$AF,21,FALSE)&lt;&gt;"null",IF(OR(A589="Z - Garage - Livraison",A589="Z - Garage - Restitution"),"",B589),""),"")</f>
        <v/>
      </c>
      <c r="K589" s="18" t="str">
        <f>IF(AND(J589="",OR(IMPORT!K589="intervention",IMPORT!K589="intervention-late")),IF(OR(A589="Z - Garage - Livraison",A589="Z - Garage - Restitution"),"",B589),"")</f>
        <v/>
      </c>
      <c r="L589" s="18" t="str">
        <f t="shared" si="18"/>
        <v/>
      </c>
      <c r="M589" s="20" t="str">
        <f>IFERROR(INT(IF(OR(IMPORT!K589="intervention",IMPORT!K589="intervention-late",IMPORT!K589="unavailable"),IF(J589&lt;&gt;"",MID(VLOOKUP(B589,IMPORT!$F:$AF,21,0),1,10),MID(VLOOKUP(B589,IMPORT!$F:$AF,19,0),1,10)),"")),"")</f>
        <v/>
      </c>
      <c r="N589" s="20" t="str">
        <f>IFERROR(INT(IF(OR(IMPORT!K589="intervention",IMPORT!K589="intervention-late",IMPORT!K589="unavailable"),IF(J589&lt;&gt;"",MID(VLOOKUP(B589,IMPORT!$F:$AF,22,0),1,10),MID(VLOOKUP(B589,IMPORT!$F:$AF,20,0),1,10)),"")),"")</f>
        <v/>
      </c>
      <c r="O589" s="18" t="str">
        <f t="shared" ca="1" si="19"/>
        <v/>
      </c>
      <c r="P589" s="14" t="str">
        <f>IFERROR(INT(IF(MID(VLOOKUP(B589,IMPORT!$F:$AF,23,FALSE),1,10)&lt;&gt;"null",MID(VLOOKUP(B589,IMPORT!$F:$AF,23,FALSE),1,10),"")),"")</f>
        <v/>
      </c>
      <c r="Q589" s="16" t="str">
        <f>IFERROR(INT(IF(MID(VLOOKUP(B589,IMPORT!$F:$AF,26,FALSE),1,10)&lt;&gt;"null",MID(VLOOKUP(B589,IMPORT!$F:$AF,26,FALSE),1,10),"")),"")</f>
        <v/>
      </c>
      <c r="R589" s="16" t="str">
        <f>IFERROR(IF(VLOOKUP(B589,IMPORT!$F:$AF,11,FALSE)="true","X",""),"")</f>
        <v/>
      </c>
      <c r="S589" s="16" t="str">
        <f>IFERROR(IF(VLOOKUP(B589,IMPORT!$F:$AF,12,FALSE)="true","X",""),"")</f>
        <v/>
      </c>
      <c r="T589" s="16" t="str">
        <f>IFERROR(IF(VLOOKUP(B589,IMPORT!$F:$AF,9,FALSE)="true","X",""),"")</f>
        <v/>
      </c>
      <c r="U589" s="16" t="str">
        <f>IFERROR(IF(VLOOKUP(B589,IMPORT!$F:$AF,10,FALSE)="true","X",""),"")</f>
        <v/>
      </c>
      <c r="V589" s="16" t="str">
        <f>IFERROR(IF(VLOOKUP(B589,IMPORT!$F:$AF,13,FALSE)="true","X",""),"")</f>
        <v/>
      </c>
      <c r="W589" s="16" t="str">
        <f>IFERROR(IF(VLOOKUP(B589,IMPORT!$F:$AF,14,FALSE)="true","X",""),"")</f>
        <v/>
      </c>
      <c r="X589" s="12" t="str">
        <f>IFERROR(INT(IF(MID(VLOOKUP(B589,IMPORT!$F:$AF,27,FALSE),1,10)&lt;&gt;"null",MID(VLOOKUP(B589,IMPORT!$F:$AF,27,FALSE),1,10),"-")),"")</f>
        <v/>
      </c>
      <c r="Y589" s="21" t="str">
        <f>IFERROR(IF(VLOOKUP(B589,IMPORT!$F:$AF,24,FALSE)&lt;&gt;"null",VLOOKUP(B589,IMPORT!$F:$AF,24,FALSE),""),"")</f>
        <v/>
      </c>
      <c r="Z589" s="18" t="str">
        <f>IFERROR(IF(VLOOKUP(B589,IMPORT!$F:$AF,25,FALSE)&lt;&gt;"null",VLOOKUP(B589,IMPORT!$F:$AF,25,FALSE),""),"")</f>
        <v/>
      </c>
    </row>
    <row r="590" spans="1:26">
      <c r="A590" s="1" t="str">
        <f>IFERROR(IF(IMPORT!C590&lt;&gt;"",IMPORT!C590,""),"")</f>
        <v/>
      </c>
      <c r="B590" s="1">
        <f>IFERROR(VLOOKUP(D590,IMPORT!$1:$1048576,6,FALSE),"")</f>
        <v>0</v>
      </c>
      <c r="C590" s="1" t="str">
        <f>IFERROR(VLOOKUP(B590,IMPORT!$F:$G,2,FALSE),"")</f>
        <v/>
      </c>
      <c r="D590" s="8" t="str">
        <f>IFERROR(IF(IMPORT!A590&lt;&gt;"",IMPORT!A590,""),"")</f>
        <v/>
      </c>
      <c r="E590" s="1">
        <f>IFERROR(VLOOKUP(D590,IMPORT!$1:$1048576,21,FALSE),"")</f>
        <v>0</v>
      </c>
      <c r="F590" s="22" t="str">
        <f>IFERROR(IF(VLOOKUP(B590,IMPORT!$F:$J,4,0)="true","","S"),"")</f>
        <v/>
      </c>
      <c r="G590" s="10" t="str">
        <f>IFERROR(IF(VLOOKUP(B590,IMPORT!$F:$J,5,0)="normal","","B"),"")</f>
        <v/>
      </c>
      <c r="H590" s="23" t="str">
        <f>IFERROR(IF(VLOOKUP(B590,IMPORT!$F:$L,7,0)="true","","P"),"")</f>
        <v/>
      </c>
      <c r="I590" s="18" t="str">
        <f>IF(AND(OR(IMPORT!K590="available",IMPORT!K590="reservation",IMPORT!K590="reservation-late"),OR(A590&lt;&gt;"Z - Garage - Livraison",A590&lt;&gt;"Z - Garage - Livraison")),B590,"")</f>
        <v/>
      </c>
      <c r="J590" s="18" t="str">
        <f>IFERROR(IF(VLOOKUP(B590,IMPORT!$F:$AF,21,FALSE)&lt;&gt;"null",IF(OR(A590="Z - Garage - Livraison",A590="Z - Garage - Restitution"),"",B590),""),"")</f>
        <v/>
      </c>
      <c r="K590" s="18" t="str">
        <f>IF(AND(J590="",OR(IMPORT!K590="intervention",IMPORT!K590="intervention-late")),IF(OR(A590="Z - Garage - Livraison",A590="Z - Garage - Restitution"),"",B590),"")</f>
        <v/>
      </c>
      <c r="L590" s="18" t="str">
        <f t="shared" si="18"/>
        <v/>
      </c>
      <c r="M590" s="20" t="str">
        <f>IFERROR(INT(IF(OR(IMPORT!K590="intervention",IMPORT!K590="intervention-late",IMPORT!K590="unavailable"),IF(J590&lt;&gt;"",MID(VLOOKUP(B590,IMPORT!$F:$AF,21,0),1,10),MID(VLOOKUP(B590,IMPORT!$F:$AF,19,0),1,10)),"")),"")</f>
        <v/>
      </c>
      <c r="N590" s="20" t="str">
        <f>IFERROR(INT(IF(OR(IMPORT!K590="intervention",IMPORT!K590="intervention-late",IMPORT!K590="unavailable"),IF(J590&lt;&gt;"",MID(VLOOKUP(B590,IMPORT!$F:$AF,22,0),1,10),MID(VLOOKUP(B590,IMPORT!$F:$AF,20,0),1,10)),"")),"")</f>
        <v/>
      </c>
      <c r="O590" s="18" t="str">
        <f t="shared" ca="1" si="19"/>
        <v/>
      </c>
      <c r="P590" s="14" t="str">
        <f>IFERROR(INT(IF(MID(VLOOKUP(B590,IMPORT!$F:$AF,23,FALSE),1,10)&lt;&gt;"null",MID(VLOOKUP(B590,IMPORT!$F:$AF,23,FALSE),1,10),"")),"")</f>
        <v/>
      </c>
      <c r="Q590" s="16" t="str">
        <f>IFERROR(INT(IF(MID(VLOOKUP(B590,IMPORT!$F:$AF,26,FALSE),1,10)&lt;&gt;"null",MID(VLOOKUP(B590,IMPORT!$F:$AF,26,FALSE),1,10),"")),"")</f>
        <v/>
      </c>
      <c r="R590" s="16" t="str">
        <f>IFERROR(IF(VLOOKUP(B590,IMPORT!$F:$AF,11,FALSE)="true","X",""),"")</f>
        <v/>
      </c>
      <c r="S590" s="16" t="str">
        <f>IFERROR(IF(VLOOKUP(B590,IMPORT!$F:$AF,12,FALSE)="true","X",""),"")</f>
        <v/>
      </c>
      <c r="T590" s="16" t="str">
        <f>IFERROR(IF(VLOOKUP(B590,IMPORT!$F:$AF,9,FALSE)="true","X",""),"")</f>
        <v/>
      </c>
      <c r="U590" s="16" t="str">
        <f>IFERROR(IF(VLOOKUP(B590,IMPORT!$F:$AF,10,FALSE)="true","X",""),"")</f>
        <v/>
      </c>
      <c r="V590" s="16" t="str">
        <f>IFERROR(IF(VLOOKUP(B590,IMPORT!$F:$AF,13,FALSE)="true","X",""),"")</f>
        <v/>
      </c>
      <c r="W590" s="16" t="str">
        <f>IFERROR(IF(VLOOKUP(B590,IMPORT!$F:$AF,14,FALSE)="true","X",""),"")</f>
        <v/>
      </c>
      <c r="X590" s="12" t="str">
        <f>IFERROR(INT(IF(MID(VLOOKUP(B590,IMPORT!$F:$AF,27,FALSE),1,10)&lt;&gt;"null",MID(VLOOKUP(B590,IMPORT!$F:$AF,27,FALSE),1,10),"-")),"")</f>
        <v/>
      </c>
      <c r="Y590" s="21" t="str">
        <f>IFERROR(IF(VLOOKUP(B590,IMPORT!$F:$AF,24,FALSE)&lt;&gt;"null",VLOOKUP(B590,IMPORT!$F:$AF,24,FALSE),""),"")</f>
        <v/>
      </c>
      <c r="Z590" s="18" t="str">
        <f>IFERROR(IF(VLOOKUP(B590,IMPORT!$F:$AF,25,FALSE)&lt;&gt;"null",VLOOKUP(B590,IMPORT!$F:$AF,25,FALSE),""),"")</f>
        <v/>
      </c>
    </row>
    <row r="591" spans="1:26">
      <c r="A591" s="1" t="str">
        <f>IFERROR(IF(IMPORT!C591&lt;&gt;"",IMPORT!C591,""),"")</f>
        <v/>
      </c>
      <c r="B591" s="1">
        <f>IFERROR(VLOOKUP(D591,IMPORT!$1:$1048576,6,FALSE),"")</f>
        <v>0</v>
      </c>
      <c r="C591" s="1" t="str">
        <f>IFERROR(VLOOKUP(B591,IMPORT!$F:$G,2,FALSE),"")</f>
        <v/>
      </c>
      <c r="D591" s="8" t="str">
        <f>IFERROR(IF(IMPORT!A591&lt;&gt;"",IMPORT!A591,""),"")</f>
        <v/>
      </c>
      <c r="E591" s="1">
        <f>IFERROR(VLOOKUP(D591,IMPORT!$1:$1048576,21,FALSE),"")</f>
        <v>0</v>
      </c>
      <c r="F591" s="22" t="str">
        <f>IFERROR(IF(VLOOKUP(B591,IMPORT!$F:$J,4,0)="true","","S"),"")</f>
        <v/>
      </c>
      <c r="G591" s="10" t="str">
        <f>IFERROR(IF(VLOOKUP(B591,IMPORT!$F:$J,5,0)="normal","","B"),"")</f>
        <v/>
      </c>
      <c r="H591" s="23" t="str">
        <f>IFERROR(IF(VLOOKUP(B591,IMPORT!$F:$L,7,0)="true","","P"),"")</f>
        <v/>
      </c>
      <c r="I591" s="18" t="str">
        <f>IF(AND(OR(IMPORT!K591="available",IMPORT!K591="reservation",IMPORT!K591="reservation-late"),OR(A591&lt;&gt;"Z - Garage - Livraison",A591&lt;&gt;"Z - Garage - Livraison")),B591,"")</f>
        <v/>
      </c>
      <c r="J591" s="18" t="str">
        <f>IFERROR(IF(VLOOKUP(B591,IMPORT!$F:$AF,21,FALSE)&lt;&gt;"null",IF(OR(A591="Z - Garage - Livraison",A591="Z - Garage - Restitution"),"",B591),""),"")</f>
        <v/>
      </c>
      <c r="K591" s="18" t="str">
        <f>IF(AND(J591="",OR(IMPORT!K591="intervention",IMPORT!K591="intervention-late")),IF(OR(A591="Z - Garage - Livraison",A591="Z - Garage - Restitution"),"",B591),"")</f>
        <v/>
      </c>
      <c r="L591" s="18" t="str">
        <f t="shared" si="18"/>
        <v/>
      </c>
      <c r="M591" s="20" t="str">
        <f>IFERROR(INT(IF(OR(IMPORT!K591="intervention",IMPORT!K591="intervention-late",IMPORT!K591="unavailable"),IF(J591&lt;&gt;"",MID(VLOOKUP(B591,IMPORT!$F:$AF,21,0),1,10),MID(VLOOKUP(B591,IMPORT!$F:$AF,19,0),1,10)),"")),"")</f>
        <v/>
      </c>
      <c r="N591" s="20" t="str">
        <f>IFERROR(INT(IF(OR(IMPORT!K591="intervention",IMPORT!K591="intervention-late",IMPORT!K591="unavailable"),IF(J591&lt;&gt;"",MID(VLOOKUP(B591,IMPORT!$F:$AF,22,0),1,10),MID(VLOOKUP(B591,IMPORT!$F:$AF,20,0),1,10)),"")),"")</f>
        <v/>
      </c>
      <c r="O591" s="18" t="str">
        <f t="shared" ca="1" si="19"/>
        <v/>
      </c>
      <c r="P591" s="14" t="str">
        <f>IFERROR(INT(IF(MID(VLOOKUP(B591,IMPORT!$F:$AF,23,FALSE),1,10)&lt;&gt;"null",MID(VLOOKUP(B591,IMPORT!$F:$AF,23,FALSE),1,10),"")),"")</f>
        <v/>
      </c>
      <c r="Q591" s="16" t="str">
        <f>IFERROR(INT(IF(MID(VLOOKUP(B591,IMPORT!$F:$AF,26,FALSE),1,10)&lt;&gt;"null",MID(VLOOKUP(B591,IMPORT!$F:$AF,26,FALSE),1,10),"")),"")</f>
        <v/>
      </c>
      <c r="R591" s="16" t="str">
        <f>IFERROR(IF(VLOOKUP(B591,IMPORT!$F:$AF,11,FALSE)="true","X",""),"")</f>
        <v/>
      </c>
      <c r="S591" s="16" t="str">
        <f>IFERROR(IF(VLOOKUP(B591,IMPORT!$F:$AF,12,FALSE)="true","X",""),"")</f>
        <v/>
      </c>
      <c r="T591" s="16" t="str">
        <f>IFERROR(IF(VLOOKUP(B591,IMPORT!$F:$AF,9,FALSE)="true","X",""),"")</f>
        <v/>
      </c>
      <c r="U591" s="16" t="str">
        <f>IFERROR(IF(VLOOKUP(B591,IMPORT!$F:$AF,10,FALSE)="true","X",""),"")</f>
        <v/>
      </c>
      <c r="V591" s="16" t="str">
        <f>IFERROR(IF(VLOOKUP(B591,IMPORT!$F:$AF,13,FALSE)="true","X",""),"")</f>
        <v/>
      </c>
      <c r="W591" s="16" t="str">
        <f>IFERROR(IF(VLOOKUP(B591,IMPORT!$F:$AF,14,FALSE)="true","X",""),"")</f>
        <v/>
      </c>
      <c r="X591" s="12" t="str">
        <f>IFERROR(INT(IF(MID(VLOOKUP(B591,IMPORT!$F:$AF,27,FALSE),1,10)&lt;&gt;"null",MID(VLOOKUP(B591,IMPORT!$F:$AF,27,FALSE),1,10),"-")),"")</f>
        <v/>
      </c>
      <c r="Y591" s="21" t="str">
        <f>IFERROR(IF(VLOOKUP(B591,IMPORT!$F:$AF,24,FALSE)&lt;&gt;"null",VLOOKUP(B591,IMPORT!$F:$AF,24,FALSE),""),"")</f>
        <v/>
      </c>
      <c r="Z591" s="18" t="str">
        <f>IFERROR(IF(VLOOKUP(B591,IMPORT!$F:$AF,25,FALSE)&lt;&gt;"null",VLOOKUP(B591,IMPORT!$F:$AF,25,FALSE),""),"")</f>
        <v/>
      </c>
    </row>
    <row r="592" spans="1:26">
      <c r="A592" s="1" t="str">
        <f>IFERROR(IF(IMPORT!C592&lt;&gt;"",IMPORT!C592,""),"")</f>
        <v/>
      </c>
      <c r="B592" s="1">
        <f>IFERROR(VLOOKUP(D592,IMPORT!$1:$1048576,6,FALSE),"")</f>
        <v>0</v>
      </c>
      <c r="C592" s="1" t="str">
        <f>IFERROR(VLOOKUP(B592,IMPORT!$F:$G,2,FALSE),"")</f>
        <v/>
      </c>
      <c r="D592" s="8" t="str">
        <f>IFERROR(IF(IMPORT!A592&lt;&gt;"",IMPORT!A592,""),"")</f>
        <v/>
      </c>
      <c r="E592" s="1">
        <f>IFERROR(VLOOKUP(D592,IMPORT!$1:$1048576,21,FALSE),"")</f>
        <v>0</v>
      </c>
      <c r="F592" s="22" t="str">
        <f>IFERROR(IF(VLOOKUP(B592,IMPORT!$F:$J,4,0)="true","","S"),"")</f>
        <v/>
      </c>
      <c r="G592" s="10" t="str">
        <f>IFERROR(IF(VLOOKUP(B592,IMPORT!$F:$J,5,0)="normal","","B"),"")</f>
        <v/>
      </c>
      <c r="H592" s="23" t="str">
        <f>IFERROR(IF(VLOOKUP(B592,IMPORT!$F:$L,7,0)="true","","P"),"")</f>
        <v/>
      </c>
      <c r="I592" s="18" t="str">
        <f>IF(AND(OR(IMPORT!K592="available",IMPORT!K592="reservation",IMPORT!K592="reservation-late"),OR(A592&lt;&gt;"Z - Garage - Livraison",A592&lt;&gt;"Z - Garage - Livraison")),B592,"")</f>
        <v/>
      </c>
      <c r="J592" s="18" t="str">
        <f>IFERROR(IF(VLOOKUP(B592,IMPORT!$F:$AF,21,FALSE)&lt;&gt;"null",IF(OR(A592="Z - Garage - Livraison",A592="Z - Garage - Restitution"),"",B592),""),"")</f>
        <v/>
      </c>
      <c r="K592" s="18" t="str">
        <f>IF(AND(J592="",OR(IMPORT!K592="intervention",IMPORT!K592="intervention-late")),IF(OR(A592="Z - Garage - Livraison",A592="Z - Garage - Restitution"),"",B592),"")</f>
        <v/>
      </c>
      <c r="L592" s="18" t="str">
        <f t="shared" si="18"/>
        <v/>
      </c>
      <c r="M592" s="20" t="str">
        <f>IFERROR(INT(IF(OR(IMPORT!K592="intervention",IMPORT!K592="intervention-late",IMPORT!K592="unavailable"),IF(J592&lt;&gt;"",MID(VLOOKUP(B592,IMPORT!$F:$AF,21,0),1,10),MID(VLOOKUP(B592,IMPORT!$F:$AF,19,0),1,10)),"")),"")</f>
        <v/>
      </c>
      <c r="N592" s="20" t="str">
        <f>IFERROR(INT(IF(OR(IMPORT!K592="intervention",IMPORT!K592="intervention-late",IMPORT!K592="unavailable"),IF(J592&lt;&gt;"",MID(VLOOKUP(B592,IMPORT!$F:$AF,22,0),1,10),MID(VLOOKUP(B592,IMPORT!$F:$AF,20,0),1,10)),"")),"")</f>
        <v/>
      </c>
      <c r="O592" s="18" t="str">
        <f t="shared" ca="1" si="19"/>
        <v/>
      </c>
      <c r="P592" s="14" t="str">
        <f>IFERROR(INT(IF(MID(VLOOKUP(B592,IMPORT!$F:$AF,23,FALSE),1,10)&lt;&gt;"null",MID(VLOOKUP(B592,IMPORT!$F:$AF,23,FALSE),1,10),"")),"")</f>
        <v/>
      </c>
      <c r="Q592" s="16" t="str">
        <f>IFERROR(INT(IF(MID(VLOOKUP(B592,IMPORT!$F:$AF,26,FALSE),1,10)&lt;&gt;"null",MID(VLOOKUP(B592,IMPORT!$F:$AF,26,FALSE),1,10),"")),"")</f>
        <v/>
      </c>
      <c r="R592" s="16" t="str">
        <f>IFERROR(IF(VLOOKUP(B592,IMPORT!$F:$AF,11,FALSE)="true","X",""),"")</f>
        <v/>
      </c>
      <c r="S592" s="16" t="str">
        <f>IFERROR(IF(VLOOKUP(B592,IMPORT!$F:$AF,12,FALSE)="true","X",""),"")</f>
        <v/>
      </c>
      <c r="T592" s="16" t="str">
        <f>IFERROR(IF(VLOOKUP(B592,IMPORT!$F:$AF,9,FALSE)="true","X",""),"")</f>
        <v/>
      </c>
      <c r="U592" s="16" t="str">
        <f>IFERROR(IF(VLOOKUP(B592,IMPORT!$F:$AF,10,FALSE)="true","X",""),"")</f>
        <v/>
      </c>
      <c r="V592" s="16" t="str">
        <f>IFERROR(IF(VLOOKUP(B592,IMPORT!$F:$AF,13,FALSE)="true","X",""),"")</f>
        <v/>
      </c>
      <c r="W592" s="16" t="str">
        <f>IFERROR(IF(VLOOKUP(B592,IMPORT!$F:$AF,14,FALSE)="true","X",""),"")</f>
        <v/>
      </c>
      <c r="X592" s="12" t="str">
        <f>IFERROR(INT(IF(MID(VLOOKUP(B592,IMPORT!$F:$AF,27,FALSE),1,10)&lt;&gt;"null",MID(VLOOKUP(B592,IMPORT!$F:$AF,27,FALSE),1,10),"-")),"")</f>
        <v/>
      </c>
      <c r="Y592" s="21" t="str">
        <f>IFERROR(IF(VLOOKUP(B592,IMPORT!$F:$AF,24,FALSE)&lt;&gt;"null",VLOOKUP(B592,IMPORT!$F:$AF,24,FALSE),""),"")</f>
        <v/>
      </c>
      <c r="Z592" s="18" t="str">
        <f>IFERROR(IF(VLOOKUP(B592,IMPORT!$F:$AF,25,FALSE)&lt;&gt;"null",VLOOKUP(B592,IMPORT!$F:$AF,25,FALSE),""),"")</f>
        <v/>
      </c>
    </row>
    <row r="593" spans="1:26">
      <c r="A593" s="1" t="str">
        <f>IFERROR(IF(IMPORT!C593&lt;&gt;"",IMPORT!C593,""),"")</f>
        <v/>
      </c>
      <c r="B593" s="1">
        <f>IFERROR(VLOOKUP(D593,IMPORT!$1:$1048576,6,FALSE),"")</f>
        <v>0</v>
      </c>
      <c r="C593" s="1" t="str">
        <f>IFERROR(VLOOKUP(B593,IMPORT!$F:$G,2,FALSE),"")</f>
        <v/>
      </c>
      <c r="D593" s="8" t="str">
        <f>IFERROR(IF(IMPORT!A593&lt;&gt;"",IMPORT!A593,""),"")</f>
        <v/>
      </c>
      <c r="E593" s="1">
        <f>IFERROR(VLOOKUP(D593,IMPORT!$1:$1048576,21,FALSE),"")</f>
        <v>0</v>
      </c>
      <c r="F593" s="22" t="str">
        <f>IFERROR(IF(VLOOKUP(B593,IMPORT!$F:$J,4,0)="true","","S"),"")</f>
        <v/>
      </c>
      <c r="G593" s="10" t="str">
        <f>IFERROR(IF(VLOOKUP(B593,IMPORT!$F:$J,5,0)="normal","","B"),"")</f>
        <v/>
      </c>
      <c r="H593" s="23" t="str">
        <f>IFERROR(IF(VLOOKUP(B593,IMPORT!$F:$L,7,0)="true","","P"),"")</f>
        <v/>
      </c>
      <c r="I593" s="18" t="str">
        <f>IF(AND(OR(IMPORT!K593="available",IMPORT!K593="reservation",IMPORT!K593="reservation-late"),OR(A593&lt;&gt;"Z - Garage - Livraison",A593&lt;&gt;"Z - Garage - Livraison")),B593,"")</f>
        <v/>
      </c>
      <c r="J593" s="18" t="str">
        <f>IFERROR(IF(VLOOKUP(B593,IMPORT!$F:$AF,21,FALSE)&lt;&gt;"null",IF(OR(A593="Z - Garage - Livraison",A593="Z - Garage - Restitution"),"",B593),""),"")</f>
        <v/>
      </c>
      <c r="K593" s="18" t="str">
        <f>IF(AND(J593="",OR(IMPORT!K593="intervention",IMPORT!K593="intervention-late")),IF(OR(A593="Z - Garage - Livraison",A593="Z - Garage - Restitution"),"",B593),"")</f>
        <v/>
      </c>
      <c r="L593" s="18" t="str">
        <f t="shared" si="18"/>
        <v/>
      </c>
      <c r="M593" s="20" t="str">
        <f>IFERROR(INT(IF(OR(IMPORT!K593="intervention",IMPORT!K593="intervention-late",IMPORT!K593="unavailable"),IF(J593&lt;&gt;"",MID(VLOOKUP(B593,IMPORT!$F:$AF,21,0),1,10),MID(VLOOKUP(B593,IMPORT!$F:$AF,19,0),1,10)),"")),"")</f>
        <v/>
      </c>
      <c r="N593" s="20" t="str">
        <f>IFERROR(INT(IF(OR(IMPORT!K593="intervention",IMPORT!K593="intervention-late",IMPORT!K593="unavailable"),IF(J593&lt;&gt;"",MID(VLOOKUP(B593,IMPORT!$F:$AF,22,0),1,10),MID(VLOOKUP(B593,IMPORT!$F:$AF,20,0),1,10)),"")),"")</f>
        <v/>
      </c>
      <c r="O593" s="18" t="str">
        <f t="shared" ca="1" si="19"/>
        <v/>
      </c>
      <c r="P593" s="14" t="str">
        <f>IFERROR(INT(IF(MID(VLOOKUP(B593,IMPORT!$F:$AF,23,FALSE),1,10)&lt;&gt;"null",MID(VLOOKUP(B593,IMPORT!$F:$AF,23,FALSE),1,10),"")),"")</f>
        <v/>
      </c>
      <c r="Q593" s="16" t="str">
        <f>IFERROR(INT(IF(MID(VLOOKUP(B593,IMPORT!$F:$AF,26,FALSE),1,10)&lt;&gt;"null",MID(VLOOKUP(B593,IMPORT!$F:$AF,26,FALSE),1,10),"")),"")</f>
        <v/>
      </c>
      <c r="R593" s="16" t="str">
        <f>IFERROR(IF(VLOOKUP(B593,IMPORT!$F:$AF,11,FALSE)="true","X",""),"")</f>
        <v/>
      </c>
      <c r="S593" s="16" t="str">
        <f>IFERROR(IF(VLOOKUP(B593,IMPORT!$F:$AF,12,FALSE)="true","X",""),"")</f>
        <v/>
      </c>
      <c r="T593" s="16" t="str">
        <f>IFERROR(IF(VLOOKUP(B593,IMPORT!$F:$AF,9,FALSE)="true","X",""),"")</f>
        <v/>
      </c>
      <c r="U593" s="16" t="str">
        <f>IFERROR(IF(VLOOKUP(B593,IMPORT!$F:$AF,10,FALSE)="true","X",""),"")</f>
        <v/>
      </c>
      <c r="V593" s="16" t="str">
        <f>IFERROR(IF(VLOOKUP(B593,IMPORT!$F:$AF,13,FALSE)="true","X",""),"")</f>
        <v/>
      </c>
      <c r="W593" s="16" t="str">
        <f>IFERROR(IF(VLOOKUP(B593,IMPORT!$F:$AF,14,FALSE)="true","X",""),"")</f>
        <v/>
      </c>
      <c r="X593" s="12" t="str">
        <f>IFERROR(INT(IF(MID(VLOOKUP(B593,IMPORT!$F:$AF,27,FALSE),1,10)&lt;&gt;"null",MID(VLOOKUP(B593,IMPORT!$F:$AF,27,FALSE),1,10),"-")),"")</f>
        <v/>
      </c>
      <c r="Y593" s="21" t="str">
        <f>IFERROR(IF(VLOOKUP(B593,IMPORT!$F:$AF,24,FALSE)&lt;&gt;"null",VLOOKUP(B593,IMPORT!$F:$AF,24,FALSE),""),"")</f>
        <v/>
      </c>
      <c r="Z593" s="18" t="str">
        <f>IFERROR(IF(VLOOKUP(B593,IMPORT!$F:$AF,25,FALSE)&lt;&gt;"null",VLOOKUP(B593,IMPORT!$F:$AF,25,FALSE),""),"")</f>
        <v/>
      </c>
    </row>
    <row r="594" spans="1:26">
      <c r="A594" s="1" t="str">
        <f>IFERROR(IF(IMPORT!C594&lt;&gt;"",IMPORT!C594,""),"")</f>
        <v/>
      </c>
      <c r="B594" s="1">
        <f>IFERROR(VLOOKUP(D594,IMPORT!$1:$1048576,6,FALSE),"")</f>
        <v>0</v>
      </c>
      <c r="C594" s="1" t="str">
        <f>IFERROR(VLOOKUP(B594,IMPORT!$F:$G,2,FALSE),"")</f>
        <v/>
      </c>
      <c r="D594" s="8" t="str">
        <f>IFERROR(IF(IMPORT!A594&lt;&gt;"",IMPORT!A594,""),"")</f>
        <v/>
      </c>
      <c r="E594" s="1">
        <f>IFERROR(VLOOKUP(D594,IMPORT!$1:$1048576,21,FALSE),"")</f>
        <v>0</v>
      </c>
      <c r="F594" s="22" t="str">
        <f>IFERROR(IF(VLOOKUP(B594,IMPORT!$F:$J,4,0)="true","","S"),"")</f>
        <v/>
      </c>
      <c r="G594" s="10" t="str">
        <f>IFERROR(IF(VLOOKUP(B594,IMPORT!$F:$J,5,0)="normal","","B"),"")</f>
        <v/>
      </c>
      <c r="H594" s="23" t="str">
        <f>IFERROR(IF(VLOOKUP(B594,IMPORT!$F:$L,7,0)="true","","P"),"")</f>
        <v/>
      </c>
      <c r="I594" s="18" t="str">
        <f>IF(AND(OR(IMPORT!K594="available",IMPORT!K594="reservation",IMPORT!K594="reservation-late"),OR(A594&lt;&gt;"Z - Garage - Livraison",A594&lt;&gt;"Z - Garage - Livraison")),B594,"")</f>
        <v/>
      </c>
      <c r="J594" s="18" t="str">
        <f>IFERROR(IF(VLOOKUP(B594,IMPORT!$F:$AF,21,FALSE)&lt;&gt;"null",IF(OR(A594="Z - Garage - Livraison",A594="Z - Garage - Restitution"),"",B594),""),"")</f>
        <v/>
      </c>
      <c r="K594" s="18" t="str">
        <f>IF(AND(J594="",OR(IMPORT!K594="intervention",IMPORT!K594="intervention-late")),IF(OR(A594="Z - Garage - Livraison",A594="Z - Garage - Restitution"),"",B594),"")</f>
        <v/>
      </c>
      <c r="L594" s="18" t="str">
        <f t="shared" si="18"/>
        <v/>
      </c>
      <c r="M594" s="20" t="str">
        <f>IFERROR(INT(IF(OR(IMPORT!K594="intervention",IMPORT!K594="intervention-late",IMPORT!K594="unavailable"),IF(J594&lt;&gt;"",MID(VLOOKUP(B594,IMPORT!$F:$AF,21,0),1,10),MID(VLOOKUP(B594,IMPORT!$F:$AF,19,0),1,10)),"")),"")</f>
        <v/>
      </c>
      <c r="N594" s="20" t="str">
        <f>IFERROR(INT(IF(OR(IMPORT!K594="intervention",IMPORT!K594="intervention-late",IMPORT!K594="unavailable"),IF(J594&lt;&gt;"",MID(VLOOKUP(B594,IMPORT!$F:$AF,22,0),1,10),MID(VLOOKUP(B594,IMPORT!$F:$AF,20,0),1,10)),"")),"")</f>
        <v/>
      </c>
      <c r="O594" s="18" t="str">
        <f t="shared" ca="1" si="19"/>
        <v/>
      </c>
      <c r="P594" s="14" t="str">
        <f>IFERROR(INT(IF(MID(VLOOKUP(B594,IMPORT!$F:$AF,23,FALSE),1,10)&lt;&gt;"null",MID(VLOOKUP(B594,IMPORT!$F:$AF,23,FALSE),1,10),"")),"")</f>
        <v/>
      </c>
      <c r="Q594" s="16" t="str">
        <f>IFERROR(INT(IF(MID(VLOOKUP(B594,IMPORT!$F:$AF,26,FALSE),1,10)&lt;&gt;"null",MID(VLOOKUP(B594,IMPORT!$F:$AF,26,FALSE),1,10),"")),"")</f>
        <v/>
      </c>
      <c r="R594" s="16" t="str">
        <f>IFERROR(IF(VLOOKUP(B594,IMPORT!$F:$AF,11,FALSE)="true","X",""),"")</f>
        <v/>
      </c>
      <c r="S594" s="16" t="str">
        <f>IFERROR(IF(VLOOKUP(B594,IMPORT!$F:$AF,12,FALSE)="true","X",""),"")</f>
        <v/>
      </c>
      <c r="T594" s="16" t="str">
        <f>IFERROR(IF(VLOOKUP(B594,IMPORT!$F:$AF,9,FALSE)="true","X",""),"")</f>
        <v/>
      </c>
      <c r="U594" s="16" t="str">
        <f>IFERROR(IF(VLOOKUP(B594,IMPORT!$F:$AF,10,FALSE)="true","X",""),"")</f>
        <v/>
      </c>
      <c r="V594" s="16" t="str">
        <f>IFERROR(IF(VLOOKUP(B594,IMPORT!$F:$AF,13,FALSE)="true","X",""),"")</f>
        <v/>
      </c>
      <c r="W594" s="16" t="str">
        <f>IFERROR(IF(VLOOKUP(B594,IMPORT!$F:$AF,14,FALSE)="true","X",""),"")</f>
        <v/>
      </c>
      <c r="X594" s="12" t="str">
        <f>IFERROR(INT(IF(MID(VLOOKUP(B594,IMPORT!$F:$AF,27,FALSE),1,10)&lt;&gt;"null",MID(VLOOKUP(B594,IMPORT!$F:$AF,27,FALSE),1,10),"-")),"")</f>
        <v/>
      </c>
      <c r="Y594" s="21" t="str">
        <f>IFERROR(IF(VLOOKUP(B594,IMPORT!$F:$AF,24,FALSE)&lt;&gt;"null",VLOOKUP(B594,IMPORT!$F:$AF,24,FALSE),""),"")</f>
        <v/>
      </c>
      <c r="Z594" s="18" t="str">
        <f>IFERROR(IF(VLOOKUP(B594,IMPORT!$F:$AF,25,FALSE)&lt;&gt;"null",VLOOKUP(B594,IMPORT!$F:$AF,25,FALSE),""),"")</f>
        <v/>
      </c>
    </row>
    <row r="595" spans="1:26">
      <c r="A595" s="1" t="str">
        <f>IFERROR(IF(IMPORT!C595&lt;&gt;"",IMPORT!C595,""),"")</f>
        <v/>
      </c>
      <c r="B595" s="1">
        <f>IFERROR(VLOOKUP(D595,IMPORT!$1:$1048576,6,FALSE),"")</f>
        <v>0</v>
      </c>
      <c r="C595" s="1" t="str">
        <f>IFERROR(VLOOKUP(B595,IMPORT!$F:$G,2,FALSE),"")</f>
        <v/>
      </c>
      <c r="D595" s="8" t="str">
        <f>IFERROR(IF(IMPORT!A595&lt;&gt;"",IMPORT!A595,""),"")</f>
        <v/>
      </c>
      <c r="E595" s="1">
        <f>IFERROR(VLOOKUP(D595,IMPORT!$1:$1048576,21,FALSE),"")</f>
        <v>0</v>
      </c>
      <c r="F595" s="22" t="str">
        <f>IFERROR(IF(VLOOKUP(B595,IMPORT!$F:$J,4,0)="true","","S"),"")</f>
        <v/>
      </c>
      <c r="G595" s="10" t="str">
        <f>IFERROR(IF(VLOOKUP(B595,IMPORT!$F:$J,5,0)="normal","","B"),"")</f>
        <v/>
      </c>
      <c r="H595" s="23" t="str">
        <f>IFERROR(IF(VLOOKUP(B595,IMPORT!$F:$L,7,0)="true","","P"),"")</f>
        <v/>
      </c>
      <c r="I595" s="18" t="str">
        <f>IF(AND(OR(IMPORT!K595="available",IMPORT!K595="reservation",IMPORT!K595="reservation-late"),OR(A595&lt;&gt;"Z - Garage - Livraison",A595&lt;&gt;"Z - Garage - Livraison")),B595,"")</f>
        <v/>
      </c>
      <c r="J595" s="18" t="str">
        <f>IFERROR(IF(VLOOKUP(B595,IMPORT!$F:$AF,21,FALSE)&lt;&gt;"null",IF(OR(A595="Z - Garage - Livraison",A595="Z - Garage - Restitution"),"",B595),""),"")</f>
        <v/>
      </c>
      <c r="K595" s="18" t="str">
        <f>IF(AND(J595="",OR(IMPORT!K595="intervention",IMPORT!K595="intervention-late")),IF(OR(A595="Z - Garage - Livraison",A595="Z - Garage - Restitution"),"",B595),"")</f>
        <v/>
      </c>
      <c r="L595" s="18" t="str">
        <f t="shared" si="18"/>
        <v/>
      </c>
      <c r="M595" s="20" t="str">
        <f>IFERROR(INT(IF(OR(IMPORT!K595="intervention",IMPORT!K595="intervention-late",IMPORT!K595="unavailable"),IF(J595&lt;&gt;"",MID(VLOOKUP(B595,IMPORT!$F:$AF,21,0),1,10),MID(VLOOKUP(B595,IMPORT!$F:$AF,19,0),1,10)),"")),"")</f>
        <v/>
      </c>
      <c r="N595" s="20" t="str">
        <f>IFERROR(INT(IF(OR(IMPORT!K595="intervention",IMPORT!K595="intervention-late",IMPORT!K595="unavailable"),IF(J595&lt;&gt;"",MID(VLOOKUP(B595,IMPORT!$F:$AF,22,0),1,10),MID(VLOOKUP(B595,IMPORT!$F:$AF,20,0),1,10)),"")),"")</f>
        <v/>
      </c>
      <c r="O595" s="18" t="str">
        <f t="shared" ca="1" si="19"/>
        <v/>
      </c>
      <c r="P595" s="14" t="str">
        <f>IFERROR(INT(IF(MID(VLOOKUP(B595,IMPORT!$F:$AF,23,FALSE),1,10)&lt;&gt;"null",MID(VLOOKUP(B595,IMPORT!$F:$AF,23,FALSE),1,10),"")),"")</f>
        <v/>
      </c>
      <c r="Q595" s="16" t="str">
        <f>IFERROR(INT(IF(MID(VLOOKUP(B595,IMPORT!$F:$AF,26,FALSE),1,10)&lt;&gt;"null",MID(VLOOKUP(B595,IMPORT!$F:$AF,26,FALSE),1,10),"")),"")</f>
        <v/>
      </c>
      <c r="R595" s="16" t="str">
        <f>IFERROR(IF(VLOOKUP(B595,IMPORT!$F:$AF,11,FALSE)="true","X",""),"")</f>
        <v/>
      </c>
      <c r="S595" s="16" t="str">
        <f>IFERROR(IF(VLOOKUP(B595,IMPORT!$F:$AF,12,FALSE)="true","X",""),"")</f>
        <v/>
      </c>
      <c r="T595" s="16" t="str">
        <f>IFERROR(IF(VLOOKUP(B595,IMPORT!$F:$AF,9,FALSE)="true","X",""),"")</f>
        <v/>
      </c>
      <c r="U595" s="16" t="str">
        <f>IFERROR(IF(VLOOKUP(B595,IMPORT!$F:$AF,10,FALSE)="true","X",""),"")</f>
        <v/>
      </c>
      <c r="V595" s="16" t="str">
        <f>IFERROR(IF(VLOOKUP(B595,IMPORT!$F:$AF,13,FALSE)="true","X",""),"")</f>
        <v/>
      </c>
      <c r="W595" s="16" t="str">
        <f>IFERROR(IF(VLOOKUP(B595,IMPORT!$F:$AF,14,FALSE)="true","X",""),"")</f>
        <v/>
      </c>
      <c r="X595" s="12" t="str">
        <f>IFERROR(INT(IF(MID(VLOOKUP(B595,IMPORT!$F:$AF,27,FALSE),1,10)&lt;&gt;"null",MID(VLOOKUP(B595,IMPORT!$F:$AF,27,FALSE),1,10),"-")),"")</f>
        <v/>
      </c>
      <c r="Y595" s="21" t="str">
        <f>IFERROR(IF(VLOOKUP(B595,IMPORT!$F:$AF,24,FALSE)&lt;&gt;"null",VLOOKUP(B595,IMPORT!$F:$AF,24,FALSE),""),"")</f>
        <v/>
      </c>
      <c r="Z595" s="18" t="str">
        <f>IFERROR(IF(VLOOKUP(B595,IMPORT!$F:$AF,25,FALSE)&lt;&gt;"null",VLOOKUP(B595,IMPORT!$F:$AF,25,FALSE),""),"")</f>
        <v/>
      </c>
    </row>
    <row r="596" spans="1:26">
      <c r="A596" s="1" t="str">
        <f>IFERROR(IF(IMPORT!C596&lt;&gt;"",IMPORT!C596,""),"")</f>
        <v/>
      </c>
      <c r="B596" s="1">
        <f>IFERROR(VLOOKUP(D596,IMPORT!$1:$1048576,6,FALSE),"")</f>
        <v>0</v>
      </c>
      <c r="C596" s="1" t="str">
        <f>IFERROR(VLOOKUP(B596,IMPORT!$F:$G,2,FALSE),"")</f>
        <v/>
      </c>
      <c r="D596" s="8" t="str">
        <f>IFERROR(IF(IMPORT!A596&lt;&gt;"",IMPORT!A596,""),"")</f>
        <v/>
      </c>
      <c r="E596" s="1">
        <f>IFERROR(VLOOKUP(D596,IMPORT!$1:$1048576,21,FALSE),"")</f>
        <v>0</v>
      </c>
      <c r="F596" s="22" t="str">
        <f>IFERROR(IF(VLOOKUP(B596,IMPORT!$F:$J,4,0)="true","","S"),"")</f>
        <v/>
      </c>
      <c r="G596" s="10" t="str">
        <f>IFERROR(IF(VLOOKUP(B596,IMPORT!$F:$J,5,0)="normal","","B"),"")</f>
        <v/>
      </c>
      <c r="H596" s="23" t="str">
        <f>IFERROR(IF(VLOOKUP(B596,IMPORT!$F:$L,7,0)="true","","P"),"")</f>
        <v/>
      </c>
      <c r="I596" s="18" t="str">
        <f>IF(AND(OR(IMPORT!K596="available",IMPORT!K596="reservation",IMPORT!K596="reservation-late"),OR(A596&lt;&gt;"Z - Garage - Livraison",A596&lt;&gt;"Z - Garage - Livraison")),B596,"")</f>
        <v/>
      </c>
      <c r="J596" s="18" t="str">
        <f>IFERROR(IF(VLOOKUP(B596,IMPORT!$F:$AF,21,FALSE)&lt;&gt;"null",IF(OR(A596="Z - Garage - Livraison",A596="Z - Garage - Restitution"),"",B596),""),"")</f>
        <v/>
      </c>
      <c r="K596" s="18" t="str">
        <f>IF(AND(J596="",OR(IMPORT!K596="intervention",IMPORT!K596="intervention-late")),IF(OR(A596="Z - Garage - Livraison",A596="Z - Garage - Restitution"),"",B596),"")</f>
        <v/>
      </c>
      <c r="L596" s="18" t="str">
        <f t="shared" si="18"/>
        <v/>
      </c>
      <c r="M596" s="20" t="str">
        <f>IFERROR(INT(IF(OR(IMPORT!K596="intervention",IMPORT!K596="intervention-late",IMPORT!K596="unavailable"),IF(J596&lt;&gt;"",MID(VLOOKUP(B596,IMPORT!$F:$AF,21,0),1,10),MID(VLOOKUP(B596,IMPORT!$F:$AF,19,0),1,10)),"")),"")</f>
        <v/>
      </c>
      <c r="N596" s="20" t="str">
        <f>IFERROR(INT(IF(OR(IMPORT!K596="intervention",IMPORT!K596="intervention-late",IMPORT!K596="unavailable"),IF(J596&lt;&gt;"",MID(VLOOKUP(B596,IMPORT!$F:$AF,22,0),1,10),MID(VLOOKUP(B596,IMPORT!$F:$AF,20,0),1,10)),"")),"")</f>
        <v/>
      </c>
      <c r="O596" s="18" t="str">
        <f t="shared" ca="1" si="19"/>
        <v/>
      </c>
      <c r="P596" s="14" t="str">
        <f>IFERROR(INT(IF(MID(VLOOKUP(B596,IMPORT!$F:$AF,23,FALSE),1,10)&lt;&gt;"null",MID(VLOOKUP(B596,IMPORT!$F:$AF,23,FALSE),1,10),"")),"")</f>
        <v/>
      </c>
      <c r="Q596" s="16" t="str">
        <f>IFERROR(INT(IF(MID(VLOOKUP(B596,IMPORT!$F:$AF,26,FALSE),1,10)&lt;&gt;"null",MID(VLOOKUP(B596,IMPORT!$F:$AF,26,FALSE),1,10),"")),"")</f>
        <v/>
      </c>
      <c r="R596" s="16" t="str">
        <f>IFERROR(IF(VLOOKUP(B596,IMPORT!$F:$AF,11,FALSE)="true","X",""),"")</f>
        <v/>
      </c>
      <c r="S596" s="16" t="str">
        <f>IFERROR(IF(VLOOKUP(B596,IMPORT!$F:$AF,12,FALSE)="true","X",""),"")</f>
        <v/>
      </c>
      <c r="T596" s="16" t="str">
        <f>IFERROR(IF(VLOOKUP(B596,IMPORT!$F:$AF,9,FALSE)="true","X",""),"")</f>
        <v/>
      </c>
      <c r="U596" s="16" t="str">
        <f>IFERROR(IF(VLOOKUP(B596,IMPORT!$F:$AF,10,FALSE)="true","X",""),"")</f>
        <v/>
      </c>
      <c r="V596" s="16" t="str">
        <f>IFERROR(IF(VLOOKUP(B596,IMPORT!$F:$AF,13,FALSE)="true","X",""),"")</f>
        <v/>
      </c>
      <c r="W596" s="16" t="str">
        <f>IFERROR(IF(VLOOKUP(B596,IMPORT!$F:$AF,14,FALSE)="true","X",""),"")</f>
        <v/>
      </c>
      <c r="X596" s="12" t="str">
        <f>IFERROR(INT(IF(MID(VLOOKUP(B596,IMPORT!$F:$AF,27,FALSE),1,10)&lt;&gt;"null",MID(VLOOKUP(B596,IMPORT!$F:$AF,27,FALSE),1,10),"-")),"")</f>
        <v/>
      </c>
      <c r="Y596" s="21" t="str">
        <f>IFERROR(IF(VLOOKUP(B596,IMPORT!$F:$AF,24,FALSE)&lt;&gt;"null",VLOOKUP(B596,IMPORT!$F:$AF,24,FALSE),""),"")</f>
        <v/>
      </c>
      <c r="Z596" s="18" t="str">
        <f>IFERROR(IF(VLOOKUP(B596,IMPORT!$F:$AF,25,FALSE)&lt;&gt;"null",VLOOKUP(B596,IMPORT!$F:$AF,25,FALSE),""),"")</f>
        <v/>
      </c>
    </row>
    <row r="597" spans="1:26">
      <c r="A597" s="1" t="str">
        <f>IFERROR(IF(IMPORT!C597&lt;&gt;"",IMPORT!C597,""),"")</f>
        <v/>
      </c>
      <c r="B597" s="1">
        <f>IFERROR(VLOOKUP(D597,IMPORT!$1:$1048576,6,FALSE),"")</f>
        <v>0</v>
      </c>
      <c r="C597" s="1" t="str">
        <f>IFERROR(VLOOKUP(B597,IMPORT!$F:$G,2,FALSE),"")</f>
        <v/>
      </c>
      <c r="D597" s="8" t="str">
        <f>IFERROR(IF(IMPORT!A597&lt;&gt;"",IMPORT!A597,""),"")</f>
        <v/>
      </c>
      <c r="E597" s="1">
        <f>IFERROR(VLOOKUP(D597,IMPORT!$1:$1048576,21,FALSE),"")</f>
        <v>0</v>
      </c>
      <c r="F597" s="22" t="str">
        <f>IFERROR(IF(VLOOKUP(B597,IMPORT!$F:$J,4,0)="true","","S"),"")</f>
        <v/>
      </c>
      <c r="G597" s="10" t="str">
        <f>IFERROR(IF(VLOOKUP(B597,IMPORT!$F:$J,5,0)="normal","","B"),"")</f>
        <v/>
      </c>
      <c r="H597" s="23" t="str">
        <f>IFERROR(IF(VLOOKUP(B597,IMPORT!$F:$L,7,0)="true","","P"),"")</f>
        <v/>
      </c>
      <c r="I597" s="18" t="str">
        <f>IF(AND(OR(IMPORT!K597="available",IMPORT!K597="reservation",IMPORT!K597="reservation-late"),OR(A597&lt;&gt;"Z - Garage - Livraison",A597&lt;&gt;"Z - Garage - Livraison")),B597,"")</f>
        <v/>
      </c>
      <c r="J597" s="18" t="str">
        <f>IFERROR(IF(VLOOKUP(B597,IMPORT!$F:$AF,21,FALSE)&lt;&gt;"null",IF(OR(A597="Z - Garage - Livraison",A597="Z - Garage - Restitution"),"",B597),""),"")</f>
        <v/>
      </c>
      <c r="K597" s="18" t="str">
        <f>IF(AND(J597="",OR(IMPORT!K597="intervention",IMPORT!K597="intervention-late")),IF(OR(A597="Z - Garage - Livraison",A597="Z - Garage - Restitution"),"",B597),"")</f>
        <v/>
      </c>
      <c r="L597" s="18" t="str">
        <f t="shared" si="18"/>
        <v/>
      </c>
      <c r="M597" s="20" t="str">
        <f>IFERROR(INT(IF(OR(IMPORT!K597="intervention",IMPORT!K597="intervention-late",IMPORT!K597="unavailable"),IF(J597&lt;&gt;"",MID(VLOOKUP(B597,IMPORT!$F:$AF,21,0),1,10),MID(VLOOKUP(B597,IMPORT!$F:$AF,19,0),1,10)),"")),"")</f>
        <v/>
      </c>
      <c r="N597" s="20" t="str">
        <f>IFERROR(INT(IF(OR(IMPORT!K597="intervention",IMPORT!K597="intervention-late",IMPORT!K597="unavailable"),IF(J597&lt;&gt;"",MID(VLOOKUP(B597,IMPORT!$F:$AF,22,0),1,10),MID(VLOOKUP(B597,IMPORT!$F:$AF,20,0),1,10)),"")),"")</f>
        <v/>
      </c>
      <c r="O597" s="18" t="str">
        <f t="shared" ca="1" si="19"/>
        <v/>
      </c>
      <c r="P597" s="14" t="str">
        <f>IFERROR(INT(IF(MID(VLOOKUP(B597,IMPORT!$F:$AF,23,FALSE),1,10)&lt;&gt;"null",MID(VLOOKUP(B597,IMPORT!$F:$AF,23,FALSE),1,10),"")),"")</f>
        <v/>
      </c>
      <c r="Q597" s="16" t="str">
        <f>IFERROR(INT(IF(MID(VLOOKUP(B597,IMPORT!$F:$AF,26,FALSE),1,10)&lt;&gt;"null",MID(VLOOKUP(B597,IMPORT!$F:$AF,26,FALSE),1,10),"")),"")</f>
        <v/>
      </c>
      <c r="R597" s="16" t="str">
        <f>IFERROR(IF(VLOOKUP(B597,IMPORT!$F:$AF,11,FALSE)="true","X",""),"")</f>
        <v/>
      </c>
      <c r="S597" s="16" t="str">
        <f>IFERROR(IF(VLOOKUP(B597,IMPORT!$F:$AF,12,FALSE)="true","X",""),"")</f>
        <v/>
      </c>
      <c r="T597" s="16" t="str">
        <f>IFERROR(IF(VLOOKUP(B597,IMPORT!$F:$AF,9,FALSE)="true","X",""),"")</f>
        <v/>
      </c>
      <c r="U597" s="16" t="str">
        <f>IFERROR(IF(VLOOKUP(B597,IMPORT!$F:$AF,10,FALSE)="true","X",""),"")</f>
        <v/>
      </c>
      <c r="V597" s="16" t="str">
        <f>IFERROR(IF(VLOOKUP(B597,IMPORT!$F:$AF,13,FALSE)="true","X",""),"")</f>
        <v/>
      </c>
      <c r="W597" s="16" t="str">
        <f>IFERROR(IF(VLOOKUP(B597,IMPORT!$F:$AF,14,FALSE)="true","X",""),"")</f>
        <v/>
      </c>
      <c r="X597" s="12" t="str">
        <f>IFERROR(INT(IF(MID(VLOOKUP(B597,IMPORT!$F:$AF,27,FALSE),1,10)&lt;&gt;"null",MID(VLOOKUP(B597,IMPORT!$F:$AF,27,FALSE),1,10),"-")),"")</f>
        <v/>
      </c>
      <c r="Y597" s="21" t="str">
        <f>IFERROR(IF(VLOOKUP(B597,IMPORT!$F:$AF,24,FALSE)&lt;&gt;"null",VLOOKUP(B597,IMPORT!$F:$AF,24,FALSE),""),"")</f>
        <v/>
      </c>
      <c r="Z597" s="18" t="str">
        <f>IFERROR(IF(VLOOKUP(B597,IMPORT!$F:$AF,25,FALSE)&lt;&gt;"null",VLOOKUP(B597,IMPORT!$F:$AF,25,FALSE),""),"")</f>
        <v/>
      </c>
    </row>
    <row r="598" spans="1:26">
      <c r="A598" s="1" t="str">
        <f>IFERROR(IF(IMPORT!C598&lt;&gt;"",IMPORT!C598,""),"")</f>
        <v/>
      </c>
      <c r="B598" s="1">
        <f>IFERROR(VLOOKUP(D598,IMPORT!$1:$1048576,6,FALSE),"")</f>
        <v>0</v>
      </c>
      <c r="C598" s="1" t="str">
        <f>IFERROR(VLOOKUP(B598,IMPORT!$F:$G,2,FALSE),"")</f>
        <v/>
      </c>
      <c r="D598" s="8" t="str">
        <f>IFERROR(IF(IMPORT!A598&lt;&gt;"",IMPORT!A598,""),"")</f>
        <v/>
      </c>
      <c r="E598" s="1">
        <f>IFERROR(VLOOKUP(D598,IMPORT!$1:$1048576,21,FALSE),"")</f>
        <v>0</v>
      </c>
      <c r="F598" s="22" t="str">
        <f>IFERROR(IF(VLOOKUP(B598,IMPORT!$F:$J,4,0)="true","","S"),"")</f>
        <v/>
      </c>
      <c r="G598" s="10" t="str">
        <f>IFERROR(IF(VLOOKUP(B598,IMPORT!$F:$J,5,0)="normal","","B"),"")</f>
        <v/>
      </c>
      <c r="H598" s="23" t="str">
        <f>IFERROR(IF(VLOOKUP(B598,IMPORT!$F:$L,7,0)="true","","P"),"")</f>
        <v/>
      </c>
      <c r="I598" s="18" t="str">
        <f>IF(AND(OR(IMPORT!K598="available",IMPORT!K598="reservation",IMPORT!K598="reservation-late"),OR(A598&lt;&gt;"Z - Garage - Livraison",A598&lt;&gt;"Z - Garage - Livraison")),B598,"")</f>
        <v/>
      </c>
      <c r="J598" s="18" t="str">
        <f>IFERROR(IF(VLOOKUP(B598,IMPORT!$F:$AF,21,FALSE)&lt;&gt;"null",IF(OR(A598="Z - Garage - Livraison",A598="Z - Garage - Restitution"),"",B598),""),"")</f>
        <v/>
      </c>
      <c r="K598" s="18" t="str">
        <f>IF(AND(J598="",OR(IMPORT!K598="intervention",IMPORT!K598="intervention-late")),IF(OR(A598="Z - Garage - Livraison",A598="Z - Garage - Restitution"),"",B598),"")</f>
        <v/>
      </c>
      <c r="L598" s="18" t="str">
        <f t="shared" si="18"/>
        <v/>
      </c>
      <c r="M598" s="20" t="str">
        <f>IFERROR(INT(IF(OR(IMPORT!K598="intervention",IMPORT!K598="intervention-late",IMPORT!K598="unavailable"),IF(J598&lt;&gt;"",MID(VLOOKUP(B598,IMPORT!$F:$AF,21,0),1,10),MID(VLOOKUP(B598,IMPORT!$F:$AF,19,0),1,10)),"")),"")</f>
        <v/>
      </c>
      <c r="N598" s="20" t="str">
        <f>IFERROR(INT(IF(OR(IMPORT!K598="intervention",IMPORT!K598="intervention-late",IMPORT!K598="unavailable"),IF(J598&lt;&gt;"",MID(VLOOKUP(B598,IMPORT!$F:$AF,22,0),1,10),MID(VLOOKUP(B598,IMPORT!$F:$AF,20,0),1,10)),"")),"")</f>
        <v/>
      </c>
      <c r="O598" s="18" t="str">
        <f t="shared" ca="1" si="19"/>
        <v/>
      </c>
      <c r="P598" s="14" t="str">
        <f>IFERROR(INT(IF(MID(VLOOKUP(B598,IMPORT!$F:$AF,23,FALSE),1,10)&lt;&gt;"null",MID(VLOOKUP(B598,IMPORT!$F:$AF,23,FALSE),1,10),"")),"")</f>
        <v/>
      </c>
      <c r="Q598" s="16" t="str">
        <f>IFERROR(INT(IF(MID(VLOOKUP(B598,IMPORT!$F:$AF,26,FALSE),1,10)&lt;&gt;"null",MID(VLOOKUP(B598,IMPORT!$F:$AF,26,FALSE),1,10),"")),"")</f>
        <v/>
      </c>
      <c r="R598" s="16" t="str">
        <f>IFERROR(IF(VLOOKUP(B598,IMPORT!$F:$AF,11,FALSE)="true","X",""),"")</f>
        <v/>
      </c>
      <c r="S598" s="16" t="str">
        <f>IFERROR(IF(VLOOKUP(B598,IMPORT!$F:$AF,12,FALSE)="true","X",""),"")</f>
        <v/>
      </c>
      <c r="T598" s="16" t="str">
        <f>IFERROR(IF(VLOOKUP(B598,IMPORT!$F:$AF,9,FALSE)="true","X",""),"")</f>
        <v/>
      </c>
      <c r="U598" s="16" t="str">
        <f>IFERROR(IF(VLOOKUP(B598,IMPORT!$F:$AF,10,FALSE)="true","X",""),"")</f>
        <v/>
      </c>
      <c r="V598" s="16" t="str">
        <f>IFERROR(IF(VLOOKUP(B598,IMPORT!$F:$AF,13,FALSE)="true","X",""),"")</f>
        <v/>
      </c>
      <c r="W598" s="16" t="str">
        <f>IFERROR(IF(VLOOKUP(B598,IMPORT!$F:$AF,14,FALSE)="true","X",""),"")</f>
        <v/>
      </c>
      <c r="X598" s="12" t="str">
        <f>IFERROR(INT(IF(MID(VLOOKUP(B598,IMPORT!$F:$AF,27,FALSE),1,10)&lt;&gt;"null",MID(VLOOKUP(B598,IMPORT!$F:$AF,27,FALSE),1,10),"-")),"")</f>
        <v/>
      </c>
      <c r="Y598" s="21" t="str">
        <f>IFERROR(IF(VLOOKUP(B598,IMPORT!$F:$AF,24,FALSE)&lt;&gt;"null",VLOOKUP(B598,IMPORT!$F:$AF,24,FALSE),""),"")</f>
        <v/>
      </c>
      <c r="Z598" s="18" t="str">
        <f>IFERROR(IF(VLOOKUP(B598,IMPORT!$F:$AF,25,FALSE)&lt;&gt;"null",VLOOKUP(B598,IMPORT!$F:$AF,25,FALSE),""),"")</f>
        <v/>
      </c>
    </row>
    <row r="599" spans="1:26">
      <c r="A599" s="1" t="str">
        <f>IFERROR(IF(IMPORT!C599&lt;&gt;"",IMPORT!C599,""),"")</f>
        <v/>
      </c>
      <c r="B599" s="1">
        <f>IFERROR(VLOOKUP(D599,IMPORT!$1:$1048576,6,FALSE),"")</f>
        <v>0</v>
      </c>
      <c r="C599" s="1" t="str">
        <f>IFERROR(VLOOKUP(B599,IMPORT!$F:$G,2,FALSE),"")</f>
        <v/>
      </c>
      <c r="D599" s="8" t="str">
        <f>IFERROR(IF(IMPORT!A599&lt;&gt;"",IMPORT!A599,""),"")</f>
        <v/>
      </c>
      <c r="E599" s="1">
        <f>IFERROR(VLOOKUP(D599,IMPORT!$1:$1048576,21,FALSE),"")</f>
        <v>0</v>
      </c>
      <c r="F599" s="22" t="str">
        <f>IFERROR(IF(VLOOKUP(B599,IMPORT!$F:$J,4,0)="true","","S"),"")</f>
        <v/>
      </c>
      <c r="G599" s="10" t="str">
        <f>IFERROR(IF(VLOOKUP(B599,IMPORT!$F:$J,5,0)="normal","","B"),"")</f>
        <v/>
      </c>
      <c r="H599" s="23" t="str">
        <f>IFERROR(IF(VLOOKUP(B599,IMPORT!$F:$L,7,0)="true","","P"),"")</f>
        <v/>
      </c>
      <c r="I599" s="18" t="str">
        <f>IF(AND(OR(IMPORT!K599="available",IMPORT!K599="reservation",IMPORT!K599="reservation-late"),OR(A599&lt;&gt;"Z - Garage - Livraison",A599&lt;&gt;"Z - Garage - Livraison")),B599,"")</f>
        <v/>
      </c>
      <c r="J599" s="18" t="str">
        <f>IFERROR(IF(VLOOKUP(B599,IMPORT!$F:$AF,21,FALSE)&lt;&gt;"null",IF(OR(A599="Z - Garage - Livraison",A599="Z - Garage - Restitution"),"",B599),""),"")</f>
        <v/>
      </c>
      <c r="K599" s="18" t="str">
        <f>IF(AND(J599="",OR(IMPORT!K599="intervention",IMPORT!K599="intervention-late")),IF(OR(A599="Z - Garage - Livraison",A599="Z - Garage - Restitution"),"",B599),"")</f>
        <v/>
      </c>
      <c r="L599" s="18" t="str">
        <f t="shared" si="18"/>
        <v/>
      </c>
      <c r="M599" s="20" t="str">
        <f>IFERROR(INT(IF(OR(IMPORT!K599="intervention",IMPORT!K599="intervention-late",IMPORT!K599="unavailable"),IF(J599&lt;&gt;"",MID(VLOOKUP(B599,IMPORT!$F:$AF,21,0),1,10),MID(VLOOKUP(B599,IMPORT!$F:$AF,19,0),1,10)),"")),"")</f>
        <v/>
      </c>
      <c r="N599" s="20" t="str">
        <f>IFERROR(INT(IF(OR(IMPORT!K599="intervention",IMPORT!K599="intervention-late",IMPORT!K599="unavailable"),IF(J599&lt;&gt;"",MID(VLOOKUP(B599,IMPORT!$F:$AF,22,0),1,10),MID(VLOOKUP(B599,IMPORT!$F:$AF,20,0),1,10)),"")),"")</f>
        <v/>
      </c>
      <c r="O599" s="18" t="str">
        <f t="shared" ca="1" si="19"/>
        <v/>
      </c>
      <c r="P599" s="14" t="str">
        <f>IFERROR(INT(IF(MID(VLOOKUP(B599,IMPORT!$F:$AF,23,FALSE),1,10)&lt;&gt;"null",MID(VLOOKUP(B599,IMPORT!$F:$AF,23,FALSE),1,10),"")),"")</f>
        <v/>
      </c>
      <c r="Q599" s="16" t="str">
        <f>IFERROR(INT(IF(MID(VLOOKUP(B599,IMPORT!$F:$AF,26,FALSE),1,10)&lt;&gt;"null",MID(VLOOKUP(B599,IMPORT!$F:$AF,26,FALSE),1,10),"")),"")</f>
        <v/>
      </c>
      <c r="R599" s="16" t="str">
        <f>IFERROR(IF(VLOOKUP(B599,IMPORT!$F:$AF,11,FALSE)="true","X",""),"")</f>
        <v/>
      </c>
      <c r="S599" s="16" t="str">
        <f>IFERROR(IF(VLOOKUP(B599,IMPORT!$F:$AF,12,FALSE)="true","X",""),"")</f>
        <v/>
      </c>
      <c r="T599" s="16" t="str">
        <f>IFERROR(IF(VLOOKUP(B599,IMPORT!$F:$AF,9,FALSE)="true","X",""),"")</f>
        <v/>
      </c>
      <c r="U599" s="16" t="str">
        <f>IFERROR(IF(VLOOKUP(B599,IMPORT!$F:$AF,10,FALSE)="true","X",""),"")</f>
        <v/>
      </c>
      <c r="V599" s="16" t="str">
        <f>IFERROR(IF(VLOOKUP(B599,IMPORT!$F:$AF,13,FALSE)="true","X",""),"")</f>
        <v/>
      </c>
      <c r="W599" s="16" t="str">
        <f>IFERROR(IF(VLOOKUP(B599,IMPORT!$F:$AF,14,FALSE)="true","X",""),"")</f>
        <v/>
      </c>
      <c r="X599" s="12" t="str">
        <f>IFERROR(INT(IF(MID(VLOOKUP(B599,IMPORT!$F:$AF,27,FALSE),1,10)&lt;&gt;"null",MID(VLOOKUP(B599,IMPORT!$F:$AF,27,FALSE),1,10),"-")),"")</f>
        <v/>
      </c>
      <c r="Y599" s="21" t="str">
        <f>IFERROR(IF(VLOOKUP(B599,IMPORT!$F:$AF,24,FALSE)&lt;&gt;"null",VLOOKUP(B599,IMPORT!$F:$AF,24,FALSE),""),"")</f>
        <v/>
      </c>
      <c r="Z599" s="18" t="str">
        <f>IFERROR(IF(VLOOKUP(B599,IMPORT!$F:$AF,25,FALSE)&lt;&gt;"null",VLOOKUP(B599,IMPORT!$F:$AF,25,FALSE),""),"")</f>
        <v/>
      </c>
    </row>
    <row r="600" spans="1:26">
      <c r="A600" s="1" t="str">
        <f>IFERROR(IF(IMPORT!C600&lt;&gt;"",IMPORT!C600,""),"")</f>
        <v/>
      </c>
      <c r="B600" s="1">
        <f>IFERROR(VLOOKUP(D600,IMPORT!$1:$1048576,6,FALSE),"")</f>
        <v>0</v>
      </c>
      <c r="C600" s="1" t="str">
        <f>IFERROR(VLOOKUP(B600,IMPORT!$F:$G,2,FALSE),"")</f>
        <v/>
      </c>
      <c r="D600" s="8" t="str">
        <f>IFERROR(IF(IMPORT!A600&lt;&gt;"",IMPORT!A600,""),"")</f>
        <v/>
      </c>
      <c r="E600" s="1">
        <f>IFERROR(VLOOKUP(D600,IMPORT!$1:$1048576,21,FALSE),"")</f>
        <v>0</v>
      </c>
      <c r="F600" s="22" t="str">
        <f>IFERROR(IF(VLOOKUP(B600,IMPORT!$F:$J,4,0)="true","","S"),"")</f>
        <v/>
      </c>
      <c r="G600" s="10" t="str">
        <f>IFERROR(IF(VLOOKUP(B600,IMPORT!$F:$J,5,0)="normal","","B"),"")</f>
        <v/>
      </c>
      <c r="H600" s="23" t="str">
        <f>IFERROR(IF(VLOOKUP(B600,IMPORT!$F:$L,7,0)="true","","P"),"")</f>
        <v/>
      </c>
      <c r="I600" s="18" t="str">
        <f>IF(AND(OR(IMPORT!K600="available",IMPORT!K600="reservation",IMPORT!K600="reservation-late"),OR(A600&lt;&gt;"Z - Garage - Livraison",A600&lt;&gt;"Z - Garage - Livraison")),B600,"")</f>
        <v/>
      </c>
      <c r="J600" s="18" t="str">
        <f>IFERROR(IF(VLOOKUP(B600,IMPORT!$F:$AF,21,FALSE)&lt;&gt;"null",IF(OR(A600="Z - Garage - Livraison",A600="Z - Garage - Restitution"),"",B600),""),"")</f>
        <v/>
      </c>
      <c r="K600" s="18" t="str">
        <f>IF(AND(J600="",OR(IMPORT!K600="intervention",IMPORT!K600="intervention-late")),IF(OR(A600="Z - Garage - Livraison",A600="Z - Garage - Restitution"),"",B600),"")</f>
        <v/>
      </c>
      <c r="L600" s="18" t="str">
        <f t="shared" si="18"/>
        <v/>
      </c>
      <c r="M600" s="20" t="str">
        <f>IFERROR(INT(IF(OR(IMPORT!K600="intervention",IMPORT!K600="intervention-late",IMPORT!K600="unavailable"),IF(J600&lt;&gt;"",MID(VLOOKUP(B600,IMPORT!$F:$AF,21,0),1,10),MID(VLOOKUP(B600,IMPORT!$F:$AF,19,0),1,10)),"")),"")</f>
        <v/>
      </c>
      <c r="N600" s="20" t="str">
        <f>IFERROR(INT(IF(OR(IMPORT!K600="intervention",IMPORT!K600="intervention-late",IMPORT!K600="unavailable"),IF(J600&lt;&gt;"",MID(VLOOKUP(B600,IMPORT!$F:$AF,22,0),1,10),MID(VLOOKUP(B600,IMPORT!$F:$AF,20,0),1,10)),"")),"")</f>
        <v/>
      </c>
      <c r="O600" s="18" t="str">
        <f t="shared" ca="1" si="19"/>
        <v/>
      </c>
      <c r="P600" s="14" t="str">
        <f>IFERROR(INT(IF(MID(VLOOKUP(B600,IMPORT!$F:$AF,23,FALSE),1,10)&lt;&gt;"null",MID(VLOOKUP(B600,IMPORT!$F:$AF,23,FALSE),1,10),"")),"")</f>
        <v/>
      </c>
      <c r="Q600" s="16" t="str">
        <f>IFERROR(INT(IF(MID(VLOOKUP(B600,IMPORT!$F:$AF,26,FALSE),1,10)&lt;&gt;"null",MID(VLOOKUP(B600,IMPORT!$F:$AF,26,FALSE),1,10),"")),"")</f>
        <v/>
      </c>
      <c r="R600" s="16" t="str">
        <f>IFERROR(IF(VLOOKUP(B600,IMPORT!$F:$AF,11,FALSE)="true","X",""),"")</f>
        <v/>
      </c>
      <c r="S600" s="16" t="str">
        <f>IFERROR(IF(VLOOKUP(B600,IMPORT!$F:$AF,12,FALSE)="true","X",""),"")</f>
        <v/>
      </c>
      <c r="T600" s="16" t="str">
        <f>IFERROR(IF(VLOOKUP(B600,IMPORT!$F:$AF,9,FALSE)="true","X",""),"")</f>
        <v/>
      </c>
      <c r="U600" s="16" t="str">
        <f>IFERROR(IF(VLOOKUP(B600,IMPORT!$F:$AF,10,FALSE)="true","X",""),"")</f>
        <v/>
      </c>
      <c r="V600" s="16" t="str">
        <f>IFERROR(IF(VLOOKUP(B600,IMPORT!$F:$AF,13,FALSE)="true","X",""),"")</f>
        <v/>
      </c>
      <c r="W600" s="16" t="str">
        <f>IFERROR(IF(VLOOKUP(B600,IMPORT!$F:$AF,14,FALSE)="true","X",""),"")</f>
        <v/>
      </c>
      <c r="X600" s="12" t="str">
        <f>IFERROR(INT(IF(MID(VLOOKUP(B600,IMPORT!$F:$AF,27,FALSE),1,10)&lt;&gt;"null",MID(VLOOKUP(B600,IMPORT!$F:$AF,27,FALSE),1,10),"-")),"")</f>
        <v/>
      </c>
      <c r="Y600" s="21" t="str">
        <f>IFERROR(IF(VLOOKUP(B600,IMPORT!$F:$AF,24,FALSE)&lt;&gt;"null",VLOOKUP(B600,IMPORT!$F:$AF,24,FALSE),""),"")</f>
        <v/>
      </c>
      <c r="Z600" s="18" t="str">
        <f>IFERROR(IF(VLOOKUP(B600,IMPORT!$F:$AF,25,FALSE)&lt;&gt;"null",VLOOKUP(B600,IMPORT!$F:$AF,25,FALSE),""),"")</f>
        <v/>
      </c>
    </row>
    <row r="601" spans="1:26">
      <c r="A601" s="1" t="str">
        <f>IFERROR(IF(IMPORT!C601&lt;&gt;"",IMPORT!C601,""),"")</f>
        <v/>
      </c>
      <c r="B601" s="1">
        <f>IFERROR(VLOOKUP(D601,IMPORT!$1:$1048576,6,FALSE),"")</f>
        <v>0</v>
      </c>
      <c r="C601" s="1" t="str">
        <f>IFERROR(VLOOKUP(B601,IMPORT!$F:$G,2,FALSE),"")</f>
        <v/>
      </c>
      <c r="D601" s="8" t="str">
        <f>IFERROR(IF(IMPORT!A601&lt;&gt;"",IMPORT!A601,""),"")</f>
        <v/>
      </c>
      <c r="E601" s="1">
        <f>IFERROR(VLOOKUP(D601,IMPORT!$1:$1048576,21,FALSE),"")</f>
        <v>0</v>
      </c>
      <c r="F601" s="22" t="str">
        <f>IFERROR(IF(VLOOKUP(B601,IMPORT!$F:$J,4,0)="true","","S"),"")</f>
        <v/>
      </c>
      <c r="G601" s="10" t="str">
        <f>IFERROR(IF(VLOOKUP(B601,IMPORT!$F:$J,5,0)="normal","","B"),"")</f>
        <v/>
      </c>
      <c r="H601" s="23" t="str">
        <f>IFERROR(IF(VLOOKUP(B601,IMPORT!$F:$L,7,0)="true","","P"),"")</f>
        <v/>
      </c>
      <c r="I601" s="18" t="str">
        <f>IF(AND(OR(IMPORT!K601="available",IMPORT!K601="reservation",IMPORT!K601="reservation-late"),OR(A601&lt;&gt;"Z - Garage - Livraison",A601&lt;&gt;"Z - Garage - Livraison")),B601,"")</f>
        <v/>
      </c>
      <c r="J601" s="18" t="str">
        <f>IFERROR(IF(VLOOKUP(B601,IMPORT!$F:$AF,21,FALSE)&lt;&gt;"null",IF(OR(A601="Z - Garage - Livraison",A601="Z - Garage - Restitution"),"",B601),""),"")</f>
        <v/>
      </c>
      <c r="K601" s="18" t="str">
        <f>IF(AND(J601="",OR(IMPORT!K601="intervention",IMPORT!K601="intervention-late")),IF(OR(A601="Z - Garage - Livraison",A601="Z - Garage - Restitution"),"",B601),"")</f>
        <v/>
      </c>
      <c r="L601" s="18" t="str">
        <f t="shared" si="18"/>
        <v/>
      </c>
      <c r="M601" s="20" t="str">
        <f>IFERROR(INT(IF(OR(IMPORT!K601="intervention",IMPORT!K601="intervention-late",IMPORT!K601="unavailable"),IF(J601&lt;&gt;"",MID(VLOOKUP(B601,IMPORT!$F:$AF,21,0),1,10),MID(VLOOKUP(B601,IMPORT!$F:$AF,19,0),1,10)),"")),"")</f>
        <v/>
      </c>
      <c r="N601" s="20" t="str">
        <f>IFERROR(INT(IF(OR(IMPORT!K601="intervention",IMPORT!K601="intervention-late",IMPORT!K601="unavailable"),IF(J601&lt;&gt;"",MID(VLOOKUP(B601,IMPORT!$F:$AF,22,0),1,10),MID(VLOOKUP(B601,IMPORT!$F:$AF,20,0),1,10)),"")),"")</f>
        <v/>
      </c>
      <c r="O601" s="18" t="str">
        <f t="shared" ca="1" si="19"/>
        <v/>
      </c>
      <c r="P601" s="14" t="str">
        <f>IFERROR(INT(IF(MID(VLOOKUP(B601,IMPORT!$F:$AF,23,FALSE),1,10)&lt;&gt;"null",MID(VLOOKUP(B601,IMPORT!$F:$AF,23,FALSE),1,10),"")),"")</f>
        <v/>
      </c>
      <c r="Q601" s="16" t="str">
        <f>IFERROR(INT(IF(MID(VLOOKUP(B601,IMPORT!$F:$AF,26,FALSE),1,10)&lt;&gt;"null",MID(VLOOKUP(B601,IMPORT!$F:$AF,26,FALSE),1,10),"")),"")</f>
        <v/>
      </c>
      <c r="R601" s="16" t="str">
        <f>IFERROR(IF(VLOOKUP(B601,IMPORT!$F:$AF,11,FALSE)="true","X",""),"")</f>
        <v/>
      </c>
      <c r="S601" s="16" t="str">
        <f>IFERROR(IF(VLOOKUP(B601,IMPORT!$F:$AF,12,FALSE)="true","X",""),"")</f>
        <v/>
      </c>
      <c r="T601" s="16" t="str">
        <f>IFERROR(IF(VLOOKUP(B601,IMPORT!$F:$AF,9,FALSE)="true","X",""),"")</f>
        <v/>
      </c>
      <c r="U601" s="16" t="str">
        <f>IFERROR(IF(VLOOKUP(B601,IMPORT!$F:$AF,10,FALSE)="true","X",""),"")</f>
        <v/>
      </c>
      <c r="V601" s="16" t="str">
        <f>IFERROR(IF(VLOOKUP(B601,IMPORT!$F:$AF,13,FALSE)="true","X",""),"")</f>
        <v/>
      </c>
      <c r="W601" s="16" t="str">
        <f>IFERROR(IF(VLOOKUP(B601,IMPORT!$F:$AF,14,FALSE)="true","X",""),"")</f>
        <v/>
      </c>
      <c r="X601" s="12" t="str">
        <f>IFERROR(INT(IF(MID(VLOOKUP(B601,IMPORT!$F:$AF,27,FALSE),1,10)&lt;&gt;"null",MID(VLOOKUP(B601,IMPORT!$F:$AF,27,FALSE),1,10),"-")),"")</f>
        <v/>
      </c>
      <c r="Y601" s="21" t="str">
        <f>IFERROR(IF(VLOOKUP(B601,IMPORT!$F:$AF,24,FALSE)&lt;&gt;"null",VLOOKUP(B601,IMPORT!$F:$AF,24,FALSE),""),"")</f>
        <v/>
      </c>
      <c r="Z601" s="18" t="str">
        <f>IFERROR(IF(VLOOKUP(B601,IMPORT!$F:$AF,25,FALSE)&lt;&gt;"null",VLOOKUP(B601,IMPORT!$F:$AF,25,FALSE),""),"")</f>
        <v/>
      </c>
    </row>
    <row r="602" spans="1:26">
      <c r="A602" s="1" t="str">
        <f>IFERROR(IF(IMPORT!C602&lt;&gt;"",IMPORT!C602,""),"")</f>
        <v/>
      </c>
      <c r="B602" s="1">
        <f>IFERROR(VLOOKUP(D602,IMPORT!$1:$1048576,6,FALSE),"")</f>
        <v>0</v>
      </c>
      <c r="C602" s="1" t="str">
        <f>IFERROR(VLOOKUP(B602,IMPORT!$F:$G,2,FALSE),"")</f>
        <v/>
      </c>
      <c r="D602" s="8" t="str">
        <f>IFERROR(IF(IMPORT!A602&lt;&gt;"",IMPORT!A602,""),"")</f>
        <v/>
      </c>
      <c r="E602" s="1">
        <f>IFERROR(VLOOKUP(D602,IMPORT!$1:$1048576,21,FALSE),"")</f>
        <v>0</v>
      </c>
      <c r="F602" s="22" t="str">
        <f>IFERROR(IF(VLOOKUP(B602,IMPORT!$F:$J,4,0)="true","","S"),"")</f>
        <v/>
      </c>
      <c r="G602" s="10" t="str">
        <f>IFERROR(IF(VLOOKUP(B602,IMPORT!$F:$J,5,0)="normal","","B"),"")</f>
        <v/>
      </c>
      <c r="H602" s="23" t="str">
        <f>IFERROR(IF(VLOOKUP(B602,IMPORT!$F:$L,7,0)="true","","P"),"")</f>
        <v/>
      </c>
      <c r="I602" s="18" t="str">
        <f>IF(AND(OR(IMPORT!K602="available",IMPORT!K602="reservation",IMPORT!K602="reservation-late"),OR(A602&lt;&gt;"Z - Garage - Livraison",A602&lt;&gt;"Z - Garage - Livraison")),B602,"")</f>
        <v/>
      </c>
      <c r="J602" s="18" t="str">
        <f>IFERROR(IF(VLOOKUP(B602,IMPORT!$F:$AF,21,FALSE)&lt;&gt;"null",IF(OR(A602="Z - Garage - Livraison",A602="Z - Garage - Restitution"),"",B602),""),"")</f>
        <v/>
      </c>
      <c r="K602" s="18" t="str">
        <f>IF(AND(J602="",OR(IMPORT!K602="intervention",IMPORT!K602="intervention-late")),IF(OR(A602="Z - Garage - Livraison",A602="Z - Garage - Restitution"),"",B602),"")</f>
        <v/>
      </c>
      <c r="L602" s="18" t="str">
        <f t="shared" si="18"/>
        <v/>
      </c>
      <c r="M602" s="20" t="str">
        <f>IFERROR(INT(IF(OR(IMPORT!K602="intervention",IMPORT!K602="intervention-late",IMPORT!K602="unavailable"),IF(J602&lt;&gt;"",MID(VLOOKUP(B602,IMPORT!$F:$AF,21,0),1,10),MID(VLOOKUP(B602,IMPORT!$F:$AF,19,0),1,10)),"")),"")</f>
        <v/>
      </c>
      <c r="N602" s="20" t="str">
        <f>IFERROR(INT(IF(OR(IMPORT!K602="intervention",IMPORT!K602="intervention-late",IMPORT!K602="unavailable"),IF(J602&lt;&gt;"",MID(VLOOKUP(B602,IMPORT!$F:$AF,22,0),1,10),MID(VLOOKUP(B602,IMPORT!$F:$AF,20,0),1,10)),"")),"")</f>
        <v/>
      </c>
      <c r="O602" s="18" t="str">
        <f t="shared" ca="1" si="19"/>
        <v/>
      </c>
      <c r="P602" s="14" t="str">
        <f>IFERROR(INT(IF(MID(VLOOKUP(B602,IMPORT!$F:$AF,23,FALSE),1,10)&lt;&gt;"null",MID(VLOOKUP(B602,IMPORT!$F:$AF,23,FALSE),1,10),"")),"")</f>
        <v/>
      </c>
      <c r="Q602" s="16" t="str">
        <f>IFERROR(INT(IF(MID(VLOOKUP(B602,IMPORT!$F:$AF,26,FALSE),1,10)&lt;&gt;"null",MID(VLOOKUP(B602,IMPORT!$F:$AF,26,FALSE),1,10),"")),"")</f>
        <v/>
      </c>
      <c r="R602" s="16" t="str">
        <f>IFERROR(IF(VLOOKUP(B602,IMPORT!$F:$AF,11,FALSE)="true","X",""),"")</f>
        <v/>
      </c>
      <c r="S602" s="16" t="str">
        <f>IFERROR(IF(VLOOKUP(B602,IMPORT!$F:$AF,12,FALSE)="true","X",""),"")</f>
        <v/>
      </c>
      <c r="T602" s="16" t="str">
        <f>IFERROR(IF(VLOOKUP(B602,IMPORT!$F:$AF,9,FALSE)="true","X",""),"")</f>
        <v/>
      </c>
      <c r="U602" s="16" t="str">
        <f>IFERROR(IF(VLOOKUP(B602,IMPORT!$F:$AF,10,FALSE)="true","X",""),"")</f>
        <v/>
      </c>
      <c r="V602" s="16" t="str">
        <f>IFERROR(IF(VLOOKUP(B602,IMPORT!$F:$AF,13,FALSE)="true","X",""),"")</f>
        <v/>
      </c>
      <c r="W602" s="16" t="str">
        <f>IFERROR(IF(VLOOKUP(B602,IMPORT!$F:$AF,14,FALSE)="true","X",""),"")</f>
        <v/>
      </c>
      <c r="X602" s="12" t="str">
        <f>IFERROR(INT(IF(MID(VLOOKUP(B602,IMPORT!$F:$AF,27,FALSE),1,10)&lt;&gt;"null",MID(VLOOKUP(B602,IMPORT!$F:$AF,27,FALSE),1,10),"-")),"")</f>
        <v/>
      </c>
      <c r="Y602" s="21" t="str">
        <f>IFERROR(IF(VLOOKUP(B602,IMPORT!$F:$AF,24,FALSE)&lt;&gt;"null",VLOOKUP(B602,IMPORT!$F:$AF,24,FALSE),""),"")</f>
        <v/>
      </c>
      <c r="Z602" s="18" t="str">
        <f>IFERROR(IF(VLOOKUP(B602,IMPORT!$F:$AF,25,FALSE)&lt;&gt;"null",VLOOKUP(B602,IMPORT!$F:$AF,25,FALSE),""),"")</f>
        <v/>
      </c>
    </row>
    <row r="603" spans="1:26">
      <c r="A603" s="1" t="str">
        <f>IFERROR(IF(IMPORT!C603&lt;&gt;"",IMPORT!C603,""),"")</f>
        <v/>
      </c>
      <c r="B603" s="1">
        <f>IFERROR(VLOOKUP(D603,IMPORT!$1:$1048576,6,FALSE),"")</f>
        <v>0</v>
      </c>
      <c r="C603" s="1" t="str">
        <f>IFERROR(VLOOKUP(B603,IMPORT!$F:$G,2,FALSE),"")</f>
        <v/>
      </c>
      <c r="D603" s="8" t="str">
        <f>IFERROR(IF(IMPORT!A603&lt;&gt;"",IMPORT!A603,""),"")</f>
        <v/>
      </c>
      <c r="E603" s="1">
        <f>IFERROR(VLOOKUP(D603,IMPORT!$1:$1048576,21,FALSE),"")</f>
        <v>0</v>
      </c>
      <c r="F603" s="22" t="str">
        <f>IFERROR(IF(VLOOKUP(B603,IMPORT!$F:$J,4,0)="true","","S"),"")</f>
        <v/>
      </c>
      <c r="G603" s="10" t="str">
        <f>IFERROR(IF(VLOOKUP(B603,IMPORT!$F:$J,5,0)="normal","","B"),"")</f>
        <v/>
      </c>
      <c r="H603" s="23" t="str">
        <f>IFERROR(IF(VLOOKUP(B603,IMPORT!$F:$L,7,0)="true","","P"),"")</f>
        <v/>
      </c>
      <c r="I603" s="18" t="str">
        <f>IF(AND(OR(IMPORT!K603="available",IMPORT!K603="reservation",IMPORT!K603="reservation-late"),OR(A603&lt;&gt;"Z - Garage - Livraison",A603&lt;&gt;"Z - Garage - Livraison")),B603,"")</f>
        <v/>
      </c>
      <c r="J603" s="18" t="str">
        <f>IFERROR(IF(VLOOKUP(B603,IMPORT!$F:$AF,21,FALSE)&lt;&gt;"null",IF(OR(A603="Z - Garage - Livraison",A603="Z - Garage - Restitution"),"",B603),""),"")</f>
        <v/>
      </c>
      <c r="K603" s="18" t="str">
        <f>IF(AND(J603="",OR(IMPORT!K603="intervention",IMPORT!K603="intervention-late")),IF(OR(A603="Z - Garage - Livraison",A603="Z - Garage - Restitution"),"",B603),"")</f>
        <v/>
      </c>
      <c r="L603" s="18" t="str">
        <f t="shared" si="18"/>
        <v/>
      </c>
      <c r="M603" s="20" t="str">
        <f>IFERROR(INT(IF(OR(IMPORT!K603="intervention",IMPORT!K603="intervention-late",IMPORT!K603="unavailable"),IF(J603&lt;&gt;"",MID(VLOOKUP(B603,IMPORT!$F:$AF,21,0),1,10),MID(VLOOKUP(B603,IMPORT!$F:$AF,19,0),1,10)),"")),"")</f>
        <v/>
      </c>
      <c r="N603" s="20" t="str">
        <f>IFERROR(INT(IF(OR(IMPORT!K603="intervention",IMPORT!K603="intervention-late",IMPORT!K603="unavailable"),IF(J603&lt;&gt;"",MID(VLOOKUP(B603,IMPORT!$F:$AF,22,0),1,10),MID(VLOOKUP(B603,IMPORT!$F:$AF,20,0),1,10)),"")),"")</f>
        <v/>
      </c>
      <c r="O603" s="18" t="str">
        <f t="shared" ca="1" si="19"/>
        <v/>
      </c>
      <c r="P603" s="14" t="str">
        <f>IFERROR(INT(IF(MID(VLOOKUP(B603,IMPORT!$F:$AF,23,FALSE),1,10)&lt;&gt;"null",MID(VLOOKUP(B603,IMPORT!$F:$AF,23,FALSE),1,10),"")),"")</f>
        <v/>
      </c>
      <c r="Q603" s="16" t="str">
        <f>IFERROR(INT(IF(MID(VLOOKUP(B603,IMPORT!$F:$AF,26,FALSE),1,10)&lt;&gt;"null",MID(VLOOKUP(B603,IMPORT!$F:$AF,26,FALSE),1,10),"")),"")</f>
        <v/>
      </c>
      <c r="R603" s="16" t="str">
        <f>IFERROR(IF(VLOOKUP(B603,IMPORT!$F:$AF,11,FALSE)="true","X",""),"")</f>
        <v/>
      </c>
      <c r="S603" s="16" t="str">
        <f>IFERROR(IF(VLOOKUP(B603,IMPORT!$F:$AF,12,FALSE)="true","X",""),"")</f>
        <v/>
      </c>
      <c r="T603" s="16" t="str">
        <f>IFERROR(IF(VLOOKUP(B603,IMPORT!$F:$AF,9,FALSE)="true","X",""),"")</f>
        <v/>
      </c>
      <c r="U603" s="16" t="str">
        <f>IFERROR(IF(VLOOKUP(B603,IMPORT!$F:$AF,10,FALSE)="true","X",""),"")</f>
        <v/>
      </c>
      <c r="V603" s="16" t="str">
        <f>IFERROR(IF(VLOOKUP(B603,IMPORT!$F:$AF,13,FALSE)="true","X",""),"")</f>
        <v/>
      </c>
      <c r="W603" s="16" t="str">
        <f>IFERROR(IF(VLOOKUP(B603,IMPORT!$F:$AF,14,FALSE)="true","X",""),"")</f>
        <v/>
      </c>
      <c r="X603" s="12" t="str">
        <f>IFERROR(INT(IF(MID(VLOOKUP(B603,IMPORT!$F:$AF,27,FALSE),1,10)&lt;&gt;"null",MID(VLOOKUP(B603,IMPORT!$F:$AF,27,FALSE),1,10),"-")),"")</f>
        <v/>
      </c>
      <c r="Y603" s="21" t="str">
        <f>IFERROR(IF(VLOOKUP(B603,IMPORT!$F:$AF,24,FALSE)&lt;&gt;"null",VLOOKUP(B603,IMPORT!$F:$AF,24,FALSE),""),"")</f>
        <v/>
      </c>
      <c r="Z603" s="18" t="str">
        <f>IFERROR(IF(VLOOKUP(B603,IMPORT!$F:$AF,25,FALSE)&lt;&gt;"null",VLOOKUP(B603,IMPORT!$F:$AF,25,FALSE),""),"")</f>
        <v/>
      </c>
    </row>
    <row r="604" spans="1:26">
      <c r="A604" s="1" t="str">
        <f>IFERROR(IF(IMPORT!C604&lt;&gt;"",IMPORT!C604,""),"")</f>
        <v/>
      </c>
      <c r="B604" s="1">
        <f>IFERROR(VLOOKUP(D604,IMPORT!$1:$1048576,6,FALSE),"")</f>
        <v>0</v>
      </c>
      <c r="C604" s="1" t="str">
        <f>IFERROR(VLOOKUP(B604,IMPORT!$F:$G,2,FALSE),"")</f>
        <v/>
      </c>
      <c r="D604" s="8" t="str">
        <f>IFERROR(IF(IMPORT!A604&lt;&gt;"",IMPORT!A604,""),"")</f>
        <v/>
      </c>
      <c r="E604" s="1">
        <f>IFERROR(VLOOKUP(D604,IMPORT!$1:$1048576,21,FALSE),"")</f>
        <v>0</v>
      </c>
      <c r="F604" s="22" t="str">
        <f>IFERROR(IF(VLOOKUP(B604,IMPORT!$F:$J,4,0)="true","","S"),"")</f>
        <v/>
      </c>
      <c r="G604" s="10" t="str">
        <f>IFERROR(IF(VLOOKUP(B604,IMPORT!$F:$J,5,0)="normal","","B"),"")</f>
        <v/>
      </c>
      <c r="H604" s="23" t="str">
        <f>IFERROR(IF(VLOOKUP(B604,IMPORT!$F:$L,7,0)="true","","P"),"")</f>
        <v/>
      </c>
      <c r="I604" s="18" t="str">
        <f>IF(AND(OR(IMPORT!K604="available",IMPORT!K604="reservation",IMPORT!K604="reservation-late"),OR(A604&lt;&gt;"Z - Garage - Livraison",A604&lt;&gt;"Z - Garage - Livraison")),B604,"")</f>
        <v/>
      </c>
      <c r="J604" s="18" t="str">
        <f>IFERROR(IF(VLOOKUP(B604,IMPORT!$F:$AF,21,FALSE)&lt;&gt;"null",IF(OR(A604="Z - Garage - Livraison",A604="Z - Garage - Restitution"),"",B604),""),"")</f>
        <v/>
      </c>
      <c r="K604" s="18" t="str">
        <f>IF(AND(J604="",OR(IMPORT!K604="intervention",IMPORT!K604="intervention-late")),IF(OR(A604="Z - Garage - Livraison",A604="Z - Garage - Restitution"),"",B604),"")</f>
        <v/>
      </c>
      <c r="L604" s="18" t="str">
        <f t="shared" si="18"/>
        <v/>
      </c>
      <c r="M604" s="20" t="str">
        <f>IFERROR(INT(IF(OR(IMPORT!K604="intervention",IMPORT!K604="intervention-late",IMPORT!K604="unavailable"),IF(J604&lt;&gt;"",MID(VLOOKUP(B604,IMPORT!$F:$AF,21,0),1,10),MID(VLOOKUP(B604,IMPORT!$F:$AF,19,0),1,10)),"")),"")</f>
        <v/>
      </c>
      <c r="N604" s="20" t="str">
        <f>IFERROR(INT(IF(OR(IMPORT!K604="intervention",IMPORT!K604="intervention-late",IMPORT!K604="unavailable"),IF(J604&lt;&gt;"",MID(VLOOKUP(B604,IMPORT!$F:$AF,22,0),1,10),MID(VLOOKUP(B604,IMPORT!$F:$AF,20,0),1,10)),"")),"")</f>
        <v/>
      </c>
      <c r="O604" s="18" t="str">
        <f t="shared" ca="1" si="19"/>
        <v/>
      </c>
      <c r="P604" s="14" t="str">
        <f>IFERROR(INT(IF(MID(VLOOKUP(B604,IMPORT!$F:$AF,23,FALSE),1,10)&lt;&gt;"null",MID(VLOOKUP(B604,IMPORT!$F:$AF,23,FALSE),1,10),"")),"")</f>
        <v/>
      </c>
      <c r="Q604" s="16" t="str">
        <f>IFERROR(INT(IF(MID(VLOOKUP(B604,IMPORT!$F:$AF,26,FALSE),1,10)&lt;&gt;"null",MID(VLOOKUP(B604,IMPORT!$F:$AF,26,FALSE),1,10),"")),"")</f>
        <v/>
      </c>
      <c r="R604" s="16" t="str">
        <f>IFERROR(IF(VLOOKUP(B604,IMPORT!$F:$AF,11,FALSE)="true","X",""),"")</f>
        <v/>
      </c>
      <c r="S604" s="16" t="str">
        <f>IFERROR(IF(VLOOKUP(B604,IMPORT!$F:$AF,12,FALSE)="true","X",""),"")</f>
        <v/>
      </c>
      <c r="T604" s="16" t="str">
        <f>IFERROR(IF(VLOOKUP(B604,IMPORT!$F:$AF,9,FALSE)="true","X",""),"")</f>
        <v/>
      </c>
      <c r="U604" s="16" t="str">
        <f>IFERROR(IF(VLOOKUP(B604,IMPORT!$F:$AF,10,FALSE)="true","X",""),"")</f>
        <v/>
      </c>
      <c r="V604" s="16" t="str">
        <f>IFERROR(IF(VLOOKUP(B604,IMPORT!$F:$AF,13,FALSE)="true","X",""),"")</f>
        <v/>
      </c>
      <c r="W604" s="16" t="str">
        <f>IFERROR(IF(VLOOKUP(B604,IMPORT!$F:$AF,14,FALSE)="true","X",""),"")</f>
        <v/>
      </c>
      <c r="X604" s="12" t="str">
        <f>IFERROR(INT(IF(MID(VLOOKUP(B604,IMPORT!$F:$AF,27,FALSE),1,10)&lt;&gt;"null",MID(VLOOKUP(B604,IMPORT!$F:$AF,27,FALSE),1,10),"-")),"")</f>
        <v/>
      </c>
      <c r="Y604" s="21" t="str">
        <f>IFERROR(IF(VLOOKUP(B604,IMPORT!$F:$AF,24,FALSE)&lt;&gt;"null",VLOOKUP(B604,IMPORT!$F:$AF,24,FALSE),""),"")</f>
        <v/>
      </c>
      <c r="Z604" s="18" t="str">
        <f>IFERROR(IF(VLOOKUP(B604,IMPORT!$F:$AF,25,FALSE)&lt;&gt;"null",VLOOKUP(B604,IMPORT!$F:$AF,25,FALSE),""),"")</f>
        <v/>
      </c>
    </row>
    <row r="605" spans="1:26">
      <c r="A605" s="1" t="str">
        <f>IFERROR(IF(IMPORT!C605&lt;&gt;"",IMPORT!C605,""),"")</f>
        <v/>
      </c>
      <c r="B605" s="1">
        <f>IFERROR(VLOOKUP(D605,IMPORT!$1:$1048576,6,FALSE),"")</f>
        <v>0</v>
      </c>
      <c r="C605" s="1" t="str">
        <f>IFERROR(VLOOKUP(B605,IMPORT!$F:$G,2,FALSE),"")</f>
        <v/>
      </c>
      <c r="D605" s="8" t="str">
        <f>IFERROR(IF(IMPORT!A605&lt;&gt;"",IMPORT!A605,""),"")</f>
        <v/>
      </c>
      <c r="E605" s="1">
        <f>IFERROR(VLOOKUP(D605,IMPORT!$1:$1048576,21,FALSE),"")</f>
        <v>0</v>
      </c>
      <c r="F605" s="22" t="str">
        <f>IFERROR(IF(VLOOKUP(B605,IMPORT!$F:$J,4,0)="true","","S"),"")</f>
        <v/>
      </c>
      <c r="G605" s="10" t="str">
        <f>IFERROR(IF(VLOOKUP(B605,IMPORT!$F:$J,5,0)="normal","","B"),"")</f>
        <v/>
      </c>
      <c r="H605" s="23" t="str">
        <f>IFERROR(IF(VLOOKUP(B605,IMPORT!$F:$L,7,0)="true","","P"),"")</f>
        <v/>
      </c>
      <c r="I605" s="18" t="str">
        <f>IF(AND(OR(IMPORT!K605="available",IMPORT!K605="reservation",IMPORT!K605="reservation-late"),OR(A605&lt;&gt;"Z - Garage - Livraison",A605&lt;&gt;"Z - Garage - Livraison")),B605,"")</f>
        <v/>
      </c>
      <c r="J605" s="18" t="str">
        <f>IFERROR(IF(VLOOKUP(B605,IMPORT!$F:$AF,21,FALSE)&lt;&gt;"null",IF(OR(A605="Z - Garage - Livraison",A605="Z - Garage - Restitution"),"",B605),""),"")</f>
        <v/>
      </c>
      <c r="K605" s="18" t="str">
        <f>IF(AND(J605="",OR(IMPORT!K605="intervention",IMPORT!K605="intervention-late")),IF(OR(A605="Z - Garage - Livraison",A605="Z - Garage - Restitution"),"",B605),"")</f>
        <v/>
      </c>
      <c r="L605" s="18" t="str">
        <f t="shared" si="18"/>
        <v/>
      </c>
      <c r="M605" s="20" t="str">
        <f>IFERROR(INT(IF(OR(IMPORT!K605="intervention",IMPORT!K605="intervention-late",IMPORT!K605="unavailable"),IF(J605&lt;&gt;"",MID(VLOOKUP(B605,IMPORT!$F:$AF,21,0),1,10),MID(VLOOKUP(B605,IMPORT!$F:$AF,19,0),1,10)),"")),"")</f>
        <v/>
      </c>
      <c r="N605" s="20" t="str">
        <f>IFERROR(INT(IF(OR(IMPORT!K605="intervention",IMPORT!K605="intervention-late",IMPORT!K605="unavailable"),IF(J605&lt;&gt;"",MID(VLOOKUP(B605,IMPORT!$F:$AF,22,0),1,10),MID(VLOOKUP(B605,IMPORT!$F:$AF,20,0),1,10)),"")),"")</f>
        <v/>
      </c>
      <c r="O605" s="18" t="str">
        <f t="shared" ca="1" si="19"/>
        <v/>
      </c>
      <c r="P605" s="14" t="str">
        <f>IFERROR(INT(IF(MID(VLOOKUP(B605,IMPORT!$F:$AF,23,FALSE),1,10)&lt;&gt;"null",MID(VLOOKUP(B605,IMPORT!$F:$AF,23,FALSE),1,10),"")),"")</f>
        <v/>
      </c>
      <c r="Q605" s="16" t="str">
        <f>IFERROR(INT(IF(MID(VLOOKUP(B605,IMPORT!$F:$AF,26,FALSE),1,10)&lt;&gt;"null",MID(VLOOKUP(B605,IMPORT!$F:$AF,26,FALSE),1,10),"")),"")</f>
        <v/>
      </c>
      <c r="R605" s="16" t="str">
        <f>IFERROR(IF(VLOOKUP(B605,IMPORT!$F:$AF,11,FALSE)="true","X",""),"")</f>
        <v/>
      </c>
      <c r="S605" s="16" t="str">
        <f>IFERROR(IF(VLOOKUP(B605,IMPORT!$F:$AF,12,FALSE)="true","X",""),"")</f>
        <v/>
      </c>
      <c r="T605" s="16" t="str">
        <f>IFERROR(IF(VLOOKUP(B605,IMPORT!$F:$AF,9,FALSE)="true","X",""),"")</f>
        <v/>
      </c>
      <c r="U605" s="16" t="str">
        <f>IFERROR(IF(VLOOKUP(B605,IMPORT!$F:$AF,10,FALSE)="true","X",""),"")</f>
        <v/>
      </c>
      <c r="V605" s="16" t="str">
        <f>IFERROR(IF(VLOOKUP(B605,IMPORT!$F:$AF,13,FALSE)="true","X",""),"")</f>
        <v/>
      </c>
      <c r="W605" s="16" t="str">
        <f>IFERROR(IF(VLOOKUP(B605,IMPORT!$F:$AF,14,FALSE)="true","X",""),"")</f>
        <v/>
      </c>
      <c r="X605" s="12" t="str">
        <f>IFERROR(INT(IF(MID(VLOOKUP(B605,IMPORT!$F:$AF,27,FALSE),1,10)&lt;&gt;"null",MID(VLOOKUP(B605,IMPORT!$F:$AF,27,FALSE),1,10),"-")),"")</f>
        <v/>
      </c>
      <c r="Y605" s="21" t="str">
        <f>IFERROR(IF(VLOOKUP(B605,IMPORT!$F:$AF,24,FALSE)&lt;&gt;"null",VLOOKUP(B605,IMPORT!$F:$AF,24,FALSE),""),"")</f>
        <v/>
      </c>
      <c r="Z605" s="18" t="str">
        <f>IFERROR(IF(VLOOKUP(B605,IMPORT!$F:$AF,25,FALSE)&lt;&gt;"null",VLOOKUP(B605,IMPORT!$F:$AF,25,FALSE),""),"")</f>
        <v/>
      </c>
    </row>
    <row r="606" spans="1:26">
      <c r="A606" s="1" t="str">
        <f>IFERROR(IF(IMPORT!C606&lt;&gt;"",IMPORT!C606,""),"")</f>
        <v/>
      </c>
      <c r="B606" s="1">
        <f>IFERROR(VLOOKUP(D606,IMPORT!$1:$1048576,6,FALSE),"")</f>
        <v>0</v>
      </c>
      <c r="C606" s="1" t="str">
        <f>IFERROR(VLOOKUP(B606,IMPORT!$F:$G,2,FALSE),"")</f>
        <v/>
      </c>
      <c r="D606" s="8" t="str">
        <f>IFERROR(IF(IMPORT!A606&lt;&gt;"",IMPORT!A606,""),"")</f>
        <v/>
      </c>
      <c r="E606" s="1">
        <f>IFERROR(VLOOKUP(D606,IMPORT!$1:$1048576,21,FALSE),"")</f>
        <v>0</v>
      </c>
      <c r="F606" s="22" t="str">
        <f>IFERROR(IF(VLOOKUP(B606,IMPORT!$F:$J,4,0)="true","","S"),"")</f>
        <v/>
      </c>
      <c r="G606" s="10" t="str">
        <f>IFERROR(IF(VLOOKUP(B606,IMPORT!$F:$J,5,0)="normal","","B"),"")</f>
        <v/>
      </c>
      <c r="H606" s="23" t="str">
        <f>IFERROR(IF(VLOOKUP(B606,IMPORT!$F:$L,7,0)="true","","P"),"")</f>
        <v/>
      </c>
      <c r="I606" s="18" t="str">
        <f>IF(AND(OR(IMPORT!K606="available",IMPORT!K606="reservation",IMPORT!K606="reservation-late"),OR(A606&lt;&gt;"Z - Garage - Livraison",A606&lt;&gt;"Z - Garage - Livraison")),B606,"")</f>
        <v/>
      </c>
      <c r="J606" s="18" t="str">
        <f>IFERROR(IF(VLOOKUP(B606,IMPORT!$F:$AF,21,FALSE)&lt;&gt;"null",IF(OR(A606="Z - Garage - Livraison",A606="Z - Garage - Restitution"),"",B606),""),"")</f>
        <v/>
      </c>
      <c r="K606" s="18" t="str">
        <f>IF(AND(J606="",OR(IMPORT!K606="intervention",IMPORT!K606="intervention-late")),IF(OR(A606="Z - Garage - Livraison",A606="Z - Garage - Restitution"),"",B606),"")</f>
        <v/>
      </c>
      <c r="L606" s="18" t="str">
        <f t="shared" si="18"/>
        <v/>
      </c>
      <c r="M606" s="20" t="str">
        <f>IFERROR(INT(IF(OR(IMPORT!K606="intervention",IMPORT!K606="intervention-late",IMPORT!K606="unavailable"),IF(J606&lt;&gt;"",MID(VLOOKUP(B606,IMPORT!$F:$AF,21,0),1,10),MID(VLOOKUP(B606,IMPORT!$F:$AF,19,0),1,10)),"")),"")</f>
        <v/>
      </c>
      <c r="N606" s="20" t="str">
        <f>IFERROR(INT(IF(OR(IMPORT!K606="intervention",IMPORT!K606="intervention-late",IMPORT!K606="unavailable"),IF(J606&lt;&gt;"",MID(VLOOKUP(B606,IMPORT!$F:$AF,22,0),1,10),MID(VLOOKUP(B606,IMPORT!$F:$AF,20,0),1,10)),"")),"")</f>
        <v/>
      </c>
      <c r="O606" s="18" t="str">
        <f t="shared" ca="1" si="19"/>
        <v/>
      </c>
      <c r="P606" s="14" t="str">
        <f>IFERROR(INT(IF(MID(VLOOKUP(B606,IMPORT!$F:$AF,23,FALSE),1,10)&lt;&gt;"null",MID(VLOOKUP(B606,IMPORT!$F:$AF,23,FALSE),1,10),"")),"")</f>
        <v/>
      </c>
      <c r="Q606" s="16" t="str">
        <f>IFERROR(INT(IF(MID(VLOOKUP(B606,IMPORT!$F:$AF,26,FALSE),1,10)&lt;&gt;"null",MID(VLOOKUP(B606,IMPORT!$F:$AF,26,FALSE),1,10),"")),"")</f>
        <v/>
      </c>
      <c r="R606" s="16" t="str">
        <f>IFERROR(IF(VLOOKUP(B606,IMPORT!$F:$AF,11,FALSE)="true","X",""),"")</f>
        <v/>
      </c>
      <c r="S606" s="16" t="str">
        <f>IFERROR(IF(VLOOKUP(B606,IMPORT!$F:$AF,12,FALSE)="true","X",""),"")</f>
        <v/>
      </c>
      <c r="T606" s="16" t="str">
        <f>IFERROR(IF(VLOOKUP(B606,IMPORT!$F:$AF,9,FALSE)="true","X",""),"")</f>
        <v/>
      </c>
      <c r="U606" s="16" t="str">
        <f>IFERROR(IF(VLOOKUP(B606,IMPORT!$F:$AF,10,FALSE)="true","X",""),"")</f>
        <v/>
      </c>
      <c r="V606" s="16" t="str">
        <f>IFERROR(IF(VLOOKUP(B606,IMPORT!$F:$AF,13,FALSE)="true","X",""),"")</f>
        <v/>
      </c>
      <c r="W606" s="16" t="str">
        <f>IFERROR(IF(VLOOKUP(B606,IMPORT!$F:$AF,14,FALSE)="true","X",""),"")</f>
        <v/>
      </c>
      <c r="X606" s="12" t="str">
        <f>IFERROR(INT(IF(MID(VLOOKUP(B606,IMPORT!$F:$AF,27,FALSE),1,10)&lt;&gt;"null",MID(VLOOKUP(B606,IMPORT!$F:$AF,27,FALSE),1,10),"-")),"")</f>
        <v/>
      </c>
      <c r="Y606" s="21" t="str">
        <f>IFERROR(IF(VLOOKUP(B606,IMPORT!$F:$AF,24,FALSE)&lt;&gt;"null",VLOOKUP(B606,IMPORT!$F:$AF,24,FALSE),""),"")</f>
        <v/>
      </c>
      <c r="Z606" s="18" t="str">
        <f>IFERROR(IF(VLOOKUP(B606,IMPORT!$F:$AF,25,FALSE)&lt;&gt;"null",VLOOKUP(B606,IMPORT!$F:$AF,25,FALSE),""),"")</f>
        <v/>
      </c>
    </row>
    <row r="607" spans="1:26">
      <c r="A607" s="1" t="str">
        <f>IFERROR(IF(IMPORT!C607&lt;&gt;"",IMPORT!C607,""),"")</f>
        <v/>
      </c>
      <c r="B607" s="1">
        <f>IFERROR(VLOOKUP(D607,IMPORT!$1:$1048576,6,FALSE),"")</f>
        <v>0</v>
      </c>
      <c r="C607" s="1" t="str">
        <f>IFERROR(VLOOKUP(B607,IMPORT!$F:$G,2,FALSE),"")</f>
        <v/>
      </c>
      <c r="D607" s="8" t="str">
        <f>IFERROR(IF(IMPORT!A607&lt;&gt;"",IMPORT!A607,""),"")</f>
        <v/>
      </c>
      <c r="E607" s="1">
        <f>IFERROR(VLOOKUP(D607,IMPORT!$1:$1048576,21,FALSE),"")</f>
        <v>0</v>
      </c>
      <c r="F607" s="22" t="str">
        <f>IFERROR(IF(VLOOKUP(B607,IMPORT!$F:$J,4,0)="true","","S"),"")</f>
        <v/>
      </c>
      <c r="G607" s="10" t="str">
        <f>IFERROR(IF(VLOOKUP(B607,IMPORT!$F:$J,5,0)="normal","","B"),"")</f>
        <v/>
      </c>
      <c r="H607" s="23" t="str">
        <f>IFERROR(IF(VLOOKUP(B607,IMPORT!$F:$L,7,0)="true","","P"),"")</f>
        <v/>
      </c>
      <c r="I607" s="18" t="str">
        <f>IF(AND(OR(IMPORT!K607="available",IMPORT!K607="reservation",IMPORT!K607="reservation-late"),OR(A607&lt;&gt;"Z - Garage - Livraison",A607&lt;&gt;"Z - Garage - Livraison")),B607,"")</f>
        <v/>
      </c>
      <c r="J607" s="18" t="str">
        <f>IFERROR(IF(VLOOKUP(B607,IMPORT!$F:$AF,21,FALSE)&lt;&gt;"null",IF(OR(A607="Z - Garage - Livraison",A607="Z - Garage - Restitution"),"",B607),""),"")</f>
        <v/>
      </c>
      <c r="K607" s="18" t="str">
        <f>IF(AND(J607="",OR(IMPORT!K607="intervention",IMPORT!K607="intervention-late")),IF(OR(A607="Z - Garage - Livraison",A607="Z - Garage - Restitution"),"",B607),"")</f>
        <v/>
      </c>
      <c r="L607" s="18" t="str">
        <f t="shared" si="18"/>
        <v/>
      </c>
      <c r="M607" s="20" t="str">
        <f>IFERROR(INT(IF(OR(IMPORT!K607="intervention",IMPORT!K607="intervention-late",IMPORT!K607="unavailable"),IF(J607&lt;&gt;"",MID(VLOOKUP(B607,IMPORT!$F:$AF,21,0),1,10),MID(VLOOKUP(B607,IMPORT!$F:$AF,19,0),1,10)),"")),"")</f>
        <v/>
      </c>
      <c r="N607" s="20" t="str">
        <f>IFERROR(INT(IF(OR(IMPORT!K607="intervention",IMPORT!K607="intervention-late",IMPORT!K607="unavailable"),IF(J607&lt;&gt;"",MID(VLOOKUP(B607,IMPORT!$F:$AF,22,0),1,10),MID(VLOOKUP(B607,IMPORT!$F:$AF,20,0),1,10)),"")),"")</f>
        <v/>
      </c>
      <c r="O607" s="18" t="str">
        <f t="shared" ca="1" si="19"/>
        <v/>
      </c>
      <c r="P607" s="14" t="str">
        <f>IFERROR(INT(IF(MID(VLOOKUP(B607,IMPORT!$F:$AF,23,FALSE),1,10)&lt;&gt;"null",MID(VLOOKUP(B607,IMPORT!$F:$AF,23,FALSE),1,10),"")),"")</f>
        <v/>
      </c>
      <c r="Q607" s="16" t="str">
        <f>IFERROR(INT(IF(MID(VLOOKUP(B607,IMPORT!$F:$AF,26,FALSE),1,10)&lt;&gt;"null",MID(VLOOKUP(B607,IMPORT!$F:$AF,26,FALSE),1,10),"")),"")</f>
        <v/>
      </c>
      <c r="R607" s="16" t="str">
        <f>IFERROR(IF(VLOOKUP(B607,IMPORT!$F:$AF,11,FALSE)="true","X",""),"")</f>
        <v/>
      </c>
      <c r="S607" s="16" t="str">
        <f>IFERROR(IF(VLOOKUP(B607,IMPORT!$F:$AF,12,FALSE)="true","X",""),"")</f>
        <v/>
      </c>
      <c r="T607" s="16" t="str">
        <f>IFERROR(IF(VLOOKUP(B607,IMPORT!$F:$AF,9,FALSE)="true","X",""),"")</f>
        <v/>
      </c>
      <c r="U607" s="16" t="str">
        <f>IFERROR(IF(VLOOKUP(B607,IMPORT!$F:$AF,10,FALSE)="true","X",""),"")</f>
        <v/>
      </c>
      <c r="V607" s="16" t="str">
        <f>IFERROR(IF(VLOOKUP(B607,IMPORT!$F:$AF,13,FALSE)="true","X",""),"")</f>
        <v/>
      </c>
      <c r="W607" s="16" t="str">
        <f>IFERROR(IF(VLOOKUP(B607,IMPORT!$F:$AF,14,FALSE)="true","X",""),"")</f>
        <v/>
      </c>
      <c r="X607" s="12" t="str">
        <f>IFERROR(INT(IF(MID(VLOOKUP(B607,IMPORT!$F:$AF,27,FALSE),1,10)&lt;&gt;"null",MID(VLOOKUP(B607,IMPORT!$F:$AF,27,FALSE),1,10),"-")),"")</f>
        <v/>
      </c>
      <c r="Y607" s="21" t="str">
        <f>IFERROR(IF(VLOOKUP(B607,IMPORT!$F:$AF,24,FALSE)&lt;&gt;"null",VLOOKUP(B607,IMPORT!$F:$AF,24,FALSE),""),"")</f>
        <v/>
      </c>
      <c r="Z607" s="18" t="str">
        <f>IFERROR(IF(VLOOKUP(B607,IMPORT!$F:$AF,25,FALSE)&lt;&gt;"null",VLOOKUP(B607,IMPORT!$F:$AF,25,FALSE),""),"")</f>
        <v/>
      </c>
    </row>
    <row r="608" spans="1:26">
      <c r="A608" s="1" t="str">
        <f>IFERROR(IF(IMPORT!C608&lt;&gt;"",IMPORT!C608,""),"")</f>
        <v/>
      </c>
      <c r="B608" s="1">
        <f>IFERROR(VLOOKUP(D608,IMPORT!$1:$1048576,6,FALSE),"")</f>
        <v>0</v>
      </c>
      <c r="C608" s="1" t="str">
        <f>IFERROR(VLOOKUP(B608,IMPORT!$F:$G,2,FALSE),"")</f>
        <v/>
      </c>
      <c r="D608" s="8" t="str">
        <f>IFERROR(IF(IMPORT!A608&lt;&gt;"",IMPORT!A608,""),"")</f>
        <v/>
      </c>
      <c r="E608" s="1">
        <f>IFERROR(VLOOKUP(D608,IMPORT!$1:$1048576,21,FALSE),"")</f>
        <v>0</v>
      </c>
      <c r="F608" s="22" t="str">
        <f>IFERROR(IF(VLOOKUP(B608,IMPORT!$F:$J,4,0)="true","","S"),"")</f>
        <v/>
      </c>
      <c r="G608" s="10" t="str">
        <f>IFERROR(IF(VLOOKUP(B608,IMPORT!$F:$J,5,0)="normal","","B"),"")</f>
        <v/>
      </c>
      <c r="H608" s="23" t="str">
        <f>IFERROR(IF(VLOOKUP(B608,IMPORT!$F:$L,7,0)="true","","P"),"")</f>
        <v/>
      </c>
      <c r="I608" s="18" t="str">
        <f>IF(AND(OR(IMPORT!K608="available",IMPORT!K608="reservation",IMPORT!K608="reservation-late"),OR(A608&lt;&gt;"Z - Garage - Livraison",A608&lt;&gt;"Z - Garage - Livraison")),B608,"")</f>
        <v/>
      </c>
      <c r="J608" s="18" t="str">
        <f>IFERROR(IF(VLOOKUP(B608,IMPORT!$F:$AF,21,FALSE)&lt;&gt;"null",IF(OR(A608="Z - Garage - Livraison",A608="Z - Garage - Restitution"),"",B608),""),"")</f>
        <v/>
      </c>
      <c r="K608" s="18" t="str">
        <f>IF(AND(J608="",OR(IMPORT!K608="intervention",IMPORT!K608="intervention-late")),IF(OR(A608="Z - Garage - Livraison",A608="Z - Garage - Restitution"),"",B608),"")</f>
        <v/>
      </c>
      <c r="L608" s="18" t="str">
        <f t="shared" si="18"/>
        <v/>
      </c>
      <c r="M608" s="20" t="str">
        <f>IFERROR(INT(IF(OR(IMPORT!K608="intervention",IMPORT!K608="intervention-late",IMPORT!K608="unavailable"),IF(J608&lt;&gt;"",MID(VLOOKUP(B608,IMPORT!$F:$AF,21,0),1,10),MID(VLOOKUP(B608,IMPORT!$F:$AF,19,0),1,10)),"")),"")</f>
        <v/>
      </c>
      <c r="N608" s="20" t="str">
        <f>IFERROR(INT(IF(OR(IMPORT!K608="intervention",IMPORT!K608="intervention-late",IMPORT!K608="unavailable"),IF(J608&lt;&gt;"",MID(VLOOKUP(B608,IMPORT!$F:$AF,22,0),1,10),MID(VLOOKUP(B608,IMPORT!$F:$AF,20,0),1,10)),"")),"")</f>
        <v/>
      </c>
      <c r="O608" s="18" t="str">
        <f t="shared" ca="1" si="19"/>
        <v/>
      </c>
      <c r="P608" s="14" t="str">
        <f>IFERROR(INT(IF(MID(VLOOKUP(B608,IMPORT!$F:$AF,23,FALSE),1,10)&lt;&gt;"null",MID(VLOOKUP(B608,IMPORT!$F:$AF,23,FALSE),1,10),"")),"")</f>
        <v/>
      </c>
      <c r="Q608" s="16" t="str">
        <f>IFERROR(INT(IF(MID(VLOOKUP(B608,IMPORT!$F:$AF,26,FALSE),1,10)&lt;&gt;"null",MID(VLOOKUP(B608,IMPORT!$F:$AF,26,FALSE),1,10),"")),"")</f>
        <v/>
      </c>
      <c r="R608" s="16" t="str">
        <f>IFERROR(IF(VLOOKUP(B608,IMPORT!$F:$AF,11,FALSE)="true","X",""),"")</f>
        <v/>
      </c>
      <c r="S608" s="16" t="str">
        <f>IFERROR(IF(VLOOKUP(B608,IMPORT!$F:$AF,12,FALSE)="true","X",""),"")</f>
        <v/>
      </c>
      <c r="T608" s="16" t="str">
        <f>IFERROR(IF(VLOOKUP(B608,IMPORT!$F:$AF,9,FALSE)="true","X",""),"")</f>
        <v/>
      </c>
      <c r="U608" s="16" t="str">
        <f>IFERROR(IF(VLOOKUP(B608,IMPORT!$F:$AF,10,FALSE)="true","X",""),"")</f>
        <v/>
      </c>
      <c r="V608" s="16" t="str">
        <f>IFERROR(IF(VLOOKUP(B608,IMPORT!$F:$AF,13,FALSE)="true","X",""),"")</f>
        <v/>
      </c>
      <c r="W608" s="16" t="str">
        <f>IFERROR(IF(VLOOKUP(B608,IMPORT!$F:$AF,14,FALSE)="true","X",""),"")</f>
        <v/>
      </c>
      <c r="X608" s="12" t="str">
        <f>IFERROR(INT(IF(MID(VLOOKUP(B608,IMPORT!$F:$AF,27,FALSE),1,10)&lt;&gt;"null",MID(VLOOKUP(B608,IMPORT!$F:$AF,27,FALSE),1,10),"-")),"")</f>
        <v/>
      </c>
      <c r="Y608" s="21" t="str">
        <f>IFERROR(IF(VLOOKUP(B608,IMPORT!$F:$AF,24,FALSE)&lt;&gt;"null",VLOOKUP(B608,IMPORT!$F:$AF,24,FALSE),""),"")</f>
        <v/>
      </c>
      <c r="Z608" s="18" t="str">
        <f>IFERROR(IF(VLOOKUP(B608,IMPORT!$F:$AF,25,FALSE)&lt;&gt;"null",VLOOKUP(B608,IMPORT!$F:$AF,25,FALSE),""),"")</f>
        <v/>
      </c>
    </row>
    <row r="609" spans="1:26">
      <c r="A609" s="1" t="str">
        <f>IFERROR(IF(IMPORT!C609&lt;&gt;"",IMPORT!C609,""),"")</f>
        <v/>
      </c>
      <c r="B609" s="1">
        <f>IFERROR(VLOOKUP(D609,IMPORT!$1:$1048576,6,FALSE),"")</f>
        <v>0</v>
      </c>
      <c r="C609" s="1" t="str">
        <f>IFERROR(VLOOKUP(B609,IMPORT!$F:$G,2,FALSE),"")</f>
        <v/>
      </c>
      <c r="D609" s="8" t="str">
        <f>IFERROR(IF(IMPORT!A609&lt;&gt;"",IMPORT!A609,""),"")</f>
        <v/>
      </c>
      <c r="E609" s="1">
        <f>IFERROR(VLOOKUP(D609,IMPORT!$1:$1048576,21,FALSE),"")</f>
        <v>0</v>
      </c>
      <c r="F609" s="22" t="str">
        <f>IFERROR(IF(VLOOKUP(B609,IMPORT!$F:$J,4,0)="true","","S"),"")</f>
        <v/>
      </c>
      <c r="G609" s="10" t="str">
        <f>IFERROR(IF(VLOOKUP(B609,IMPORT!$F:$J,5,0)="normal","","B"),"")</f>
        <v/>
      </c>
      <c r="H609" s="23" t="str">
        <f>IFERROR(IF(VLOOKUP(B609,IMPORT!$F:$L,7,0)="true","","P"),"")</f>
        <v/>
      </c>
      <c r="I609" s="18" t="str">
        <f>IF(AND(OR(IMPORT!K609="available",IMPORT!K609="reservation",IMPORT!K609="reservation-late"),OR(A609&lt;&gt;"Z - Garage - Livraison",A609&lt;&gt;"Z - Garage - Livraison")),B609,"")</f>
        <v/>
      </c>
      <c r="J609" s="18" t="str">
        <f>IFERROR(IF(VLOOKUP(B609,IMPORT!$F:$AF,21,FALSE)&lt;&gt;"null",IF(OR(A609="Z - Garage - Livraison",A609="Z - Garage - Restitution"),"",B609),""),"")</f>
        <v/>
      </c>
      <c r="K609" s="18" t="str">
        <f>IF(AND(J609="",OR(IMPORT!K609="intervention",IMPORT!K609="intervention-late")),IF(OR(A609="Z - Garage - Livraison",A609="Z - Garage - Restitution"),"",B609),"")</f>
        <v/>
      </c>
      <c r="L609" s="18" t="str">
        <f t="shared" si="18"/>
        <v/>
      </c>
      <c r="M609" s="20" t="str">
        <f>IFERROR(INT(IF(OR(IMPORT!K609="intervention",IMPORT!K609="intervention-late",IMPORT!K609="unavailable"),IF(J609&lt;&gt;"",MID(VLOOKUP(B609,IMPORT!$F:$AF,21,0),1,10),MID(VLOOKUP(B609,IMPORT!$F:$AF,19,0),1,10)),"")),"")</f>
        <v/>
      </c>
      <c r="N609" s="20" t="str">
        <f>IFERROR(INT(IF(OR(IMPORT!K609="intervention",IMPORT!K609="intervention-late",IMPORT!K609="unavailable"),IF(J609&lt;&gt;"",MID(VLOOKUP(B609,IMPORT!$F:$AF,22,0),1,10),MID(VLOOKUP(B609,IMPORT!$F:$AF,20,0),1,10)),"")),"")</f>
        <v/>
      </c>
      <c r="O609" s="18" t="str">
        <f t="shared" ca="1" si="19"/>
        <v/>
      </c>
      <c r="P609" s="14" t="str">
        <f>IFERROR(INT(IF(MID(VLOOKUP(B609,IMPORT!$F:$AF,23,FALSE),1,10)&lt;&gt;"null",MID(VLOOKUP(B609,IMPORT!$F:$AF,23,FALSE),1,10),"")),"")</f>
        <v/>
      </c>
      <c r="Q609" s="16" t="str">
        <f>IFERROR(INT(IF(MID(VLOOKUP(B609,IMPORT!$F:$AF,26,FALSE),1,10)&lt;&gt;"null",MID(VLOOKUP(B609,IMPORT!$F:$AF,26,FALSE),1,10),"")),"")</f>
        <v/>
      </c>
      <c r="R609" s="16" t="str">
        <f>IFERROR(IF(VLOOKUP(B609,IMPORT!$F:$AF,11,FALSE)="true","X",""),"")</f>
        <v/>
      </c>
      <c r="S609" s="16" t="str">
        <f>IFERROR(IF(VLOOKUP(B609,IMPORT!$F:$AF,12,FALSE)="true","X",""),"")</f>
        <v/>
      </c>
      <c r="T609" s="16" t="str">
        <f>IFERROR(IF(VLOOKUP(B609,IMPORT!$F:$AF,9,FALSE)="true","X",""),"")</f>
        <v/>
      </c>
      <c r="U609" s="16" t="str">
        <f>IFERROR(IF(VLOOKUP(B609,IMPORT!$F:$AF,10,FALSE)="true","X",""),"")</f>
        <v/>
      </c>
      <c r="V609" s="16" t="str">
        <f>IFERROR(IF(VLOOKUP(B609,IMPORT!$F:$AF,13,FALSE)="true","X",""),"")</f>
        <v/>
      </c>
      <c r="W609" s="16" t="str">
        <f>IFERROR(IF(VLOOKUP(B609,IMPORT!$F:$AF,14,FALSE)="true","X",""),"")</f>
        <v/>
      </c>
      <c r="X609" s="12" t="str">
        <f>IFERROR(INT(IF(MID(VLOOKUP(B609,IMPORT!$F:$AF,27,FALSE),1,10)&lt;&gt;"null",MID(VLOOKUP(B609,IMPORT!$F:$AF,27,FALSE),1,10),"-")),"")</f>
        <v/>
      </c>
      <c r="Y609" s="21" t="str">
        <f>IFERROR(IF(VLOOKUP(B609,IMPORT!$F:$AF,24,FALSE)&lt;&gt;"null",VLOOKUP(B609,IMPORT!$F:$AF,24,FALSE),""),"")</f>
        <v/>
      </c>
      <c r="Z609" s="18" t="str">
        <f>IFERROR(IF(VLOOKUP(B609,IMPORT!$F:$AF,25,FALSE)&lt;&gt;"null",VLOOKUP(B609,IMPORT!$F:$AF,25,FALSE),""),"")</f>
        <v/>
      </c>
    </row>
    <row r="610" spans="1:26">
      <c r="A610" s="1" t="str">
        <f>IFERROR(IF(IMPORT!C610&lt;&gt;"",IMPORT!C610,""),"")</f>
        <v/>
      </c>
      <c r="B610" s="1">
        <f>IFERROR(VLOOKUP(D610,IMPORT!$1:$1048576,6,FALSE),"")</f>
        <v>0</v>
      </c>
      <c r="C610" s="1" t="str">
        <f>IFERROR(VLOOKUP(B610,IMPORT!$F:$G,2,FALSE),"")</f>
        <v/>
      </c>
      <c r="D610" s="8" t="str">
        <f>IFERROR(IF(IMPORT!A610&lt;&gt;"",IMPORT!A610,""),"")</f>
        <v/>
      </c>
      <c r="E610" s="1">
        <f>IFERROR(VLOOKUP(D610,IMPORT!$1:$1048576,21,FALSE),"")</f>
        <v>0</v>
      </c>
      <c r="F610" s="22" t="str">
        <f>IFERROR(IF(VLOOKUP(B610,IMPORT!$F:$J,4,0)="true","","S"),"")</f>
        <v/>
      </c>
      <c r="G610" s="10" t="str">
        <f>IFERROR(IF(VLOOKUP(B610,IMPORT!$F:$J,5,0)="normal","","B"),"")</f>
        <v/>
      </c>
      <c r="H610" s="23" t="str">
        <f>IFERROR(IF(VLOOKUP(B610,IMPORT!$F:$L,7,0)="true","","P"),"")</f>
        <v/>
      </c>
      <c r="I610" s="18" t="str">
        <f>IF(AND(OR(IMPORT!K610="available",IMPORT!K610="reservation",IMPORT!K610="reservation-late"),OR(A610&lt;&gt;"Z - Garage - Livraison",A610&lt;&gt;"Z - Garage - Livraison")),B610,"")</f>
        <v/>
      </c>
      <c r="J610" s="18" t="str">
        <f>IFERROR(IF(VLOOKUP(B610,IMPORT!$F:$AF,21,FALSE)&lt;&gt;"null",IF(OR(A610="Z - Garage - Livraison",A610="Z - Garage - Restitution"),"",B610),""),"")</f>
        <v/>
      </c>
      <c r="K610" s="18" t="str">
        <f>IF(AND(J610="",OR(IMPORT!K610="intervention",IMPORT!K610="intervention-late")),IF(OR(A610="Z - Garage - Livraison",A610="Z - Garage - Restitution"),"",B610),"")</f>
        <v/>
      </c>
      <c r="L610" s="18" t="str">
        <f t="shared" si="18"/>
        <v/>
      </c>
      <c r="M610" s="20" t="str">
        <f>IFERROR(INT(IF(OR(IMPORT!K610="intervention",IMPORT!K610="intervention-late",IMPORT!K610="unavailable"),IF(J610&lt;&gt;"",MID(VLOOKUP(B610,IMPORT!$F:$AF,21,0),1,10),MID(VLOOKUP(B610,IMPORT!$F:$AF,19,0),1,10)),"")),"")</f>
        <v/>
      </c>
      <c r="N610" s="20" t="str">
        <f>IFERROR(INT(IF(OR(IMPORT!K610="intervention",IMPORT!K610="intervention-late",IMPORT!K610="unavailable"),IF(J610&lt;&gt;"",MID(VLOOKUP(B610,IMPORT!$F:$AF,22,0),1,10),MID(VLOOKUP(B610,IMPORT!$F:$AF,20,0),1,10)),"")),"")</f>
        <v/>
      </c>
      <c r="O610" s="18" t="str">
        <f t="shared" ca="1" si="19"/>
        <v/>
      </c>
      <c r="P610" s="14" t="str">
        <f>IFERROR(INT(IF(MID(VLOOKUP(B610,IMPORT!$F:$AF,23,FALSE),1,10)&lt;&gt;"null",MID(VLOOKUP(B610,IMPORT!$F:$AF,23,FALSE),1,10),"")),"")</f>
        <v/>
      </c>
      <c r="Q610" s="16" t="str">
        <f>IFERROR(INT(IF(MID(VLOOKUP(B610,IMPORT!$F:$AF,26,FALSE),1,10)&lt;&gt;"null",MID(VLOOKUP(B610,IMPORT!$F:$AF,26,FALSE),1,10),"")),"")</f>
        <v/>
      </c>
      <c r="R610" s="16" t="str">
        <f>IFERROR(IF(VLOOKUP(B610,IMPORT!$F:$AF,11,FALSE)="true","X",""),"")</f>
        <v/>
      </c>
      <c r="S610" s="16" t="str">
        <f>IFERROR(IF(VLOOKUP(B610,IMPORT!$F:$AF,12,FALSE)="true","X",""),"")</f>
        <v/>
      </c>
      <c r="T610" s="16" t="str">
        <f>IFERROR(IF(VLOOKUP(B610,IMPORT!$F:$AF,9,FALSE)="true","X",""),"")</f>
        <v/>
      </c>
      <c r="U610" s="16" t="str">
        <f>IFERROR(IF(VLOOKUP(B610,IMPORT!$F:$AF,10,FALSE)="true","X",""),"")</f>
        <v/>
      </c>
      <c r="V610" s="16" t="str">
        <f>IFERROR(IF(VLOOKUP(B610,IMPORT!$F:$AF,13,FALSE)="true","X",""),"")</f>
        <v/>
      </c>
      <c r="W610" s="16" t="str">
        <f>IFERROR(IF(VLOOKUP(B610,IMPORT!$F:$AF,14,FALSE)="true","X",""),"")</f>
        <v/>
      </c>
      <c r="X610" s="12" t="str">
        <f>IFERROR(INT(IF(MID(VLOOKUP(B610,IMPORT!$F:$AF,27,FALSE),1,10)&lt;&gt;"null",MID(VLOOKUP(B610,IMPORT!$F:$AF,27,FALSE),1,10),"-")),"")</f>
        <v/>
      </c>
      <c r="Y610" s="21" t="str">
        <f>IFERROR(IF(VLOOKUP(B610,IMPORT!$F:$AF,24,FALSE)&lt;&gt;"null",VLOOKUP(B610,IMPORT!$F:$AF,24,FALSE),""),"")</f>
        <v/>
      </c>
      <c r="Z610" s="18" t="str">
        <f>IFERROR(IF(VLOOKUP(B610,IMPORT!$F:$AF,25,FALSE)&lt;&gt;"null",VLOOKUP(B610,IMPORT!$F:$AF,25,FALSE),""),"")</f>
        <v/>
      </c>
    </row>
    <row r="611" spans="1:26">
      <c r="A611" s="1" t="str">
        <f>IFERROR(IF(IMPORT!C611&lt;&gt;"",IMPORT!C611,""),"")</f>
        <v/>
      </c>
      <c r="B611" s="1">
        <f>IFERROR(VLOOKUP(D611,IMPORT!$1:$1048576,6,FALSE),"")</f>
        <v>0</v>
      </c>
      <c r="C611" s="1" t="str">
        <f>IFERROR(VLOOKUP(B611,IMPORT!$F:$G,2,FALSE),"")</f>
        <v/>
      </c>
      <c r="D611" s="8" t="str">
        <f>IFERROR(IF(IMPORT!A611&lt;&gt;"",IMPORT!A611,""),"")</f>
        <v/>
      </c>
      <c r="E611" s="1">
        <f>IFERROR(VLOOKUP(D611,IMPORT!$1:$1048576,21,FALSE),"")</f>
        <v>0</v>
      </c>
      <c r="F611" s="22" t="str">
        <f>IFERROR(IF(VLOOKUP(B611,IMPORT!$F:$J,4,0)="true","","S"),"")</f>
        <v/>
      </c>
      <c r="G611" s="10" t="str">
        <f>IFERROR(IF(VLOOKUP(B611,IMPORT!$F:$J,5,0)="normal","","B"),"")</f>
        <v/>
      </c>
      <c r="H611" s="23" t="str">
        <f>IFERROR(IF(VLOOKUP(B611,IMPORT!$F:$L,7,0)="true","","P"),"")</f>
        <v/>
      </c>
      <c r="I611" s="18" t="str">
        <f>IF(AND(OR(IMPORT!K611="available",IMPORT!K611="reservation",IMPORT!K611="reservation-late"),OR(A611&lt;&gt;"Z - Garage - Livraison",A611&lt;&gt;"Z - Garage - Livraison")),B611,"")</f>
        <v/>
      </c>
      <c r="J611" s="18" t="str">
        <f>IFERROR(IF(VLOOKUP(B611,IMPORT!$F:$AF,21,FALSE)&lt;&gt;"null",IF(OR(A611="Z - Garage - Livraison",A611="Z - Garage - Restitution"),"",B611),""),"")</f>
        <v/>
      </c>
      <c r="K611" s="18" t="str">
        <f>IF(AND(J611="",OR(IMPORT!K611="intervention",IMPORT!K611="intervention-late")),IF(OR(A611="Z - Garage - Livraison",A611="Z - Garage - Restitution"),"",B611),"")</f>
        <v/>
      </c>
      <c r="L611" s="18" t="str">
        <f t="shared" si="18"/>
        <v/>
      </c>
      <c r="M611" s="20" t="str">
        <f>IFERROR(INT(IF(OR(IMPORT!K611="intervention",IMPORT!K611="intervention-late",IMPORT!K611="unavailable"),IF(J611&lt;&gt;"",MID(VLOOKUP(B611,IMPORT!$F:$AF,21,0),1,10),MID(VLOOKUP(B611,IMPORT!$F:$AF,19,0),1,10)),"")),"")</f>
        <v/>
      </c>
      <c r="N611" s="20" t="str">
        <f>IFERROR(INT(IF(OR(IMPORT!K611="intervention",IMPORT!K611="intervention-late",IMPORT!K611="unavailable"),IF(J611&lt;&gt;"",MID(VLOOKUP(B611,IMPORT!$F:$AF,22,0),1,10),MID(VLOOKUP(B611,IMPORT!$F:$AF,20,0),1,10)),"")),"")</f>
        <v/>
      </c>
      <c r="O611" s="18" t="str">
        <f t="shared" ca="1" si="19"/>
        <v/>
      </c>
      <c r="P611" s="14" t="str">
        <f>IFERROR(INT(IF(MID(VLOOKUP(B611,IMPORT!$F:$AF,23,FALSE),1,10)&lt;&gt;"null",MID(VLOOKUP(B611,IMPORT!$F:$AF,23,FALSE),1,10),"")),"")</f>
        <v/>
      </c>
      <c r="Q611" s="16" t="str">
        <f>IFERROR(INT(IF(MID(VLOOKUP(B611,IMPORT!$F:$AF,26,FALSE),1,10)&lt;&gt;"null",MID(VLOOKUP(B611,IMPORT!$F:$AF,26,FALSE),1,10),"")),"")</f>
        <v/>
      </c>
      <c r="R611" s="16" t="str">
        <f>IFERROR(IF(VLOOKUP(B611,IMPORT!$F:$AF,11,FALSE)="true","X",""),"")</f>
        <v/>
      </c>
      <c r="S611" s="16" t="str">
        <f>IFERROR(IF(VLOOKUP(B611,IMPORT!$F:$AF,12,FALSE)="true","X",""),"")</f>
        <v/>
      </c>
      <c r="T611" s="16" t="str">
        <f>IFERROR(IF(VLOOKUP(B611,IMPORT!$F:$AF,9,FALSE)="true","X",""),"")</f>
        <v/>
      </c>
      <c r="U611" s="16" t="str">
        <f>IFERROR(IF(VLOOKUP(B611,IMPORT!$F:$AF,10,FALSE)="true","X",""),"")</f>
        <v/>
      </c>
      <c r="V611" s="16" t="str">
        <f>IFERROR(IF(VLOOKUP(B611,IMPORT!$F:$AF,13,FALSE)="true","X",""),"")</f>
        <v/>
      </c>
      <c r="W611" s="16" t="str">
        <f>IFERROR(IF(VLOOKUP(B611,IMPORT!$F:$AF,14,FALSE)="true","X",""),"")</f>
        <v/>
      </c>
      <c r="X611" s="12" t="str">
        <f>IFERROR(INT(IF(MID(VLOOKUP(B611,IMPORT!$F:$AF,27,FALSE),1,10)&lt;&gt;"null",MID(VLOOKUP(B611,IMPORT!$F:$AF,27,FALSE),1,10),"-")),"")</f>
        <v/>
      </c>
      <c r="Y611" s="21" t="str">
        <f>IFERROR(IF(VLOOKUP(B611,IMPORT!$F:$AF,24,FALSE)&lt;&gt;"null",VLOOKUP(B611,IMPORT!$F:$AF,24,FALSE),""),"")</f>
        <v/>
      </c>
      <c r="Z611" s="18" t="str">
        <f>IFERROR(IF(VLOOKUP(B611,IMPORT!$F:$AF,25,FALSE)&lt;&gt;"null",VLOOKUP(B611,IMPORT!$F:$AF,25,FALSE),""),"")</f>
        <v/>
      </c>
    </row>
    <row r="612" spans="1:26">
      <c r="A612" s="1" t="str">
        <f>IFERROR(IF(IMPORT!C612&lt;&gt;"",IMPORT!C612,""),"")</f>
        <v/>
      </c>
      <c r="B612" s="1">
        <f>IFERROR(VLOOKUP(D612,IMPORT!$1:$1048576,6,FALSE),"")</f>
        <v>0</v>
      </c>
      <c r="C612" s="1" t="str">
        <f>IFERROR(VLOOKUP(B612,IMPORT!$F:$G,2,FALSE),"")</f>
        <v/>
      </c>
      <c r="D612" s="8" t="str">
        <f>IFERROR(IF(IMPORT!A612&lt;&gt;"",IMPORT!A612,""),"")</f>
        <v/>
      </c>
      <c r="E612" s="1">
        <f>IFERROR(VLOOKUP(D612,IMPORT!$1:$1048576,21,FALSE),"")</f>
        <v>0</v>
      </c>
      <c r="F612" s="22" t="str">
        <f>IFERROR(IF(VLOOKUP(B612,IMPORT!$F:$J,4,0)="true","","S"),"")</f>
        <v/>
      </c>
      <c r="G612" s="10" t="str">
        <f>IFERROR(IF(VLOOKUP(B612,IMPORT!$F:$J,5,0)="normal","","B"),"")</f>
        <v/>
      </c>
      <c r="H612" s="23" t="str">
        <f>IFERROR(IF(VLOOKUP(B612,IMPORT!$F:$L,7,0)="true","","P"),"")</f>
        <v/>
      </c>
      <c r="I612" s="18" t="str">
        <f>IF(AND(OR(IMPORT!K612="available",IMPORT!K612="reservation",IMPORT!K612="reservation-late"),OR(A612&lt;&gt;"Z - Garage - Livraison",A612&lt;&gt;"Z - Garage - Livraison")),B612,"")</f>
        <v/>
      </c>
      <c r="J612" s="18" t="str">
        <f>IFERROR(IF(VLOOKUP(B612,IMPORT!$F:$AF,21,FALSE)&lt;&gt;"null",IF(OR(A612="Z - Garage - Livraison",A612="Z - Garage - Restitution"),"",B612),""),"")</f>
        <v/>
      </c>
      <c r="K612" s="18" t="str">
        <f>IF(AND(J612="",OR(IMPORT!K612="intervention",IMPORT!K612="intervention-late")),IF(OR(A612="Z - Garage - Livraison",A612="Z - Garage - Restitution"),"",B612),"")</f>
        <v/>
      </c>
      <c r="L612" s="18" t="str">
        <f t="shared" si="18"/>
        <v/>
      </c>
      <c r="M612" s="20" t="str">
        <f>IFERROR(INT(IF(OR(IMPORT!K612="intervention",IMPORT!K612="intervention-late",IMPORT!K612="unavailable"),IF(J612&lt;&gt;"",MID(VLOOKUP(B612,IMPORT!$F:$AF,21,0),1,10),MID(VLOOKUP(B612,IMPORT!$F:$AF,19,0),1,10)),"")),"")</f>
        <v/>
      </c>
      <c r="N612" s="20" t="str">
        <f>IFERROR(INT(IF(OR(IMPORT!K612="intervention",IMPORT!K612="intervention-late",IMPORT!K612="unavailable"),IF(J612&lt;&gt;"",MID(VLOOKUP(B612,IMPORT!$F:$AF,22,0),1,10),MID(VLOOKUP(B612,IMPORT!$F:$AF,20,0),1,10)),"")),"")</f>
        <v/>
      </c>
      <c r="O612" s="18" t="str">
        <f t="shared" ca="1" si="19"/>
        <v/>
      </c>
      <c r="P612" s="14" t="str">
        <f>IFERROR(INT(IF(MID(VLOOKUP(B612,IMPORT!$F:$AF,23,FALSE),1,10)&lt;&gt;"null",MID(VLOOKUP(B612,IMPORT!$F:$AF,23,FALSE),1,10),"")),"")</f>
        <v/>
      </c>
      <c r="Q612" s="16" t="str">
        <f>IFERROR(INT(IF(MID(VLOOKUP(B612,IMPORT!$F:$AF,26,FALSE),1,10)&lt;&gt;"null",MID(VLOOKUP(B612,IMPORT!$F:$AF,26,FALSE),1,10),"")),"")</f>
        <v/>
      </c>
      <c r="R612" s="16" t="str">
        <f>IFERROR(IF(VLOOKUP(B612,IMPORT!$F:$AF,11,FALSE)="true","X",""),"")</f>
        <v/>
      </c>
      <c r="S612" s="16" t="str">
        <f>IFERROR(IF(VLOOKUP(B612,IMPORT!$F:$AF,12,FALSE)="true","X",""),"")</f>
        <v/>
      </c>
      <c r="T612" s="16" t="str">
        <f>IFERROR(IF(VLOOKUP(B612,IMPORT!$F:$AF,9,FALSE)="true","X",""),"")</f>
        <v/>
      </c>
      <c r="U612" s="16" t="str">
        <f>IFERROR(IF(VLOOKUP(B612,IMPORT!$F:$AF,10,FALSE)="true","X",""),"")</f>
        <v/>
      </c>
      <c r="V612" s="16" t="str">
        <f>IFERROR(IF(VLOOKUP(B612,IMPORT!$F:$AF,13,FALSE)="true","X",""),"")</f>
        <v/>
      </c>
      <c r="W612" s="16" t="str">
        <f>IFERROR(IF(VLOOKUP(B612,IMPORT!$F:$AF,14,FALSE)="true","X",""),"")</f>
        <v/>
      </c>
      <c r="X612" s="12" t="str">
        <f>IFERROR(INT(IF(MID(VLOOKUP(B612,IMPORT!$F:$AF,27,FALSE),1,10)&lt;&gt;"null",MID(VLOOKUP(B612,IMPORT!$F:$AF,27,FALSE),1,10),"-")),"")</f>
        <v/>
      </c>
      <c r="Y612" s="21" t="str">
        <f>IFERROR(IF(VLOOKUP(B612,IMPORT!$F:$AF,24,FALSE)&lt;&gt;"null",VLOOKUP(B612,IMPORT!$F:$AF,24,FALSE),""),"")</f>
        <v/>
      </c>
      <c r="Z612" s="18" t="str">
        <f>IFERROR(IF(VLOOKUP(B612,IMPORT!$F:$AF,25,FALSE)&lt;&gt;"null",VLOOKUP(B612,IMPORT!$F:$AF,25,FALSE),""),"")</f>
        <v/>
      </c>
    </row>
    <row r="613" spans="1:26">
      <c r="A613" s="1" t="str">
        <f>IFERROR(IF(IMPORT!C613&lt;&gt;"",IMPORT!C613,""),"")</f>
        <v/>
      </c>
      <c r="B613" s="1">
        <f>IFERROR(VLOOKUP(D613,IMPORT!$1:$1048576,6,FALSE),"")</f>
        <v>0</v>
      </c>
      <c r="C613" s="1" t="str">
        <f>IFERROR(VLOOKUP(B613,IMPORT!$F:$G,2,FALSE),"")</f>
        <v/>
      </c>
      <c r="D613" s="8" t="str">
        <f>IFERROR(IF(IMPORT!A613&lt;&gt;"",IMPORT!A613,""),"")</f>
        <v/>
      </c>
      <c r="E613" s="1">
        <f>IFERROR(VLOOKUP(D613,IMPORT!$1:$1048576,21,FALSE),"")</f>
        <v>0</v>
      </c>
      <c r="F613" s="22" t="str">
        <f>IFERROR(IF(VLOOKUP(B613,IMPORT!$F:$J,4,0)="true","","S"),"")</f>
        <v/>
      </c>
      <c r="G613" s="10" t="str">
        <f>IFERROR(IF(VLOOKUP(B613,IMPORT!$F:$J,5,0)="normal","","B"),"")</f>
        <v/>
      </c>
      <c r="H613" s="23" t="str">
        <f>IFERROR(IF(VLOOKUP(B613,IMPORT!$F:$L,7,0)="true","","P"),"")</f>
        <v/>
      </c>
      <c r="I613" s="18" t="str">
        <f>IF(AND(OR(IMPORT!K613="available",IMPORT!K613="reservation",IMPORT!K613="reservation-late"),OR(A613&lt;&gt;"Z - Garage - Livraison",A613&lt;&gt;"Z - Garage - Livraison")),B613,"")</f>
        <v/>
      </c>
      <c r="J613" s="18" t="str">
        <f>IFERROR(IF(VLOOKUP(B613,IMPORT!$F:$AF,21,FALSE)&lt;&gt;"null",IF(OR(A613="Z - Garage - Livraison",A613="Z - Garage - Restitution"),"",B613),""),"")</f>
        <v/>
      </c>
      <c r="K613" s="18" t="str">
        <f>IF(AND(J613="",OR(IMPORT!K613="intervention",IMPORT!K613="intervention-late")),IF(OR(A613="Z - Garage - Livraison",A613="Z - Garage - Restitution"),"",B613),"")</f>
        <v/>
      </c>
      <c r="L613" s="18" t="str">
        <f t="shared" si="18"/>
        <v/>
      </c>
      <c r="M613" s="20" t="str">
        <f>IFERROR(INT(IF(OR(IMPORT!K613="intervention",IMPORT!K613="intervention-late",IMPORT!K613="unavailable"),IF(J613&lt;&gt;"",MID(VLOOKUP(B613,IMPORT!$F:$AF,21,0),1,10),MID(VLOOKUP(B613,IMPORT!$F:$AF,19,0),1,10)),"")),"")</f>
        <v/>
      </c>
      <c r="N613" s="20" t="str">
        <f>IFERROR(INT(IF(OR(IMPORT!K613="intervention",IMPORT!K613="intervention-late",IMPORT!K613="unavailable"),IF(J613&lt;&gt;"",MID(VLOOKUP(B613,IMPORT!$F:$AF,22,0),1,10),MID(VLOOKUP(B613,IMPORT!$F:$AF,20,0),1,10)),"")),"")</f>
        <v/>
      </c>
      <c r="O613" s="18" t="str">
        <f t="shared" ca="1" si="19"/>
        <v/>
      </c>
      <c r="P613" s="14" t="str">
        <f>IFERROR(INT(IF(MID(VLOOKUP(B613,IMPORT!$F:$AF,23,FALSE),1,10)&lt;&gt;"null",MID(VLOOKUP(B613,IMPORT!$F:$AF,23,FALSE),1,10),"")),"")</f>
        <v/>
      </c>
      <c r="Q613" s="16" t="str">
        <f>IFERROR(INT(IF(MID(VLOOKUP(B613,IMPORT!$F:$AF,26,FALSE),1,10)&lt;&gt;"null",MID(VLOOKUP(B613,IMPORT!$F:$AF,26,FALSE),1,10),"")),"")</f>
        <v/>
      </c>
      <c r="R613" s="16" t="str">
        <f>IFERROR(IF(VLOOKUP(B613,IMPORT!$F:$AF,11,FALSE)="true","X",""),"")</f>
        <v/>
      </c>
      <c r="S613" s="16" t="str">
        <f>IFERROR(IF(VLOOKUP(B613,IMPORT!$F:$AF,12,FALSE)="true","X",""),"")</f>
        <v/>
      </c>
      <c r="T613" s="16" t="str">
        <f>IFERROR(IF(VLOOKUP(B613,IMPORT!$F:$AF,9,FALSE)="true","X",""),"")</f>
        <v/>
      </c>
      <c r="U613" s="16" t="str">
        <f>IFERROR(IF(VLOOKUP(B613,IMPORT!$F:$AF,10,FALSE)="true","X",""),"")</f>
        <v/>
      </c>
      <c r="V613" s="16" t="str">
        <f>IFERROR(IF(VLOOKUP(B613,IMPORT!$F:$AF,13,FALSE)="true","X",""),"")</f>
        <v/>
      </c>
      <c r="W613" s="16" t="str">
        <f>IFERROR(IF(VLOOKUP(B613,IMPORT!$F:$AF,14,FALSE)="true","X",""),"")</f>
        <v/>
      </c>
      <c r="X613" s="12" t="str">
        <f>IFERROR(INT(IF(MID(VLOOKUP(B613,IMPORT!$F:$AF,27,FALSE),1,10)&lt;&gt;"null",MID(VLOOKUP(B613,IMPORT!$F:$AF,27,FALSE),1,10),"-")),"")</f>
        <v/>
      </c>
      <c r="Y613" s="21" t="str">
        <f>IFERROR(IF(VLOOKUP(B613,IMPORT!$F:$AF,24,FALSE)&lt;&gt;"null",VLOOKUP(B613,IMPORT!$F:$AF,24,FALSE),""),"")</f>
        <v/>
      </c>
      <c r="Z613" s="18" t="str">
        <f>IFERROR(IF(VLOOKUP(B613,IMPORT!$F:$AF,25,FALSE)&lt;&gt;"null",VLOOKUP(B613,IMPORT!$F:$AF,25,FALSE),""),"")</f>
        <v/>
      </c>
    </row>
    <row r="614" spans="1:26">
      <c r="A614" s="1" t="str">
        <f>IFERROR(IF(IMPORT!C614&lt;&gt;"",IMPORT!C614,""),"")</f>
        <v/>
      </c>
      <c r="B614" s="1">
        <f>IFERROR(VLOOKUP(D614,IMPORT!$1:$1048576,6,FALSE),"")</f>
        <v>0</v>
      </c>
      <c r="C614" s="1" t="str">
        <f>IFERROR(VLOOKUP(B614,IMPORT!$F:$G,2,FALSE),"")</f>
        <v/>
      </c>
      <c r="D614" s="8" t="str">
        <f>IFERROR(IF(IMPORT!A614&lt;&gt;"",IMPORT!A614,""),"")</f>
        <v/>
      </c>
      <c r="E614" s="1">
        <f>IFERROR(VLOOKUP(D614,IMPORT!$1:$1048576,21,FALSE),"")</f>
        <v>0</v>
      </c>
      <c r="F614" s="22" t="str">
        <f>IFERROR(IF(VLOOKUP(B614,IMPORT!$F:$J,4,0)="true","","S"),"")</f>
        <v/>
      </c>
      <c r="G614" s="10" t="str">
        <f>IFERROR(IF(VLOOKUP(B614,IMPORT!$F:$J,5,0)="normal","","B"),"")</f>
        <v/>
      </c>
      <c r="H614" s="23" t="str">
        <f>IFERROR(IF(VLOOKUP(B614,IMPORT!$F:$L,7,0)="true","","P"),"")</f>
        <v/>
      </c>
      <c r="I614" s="18" t="str">
        <f>IF(AND(OR(IMPORT!K614="available",IMPORT!K614="reservation",IMPORT!K614="reservation-late"),OR(A614&lt;&gt;"Z - Garage - Livraison",A614&lt;&gt;"Z - Garage - Livraison")),B614,"")</f>
        <v/>
      </c>
      <c r="J614" s="18" t="str">
        <f>IFERROR(IF(VLOOKUP(B614,IMPORT!$F:$AF,21,FALSE)&lt;&gt;"null",IF(OR(A614="Z - Garage - Livraison",A614="Z - Garage - Restitution"),"",B614),""),"")</f>
        <v/>
      </c>
      <c r="K614" s="18" t="str">
        <f>IF(AND(J614="",OR(IMPORT!K614="intervention",IMPORT!K614="intervention-late")),IF(OR(A614="Z - Garage - Livraison",A614="Z - Garage - Restitution"),"",B614),"")</f>
        <v/>
      </c>
      <c r="L614" s="18" t="str">
        <f t="shared" si="18"/>
        <v/>
      </c>
      <c r="M614" s="20" t="str">
        <f>IFERROR(INT(IF(OR(IMPORT!K614="intervention",IMPORT!K614="intervention-late",IMPORT!K614="unavailable"),IF(J614&lt;&gt;"",MID(VLOOKUP(B614,IMPORT!$F:$AF,21,0),1,10),MID(VLOOKUP(B614,IMPORT!$F:$AF,19,0),1,10)),"")),"")</f>
        <v/>
      </c>
      <c r="N614" s="20" t="str">
        <f>IFERROR(INT(IF(OR(IMPORT!K614="intervention",IMPORT!K614="intervention-late",IMPORT!K614="unavailable"),IF(J614&lt;&gt;"",MID(VLOOKUP(B614,IMPORT!$F:$AF,22,0),1,10),MID(VLOOKUP(B614,IMPORT!$F:$AF,20,0),1,10)),"")),"")</f>
        <v/>
      </c>
      <c r="O614" s="18" t="str">
        <f t="shared" ca="1" si="19"/>
        <v/>
      </c>
      <c r="P614" s="14" t="str">
        <f>IFERROR(INT(IF(MID(VLOOKUP(B614,IMPORT!$F:$AF,23,FALSE),1,10)&lt;&gt;"null",MID(VLOOKUP(B614,IMPORT!$F:$AF,23,FALSE),1,10),"")),"")</f>
        <v/>
      </c>
      <c r="Q614" s="16" t="str">
        <f>IFERROR(INT(IF(MID(VLOOKUP(B614,IMPORT!$F:$AF,26,FALSE),1,10)&lt;&gt;"null",MID(VLOOKUP(B614,IMPORT!$F:$AF,26,FALSE),1,10),"")),"")</f>
        <v/>
      </c>
      <c r="R614" s="16" t="str">
        <f>IFERROR(IF(VLOOKUP(B614,IMPORT!$F:$AF,11,FALSE)="true","X",""),"")</f>
        <v/>
      </c>
      <c r="S614" s="16" t="str">
        <f>IFERROR(IF(VLOOKUP(B614,IMPORT!$F:$AF,12,FALSE)="true","X",""),"")</f>
        <v/>
      </c>
      <c r="T614" s="16" t="str">
        <f>IFERROR(IF(VLOOKUP(B614,IMPORT!$F:$AF,9,FALSE)="true","X",""),"")</f>
        <v/>
      </c>
      <c r="U614" s="16" t="str">
        <f>IFERROR(IF(VLOOKUP(B614,IMPORT!$F:$AF,10,FALSE)="true","X",""),"")</f>
        <v/>
      </c>
      <c r="V614" s="16" t="str">
        <f>IFERROR(IF(VLOOKUP(B614,IMPORT!$F:$AF,13,FALSE)="true","X",""),"")</f>
        <v/>
      </c>
      <c r="W614" s="16" t="str">
        <f>IFERROR(IF(VLOOKUP(B614,IMPORT!$F:$AF,14,FALSE)="true","X",""),"")</f>
        <v/>
      </c>
      <c r="X614" s="12" t="str">
        <f>IFERROR(INT(IF(MID(VLOOKUP(B614,IMPORT!$F:$AF,27,FALSE),1,10)&lt;&gt;"null",MID(VLOOKUP(B614,IMPORT!$F:$AF,27,FALSE),1,10),"-")),"")</f>
        <v/>
      </c>
      <c r="Y614" s="21" t="str">
        <f>IFERROR(IF(VLOOKUP(B614,IMPORT!$F:$AF,24,FALSE)&lt;&gt;"null",VLOOKUP(B614,IMPORT!$F:$AF,24,FALSE),""),"")</f>
        <v/>
      </c>
      <c r="Z614" s="18" t="str">
        <f>IFERROR(IF(VLOOKUP(B614,IMPORT!$F:$AF,25,FALSE)&lt;&gt;"null",VLOOKUP(B614,IMPORT!$F:$AF,25,FALSE),""),"")</f>
        <v/>
      </c>
    </row>
    <row r="615" spans="1:26">
      <c r="A615" s="1" t="str">
        <f>IFERROR(IF(IMPORT!C615&lt;&gt;"",IMPORT!C615,""),"")</f>
        <v/>
      </c>
      <c r="B615" s="1">
        <f>IFERROR(VLOOKUP(D615,IMPORT!$1:$1048576,6,FALSE),"")</f>
        <v>0</v>
      </c>
      <c r="C615" s="1" t="str">
        <f>IFERROR(VLOOKUP(B615,IMPORT!$F:$G,2,FALSE),"")</f>
        <v/>
      </c>
      <c r="D615" s="8" t="str">
        <f>IFERROR(IF(IMPORT!A615&lt;&gt;"",IMPORT!A615,""),"")</f>
        <v/>
      </c>
      <c r="E615" s="1">
        <f>IFERROR(VLOOKUP(D615,IMPORT!$1:$1048576,21,FALSE),"")</f>
        <v>0</v>
      </c>
      <c r="F615" s="22" t="str">
        <f>IFERROR(IF(VLOOKUP(B615,IMPORT!$F:$J,4,0)="true","","S"),"")</f>
        <v/>
      </c>
      <c r="G615" s="10" t="str">
        <f>IFERROR(IF(VLOOKUP(B615,IMPORT!$F:$J,5,0)="normal","","B"),"")</f>
        <v/>
      </c>
      <c r="H615" s="23" t="str">
        <f>IFERROR(IF(VLOOKUP(B615,IMPORT!$F:$L,7,0)="true","","P"),"")</f>
        <v/>
      </c>
      <c r="I615" s="18" t="str">
        <f>IF(AND(OR(IMPORT!K615="available",IMPORT!K615="reservation",IMPORT!K615="reservation-late"),OR(A615&lt;&gt;"Z - Garage - Livraison",A615&lt;&gt;"Z - Garage - Livraison")),B615,"")</f>
        <v/>
      </c>
      <c r="J615" s="18" t="str">
        <f>IFERROR(IF(VLOOKUP(B615,IMPORT!$F:$AF,21,FALSE)&lt;&gt;"null",IF(OR(A615="Z - Garage - Livraison",A615="Z - Garage - Restitution"),"",B615),""),"")</f>
        <v/>
      </c>
      <c r="K615" s="18" t="str">
        <f>IF(AND(J615="",OR(IMPORT!K615="intervention",IMPORT!K615="intervention-late")),IF(OR(A615="Z - Garage - Livraison",A615="Z - Garage - Restitution"),"",B615),"")</f>
        <v/>
      </c>
      <c r="L615" s="18" t="str">
        <f t="shared" si="18"/>
        <v/>
      </c>
      <c r="M615" s="20" t="str">
        <f>IFERROR(INT(IF(OR(IMPORT!K615="intervention",IMPORT!K615="intervention-late",IMPORT!K615="unavailable"),IF(J615&lt;&gt;"",MID(VLOOKUP(B615,IMPORT!$F:$AF,21,0),1,10),MID(VLOOKUP(B615,IMPORT!$F:$AF,19,0),1,10)),"")),"")</f>
        <v/>
      </c>
      <c r="N615" s="20" t="str">
        <f>IFERROR(INT(IF(OR(IMPORT!K615="intervention",IMPORT!K615="intervention-late",IMPORT!K615="unavailable"),IF(J615&lt;&gt;"",MID(VLOOKUP(B615,IMPORT!$F:$AF,22,0),1,10),MID(VLOOKUP(B615,IMPORT!$F:$AF,20,0),1,10)),"")),"")</f>
        <v/>
      </c>
      <c r="O615" s="18" t="str">
        <f t="shared" ca="1" si="19"/>
        <v/>
      </c>
      <c r="P615" s="14" t="str">
        <f>IFERROR(INT(IF(MID(VLOOKUP(B615,IMPORT!$F:$AF,23,FALSE),1,10)&lt;&gt;"null",MID(VLOOKUP(B615,IMPORT!$F:$AF,23,FALSE),1,10),"")),"")</f>
        <v/>
      </c>
      <c r="Q615" s="16" t="str">
        <f>IFERROR(INT(IF(MID(VLOOKUP(B615,IMPORT!$F:$AF,26,FALSE),1,10)&lt;&gt;"null",MID(VLOOKUP(B615,IMPORT!$F:$AF,26,FALSE),1,10),"")),"")</f>
        <v/>
      </c>
      <c r="R615" s="16" t="str">
        <f>IFERROR(IF(VLOOKUP(B615,IMPORT!$F:$AF,11,FALSE)="true","X",""),"")</f>
        <v/>
      </c>
      <c r="S615" s="16" t="str">
        <f>IFERROR(IF(VLOOKUP(B615,IMPORT!$F:$AF,12,FALSE)="true","X",""),"")</f>
        <v/>
      </c>
      <c r="T615" s="16" t="str">
        <f>IFERROR(IF(VLOOKUP(B615,IMPORT!$F:$AF,9,FALSE)="true","X",""),"")</f>
        <v/>
      </c>
      <c r="U615" s="16" t="str">
        <f>IFERROR(IF(VLOOKUP(B615,IMPORT!$F:$AF,10,FALSE)="true","X",""),"")</f>
        <v/>
      </c>
      <c r="V615" s="16" t="str">
        <f>IFERROR(IF(VLOOKUP(B615,IMPORT!$F:$AF,13,FALSE)="true","X",""),"")</f>
        <v/>
      </c>
      <c r="W615" s="16" t="str">
        <f>IFERROR(IF(VLOOKUP(B615,IMPORT!$F:$AF,14,FALSE)="true","X",""),"")</f>
        <v/>
      </c>
      <c r="X615" s="12" t="str">
        <f>IFERROR(INT(IF(MID(VLOOKUP(B615,IMPORT!$F:$AF,27,FALSE),1,10)&lt;&gt;"null",MID(VLOOKUP(B615,IMPORT!$F:$AF,27,FALSE),1,10),"-")),"")</f>
        <v/>
      </c>
      <c r="Y615" s="21" t="str">
        <f>IFERROR(IF(VLOOKUP(B615,IMPORT!$F:$AF,24,FALSE)&lt;&gt;"null",VLOOKUP(B615,IMPORT!$F:$AF,24,FALSE),""),"")</f>
        <v/>
      </c>
      <c r="Z615" s="18" t="str">
        <f>IFERROR(IF(VLOOKUP(B615,IMPORT!$F:$AF,25,FALSE)&lt;&gt;"null",VLOOKUP(B615,IMPORT!$F:$AF,25,FALSE),""),"")</f>
        <v/>
      </c>
    </row>
    <row r="616" spans="1:26">
      <c r="A616" s="1" t="str">
        <f>IFERROR(IF(IMPORT!C616&lt;&gt;"",IMPORT!C616,""),"")</f>
        <v/>
      </c>
      <c r="B616" s="1">
        <f>IFERROR(VLOOKUP(D616,IMPORT!$1:$1048576,6,FALSE),"")</f>
        <v>0</v>
      </c>
      <c r="C616" s="1" t="str">
        <f>IFERROR(VLOOKUP(B616,IMPORT!$F:$G,2,FALSE),"")</f>
        <v/>
      </c>
      <c r="D616" s="8" t="str">
        <f>IFERROR(IF(IMPORT!A616&lt;&gt;"",IMPORT!A616,""),"")</f>
        <v/>
      </c>
      <c r="E616" s="1">
        <f>IFERROR(VLOOKUP(D616,IMPORT!$1:$1048576,21,FALSE),"")</f>
        <v>0</v>
      </c>
      <c r="F616" s="22" t="str">
        <f>IFERROR(IF(VLOOKUP(B616,IMPORT!$F:$J,4,0)="true","","S"),"")</f>
        <v/>
      </c>
      <c r="G616" s="10" t="str">
        <f>IFERROR(IF(VLOOKUP(B616,IMPORT!$F:$J,5,0)="normal","","B"),"")</f>
        <v/>
      </c>
      <c r="H616" s="23" t="str">
        <f>IFERROR(IF(VLOOKUP(B616,IMPORT!$F:$L,7,0)="true","","P"),"")</f>
        <v/>
      </c>
      <c r="I616" s="18" t="str">
        <f>IF(AND(OR(IMPORT!K616="available",IMPORT!K616="reservation",IMPORT!K616="reservation-late"),OR(A616&lt;&gt;"Z - Garage - Livraison",A616&lt;&gt;"Z - Garage - Livraison")),B616,"")</f>
        <v/>
      </c>
      <c r="J616" s="18" t="str">
        <f>IFERROR(IF(VLOOKUP(B616,IMPORT!$F:$AF,21,FALSE)&lt;&gt;"null",IF(OR(A616="Z - Garage - Livraison",A616="Z - Garage - Restitution"),"",B616),""),"")</f>
        <v/>
      </c>
      <c r="K616" s="18" t="str">
        <f>IF(AND(J616="",OR(IMPORT!K616="intervention",IMPORT!K616="intervention-late")),IF(OR(A616="Z - Garage - Livraison",A616="Z - Garage - Restitution"),"",B616),"")</f>
        <v/>
      </c>
      <c r="L616" s="18" t="str">
        <f t="shared" si="18"/>
        <v/>
      </c>
      <c r="M616" s="20" t="str">
        <f>IFERROR(INT(IF(OR(IMPORT!K616="intervention",IMPORT!K616="intervention-late",IMPORT!K616="unavailable"),IF(J616&lt;&gt;"",MID(VLOOKUP(B616,IMPORT!$F:$AF,21,0),1,10),MID(VLOOKUP(B616,IMPORT!$F:$AF,19,0),1,10)),"")),"")</f>
        <v/>
      </c>
      <c r="N616" s="20" t="str">
        <f>IFERROR(INT(IF(OR(IMPORT!K616="intervention",IMPORT!K616="intervention-late",IMPORT!K616="unavailable"),IF(J616&lt;&gt;"",MID(VLOOKUP(B616,IMPORT!$F:$AF,22,0),1,10),MID(VLOOKUP(B616,IMPORT!$F:$AF,20,0),1,10)),"")),"")</f>
        <v/>
      </c>
      <c r="O616" s="18" t="str">
        <f t="shared" ca="1" si="19"/>
        <v/>
      </c>
      <c r="P616" s="14" t="str">
        <f>IFERROR(INT(IF(MID(VLOOKUP(B616,IMPORT!$F:$AF,23,FALSE),1,10)&lt;&gt;"null",MID(VLOOKUP(B616,IMPORT!$F:$AF,23,FALSE),1,10),"")),"")</f>
        <v/>
      </c>
      <c r="Q616" s="16" t="str">
        <f>IFERROR(INT(IF(MID(VLOOKUP(B616,IMPORT!$F:$AF,26,FALSE),1,10)&lt;&gt;"null",MID(VLOOKUP(B616,IMPORT!$F:$AF,26,FALSE),1,10),"")),"")</f>
        <v/>
      </c>
      <c r="R616" s="16" t="str">
        <f>IFERROR(IF(VLOOKUP(B616,IMPORT!$F:$AF,11,FALSE)="true","X",""),"")</f>
        <v/>
      </c>
      <c r="S616" s="16" t="str">
        <f>IFERROR(IF(VLOOKUP(B616,IMPORT!$F:$AF,12,FALSE)="true","X",""),"")</f>
        <v/>
      </c>
      <c r="T616" s="16" t="str">
        <f>IFERROR(IF(VLOOKUP(B616,IMPORT!$F:$AF,9,FALSE)="true","X",""),"")</f>
        <v/>
      </c>
      <c r="U616" s="16" t="str">
        <f>IFERROR(IF(VLOOKUP(B616,IMPORT!$F:$AF,10,FALSE)="true","X",""),"")</f>
        <v/>
      </c>
      <c r="V616" s="16" t="str">
        <f>IFERROR(IF(VLOOKUP(B616,IMPORT!$F:$AF,13,FALSE)="true","X",""),"")</f>
        <v/>
      </c>
      <c r="W616" s="16" t="str">
        <f>IFERROR(IF(VLOOKUP(B616,IMPORT!$F:$AF,14,FALSE)="true","X",""),"")</f>
        <v/>
      </c>
      <c r="X616" s="12" t="str">
        <f>IFERROR(INT(IF(MID(VLOOKUP(B616,IMPORT!$F:$AF,27,FALSE),1,10)&lt;&gt;"null",MID(VLOOKUP(B616,IMPORT!$F:$AF,27,FALSE),1,10),"-")),"")</f>
        <v/>
      </c>
      <c r="Y616" s="21" t="str">
        <f>IFERROR(IF(VLOOKUP(B616,IMPORT!$F:$AF,24,FALSE)&lt;&gt;"null",VLOOKUP(B616,IMPORT!$F:$AF,24,FALSE),""),"")</f>
        <v/>
      </c>
      <c r="Z616" s="18" t="str">
        <f>IFERROR(IF(VLOOKUP(B616,IMPORT!$F:$AF,25,FALSE)&lt;&gt;"null",VLOOKUP(B616,IMPORT!$F:$AF,25,FALSE),""),"")</f>
        <v/>
      </c>
    </row>
    <row r="617" spans="1:26">
      <c r="A617" s="1" t="str">
        <f>IFERROR(IF(IMPORT!C617&lt;&gt;"",IMPORT!C617,""),"")</f>
        <v/>
      </c>
      <c r="B617" s="1">
        <f>IFERROR(VLOOKUP(D617,IMPORT!$1:$1048576,6,FALSE),"")</f>
        <v>0</v>
      </c>
      <c r="C617" s="1" t="str">
        <f>IFERROR(VLOOKUP(B617,IMPORT!$F:$G,2,FALSE),"")</f>
        <v/>
      </c>
      <c r="D617" s="8" t="str">
        <f>IFERROR(IF(IMPORT!A617&lt;&gt;"",IMPORT!A617,""),"")</f>
        <v/>
      </c>
      <c r="E617" s="1">
        <f>IFERROR(VLOOKUP(D617,IMPORT!$1:$1048576,21,FALSE),"")</f>
        <v>0</v>
      </c>
      <c r="F617" s="22" t="str">
        <f>IFERROR(IF(VLOOKUP(B617,IMPORT!$F:$J,4,0)="true","","S"),"")</f>
        <v/>
      </c>
      <c r="G617" s="10" t="str">
        <f>IFERROR(IF(VLOOKUP(B617,IMPORT!$F:$J,5,0)="normal","","B"),"")</f>
        <v/>
      </c>
      <c r="H617" s="23" t="str">
        <f>IFERROR(IF(VLOOKUP(B617,IMPORT!$F:$L,7,0)="true","","P"),"")</f>
        <v/>
      </c>
      <c r="I617" s="18" t="str">
        <f>IF(AND(OR(IMPORT!K617="available",IMPORT!K617="reservation",IMPORT!K617="reservation-late"),OR(A617&lt;&gt;"Z - Garage - Livraison",A617&lt;&gt;"Z - Garage - Livraison")),B617,"")</f>
        <v/>
      </c>
      <c r="J617" s="18" t="str">
        <f>IFERROR(IF(VLOOKUP(B617,IMPORT!$F:$AF,21,FALSE)&lt;&gt;"null",IF(OR(A617="Z - Garage - Livraison",A617="Z - Garage - Restitution"),"",B617),""),"")</f>
        <v/>
      </c>
      <c r="K617" s="18" t="str">
        <f>IF(AND(J617="",OR(IMPORT!K617="intervention",IMPORT!K617="intervention-late")),IF(OR(A617="Z - Garage - Livraison",A617="Z - Garage - Restitution"),"",B617),"")</f>
        <v/>
      </c>
      <c r="L617" s="18" t="str">
        <f t="shared" si="18"/>
        <v/>
      </c>
      <c r="M617" s="20" t="str">
        <f>IFERROR(INT(IF(OR(IMPORT!K617="intervention",IMPORT!K617="intervention-late",IMPORT!K617="unavailable"),IF(J617&lt;&gt;"",MID(VLOOKUP(B617,IMPORT!$F:$AF,21,0),1,10),MID(VLOOKUP(B617,IMPORT!$F:$AF,19,0),1,10)),"")),"")</f>
        <v/>
      </c>
      <c r="N617" s="20" t="str">
        <f>IFERROR(INT(IF(OR(IMPORT!K617="intervention",IMPORT!K617="intervention-late",IMPORT!K617="unavailable"),IF(J617&lt;&gt;"",MID(VLOOKUP(B617,IMPORT!$F:$AF,22,0),1,10),MID(VLOOKUP(B617,IMPORT!$F:$AF,20,0),1,10)),"")),"")</f>
        <v/>
      </c>
      <c r="O617" s="18" t="str">
        <f t="shared" ca="1" si="19"/>
        <v/>
      </c>
      <c r="P617" s="14" t="str">
        <f>IFERROR(INT(IF(MID(VLOOKUP(B617,IMPORT!$F:$AF,23,FALSE),1,10)&lt;&gt;"null",MID(VLOOKUP(B617,IMPORT!$F:$AF,23,FALSE),1,10),"")),"")</f>
        <v/>
      </c>
      <c r="Q617" s="16" t="str">
        <f>IFERROR(INT(IF(MID(VLOOKUP(B617,IMPORT!$F:$AF,26,FALSE),1,10)&lt;&gt;"null",MID(VLOOKUP(B617,IMPORT!$F:$AF,26,FALSE),1,10),"")),"")</f>
        <v/>
      </c>
      <c r="R617" s="16" t="str">
        <f>IFERROR(IF(VLOOKUP(B617,IMPORT!$F:$AF,11,FALSE)="true","X",""),"")</f>
        <v/>
      </c>
      <c r="S617" s="16" t="str">
        <f>IFERROR(IF(VLOOKUP(B617,IMPORT!$F:$AF,12,FALSE)="true","X",""),"")</f>
        <v/>
      </c>
      <c r="T617" s="16" t="str">
        <f>IFERROR(IF(VLOOKUP(B617,IMPORT!$F:$AF,9,FALSE)="true","X",""),"")</f>
        <v/>
      </c>
      <c r="U617" s="16" t="str">
        <f>IFERROR(IF(VLOOKUP(B617,IMPORT!$F:$AF,10,FALSE)="true","X",""),"")</f>
        <v/>
      </c>
      <c r="V617" s="16" t="str">
        <f>IFERROR(IF(VLOOKUP(B617,IMPORT!$F:$AF,13,FALSE)="true","X",""),"")</f>
        <v/>
      </c>
      <c r="W617" s="16" t="str">
        <f>IFERROR(IF(VLOOKUP(B617,IMPORT!$F:$AF,14,FALSE)="true","X",""),"")</f>
        <v/>
      </c>
      <c r="X617" s="12" t="str">
        <f>IFERROR(INT(IF(MID(VLOOKUP(B617,IMPORT!$F:$AF,27,FALSE),1,10)&lt;&gt;"null",MID(VLOOKUP(B617,IMPORT!$F:$AF,27,FALSE),1,10),"-")),"")</f>
        <v/>
      </c>
      <c r="Y617" s="21" t="str">
        <f>IFERROR(IF(VLOOKUP(B617,IMPORT!$F:$AF,24,FALSE)&lt;&gt;"null",VLOOKUP(B617,IMPORT!$F:$AF,24,FALSE),""),"")</f>
        <v/>
      </c>
      <c r="Z617" s="18" t="str">
        <f>IFERROR(IF(VLOOKUP(B617,IMPORT!$F:$AF,25,FALSE)&lt;&gt;"null",VLOOKUP(B617,IMPORT!$F:$AF,25,FALSE),""),"")</f>
        <v/>
      </c>
    </row>
    <row r="618" spans="1:26">
      <c r="A618" s="1" t="str">
        <f>IFERROR(IF(IMPORT!C618&lt;&gt;"",IMPORT!C618,""),"")</f>
        <v/>
      </c>
      <c r="B618" s="1">
        <f>IFERROR(VLOOKUP(D618,IMPORT!$1:$1048576,6,FALSE),"")</f>
        <v>0</v>
      </c>
      <c r="C618" s="1" t="str">
        <f>IFERROR(VLOOKUP(B618,IMPORT!$F:$G,2,FALSE),"")</f>
        <v/>
      </c>
      <c r="D618" s="8" t="str">
        <f>IFERROR(IF(IMPORT!A618&lt;&gt;"",IMPORT!A618,""),"")</f>
        <v/>
      </c>
      <c r="E618" s="1">
        <f>IFERROR(VLOOKUP(D618,IMPORT!$1:$1048576,21,FALSE),"")</f>
        <v>0</v>
      </c>
      <c r="F618" s="22" t="str">
        <f>IFERROR(IF(VLOOKUP(B618,IMPORT!$F:$J,4,0)="true","","S"),"")</f>
        <v/>
      </c>
      <c r="G618" s="10" t="str">
        <f>IFERROR(IF(VLOOKUP(B618,IMPORT!$F:$J,5,0)="normal","","B"),"")</f>
        <v/>
      </c>
      <c r="H618" s="23" t="str">
        <f>IFERROR(IF(VLOOKUP(B618,IMPORT!$F:$L,7,0)="true","","P"),"")</f>
        <v/>
      </c>
      <c r="I618" s="18" t="str">
        <f>IF(AND(OR(IMPORT!K618="available",IMPORT!K618="reservation",IMPORT!K618="reservation-late"),OR(A618&lt;&gt;"Z - Garage - Livraison",A618&lt;&gt;"Z - Garage - Livraison")),B618,"")</f>
        <v/>
      </c>
      <c r="J618" s="18" t="str">
        <f>IFERROR(IF(VLOOKUP(B618,IMPORT!$F:$AF,21,FALSE)&lt;&gt;"null",IF(OR(A618="Z - Garage - Livraison",A618="Z - Garage - Restitution"),"",B618),""),"")</f>
        <v/>
      </c>
      <c r="K618" s="18" t="str">
        <f>IF(AND(J618="",OR(IMPORT!K618="intervention",IMPORT!K618="intervention-late")),IF(OR(A618="Z - Garage - Livraison",A618="Z - Garage - Restitution"),"",B618),"")</f>
        <v/>
      </c>
      <c r="L618" s="18" t="str">
        <f t="shared" si="18"/>
        <v/>
      </c>
      <c r="M618" s="20" t="str">
        <f>IFERROR(INT(IF(OR(IMPORT!K618="intervention",IMPORT!K618="intervention-late",IMPORT!K618="unavailable"),IF(J618&lt;&gt;"",MID(VLOOKUP(B618,IMPORT!$F:$AF,21,0),1,10),MID(VLOOKUP(B618,IMPORT!$F:$AF,19,0),1,10)),"")),"")</f>
        <v/>
      </c>
      <c r="N618" s="20" t="str">
        <f>IFERROR(INT(IF(OR(IMPORT!K618="intervention",IMPORT!K618="intervention-late",IMPORT!K618="unavailable"),IF(J618&lt;&gt;"",MID(VLOOKUP(B618,IMPORT!$F:$AF,22,0),1,10),MID(VLOOKUP(B618,IMPORT!$F:$AF,20,0),1,10)),"")),"")</f>
        <v/>
      </c>
      <c r="O618" s="18" t="str">
        <f t="shared" ca="1" si="19"/>
        <v/>
      </c>
      <c r="P618" s="14" t="str">
        <f>IFERROR(INT(IF(MID(VLOOKUP(B618,IMPORT!$F:$AF,23,FALSE),1,10)&lt;&gt;"null",MID(VLOOKUP(B618,IMPORT!$F:$AF,23,FALSE),1,10),"")),"")</f>
        <v/>
      </c>
      <c r="Q618" s="16" t="str">
        <f>IFERROR(INT(IF(MID(VLOOKUP(B618,IMPORT!$F:$AF,26,FALSE),1,10)&lt;&gt;"null",MID(VLOOKUP(B618,IMPORT!$F:$AF,26,FALSE),1,10),"")),"")</f>
        <v/>
      </c>
      <c r="R618" s="16" t="str">
        <f>IFERROR(IF(VLOOKUP(B618,IMPORT!$F:$AF,11,FALSE)="true","X",""),"")</f>
        <v/>
      </c>
      <c r="S618" s="16" t="str">
        <f>IFERROR(IF(VLOOKUP(B618,IMPORT!$F:$AF,12,FALSE)="true","X",""),"")</f>
        <v/>
      </c>
      <c r="T618" s="16" t="str">
        <f>IFERROR(IF(VLOOKUP(B618,IMPORT!$F:$AF,9,FALSE)="true","X",""),"")</f>
        <v/>
      </c>
      <c r="U618" s="16" t="str">
        <f>IFERROR(IF(VLOOKUP(B618,IMPORT!$F:$AF,10,FALSE)="true","X",""),"")</f>
        <v/>
      </c>
      <c r="V618" s="16" t="str">
        <f>IFERROR(IF(VLOOKUP(B618,IMPORT!$F:$AF,13,FALSE)="true","X",""),"")</f>
        <v/>
      </c>
      <c r="W618" s="16" t="str">
        <f>IFERROR(IF(VLOOKUP(B618,IMPORT!$F:$AF,14,FALSE)="true","X",""),"")</f>
        <v/>
      </c>
      <c r="X618" s="12" t="str">
        <f>IFERROR(INT(IF(MID(VLOOKUP(B618,IMPORT!$F:$AF,27,FALSE),1,10)&lt;&gt;"null",MID(VLOOKUP(B618,IMPORT!$F:$AF,27,FALSE),1,10),"-")),"")</f>
        <v/>
      </c>
      <c r="Y618" s="21" t="str">
        <f>IFERROR(IF(VLOOKUP(B618,IMPORT!$F:$AF,24,FALSE)&lt;&gt;"null",VLOOKUP(B618,IMPORT!$F:$AF,24,FALSE),""),"")</f>
        <v/>
      </c>
      <c r="Z618" s="18" t="str">
        <f>IFERROR(IF(VLOOKUP(B618,IMPORT!$F:$AF,25,FALSE)&lt;&gt;"null",VLOOKUP(B618,IMPORT!$F:$AF,25,FALSE),""),"")</f>
        <v/>
      </c>
    </row>
    <row r="619" spans="1:26">
      <c r="A619" s="1" t="str">
        <f>IFERROR(IF(IMPORT!C619&lt;&gt;"",IMPORT!C619,""),"")</f>
        <v/>
      </c>
      <c r="B619" s="1">
        <f>IFERROR(VLOOKUP(D619,IMPORT!$1:$1048576,6,FALSE),"")</f>
        <v>0</v>
      </c>
      <c r="C619" s="1" t="str">
        <f>IFERROR(VLOOKUP(B619,IMPORT!$F:$G,2,FALSE),"")</f>
        <v/>
      </c>
      <c r="D619" s="8" t="str">
        <f>IFERROR(IF(IMPORT!A619&lt;&gt;"",IMPORT!A619,""),"")</f>
        <v/>
      </c>
      <c r="E619" s="1">
        <f>IFERROR(VLOOKUP(D619,IMPORT!$1:$1048576,21,FALSE),"")</f>
        <v>0</v>
      </c>
      <c r="F619" s="22" t="str">
        <f>IFERROR(IF(VLOOKUP(B619,IMPORT!$F:$J,4,0)="true","","S"),"")</f>
        <v/>
      </c>
      <c r="G619" s="10" t="str">
        <f>IFERROR(IF(VLOOKUP(B619,IMPORT!$F:$J,5,0)="normal","","B"),"")</f>
        <v/>
      </c>
      <c r="H619" s="23" t="str">
        <f>IFERROR(IF(VLOOKUP(B619,IMPORT!$F:$L,7,0)="true","","P"),"")</f>
        <v/>
      </c>
      <c r="I619" s="18" t="str">
        <f>IF(AND(OR(IMPORT!K619="available",IMPORT!K619="reservation",IMPORT!K619="reservation-late"),OR(A619&lt;&gt;"Z - Garage - Livraison",A619&lt;&gt;"Z - Garage - Livraison")),B619,"")</f>
        <v/>
      </c>
      <c r="J619" s="18" t="str">
        <f>IFERROR(IF(VLOOKUP(B619,IMPORT!$F:$AF,21,FALSE)&lt;&gt;"null",IF(OR(A619="Z - Garage - Livraison",A619="Z - Garage - Restitution"),"",B619),""),"")</f>
        <v/>
      </c>
      <c r="K619" s="18" t="str">
        <f>IF(AND(J619="",OR(IMPORT!K619="intervention",IMPORT!K619="intervention-late")),IF(OR(A619="Z - Garage - Livraison",A619="Z - Garage - Restitution"),"",B619),"")</f>
        <v/>
      </c>
      <c r="L619" s="18" t="str">
        <f t="shared" si="18"/>
        <v/>
      </c>
      <c r="M619" s="20" t="str">
        <f>IFERROR(INT(IF(OR(IMPORT!K619="intervention",IMPORT!K619="intervention-late",IMPORT!K619="unavailable"),IF(J619&lt;&gt;"",MID(VLOOKUP(B619,IMPORT!$F:$AF,21,0),1,10),MID(VLOOKUP(B619,IMPORT!$F:$AF,19,0),1,10)),"")),"")</f>
        <v/>
      </c>
      <c r="N619" s="20" t="str">
        <f>IFERROR(INT(IF(OR(IMPORT!K619="intervention",IMPORT!K619="intervention-late",IMPORT!K619="unavailable"),IF(J619&lt;&gt;"",MID(VLOOKUP(B619,IMPORT!$F:$AF,22,0),1,10),MID(VLOOKUP(B619,IMPORT!$F:$AF,20,0),1,10)),"")),"")</f>
        <v/>
      </c>
      <c r="O619" s="18" t="str">
        <f t="shared" ca="1" si="19"/>
        <v/>
      </c>
      <c r="P619" s="14" t="str">
        <f>IFERROR(INT(IF(MID(VLOOKUP(B619,IMPORT!$F:$AF,23,FALSE),1,10)&lt;&gt;"null",MID(VLOOKUP(B619,IMPORT!$F:$AF,23,FALSE),1,10),"")),"")</f>
        <v/>
      </c>
      <c r="Q619" s="16" t="str">
        <f>IFERROR(INT(IF(MID(VLOOKUP(B619,IMPORT!$F:$AF,26,FALSE),1,10)&lt;&gt;"null",MID(VLOOKUP(B619,IMPORT!$F:$AF,26,FALSE),1,10),"")),"")</f>
        <v/>
      </c>
      <c r="R619" s="16" t="str">
        <f>IFERROR(IF(VLOOKUP(B619,IMPORT!$F:$AF,11,FALSE)="true","X",""),"")</f>
        <v/>
      </c>
      <c r="S619" s="16" t="str">
        <f>IFERROR(IF(VLOOKUP(B619,IMPORT!$F:$AF,12,FALSE)="true","X",""),"")</f>
        <v/>
      </c>
      <c r="T619" s="16" t="str">
        <f>IFERROR(IF(VLOOKUP(B619,IMPORT!$F:$AF,9,FALSE)="true","X",""),"")</f>
        <v/>
      </c>
      <c r="U619" s="16" t="str">
        <f>IFERROR(IF(VLOOKUP(B619,IMPORT!$F:$AF,10,FALSE)="true","X",""),"")</f>
        <v/>
      </c>
      <c r="V619" s="16" t="str">
        <f>IFERROR(IF(VLOOKUP(B619,IMPORT!$F:$AF,13,FALSE)="true","X",""),"")</f>
        <v/>
      </c>
      <c r="W619" s="16" t="str">
        <f>IFERROR(IF(VLOOKUP(B619,IMPORT!$F:$AF,14,FALSE)="true","X",""),"")</f>
        <v/>
      </c>
      <c r="X619" s="12" t="str">
        <f>IFERROR(INT(IF(MID(VLOOKUP(B619,IMPORT!$F:$AF,27,FALSE),1,10)&lt;&gt;"null",MID(VLOOKUP(B619,IMPORT!$F:$AF,27,FALSE),1,10),"-")),"")</f>
        <v/>
      </c>
      <c r="Y619" s="21" t="str">
        <f>IFERROR(IF(VLOOKUP(B619,IMPORT!$F:$AF,24,FALSE)&lt;&gt;"null",VLOOKUP(B619,IMPORT!$F:$AF,24,FALSE),""),"")</f>
        <v/>
      </c>
      <c r="Z619" s="18" t="str">
        <f>IFERROR(IF(VLOOKUP(B619,IMPORT!$F:$AF,25,FALSE)&lt;&gt;"null",VLOOKUP(B619,IMPORT!$F:$AF,25,FALSE),""),"")</f>
        <v/>
      </c>
    </row>
    <row r="620" spans="1:26">
      <c r="A620" s="1" t="str">
        <f>IFERROR(IF(IMPORT!C620&lt;&gt;"",IMPORT!C620,""),"")</f>
        <v/>
      </c>
      <c r="B620" s="1">
        <f>IFERROR(VLOOKUP(D620,IMPORT!$1:$1048576,6,FALSE),"")</f>
        <v>0</v>
      </c>
      <c r="C620" s="1" t="str">
        <f>IFERROR(VLOOKUP(B620,IMPORT!$F:$G,2,FALSE),"")</f>
        <v/>
      </c>
      <c r="D620" s="8" t="str">
        <f>IFERROR(IF(IMPORT!A620&lt;&gt;"",IMPORT!A620,""),"")</f>
        <v/>
      </c>
      <c r="E620" s="1">
        <f>IFERROR(VLOOKUP(D620,IMPORT!$1:$1048576,21,FALSE),"")</f>
        <v>0</v>
      </c>
      <c r="F620" s="22" t="str">
        <f>IFERROR(IF(VLOOKUP(B620,IMPORT!$F:$J,4,0)="true","","S"),"")</f>
        <v/>
      </c>
      <c r="G620" s="10" t="str">
        <f>IFERROR(IF(VLOOKUP(B620,IMPORT!$F:$J,5,0)="normal","","B"),"")</f>
        <v/>
      </c>
      <c r="H620" s="23" t="str">
        <f>IFERROR(IF(VLOOKUP(B620,IMPORT!$F:$L,7,0)="true","","P"),"")</f>
        <v/>
      </c>
      <c r="I620" s="18" t="str">
        <f>IF(AND(OR(IMPORT!K620="available",IMPORT!K620="reservation",IMPORT!K620="reservation-late"),OR(A620&lt;&gt;"Z - Garage - Livraison",A620&lt;&gt;"Z - Garage - Livraison")),B620,"")</f>
        <v/>
      </c>
      <c r="J620" s="18" t="str">
        <f>IFERROR(IF(VLOOKUP(B620,IMPORT!$F:$AF,21,FALSE)&lt;&gt;"null",IF(OR(A620="Z - Garage - Livraison",A620="Z - Garage - Restitution"),"",B620),""),"")</f>
        <v/>
      </c>
      <c r="K620" s="18" t="str">
        <f>IF(AND(J620="",OR(IMPORT!K620="intervention",IMPORT!K620="intervention-late")),IF(OR(A620="Z - Garage - Livraison",A620="Z - Garage - Restitution"),"",B620),"")</f>
        <v/>
      </c>
      <c r="L620" s="18" t="str">
        <f t="shared" si="18"/>
        <v/>
      </c>
      <c r="M620" s="20" t="str">
        <f>IFERROR(INT(IF(OR(IMPORT!K620="intervention",IMPORT!K620="intervention-late",IMPORT!K620="unavailable"),IF(J620&lt;&gt;"",MID(VLOOKUP(B620,IMPORT!$F:$AF,21,0),1,10),MID(VLOOKUP(B620,IMPORT!$F:$AF,19,0),1,10)),"")),"")</f>
        <v/>
      </c>
      <c r="N620" s="20" t="str">
        <f>IFERROR(INT(IF(OR(IMPORT!K620="intervention",IMPORT!K620="intervention-late",IMPORT!K620="unavailable"),IF(J620&lt;&gt;"",MID(VLOOKUP(B620,IMPORT!$F:$AF,22,0),1,10),MID(VLOOKUP(B620,IMPORT!$F:$AF,20,0),1,10)),"")),"")</f>
        <v/>
      </c>
      <c r="O620" s="18" t="str">
        <f t="shared" ca="1" si="19"/>
        <v/>
      </c>
      <c r="P620" s="14" t="str">
        <f>IFERROR(INT(IF(MID(VLOOKUP(B620,IMPORT!$F:$AF,23,FALSE),1,10)&lt;&gt;"null",MID(VLOOKUP(B620,IMPORT!$F:$AF,23,FALSE),1,10),"")),"")</f>
        <v/>
      </c>
      <c r="Q620" s="16" t="str">
        <f>IFERROR(INT(IF(MID(VLOOKUP(B620,IMPORT!$F:$AF,26,FALSE),1,10)&lt;&gt;"null",MID(VLOOKUP(B620,IMPORT!$F:$AF,26,FALSE),1,10),"")),"")</f>
        <v/>
      </c>
      <c r="R620" s="16" t="str">
        <f>IFERROR(IF(VLOOKUP(B620,IMPORT!$F:$AF,11,FALSE)="true","X",""),"")</f>
        <v/>
      </c>
      <c r="S620" s="16" t="str">
        <f>IFERROR(IF(VLOOKUP(B620,IMPORT!$F:$AF,12,FALSE)="true","X",""),"")</f>
        <v/>
      </c>
      <c r="T620" s="16" t="str">
        <f>IFERROR(IF(VLOOKUP(B620,IMPORT!$F:$AF,9,FALSE)="true","X",""),"")</f>
        <v/>
      </c>
      <c r="U620" s="16" t="str">
        <f>IFERROR(IF(VLOOKUP(B620,IMPORT!$F:$AF,10,FALSE)="true","X",""),"")</f>
        <v/>
      </c>
      <c r="V620" s="16" t="str">
        <f>IFERROR(IF(VLOOKUP(B620,IMPORT!$F:$AF,13,FALSE)="true","X",""),"")</f>
        <v/>
      </c>
      <c r="W620" s="16" t="str">
        <f>IFERROR(IF(VLOOKUP(B620,IMPORT!$F:$AF,14,FALSE)="true","X",""),"")</f>
        <v/>
      </c>
      <c r="X620" s="12" t="str">
        <f>IFERROR(INT(IF(MID(VLOOKUP(B620,IMPORT!$F:$AF,27,FALSE),1,10)&lt;&gt;"null",MID(VLOOKUP(B620,IMPORT!$F:$AF,27,FALSE),1,10),"-")),"")</f>
        <v/>
      </c>
      <c r="Y620" s="21" t="str">
        <f>IFERROR(IF(VLOOKUP(B620,IMPORT!$F:$AF,24,FALSE)&lt;&gt;"null",VLOOKUP(B620,IMPORT!$F:$AF,24,FALSE),""),"")</f>
        <v/>
      </c>
      <c r="Z620" s="18" t="str">
        <f>IFERROR(IF(VLOOKUP(B620,IMPORT!$F:$AF,25,FALSE)&lt;&gt;"null",VLOOKUP(B620,IMPORT!$F:$AF,25,FALSE),""),"")</f>
        <v/>
      </c>
    </row>
    <row r="621" spans="1:26">
      <c r="A621" s="1" t="str">
        <f>IFERROR(IF(IMPORT!C621&lt;&gt;"",IMPORT!C621,""),"")</f>
        <v/>
      </c>
      <c r="B621" s="1">
        <f>IFERROR(VLOOKUP(D621,IMPORT!$1:$1048576,6,FALSE),"")</f>
        <v>0</v>
      </c>
      <c r="C621" s="1" t="str">
        <f>IFERROR(VLOOKUP(B621,IMPORT!$F:$G,2,FALSE),"")</f>
        <v/>
      </c>
      <c r="D621" s="8" t="str">
        <f>IFERROR(IF(IMPORT!A621&lt;&gt;"",IMPORT!A621,""),"")</f>
        <v/>
      </c>
      <c r="E621" s="1">
        <f>IFERROR(VLOOKUP(D621,IMPORT!$1:$1048576,21,FALSE),"")</f>
        <v>0</v>
      </c>
      <c r="F621" s="22" t="str">
        <f>IFERROR(IF(VLOOKUP(B621,IMPORT!$F:$J,4,0)="true","","S"),"")</f>
        <v/>
      </c>
      <c r="G621" s="10" t="str">
        <f>IFERROR(IF(VLOOKUP(B621,IMPORT!$F:$J,5,0)="normal","","B"),"")</f>
        <v/>
      </c>
      <c r="H621" s="23" t="str">
        <f>IFERROR(IF(VLOOKUP(B621,IMPORT!$F:$L,7,0)="true","","P"),"")</f>
        <v/>
      </c>
      <c r="I621" s="18" t="str">
        <f>IF(AND(OR(IMPORT!K621="available",IMPORT!K621="reservation",IMPORT!K621="reservation-late"),OR(A621&lt;&gt;"Z - Garage - Livraison",A621&lt;&gt;"Z - Garage - Livraison")),B621,"")</f>
        <v/>
      </c>
      <c r="J621" s="18" t="str">
        <f>IFERROR(IF(VLOOKUP(B621,IMPORT!$F:$AF,21,FALSE)&lt;&gt;"null",IF(OR(A621="Z - Garage - Livraison",A621="Z - Garage - Restitution"),"",B621),""),"")</f>
        <v/>
      </c>
      <c r="K621" s="18" t="str">
        <f>IF(AND(J621="",OR(IMPORT!K621="intervention",IMPORT!K621="intervention-late")),IF(OR(A621="Z - Garage - Livraison",A621="Z - Garage - Restitution"),"",B621),"")</f>
        <v/>
      </c>
      <c r="L621" s="18" t="str">
        <f t="shared" si="18"/>
        <v/>
      </c>
      <c r="M621" s="20" t="str">
        <f>IFERROR(INT(IF(OR(IMPORT!K621="intervention",IMPORT!K621="intervention-late",IMPORT!K621="unavailable"),IF(J621&lt;&gt;"",MID(VLOOKUP(B621,IMPORT!$F:$AF,21,0),1,10),MID(VLOOKUP(B621,IMPORT!$F:$AF,19,0),1,10)),"")),"")</f>
        <v/>
      </c>
      <c r="N621" s="20" t="str">
        <f>IFERROR(INT(IF(OR(IMPORT!K621="intervention",IMPORT!K621="intervention-late",IMPORT!K621="unavailable"),IF(J621&lt;&gt;"",MID(VLOOKUP(B621,IMPORT!$F:$AF,22,0),1,10),MID(VLOOKUP(B621,IMPORT!$F:$AF,20,0),1,10)),"")),"")</f>
        <v/>
      </c>
      <c r="O621" s="18" t="str">
        <f t="shared" ca="1" si="19"/>
        <v/>
      </c>
      <c r="P621" s="14" t="str">
        <f>IFERROR(INT(IF(MID(VLOOKUP(B621,IMPORT!$F:$AF,23,FALSE),1,10)&lt;&gt;"null",MID(VLOOKUP(B621,IMPORT!$F:$AF,23,FALSE),1,10),"")),"")</f>
        <v/>
      </c>
      <c r="Q621" s="16" t="str">
        <f>IFERROR(INT(IF(MID(VLOOKUP(B621,IMPORT!$F:$AF,26,FALSE),1,10)&lt;&gt;"null",MID(VLOOKUP(B621,IMPORT!$F:$AF,26,FALSE),1,10),"")),"")</f>
        <v/>
      </c>
      <c r="R621" s="16" t="str">
        <f>IFERROR(IF(VLOOKUP(B621,IMPORT!$F:$AF,11,FALSE)="true","X",""),"")</f>
        <v/>
      </c>
      <c r="S621" s="16" t="str">
        <f>IFERROR(IF(VLOOKUP(B621,IMPORT!$F:$AF,12,FALSE)="true","X",""),"")</f>
        <v/>
      </c>
      <c r="T621" s="16" t="str">
        <f>IFERROR(IF(VLOOKUP(B621,IMPORT!$F:$AF,9,FALSE)="true","X",""),"")</f>
        <v/>
      </c>
      <c r="U621" s="16" t="str">
        <f>IFERROR(IF(VLOOKUP(B621,IMPORT!$F:$AF,10,FALSE)="true","X",""),"")</f>
        <v/>
      </c>
      <c r="V621" s="16" t="str">
        <f>IFERROR(IF(VLOOKUP(B621,IMPORT!$F:$AF,13,FALSE)="true","X",""),"")</f>
        <v/>
      </c>
      <c r="W621" s="16" t="str">
        <f>IFERROR(IF(VLOOKUP(B621,IMPORT!$F:$AF,14,FALSE)="true","X",""),"")</f>
        <v/>
      </c>
      <c r="X621" s="12" t="str">
        <f>IFERROR(INT(IF(MID(VLOOKUP(B621,IMPORT!$F:$AF,27,FALSE),1,10)&lt;&gt;"null",MID(VLOOKUP(B621,IMPORT!$F:$AF,27,FALSE),1,10),"-")),"")</f>
        <v/>
      </c>
      <c r="Y621" s="21" t="str">
        <f>IFERROR(IF(VLOOKUP(B621,IMPORT!$F:$AF,24,FALSE)&lt;&gt;"null",VLOOKUP(B621,IMPORT!$F:$AF,24,FALSE),""),"")</f>
        <v/>
      </c>
      <c r="Z621" s="18" t="str">
        <f>IFERROR(IF(VLOOKUP(B621,IMPORT!$F:$AF,25,FALSE)&lt;&gt;"null",VLOOKUP(B621,IMPORT!$F:$AF,25,FALSE),""),"")</f>
        <v/>
      </c>
    </row>
    <row r="622" spans="1:26">
      <c r="A622" s="1" t="str">
        <f>IFERROR(IF(IMPORT!C622&lt;&gt;"",IMPORT!C622,""),"")</f>
        <v/>
      </c>
      <c r="B622" s="1">
        <f>IFERROR(VLOOKUP(D622,IMPORT!$1:$1048576,6,FALSE),"")</f>
        <v>0</v>
      </c>
      <c r="C622" s="1" t="str">
        <f>IFERROR(VLOOKUP(B622,IMPORT!$F:$G,2,FALSE),"")</f>
        <v/>
      </c>
      <c r="D622" s="8" t="str">
        <f>IFERROR(IF(IMPORT!A622&lt;&gt;"",IMPORT!A622,""),"")</f>
        <v/>
      </c>
      <c r="E622" s="1">
        <f>IFERROR(VLOOKUP(D622,IMPORT!$1:$1048576,21,FALSE),"")</f>
        <v>0</v>
      </c>
      <c r="F622" s="22" t="str">
        <f>IFERROR(IF(VLOOKUP(B622,IMPORT!$F:$J,4,0)="true","","S"),"")</f>
        <v/>
      </c>
      <c r="G622" s="10" t="str">
        <f>IFERROR(IF(VLOOKUP(B622,IMPORT!$F:$J,5,0)="normal","","B"),"")</f>
        <v/>
      </c>
      <c r="H622" s="23" t="str">
        <f>IFERROR(IF(VLOOKUP(B622,IMPORT!$F:$L,7,0)="true","","P"),"")</f>
        <v/>
      </c>
      <c r="I622" s="18" t="str">
        <f>IF(AND(OR(IMPORT!K622="available",IMPORT!K622="reservation",IMPORT!K622="reservation-late"),OR(A622&lt;&gt;"Z - Garage - Livraison",A622&lt;&gt;"Z - Garage - Livraison")),B622,"")</f>
        <v/>
      </c>
      <c r="J622" s="18" t="str">
        <f>IFERROR(IF(VLOOKUP(B622,IMPORT!$F:$AF,21,FALSE)&lt;&gt;"null",IF(OR(A622="Z - Garage - Livraison",A622="Z - Garage - Restitution"),"",B622),""),"")</f>
        <v/>
      </c>
      <c r="K622" s="18" t="str">
        <f>IF(AND(J622="",OR(IMPORT!K622="intervention",IMPORT!K622="intervention-late")),IF(OR(A622="Z - Garage - Livraison",A622="Z - Garage - Restitution"),"",B622),"")</f>
        <v/>
      </c>
      <c r="L622" s="18" t="str">
        <f t="shared" si="18"/>
        <v/>
      </c>
      <c r="M622" s="20" t="str">
        <f>IFERROR(INT(IF(OR(IMPORT!K622="intervention",IMPORT!K622="intervention-late",IMPORT!K622="unavailable"),IF(J622&lt;&gt;"",MID(VLOOKUP(B622,IMPORT!$F:$AF,21,0),1,10),MID(VLOOKUP(B622,IMPORT!$F:$AF,19,0),1,10)),"")),"")</f>
        <v/>
      </c>
      <c r="N622" s="20" t="str">
        <f>IFERROR(INT(IF(OR(IMPORT!K622="intervention",IMPORT!K622="intervention-late",IMPORT!K622="unavailable"),IF(J622&lt;&gt;"",MID(VLOOKUP(B622,IMPORT!$F:$AF,22,0),1,10),MID(VLOOKUP(B622,IMPORT!$F:$AF,20,0),1,10)),"")),"")</f>
        <v/>
      </c>
      <c r="O622" s="18" t="str">
        <f t="shared" ca="1" si="19"/>
        <v/>
      </c>
      <c r="P622" s="14" t="str">
        <f>IFERROR(INT(IF(MID(VLOOKUP(B622,IMPORT!$F:$AF,23,FALSE),1,10)&lt;&gt;"null",MID(VLOOKUP(B622,IMPORT!$F:$AF,23,FALSE),1,10),"")),"")</f>
        <v/>
      </c>
      <c r="Q622" s="16" t="str">
        <f>IFERROR(INT(IF(MID(VLOOKUP(B622,IMPORT!$F:$AF,26,FALSE),1,10)&lt;&gt;"null",MID(VLOOKUP(B622,IMPORT!$F:$AF,26,FALSE),1,10),"")),"")</f>
        <v/>
      </c>
      <c r="R622" s="16" t="str">
        <f>IFERROR(IF(VLOOKUP(B622,IMPORT!$F:$AF,11,FALSE)="true","X",""),"")</f>
        <v/>
      </c>
      <c r="S622" s="16" t="str">
        <f>IFERROR(IF(VLOOKUP(B622,IMPORT!$F:$AF,12,FALSE)="true","X",""),"")</f>
        <v/>
      </c>
      <c r="T622" s="16" t="str">
        <f>IFERROR(IF(VLOOKUP(B622,IMPORT!$F:$AF,9,FALSE)="true","X",""),"")</f>
        <v/>
      </c>
      <c r="U622" s="16" t="str">
        <f>IFERROR(IF(VLOOKUP(B622,IMPORT!$F:$AF,10,FALSE)="true","X",""),"")</f>
        <v/>
      </c>
      <c r="V622" s="16" t="str">
        <f>IFERROR(IF(VLOOKUP(B622,IMPORT!$F:$AF,13,FALSE)="true","X",""),"")</f>
        <v/>
      </c>
      <c r="W622" s="16" t="str">
        <f>IFERROR(IF(VLOOKUP(B622,IMPORT!$F:$AF,14,FALSE)="true","X",""),"")</f>
        <v/>
      </c>
      <c r="X622" s="12" t="str">
        <f>IFERROR(INT(IF(MID(VLOOKUP(B622,IMPORT!$F:$AF,27,FALSE),1,10)&lt;&gt;"null",MID(VLOOKUP(B622,IMPORT!$F:$AF,27,FALSE),1,10),"-")),"")</f>
        <v/>
      </c>
      <c r="Y622" s="21" t="str">
        <f>IFERROR(IF(VLOOKUP(B622,IMPORT!$F:$AF,24,FALSE)&lt;&gt;"null",VLOOKUP(B622,IMPORT!$F:$AF,24,FALSE),""),"")</f>
        <v/>
      </c>
      <c r="Z622" s="18" t="str">
        <f>IFERROR(IF(VLOOKUP(B622,IMPORT!$F:$AF,25,FALSE)&lt;&gt;"null",VLOOKUP(B622,IMPORT!$F:$AF,25,FALSE),""),"")</f>
        <v/>
      </c>
    </row>
    <row r="623" spans="1:26">
      <c r="A623" s="1" t="str">
        <f>IFERROR(IF(IMPORT!C623&lt;&gt;"",IMPORT!C623,""),"")</f>
        <v/>
      </c>
      <c r="B623" s="1">
        <f>IFERROR(VLOOKUP(D623,IMPORT!$1:$1048576,6,FALSE),"")</f>
        <v>0</v>
      </c>
      <c r="C623" s="1" t="str">
        <f>IFERROR(VLOOKUP(B623,IMPORT!$F:$G,2,FALSE),"")</f>
        <v/>
      </c>
      <c r="D623" s="8" t="str">
        <f>IFERROR(IF(IMPORT!A623&lt;&gt;"",IMPORT!A623,""),"")</f>
        <v/>
      </c>
      <c r="E623" s="1">
        <f>IFERROR(VLOOKUP(D623,IMPORT!$1:$1048576,21,FALSE),"")</f>
        <v>0</v>
      </c>
      <c r="F623" s="22" t="str">
        <f>IFERROR(IF(VLOOKUP(B623,IMPORT!$F:$J,4,0)="true","","S"),"")</f>
        <v/>
      </c>
      <c r="G623" s="10" t="str">
        <f>IFERROR(IF(VLOOKUP(B623,IMPORT!$F:$J,5,0)="normal","","B"),"")</f>
        <v/>
      </c>
      <c r="H623" s="23" t="str">
        <f>IFERROR(IF(VLOOKUP(B623,IMPORT!$F:$L,7,0)="true","","P"),"")</f>
        <v/>
      </c>
      <c r="I623" s="18" t="str">
        <f>IF(AND(OR(IMPORT!K623="available",IMPORT!K623="reservation",IMPORT!K623="reservation-late"),OR(A623&lt;&gt;"Z - Garage - Livraison",A623&lt;&gt;"Z - Garage - Livraison")),B623,"")</f>
        <v/>
      </c>
      <c r="J623" s="18" t="str">
        <f>IFERROR(IF(VLOOKUP(B623,IMPORT!$F:$AF,21,FALSE)&lt;&gt;"null",IF(OR(A623="Z - Garage - Livraison",A623="Z - Garage - Restitution"),"",B623),""),"")</f>
        <v/>
      </c>
      <c r="K623" s="18" t="str">
        <f>IF(AND(J623="",OR(IMPORT!K623="intervention",IMPORT!K623="intervention-late")),IF(OR(A623="Z - Garage - Livraison",A623="Z - Garage - Restitution"),"",B623),"")</f>
        <v/>
      </c>
      <c r="L623" s="18" t="str">
        <f t="shared" si="18"/>
        <v/>
      </c>
      <c r="M623" s="20" t="str">
        <f>IFERROR(INT(IF(OR(IMPORT!K623="intervention",IMPORT!K623="intervention-late",IMPORT!K623="unavailable"),IF(J623&lt;&gt;"",MID(VLOOKUP(B623,IMPORT!$F:$AF,21,0),1,10),MID(VLOOKUP(B623,IMPORT!$F:$AF,19,0),1,10)),"")),"")</f>
        <v/>
      </c>
      <c r="N623" s="20" t="str">
        <f>IFERROR(INT(IF(OR(IMPORT!K623="intervention",IMPORT!K623="intervention-late",IMPORT!K623="unavailable"),IF(J623&lt;&gt;"",MID(VLOOKUP(B623,IMPORT!$F:$AF,22,0),1,10),MID(VLOOKUP(B623,IMPORT!$F:$AF,20,0),1,10)),"")),"")</f>
        <v/>
      </c>
      <c r="O623" s="18" t="str">
        <f t="shared" ca="1" si="19"/>
        <v/>
      </c>
      <c r="P623" s="14" t="str">
        <f>IFERROR(INT(IF(MID(VLOOKUP(B623,IMPORT!$F:$AF,23,FALSE),1,10)&lt;&gt;"null",MID(VLOOKUP(B623,IMPORT!$F:$AF,23,FALSE),1,10),"")),"")</f>
        <v/>
      </c>
      <c r="Q623" s="16" t="str">
        <f>IFERROR(INT(IF(MID(VLOOKUP(B623,IMPORT!$F:$AF,26,FALSE),1,10)&lt;&gt;"null",MID(VLOOKUP(B623,IMPORT!$F:$AF,26,FALSE),1,10),"")),"")</f>
        <v/>
      </c>
      <c r="R623" s="16" t="str">
        <f>IFERROR(IF(VLOOKUP(B623,IMPORT!$F:$AF,11,FALSE)="true","X",""),"")</f>
        <v/>
      </c>
      <c r="S623" s="16" t="str">
        <f>IFERROR(IF(VLOOKUP(B623,IMPORT!$F:$AF,12,FALSE)="true","X",""),"")</f>
        <v/>
      </c>
      <c r="T623" s="16" t="str">
        <f>IFERROR(IF(VLOOKUP(B623,IMPORT!$F:$AF,9,FALSE)="true","X",""),"")</f>
        <v/>
      </c>
      <c r="U623" s="16" t="str">
        <f>IFERROR(IF(VLOOKUP(B623,IMPORT!$F:$AF,10,FALSE)="true","X",""),"")</f>
        <v/>
      </c>
      <c r="V623" s="16" t="str">
        <f>IFERROR(IF(VLOOKUP(B623,IMPORT!$F:$AF,13,FALSE)="true","X",""),"")</f>
        <v/>
      </c>
      <c r="W623" s="16" t="str">
        <f>IFERROR(IF(VLOOKUP(B623,IMPORT!$F:$AF,14,FALSE)="true","X",""),"")</f>
        <v/>
      </c>
      <c r="X623" s="12" t="str">
        <f>IFERROR(INT(IF(MID(VLOOKUP(B623,IMPORT!$F:$AF,27,FALSE),1,10)&lt;&gt;"null",MID(VLOOKUP(B623,IMPORT!$F:$AF,27,FALSE),1,10),"-")),"")</f>
        <v/>
      </c>
      <c r="Y623" s="21" t="str">
        <f>IFERROR(IF(VLOOKUP(B623,IMPORT!$F:$AF,24,FALSE)&lt;&gt;"null",VLOOKUP(B623,IMPORT!$F:$AF,24,FALSE),""),"")</f>
        <v/>
      </c>
      <c r="Z623" s="18" t="str">
        <f>IFERROR(IF(VLOOKUP(B623,IMPORT!$F:$AF,25,FALSE)&lt;&gt;"null",VLOOKUP(B623,IMPORT!$F:$AF,25,FALSE),""),"")</f>
        <v/>
      </c>
    </row>
    <row r="624" spans="1:26">
      <c r="A624" s="1" t="str">
        <f>IFERROR(IF(IMPORT!C624&lt;&gt;"",IMPORT!C624,""),"")</f>
        <v/>
      </c>
      <c r="B624" s="1">
        <f>IFERROR(VLOOKUP(D624,IMPORT!$1:$1048576,6,FALSE),"")</f>
        <v>0</v>
      </c>
      <c r="C624" s="1" t="str">
        <f>IFERROR(VLOOKUP(B624,IMPORT!$F:$G,2,FALSE),"")</f>
        <v/>
      </c>
      <c r="D624" s="8" t="str">
        <f>IFERROR(IF(IMPORT!A624&lt;&gt;"",IMPORT!A624,""),"")</f>
        <v/>
      </c>
      <c r="E624" s="1">
        <f>IFERROR(VLOOKUP(D624,IMPORT!$1:$1048576,21,FALSE),"")</f>
        <v>0</v>
      </c>
      <c r="F624" s="22" t="str">
        <f>IFERROR(IF(VLOOKUP(B624,IMPORT!$F:$J,4,0)="true","","S"),"")</f>
        <v/>
      </c>
      <c r="G624" s="10" t="str">
        <f>IFERROR(IF(VLOOKUP(B624,IMPORT!$F:$J,5,0)="normal","","B"),"")</f>
        <v/>
      </c>
      <c r="H624" s="23" t="str">
        <f>IFERROR(IF(VLOOKUP(B624,IMPORT!$F:$L,7,0)="true","","P"),"")</f>
        <v/>
      </c>
      <c r="I624" s="18" t="str">
        <f>IF(AND(OR(IMPORT!K624="available",IMPORT!K624="reservation",IMPORT!K624="reservation-late"),OR(A624&lt;&gt;"Z - Garage - Livraison",A624&lt;&gt;"Z - Garage - Livraison")),B624,"")</f>
        <v/>
      </c>
      <c r="J624" s="18" t="str">
        <f>IFERROR(IF(VLOOKUP(B624,IMPORT!$F:$AF,21,FALSE)&lt;&gt;"null",IF(OR(A624="Z - Garage - Livraison",A624="Z - Garage - Restitution"),"",B624),""),"")</f>
        <v/>
      </c>
      <c r="K624" s="18" t="str">
        <f>IF(AND(J624="",OR(IMPORT!K624="intervention",IMPORT!K624="intervention-late")),IF(OR(A624="Z - Garage - Livraison",A624="Z - Garage - Restitution"),"",B624),"")</f>
        <v/>
      </c>
      <c r="L624" s="18" t="str">
        <f t="shared" si="18"/>
        <v/>
      </c>
      <c r="M624" s="20" t="str">
        <f>IFERROR(INT(IF(OR(IMPORT!K624="intervention",IMPORT!K624="intervention-late",IMPORT!K624="unavailable"),IF(J624&lt;&gt;"",MID(VLOOKUP(B624,IMPORT!$F:$AF,21,0),1,10),MID(VLOOKUP(B624,IMPORT!$F:$AF,19,0),1,10)),"")),"")</f>
        <v/>
      </c>
      <c r="N624" s="20" t="str">
        <f>IFERROR(INT(IF(OR(IMPORT!K624="intervention",IMPORT!K624="intervention-late",IMPORT!K624="unavailable"),IF(J624&lt;&gt;"",MID(VLOOKUP(B624,IMPORT!$F:$AF,22,0),1,10),MID(VLOOKUP(B624,IMPORT!$F:$AF,20,0),1,10)),"")),"")</f>
        <v/>
      </c>
      <c r="O624" s="18" t="str">
        <f t="shared" ca="1" si="19"/>
        <v/>
      </c>
      <c r="P624" s="14" t="str">
        <f>IFERROR(INT(IF(MID(VLOOKUP(B624,IMPORT!$F:$AF,23,FALSE),1,10)&lt;&gt;"null",MID(VLOOKUP(B624,IMPORT!$F:$AF,23,FALSE),1,10),"")),"")</f>
        <v/>
      </c>
      <c r="Q624" s="16" t="str">
        <f>IFERROR(INT(IF(MID(VLOOKUP(B624,IMPORT!$F:$AF,26,FALSE),1,10)&lt;&gt;"null",MID(VLOOKUP(B624,IMPORT!$F:$AF,26,FALSE),1,10),"")),"")</f>
        <v/>
      </c>
      <c r="R624" s="16" t="str">
        <f>IFERROR(IF(VLOOKUP(B624,IMPORT!$F:$AF,11,FALSE)="true","X",""),"")</f>
        <v/>
      </c>
      <c r="S624" s="16" t="str">
        <f>IFERROR(IF(VLOOKUP(B624,IMPORT!$F:$AF,12,FALSE)="true","X",""),"")</f>
        <v/>
      </c>
      <c r="T624" s="16" t="str">
        <f>IFERROR(IF(VLOOKUP(B624,IMPORT!$F:$AF,9,FALSE)="true","X",""),"")</f>
        <v/>
      </c>
      <c r="U624" s="16" t="str">
        <f>IFERROR(IF(VLOOKUP(B624,IMPORT!$F:$AF,10,FALSE)="true","X",""),"")</f>
        <v/>
      </c>
      <c r="V624" s="16" t="str">
        <f>IFERROR(IF(VLOOKUP(B624,IMPORT!$F:$AF,13,FALSE)="true","X",""),"")</f>
        <v/>
      </c>
      <c r="W624" s="16" t="str">
        <f>IFERROR(IF(VLOOKUP(B624,IMPORT!$F:$AF,14,FALSE)="true","X",""),"")</f>
        <v/>
      </c>
      <c r="X624" s="12" t="str">
        <f>IFERROR(INT(IF(MID(VLOOKUP(B624,IMPORT!$F:$AF,27,FALSE),1,10)&lt;&gt;"null",MID(VLOOKUP(B624,IMPORT!$F:$AF,27,FALSE),1,10),"-")),"")</f>
        <v/>
      </c>
      <c r="Y624" s="21" t="str">
        <f>IFERROR(IF(VLOOKUP(B624,IMPORT!$F:$AF,24,FALSE)&lt;&gt;"null",VLOOKUP(B624,IMPORT!$F:$AF,24,FALSE),""),"")</f>
        <v/>
      </c>
      <c r="Z624" s="18" t="str">
        <f>IFERROR(IF(VLOOKUP(B624,IMPORT!$F:$AF,25,FALSE)&lt;&gt;"null",VLOOKUP(B624,IMPORT!$F:$AF,25,FALSE),""),"")</f>
        <v/>
      </c>
    </row>
    <row r="625" spans="1:26">
      <c r="A625" s="1" t="str">
        <f>IFERROR(IF(IMPORT!C625&lt;&gt;"",IMPORT!C625,""),"")</f>
        <v/>
      </c>
      <c r="B625" s="1">
        <f>IFERROR(VLOOKUP(D625,IMPORT!$1:$1048576,6,FALSE),"")</f>
        <v>0</v>
      </c>
      <c r="C625" s="1" t="str">
        <f>IFERROR(VLOOKUP(B625,IMPORT!$F:$G,2,FALSE),"")</f>
        <v/>
      </c>
      <c r="D625" s="8" t="str">
        <f>IFERROR(IF(IMPORT!A625&lt;&gt;"",IMPORT!A625,""),"")</f>
        <v/>
      </c>
      <c r="E625" s="1">
        <f>IFERROR(VLOOKUP(D625,IMPORT!$1:$1048576,21,FALSE),"")</f>
        <v>0</v>
      </c>
      <c r="F625" s="22" t="str">
        <f>IFERROR(IF(VLOOKUP(B625,IMPORT!$F:$J,4,0)="true","","S"),"")</f>
        <v/>
      </c>
      <c r="G625" s="10" t="str">
        <f>IFERROR(IF(VLOOKUP(B625,IMPORT!$F:$J,5,0)="normal","","B"),"")</f>
        <v/>
      </c>
      <c r="H625" s="23" t="str">
        <f>IFERROR(IF(VLOOKUP(B625,IMPORT!$F:$L,7,0)="true","","P"),"")</f>
        <v/>
      </c>
      <c r="I625" s="18" t="str">
        <f>IF(AND(OR(IMPORT!K625="available",IMPORT!K625="reservation",IMPORT!K625="reservation-late"),OR(A625&lt;&gt;"Z - Garage - Livraison",A625&lt;&gt;"Z - Garage - Livraison")),B625,"")</f>
        <v/>
      </c>
      <c r="J625" s="18" t="str">
        <f>IFERROR(IF(VLOOKUP(B625,IMPORT!$F:$AF,21,FALSE)&lt;&gt;"null",IF(OR(A625="Z - Garage - Livraison",A625="Z - Garage - Restitution"),"",B625),""),"")</f>
        <v/>
      </c>
      <c r="K625" s="18" t="str">
        <f>IF(AND(J625="",OR(IMPORT!K625="intervention",IMPORT!K625="intervention-late")),IF(OR(A625="Z - Garage - Livraison",A625="Z - Garage - Restitution"),"",B625),"")</f>
        <v/>
      </c>
      <c r="L625" s="18" t="str">
        <f t="shared" si="18"/>
        <v/>
      </c>
      <c r="M625" s="20" t="str">
        <f>IFERROR(INT(IF(OR(IMPORT!K625="intervention",IMPORT!K625="intervention-late",IMPORT!K625="unavailable"),IF(J625&lt;&gt;"",MID(VLOOKUP(B625,IMPORT!$F:$AF,21,0),1,10),MID(VLOOKUP(B625,IMPORT!$F:$AF,19,0),1,10)),"")),"")</f>
        <v/>
      </c>
      <c r="N625" s="20" t="str">
        <f>IFERROR(INT(IF(OR(IMPORT!K625="intervention",IMPORT!K625="intervention-late",IMPORT!K625="unavailable"),IF(J625&lt;&gt;"",MID(VLOOKUP(B625,IMPORT!$F:$AF,22,0),1,10),MID(VLOOKUP(B625,IMPORT!$F:$AF,20,0),1,10)),"")),"")</f>
        <v/>
      </c>
      <c r="O625" s="18" t="str">
        <f t="shared" ca="1" si="19"/>
        <v/>
      </c>
      <c r="P625" s="14" t="str">
        <f>IFERROR(INT(IF(MID(VLOOKUP(B625,IMPORT!$F:$AF,23,FALSE),1,10)&lt;&gt;"null",MID(VLOOKUP(B625,IMPORT!$F:$AF,23,FALSE),1,10),"")),"")</f>
        <v/>
      </c>
      <c r="Q625" s="16" t="str">
        <f>IFERROR(INT(IF(MID(VLOOKUP(B625,IMPORT!$F:$AF,26,FALSE),1,10)&lt;&gt;"null",MID(VLOOKUP(B625,IMPORT!$F:$AF,26,FALSE),1,10),"")),"")</f>
        <v/>
      </c>
      <c r="R625" s="16" t="str">
        <f>IFERROR(IF(VLOOKUP(B625,IMPORT!$F:$AF,11,FALSE)="true","X",""),"")</f>
        <v/>
      </c>
      <c r="S625" s="16" t="str">
        <f>IFERROR(IF(VLOOKUP(B625,IMPORT!$F:$AF,12,FALSE)="true","X",""),"")</f>
        <v/>
      </c>
      <c r="T625" s="16" t="str">
        <f>IFERROR(IF(VLOOKUP(B625,IMPORT!$F:$AF,9,FALSE)="true","X",""),"")</f>
        <v/>
      </c>
      <c r="U625" s="16" t="str">
        <f>IFERROR(IF(VLOOKUP(B625,IMPORT!$F:$AF,10,FALSE)="true","X",""),"")</f>
        <v/>
      </c>
      <c r="V625" s="16" t="str">
        <f>IFERROR(IF(VLOOKUP(B625,IMPORT!$F:$AF,13,FALSE)="true","X",""),"")</f>
        <v/>
      </c>
      <c r="W625" s="16" t="str">
        <f>IFERROR(IF(VLOOKUP(B625,IMPORT!$F:$AF,14,FALSE)="true","X",""),"")</f>
        <v/>
      </c>
      <c r="X625" s="12" t="str">
        <f>IFERROR(INT(IF(MID(VLOOKUP(B625,IMPORT!$F:$AF,27,FALSE),1,10)&lt;&gt;"null",MID(VLOOKUP(B625,IMPORT!$F:$AF,27,FALSE),1,10),"-")),"")</f>
        <v/>
      </c>
      <c r="Y625" s="21" t="str">
        <f>IFERROR(IF(VLOOKUP(B625,IMPORT!$F:$AF,24,FALSE)&lt;&gt;"null",VLOOKUP(B625,IMPORT!$F:$AF,24,FALSE),""),"")</f>
        <v/>
      </c>
      <c r="Z625" s="18" t="str">
        <f>IFERROR(IF(VLOOKUP(B625,IMPORT!$F:$AF,25,FALSE)&lt;&gt;"null",VLOOKUP(B625,IMPORT!$F:$AF,25,FALSE),""),"")</f>
        <v/>
      </c>
    </row>
    <row r="626" spans="1:26">
      <c r="A626" s="1" t="str">
        <f>IFERROR(IF(IMPORT!C626&lt;&gt;"",IMPORT!C626,""),"")</f>
        <v/>
      </c>
      <c r="B626" s="1">
        <f>IFERROR(VLOOKUP(D626,IMPORT!$1:$1048576,6,FALSE),"")</f>
        <v>0</v>
      </c>
      <c r="C626" s="1" t="str">
        <f>IFERROR(VLOOKUP(B626,IMPORT!$F:$G,2,FALSE),"")</f>
        <v/>
      </c>
      <c r="D626" s="8" t="str">
        <f>IFERROR(IF(IMPORT!A626&lt;&gt;"",IMPORT!A626,""),"")</f>
        <v/>
      </c>
      <c r="E626" s="1">
        <f>IFERROR(VLOOKUP(D626,IMPORT!$1:$1048576,21,FALSE),"")</f>
        <v>0</v>
      </c>
      <c r="F626" s="22" t="str">
        <f>IFERROR(IF(VLOOKUP(B626,IMPORT!$F:$J,4,0)="true","","S"),"")</f>
        <v/>
      </c>
      <c r="G626" s="10" t="str">
        <f>IFERROR(IF(VLOOKUP(B626,IMPORT!$F:$J,5,0)="normal","","B"),"")</f>
        <v/>
      </c>
      <c r="H626" s="23" t="str">
        <f>IFERROR(IF(VLOOKUP(B626,IMPORT!$F:$L,7,0)="true","","P"),"")</f>
        <v/>
      </c>
      <c r="I626" s="18" t="str">
        <f>IF(AND(OR(IMPORT!K626="available",IMPORT!K626="reservation",IMPORT!K626="reservation-late"),OR(A626&lt;&gt;"Z - Garage - Livraison",A626&lt;&gt;"Z - Garage - Livraison")),B626,"")</f>
        <v/>
      </c>
      <c r="J626" s="18" t="str">
        <f>IFERROR(IF(VLOOKUP(B626,IMPORT!$F:$AF,21,FALSE)&lt;&gt;"null",IF(OR(A626="Z - Garage - Livraison",A626="Z - Garage - Restitution"),"",B626),""),"")</f>
        <v/>
      </c>
      <c r="K626" s="18" t="str">
        <f>IF(AND(J626="",OR(IMPORT!K626="intervention",IMPORT!K626="intervention-late")),IF(OR(A626="Z - Garage - Livraison",A626="Z - Garage - Restitution"),"",B626),"")</f>
        <v/>
      </c>
      <c r="L626" s="18" t="str">
        <f t="shared" si="18"/>
        <v/>
      </c>
      <c r="M626" s="20" t="str">
        <f>IFERROR(INT(IF(OR(IMPORT!K626="intervention",IMPORT!K626="intervention-late",IMPORT!K626="unavailable"),IF(J626&lt;&gt;"",MID(VLOOKUP(B626,IMPORT!$F:$AF,21,0),1,10),MID(VLOOKUP(B626,IMPORT!$F:$AF,19,0),1,10)),"")),"")</f>
        <v/>
      </c>
      <c r="N626" s="20" t="str">
        <f>IFERROR(INT(IF(OR(IMPORT!K626="intervention",IMPORT!K626="intervention-late",IMPORT!K626="unavailable"),IF(J626&lt;&gt;"",MID(VLOOKUP(B626,IMPORT!$F:$AF,22,0),1,10),MID(VLOOKUP(B626,IMPORT!$F:$AF,20,0),1,10)),"")),"")</f>
        <v/>
      </c>
      <c r="O626" s="18" t="str">
        <f t="shared" ca="1" si="19"/>
        <v/>
      </c>
      <c r="P626" s="14" t="str">
        <f>IFERROR(INT(IF(MID(VLOOKUP(B626,IMPORT!$F:$AF,23,FALSE),1,10)&lt;&gt;"null",MID(VLOOKUP(B626,IMPORT!$F:$AF,23,FALSE),1,10),"")),"")</f>
        <v/>
      </c>
      <c r="Q626" s="16" t="str">
        <f>IFERROR(INT(IF(MID(VLOOKUP(B626,IMPORT!$F:$AF,26,FALSE),1,10)&lt;&gt;"null",MID(VLOOKUP(B626,IMPORT!$F:$AF,26,FALSE),1,10),"")),"")</f>
        <v/>
      </c>
      <c r="R626" s="16" t="str">
        <f>IFERROR(IF(VLOOKUP(B626,IMPORT!$F:$AF,11,FALSE)="true","X",""),"")</f>
        <v/>
      </c>
      <c r="S626" s="16" t="str">
        <f>IFERROR(IF(VLOOKUP(B626,IMPORT!$F:$AF,12,FALSE)="true","X",""),"")</f>
        <v/>
      </c>
      <c r="T626" s="16" t="str">
        <f>IFERROR(IF(VLOOKUP(B626,IMPORT!$F:$AF,9,FALSE)="true","X",""),"")</f>
        <v/>
      </c>
      <c r="U626" s="16" t="str">
        <f>IFERROR(IF(VLOOKUP(B626,IMPORT!$F:$AF,10,FALSE)="true","X",""),"")</f>
        <v/>
      </c>
      <c r="V626" s="16" t="str">
        <f>IFERROR(IF(VLOOKUP(B626,IMPORT!$F:$AF,13,FALSE)="true","X",""),"")</f>
        <v/>
      </c>
      <c r="W626" s="16" t="str">
        <f>IFERROR(IF(VLOOKUP(B626,IMPORT!$F:$AF,14,FALSE)="true","X",""),"")</f>
        <v/>
      </c>
      <c r="X626" s="12" t="str">
        <f>IFERROR(INT(IF(MID(VLOOKUP(B626,IMPORT!$F:$AF,27,FALSE),1,10)&lt;&gt;"null",MID(VLOOKUP(B626,IMPORT!$F:$AF,27,FALSE),1,10),"-")),"")</f>
        <v/>
      </c>
      <c r="Y626" s="21" t="str">
        <f>IFERROR(IF(VLOOKUP(B626,IMPORT!$F:$AF,24,FALSE)&lt;&gt;"null",VLOOKUP(B626,IMPORT!$F:$AF,24,FALSE),""),"")</f>
        <v/>
      </c>
      <c r="Z626" s="18" t="str">
        <f>IFERROR(IF(VLOOKUP(B626,IMPORT!$F:$AF,25,FALSE)&lt;&gt;"null",VLOOKUP(B626,IMPORT!$F:$AF,25,FALSE),""),"")</f>
        <v/>
      </c>
    </row>
    <row r="627" spans="1:26">
      <c r="A627" s="1" t="str">
        <f>IFERROR(IF(IMPORT!C627&lt;&gt;"",IMPORT!C627,""),"")</f>
        <v/>
      </c>
      <c r="B627" s="1">
        <f>IFERROR(VLOOKUP(D627,IMPORT!$1:$1048576,6,FALSE),"")</f>
        <v>0</v>
      </c>
      <c r="C627" s="1" t="str">
        <f>IFERROR(VLOOKUP(B627,IMPORT!$F:$G,2,FALSE),"")</f>
        <v/>
      </c>
      <c r="D627" s="8" t="str">
        <f>IFERROR(IF(IMPORT!A627&lt;&gt;"",IMPORT!A627,""),"")</f>
        <v/>
      </c>
      <c r="E627" s="1">
        <f>IFERROR(VLOOKUP(D627,IMPORT!$1:$1048576,21,FALSE),"")</f>
        <v>0</v>
      </c>
      <c r="F627" s="22" t="str">
        <f>IFERROR(IF(VLOOKUP(B627,IMPORT!$F:$J,4,0)="true","","S"),"")</f>
        <v/>
      </c>
      <c r="G627" s="10" t="str">
        <f>IFERROR(IF(VLOOKUP(B627,IMPORT!$F:$J,5,0)="normal","","B"),"")</f>
        <v/>
      </c>
      <c r="H627" s="23" t="str">
        <f>IFERROR(IF(VLOOKUP(B627,IMPORT!$F:$L,7,0)="true","","P"),"")</f>
        <v/>
      </c>
      <c r="I627" s="18" t="str">
        <f>IF(AND(OR(IMPORT!K627="available",IMPORT!K627="reservation",IMPORT!K627="reservation-late"),OR(A627&lt;&gt;"Z - Garage - Livraison",A627&lt;&gt;"Z - Garage - Livraison")),B627,"")</f>
        <v/>
      </c>
      <c r="J627" s="18" t="str">
        <f>IFERROR(IF(VLOOKUP(B627,IMPORT!$F:$AF,21,FALSE)&lt;&gt;"null",IF(OR(A627="Z - Garage - Livraison",A627="Z - Garage - Restitution"),"",B627),""),"")</f>
        <v/>
      </c>
      <c r="K627" s="18" t="str">
        <f>IF(AND(J627="",OR(IMPORT!K627="intervention",IMPORT!K627="intervention-late")),IF(OR(A627="Z - Garage - Livraison",A627="Z - Garage - Restitution"),"",B627),"")</f>
        <v/>
      </c>
      <c r="L627" s="18" t="str">
        <f t="shared" si="18"/>
        <v/>
      </c>
      <c r="M627" s="20" t="str">
        <f>IFERROR(INT(IF(OR(IMPORT!K627="intervention",IMPORT!K627="intervention-late",IMPORT!K627="unavailable"),IF(J627&lt;&gt;"",MID(VLOOKUP(B627,IMPORT!$F:$AF,21,0),1,10),MID(VLOOKUP(B627,IMPORT!$F:$AF,19,0),1,10)),"")),"")</f>
        <v/>
      </c>
      <c r="N627" s="20" t="str">
        <f>IFERROR(INT(IF(OR(IMPORT!K627="intervention",IMPORT!K627="intervention-late",IMPORT!K627="unavailable"),IF(J627&lt;&gt;"",MID(VLOOKUP(B627,IMPORT!$F:$AF,22,0),1,10),MID(VLOOKUP(B627,IMPORT!$F:$AF,20,0),1,10)),"")),"")</f>
        <v/>
      </c>
      <c r="O627" s="18" t="str">
        <f t="shared" ca="1" si="19"/>
        <v/>
      </c>
      <c r="P627" s="14" t="str">
        <f>IFERROR(INT(IF(MID(VLOOKUP(B627,IMPORT!$F:$AF,23,FALSE),1,10)&lt;&gt;"null",MID(VLOOKUP(B627,IMPORT!$F:$AF,23,FALSE),1,10),"")),"")</f>
        <v/>
      </c>
      <c r="Q627" s="16" t="str">
        <f>IFERROR(INT(IF(MID(VLOOKUP(B627,IMPORT!$F:$AF,26,FALSE),1,10)&lt;&gt;"null",MID(VLOOKUP(B627,IMPORT!$F:$AF,26,FALSE),1,10),"")),"")</f>
        <v/>
      </c>
      <c r="R627" s="16" t="str">
        <f>IFERROR(IF(VLOOKUP(B627,IMPORT!$F:$AF,11,FALSE)="true","X",""),"")</f>
        <v/>
      </c>
      <c r="S627" s="16" t="str">
        <f>IFERROR(IF(VLOOKUP(B627,IMPORT!$F:$AF,12,FALSE)="true","X",""),"")</f>
        <v/>
      </c>
      <c r="T627" s="16" t="str">
        <f>IFERROR(IF(VLOOKUP(B627,IMPORT!$F:$AF,9,FALSE)="true","X",""),"")</f>
        <v/>
      </c>
      <c r="U627" s="16" t="str">
        <f>IFERROR(IF(VLOOKUP(B627,IMPORT!$F:$AF,10,FALSE)="true","X",""),"")</f>
        <v/>
      </c>
      <c r="V627" s="16" t="str">
        <f>IFERROR(IF(VLOOKUP(B627,IMPORT!$F:$AF,13,FALSE)="true","X",""),"")</f>
        <v/>
      </c>
      <c r="W627" s="16" t="str">
        <f>IFERROR(IF(VLOOKUP(B627,IMPORT!$F:$AF,14,FALSE)="true","X",""),"")</f>
        <v/>
      </c>
      <c r="X627" s="12" t="str">
        <f>IFERROR(INT(IF(MID(VLOOKUP(B627,IMPORT!$F:$AF,27,FALSE),1,10)&lt;&gt;"null",MID(VLOOKUP(B627,IMPORT!$F:$AF,27,FALSE),1,10),"-")),"")</f>
        <v/>
      </c>
      <c r="Y627" s="21" t="str">
        <f>IFERROR(IF(VLOOKUP(B627,IMPORT!$F:$AF,24,FALSE)&lt;&gt;"null",VLOOKUP(B627,IMPORT!$F:$AF,24,FALSE),""),"")</f>
        <v/>
      </c>
      <c r="Z627" s="18" t="str">
        <f>IFERROR(IF(VLOOKUP(B627,IMPORT!$F:$AF,25,FALSE)&lt;&gt;"null",VLOOKUP(B627,IMPORT!$F:$AF,25,FALSE),""),"")</f>
        <v/>
      </c>
    </row>
    <row r="628" spans="1:26">
      <c r="A628" s="1" t="str">
        <f>IFERROR(IF(IMPORT!C628&lt;&gt;"",IMPORT!C628,""),"")</f>
        <v/>
      </c>
      <c r="B628" s="1">
        <f>IFERROR(VLOOKUP(D628,IMPORT!$1:$1048576,6,FALSE),"")</f>
        <v>0</v>
      </c>
      <c r="C628" s="1" t="str">
        <f>IFERROR(VLOOKUP(B628,IMPORT!$F:$G,2,FALSE),"")</f>
        <v/>
      </c>
      <c r="D628" s="8" t="str">
        <f>IFERROR(IF(IMPORT!A628&lt;&gt;"",IMPORT!A628,""),"")</f>
        <v/>
      </c>
      <c r="E628" s="1">
        <f>IFERROR(VLOOKUP(D628,IMPORT!$1:$1048576,21,FALSE),"")</f>
        <v>0</v>
      </c>
      <c r="F628" s="22" t="str">
        <f>IFERROR(IF(VLOOKUP(B628,IMPORT!$F:$J,4,0)="true","","S"),"")</f>
        <v/>
      </c>
      <c r="G628" s="10" t="str">
        <f>IFERROR(IF(VLOOKUP(B628,IMPORT!$F:$J,5,0)="normal","","B"),"")</f>
        <v/>
      </c>
      <c r="H628" s="23" t="str">
        <f>IFERROR(IF(VLOOKUP(B628,IMPORT!$F:$L,7,0)="true","","P"),"")</f>
        <v/>
      </c>
      <c r="I628" s="18" t="str">
        <f>IF(AND(OR(IMPORT!K628="available",IMPORT!K628="reservation",IMPORT!K628="reservation-late"),OR(A628&lt;&gt;"Z - Garage - Livraison",A628&lt;&gt;"Z - Garage - Livraison")),B628,"")</f>
        <v/>
      </c>
      <c r="J628" s="18" t="str">
        <f>IFERROR(IF(VLOOKUP(B628,IMPORT!$F:$AF,21,FALSE)&lt;&gt;"null",IF(OR(A628="Z - Garage - Livraison",A628="Z - Garage - Restitution"),"",B628),""),"")</f>
        <v/>
      </c>
      <c r="K628" s="18" t="str">
        <f>IF(AND(J628="",OR(IMPORT!K628="intervention",IMPORT!K628="intervention-late")),IF(OR(A628="Z - Garage - Livraison",A628="Z - Garage - Restitution"),"",B628),"")</f>
        <v/>
      </c>
      <c r="L628" s="18" t="str">
        <f t="shared" si="18"/>
        <v/>
      </c>
      <c r="M628" s="20" t="str">
        <f>IFERROR(INT(IF(OR(IMPORT!K628="intervention",IMPORT!K628="intervention-late",IMPORT!K628="unavailable"),IF(J628&lt;&gt;"",MID(VLOOKUP(B628,IMPORT!$F:$AF,21,0),1,10),MID(VLOOKUP(B628,IMPORT!$F:$AF,19,0),1,10)),"")),"")</f>
        <v/>
      </c>
      <c r="N628" s="20" t="str">
        <f>IFERROR(INT(IF(OR(IMPORT!K628="intervention",IMPORT!K628="intervention-late",IMPORT!K628="unavailable"),IF(J628&lt;&gt;"",MID(VLOOKUP(B628,IMPORT!$F:$AF,22,0),1,10),MID(VLOOKUP(B628,IMPORT!$F:$AF,20,0),1,10)),"")),"")</f>
        <v/>
      </c>
      <c r="O628" s="18" t="str">
        <f t="shared" ca="1" si="19"/>
        <v/>
      </c>
      <c r="P628" s="14" t="str">
        <f>IFERROR(INT(IF(MID(VLOOKUP(B628,IMPORT!$F:$AF,23,FALSE),1,10)&lt;&gt;"null",MID(VLOOKUP(B628,IMPORT!$F:$AF,23,FALSE),1,10),"")),"")</f>
        <v/>
      </c>
      <c r="Q628" s="16" t="str">
        <f>IFERROR(INT(IF(MID(VLOOKUP(B628,IMPORT!$F:$AF,26,FALSE),1,10)&lt;&gt;"null",MID(VLOOKUP(B628,IMPORT!$F:$AF,26,FALSE),1,10),"")),"")</f>
        <v/>
      </c>
      <c r="R628" s="16" t="str">
        <f>IFERROR(IF(VLOOKUP(B628,IMPORT!$F:$AF,11,FALSE)="true","X",""),"")</f>
        <v/>
      </c>
      <c r="S628" s="16" t="str">
        <f>IFERROR(IF(VLOOKUP(B628,IMPORT!$F:$AF,12,FALSE)="true","X",""),"")</f>
        <v/>
      </c>
      <c r="T628" s="16" t="str">
        <f>IFERROR(IF(VLOOKUP(B628,IMPORT!$F:$AF,9,FALSE)="true","X",""),"")</f>
        <v/>
      </c>
      <c r="U628" s="16" t="str">
        <f>IFERROR(IF(VLOOKUP(B628,IMPORT!$F:$AF,10,FALSE)="true","X",""),"")</f>
        <v/>
      </c>
      <c r="V628" s="16" t="str">
        <f>IFERROR(IF(VLOOKUP(B628,IMPORT!$F:$AF,13,FALSE)="true","X",""),"")</f>
        <v/>
      </c>
      <c r="W628" s="16" t="str">
        <f>IFERROR(IF(VLOOKUP(B628,IMPORT!$F:$AF,14,FALSE)="true","X",""),"")</f>
        <v/>
      </c>
      <c r="X628" s="12" t="str">
        <f>IFERROR(INT(IF(MID(VLOOKUP(B628,IMPORT!$F:$AF,27,FALSE),1,10)&lt;&gt;"null",MID(VLOOKUP(B628,IMPORT!$F:$AF,27,FALSE),1,10),"-")),"")</f>
        <v/>
      </c>
      <c r="Y628" s="21" t="str">
        <f>IFERROR(IF(VLOOKUP(B628,IMPORT!$F:$AF,24,FALSE)&lt;&gt;"null",VLOOKUP(B628,IMPORT!$F:$AF,24,FALSE),""),"")</f>
        <v/>
      </c>
      <c r="Z628" s="18" t="str">
        <f>IFERROR(IF(VLOOKUP(B628,IMPORT!$F:$AF,25,FALSE)&lt;&gt;"null",VLOOKUP(B628,IMPORT!$F:$AF,25,FALSE),""),"")</f>
        <v/>
      </c>
    </row>
    <row r="629" spans="1:26">
      <c r="A629" s="1" t="str">
        <f>IFERROR(IF(IMPORT!C629&lt;&gt;"",IMPORT!C629,""),"")</f>
        <v/>
      </c>
      <c r="B629" s="1">
        <f>IFERROR(VLOOKUP(D629,IMPORT!$1:$1048576,6,FALSE),"")</f>
        <v>0</v>
      </c>
      <c r="C629" s="1" t="str">
        <f>IFERROR(VLOOKUP(B629,IMPORT!$F:$G,2,FALSE),"")</f>
        <v/>
      </c>
      <c r="D629" s="8" t="str">
        <f>IFERROR(IF(IMPORT!A629&lt;&gt;"",IMPORT!A629,""),"")</f>
        <v/>
      </c>
      <c r="E629" s="1">
        <f>IFERROR(VLOOKUP(D629,IMPORT!$1:$1048576,21,FALSE),"")</f>
        <v>0</v>
      </c>
      <c r="F629" s="22" t="str">
        <f>IFERROR(IF(VLOOKUP(B629,IMPORT!$F:$J,4,0)="true","","S"),"")</f>
        <v/>
      </c>
      <c r="G629" s="10" t="str">
        <f>IFERROR(IF(VLOOKUP(B629,IMPORT!$F:$J,5,0)="normal","","B"),"")</f>
        <v/>
      </c>
      <c r="H629" s="23" t="str">
        <f>IFERROR(IF(VLOOKUP(B629,IMPORT!$F:$L,7,0)="true","","P"),"")</f>
        <v/>
      </c>
      <c r="I629" s="18" t="str">
        <f>IF(AND(OR(IMPORT!K629="available",IMPORT!K629="reservation",IMPORT!K629="reservation-late"),OR(A629&lt;&gt;"Z - Garage - Livraison",A629&lt;&gt;"Z - Garage - Livraison")),B629,"")</f>
        <v/>
      </c>
      <c r="J629" s="18" t="str">
        <f>IFERROR(IF(VLOOKUP(B629,IMPORT!$F:$AF,21,FALSE)&lt;&gt;"null",IF(OR(A629="Z - Garage - Livraison",A629="Z - Garage - Restitution"),"",B629),""),"")</f>
        <v/>
      </c>
      <c r="K629" s="18" t="str">
        <f>IF(AND(J629="",OR(IMPORT!K629="intervention",IMPORT!K629="intervention-late")),IF(OR(A629="Z - Garage - Livraison",A629="Z - Garage - Restitution"),"",B629),"")</f>
        <v/>
      </c>
      <c r="L629" s="18" t="str">
        <f t="shared" si="18"/>
        <v/>
      </c>
      <c r="M629" s="20" t="str">
        <f>IFERROR(INT(IF(OR(IMPORT!K629="intervention",IMPORT!K629="intervention-late",IMPORT!K629="unavailable"),IF(J629&lt;&gt;"",MID(VLOOKUP(B629,IMPORT!$F:$AF,21,0),1,10),MID(VLOOKUP(B629,IMPORT!$F:$AF,19,0),1,10)),"")),"")</f>
        <v/>
      </c>
      <c r="N629" s="20" t="str">
        <f>IFERROR(INT(IF(OR(IMPORT!K629="intervention",IMPORT!K629="intervention-late",IMPORT!K629="unavailable"),IF(J629&lt;&gt;"",MID(VLOOKUP(B629,IMPORT!$F:$AF,22,0),1,10),MID(VLOOKUP(B629,IMPORT!$F:$AF,20,0),1,10)),"")),"")</f>
        <v/>
      </c>
      <c r="O629" s="18" t="str">
        <f t="shared" ca="1" si="19"/>
        <v/>
      </c>
      <c r="P629" s="14" t="str">
        <f>IFERROR(INT(IF(MID(VLOOKUP(B629,IMPORT!$F:$AF,23,FALSE),1,10)&lt;&gt;"null",MID(VLOOKUP(B629,IMPORT!$F:$AF,23,FALSE),1,10),"")),"")</f>
        <v/>
      </c>
      <c r="Q629" s="16" t="str">
        <f>IFERROR(INT(IF(MID(VLOOKUP(B629,IMPORT!$F:$AF,26,FALSE),1,10)&lt;&gt;"null",MID(VLOOKUP(B629,IMPORT!$F:$AF,26,FALSE),1,10),"")),"")</f>
        <v/>
      </c>
      <c r="R629" s="16" t="str">
        <f>IFERROR(IF(VLOOKUP(B629,IMPORT!$F:$AF,11,FALSE)="true","X",""),"")</f>
        <v/>
      </c>
      <c r="S629" s="16" t="str">
        <f>IFERROR(IF(VLOOKUP(B629,IMPORT!$F:$AF,12,FALSE)="true","X",""),"")</f>
        <v/>
      </c>
      <c r="T629" s="16" t="str">
        <f>IFERROR(IF(VLOOKUP(B629,IMPORT!$F:$AF,9,FALSE)="true","X",""),"")</f>
        <v/>
      </c>
      <c r="U629" s="16" t="str">
        <f>IFERROR(IF(VLOOKUP(B629,IMPORT!$F:$AF,10,FALSE)="true","X",""),"")</f>
        <v/>
      </c>
      <c r="V629" s="16" t="str">
        <f>IFERROR(IF(VLOOKUP(B629,IMPORT!$F:$AF,13,FALSE)="true","X",""),"")</f>
        <v/>
      </c>
      <c r="W629" s="16" t="str">
        <f>IFERROR(IF(VLOOKUP(B629,IMPORT!$F:$AF,14,FALSE)="true","X",""),"")</f>
        <v/>
      </c>
      <c r="X629" s="12" t="str">
        <f>IFERROR(INT(IF(MID(VLOOKUP(B629,IMPORT!$F:$AF,27,FALSE),1,10)&lt;&gt;"null",MID(VLOOKUP(B629,IMPORT!$F:$AF,27,FALSE),1,10),"-")),"")</f>
        <v/>
      </c>
      <c r="Y629" s="21" t="str">
        <f>IFERROR(IF(VLOOKUP(B629,IMPORT!$F:$AF,24,FALSE)&lt;&gt;"null",VLOOKUP(B629,IMPORT!$F:$AF,24,FALSE),""),"")</f>
        <v/>
      </c>
      <c r="Z629" s="18" t="str">
        <f>IFERROR(IF(VLOOKUP(B629,IMPORT!$F:$AF,25,FALSE)&lt;&gt;"null",VLOOKUP(B629,IMPORT!$F:$AF,25,FALSE),""),"")</f>
        <v/>
      </c>
    </row>
    <row r="630" spans="1:26">
      <c r="A630" s="1" t="str">
        <f>IFERROR(IF(IMPORT!C630&lt;&gt;"",IMPORT!C630,""),"")</f>
        <v/>
      </c>
      <c r="B630" s="1">
        <f>IFERROR(VLOOKUP(D630,IMPORT!$1:$1048576,6,FALSE),"")</f>
        <v>0</v>
      </c>
      <c r="C630" s="1" t="str">
        <f>IFERROR(VLOOKUP(B630,IMPORT!$F:$G,2,FALSE),"")</f>
        <v/>
      </c>
      <c r="D630" s="8" t="str">
        <f>IFERROR(IF(IMPORT!A630&lt;&gt;"",IMPORT!A630,""),"")</f>
        <v/>
      </c>
      <c r="E630" s="1">
        <f>IFERROR(VLOOKUP(D630,IMPORT!$1:$1048576,21,FALSE),"")</f>
        <v>0</v>
      </c>
      <c r="F630" s="22" t="str">
        <f>IFERROR(IF(VLOOKUP(B630,IMPORT!$F:$J,4,0)="true","","S"),"")</f>
        <v/>
      </c>
      <c r="G630" s="10" t="str">
        <f>IFERROR(IF(VLOOKUP(B630,IMPORT!$F:$J,5,0)="normal","","B"),"")</f>
        <v/>
      </c>
      <c r="H630" s="23" t="str">
        <f>IFERROR(IF(VLOOKUP(B630,IMPORT!$F:$L,7,0)="true","","P"),"")</f>
        <v/>
      </c>
      <c r="I630" s="18" t="str">
        <f>IF(AND(OR(IMPORT!K630="available",IMPORT!K630="reservation",IMPORT!K630="reservation-late"),OR(A630&lt;&gt;"Z - Garage - Livraison",A630&lt;&gt;"Z - Garage - Livraison")),B630,"")</f>
        <v/>
      </c>
      <c r="J630" s="18" t="str">
        <f>IFERROR(IF(VLOOKUP(B630,IMPORT!$F:$AF,21,FALSE)&lt;&gt;"null",IF(OR(A630="Z - Garage - Livraison",A630="Z - Garage - Restitution"),"",B630),""),"")</f>
        <v/>
      </c>
      <c r="K630" s="18" t="str">
        <f>IF(AND(J630="",OR(IMPORT!K630="intervention",IMPORT!K630="intervention-late")),IF(OR(A630="Z - Garage - Livraison",A630="Z - Garage - Restitution"),"",B630),"")</f>
        <v/>
      </c>
      <c r="L630" s="18" t="str">
        <f t="shared" si="18"/>
        <v/>
      </c>
      <c r="M630" s="20" t="str">
        <f>IFERROR(INT(IF(OR(IMPORT!K630="intervention",IMPORT!K630="intervention-late",IMPORT!K630="unavailable"),IF(J630&lt;&gt;"",MID(VLOOKUP(B630,IMPORT!$F:$AF,21,0),1,10),MID(VLOOKUP(B630,IMPORT!$F:$AF,19,0),1,10)),"")),"")</f>
        <v/>
      </c>
      <c r="N630" s="20" t="str">
        <f>IFERROR(INT(IF(OR(IMPORT!K630="intervention",IMPORT!K630="intervention-late",IMPORT!K630="unavailable"),IF(J630&lt;&gt;"",MID(VLOOKUP(B630,IMPORT!$F:$AF,22,0),1,10),MID(VLOOKUP(B630,IMPORT!$F:$AF,20,0),1,10)),"")),"")</f>
        <v/>
      </c>
      <c r="O630" s="18" t="str">
        <f t="shared" ca="1" si="19"/>
        <v/>
      </c>
      <c r="P630" s="14" t="str">
        <f>IFERROR(INT(IF(MID(VLOOKUP(B630,IMPORT!$F:$AF,23,FALSE),1,10)&lt;&gt;"null",MID(VLOOKUP(B630,IMPORT!$F:$AF,23,FALSE),1,10),"")),"")</f>
        <v/>
      </c>
      <c r="Q630" s="16" t="str">
        <f>IFERROR(INT(IF(MID(VLOOKUP(B630,IMPORT!$F:$AF,26,FALSE),1,10)&lt;&gt;"null",MID(VLOOKUP(B630,IMPORT!$F:$AF,26,FALSE),1,10),"")),"")</f>
        <v/>
      </c>
      <c r="R630" s="16" t="str">
        <f>IFERROR(IF(VLOOKUP(B630,IMPORT!$F:$AF,11,FALSE)="true","X",""),"")</f>
        <v/>
      </c>
      <c r="S630" s="16" t="str">
        <f>IFERROR(IF(VLOOKUP(B630,IMPORT!$F:$AF,12,FALSE)="true","X",""),"")</f>
        <v/>
      </c>
      <c r="T630" s="16" t="str">
        <f>IFERROR(IF(VLOOKUP(B630,IMPORT!$F:$AF,9,FALSE)="true","X",""),"")</f>
        <v/>
      </c>
      <c r="U630" s="16" t="str">
        <f>IFERROR(IF(VLOOKUP(B630,IMPORT!$F:$AF,10,FALSE)="true","X",""),"")</f>
        <v/>
      </c>
      <c r="V630" s="16" t="str">
        <f>IFERROR(IF(VLOOKUP(B630,IMPORT!$F:$AF,13,FALSE)="true","X",""),"")</f>
        <v/>
      </c>
      <c r="W630" s="16" t="str">
        <f>IFERROR(IF(VLOOKUP(B630,IMPORT!$F:$AF,14,FALSE)="true","X",""),"")</f>
        <v/>
      </c>
      <c r="X630" s="12" t="str">
        <f>IFERROR(INT(IF(MID(VLOOKUP(B630,IMPORT!$F:$AF,27,FALSE),1,10)&lt;&gt;"null",MID(VLOOKUP(B630,IMPORT!$F:$AF,27,FALSE),1,10),"-")),"")</f>
        <v/>
      </c>
      <c r="Y630" s="21" t="str">
        <f>IFERROR(IF(VLOOKUP(B630,IMPORT!$F:$AF,24,FALSE)&lt;&gt;"null",VLOOKUP(B630,IMPORT!$F:$AF,24,FALSE),""),"")</f>
        <v/>
      </c>
      <c r="Z630" s="18" t="str">
        <f>IFERROR(IF(VLOOKUP(B630,IMPORT!$F:$AF,25,FALSE)&lt;&gt;"null",VLOOKUP(B630,IMPORT!$F:$AF,25,FALSE),""),"")</f>
        <v/>
      </c>
    </row>
    <row r="631" spans="1:26">
      <c r="A631" s="1" t="str">
        <f>IFERROR(IF(IMPORT!C631&lt;&gt;"",IMPORT!C631,""),"")</f>
        <v/>
      </c>
      <c r="B631" s="1">
        <f>IFERROR(VLOOKUP(D631,IMPORT!$1:$1048576,6,FALSE),"")</f>
        <v>0</v>
      </c>
      <c r="C631" s="1" t="str">
        <f>IFERROR(VLOOKUP(B631,IMPORT!$F:$G,2,FALSE),"")</f>
        <v/>
      </c>
      <c r="D631" s="8" t="str">
        <f>IFERROR(IF(IMPORT!A631&lt;&gt;"",IMPORT!A631,""),"")</f>
        <v/>
      </c>
      <c r="E631" s="1">
        <f>IFERROR(VLOOKUP(D631,IMPORT!$1:$1048576,21,FALSE),"")</f>
        <v>0</v>
      </c>
      <c r="F631" s="22" t="str">
        <f>IFERROR(IF(VLOOKUP(B631,IMPORT!$F:$J,4,0)="true","","S"),"")</f>
        <v/>
      </c>
      <c r="G631" s="10" t="str">
        <f>IFERROR(IF(VLOOKUP(B631,IMPORT!$F:$J,5,0)="normal","","B"),"")</f>
        <v/>
      </c>
      <c r="H631" s="23" t="str">
        <f>IFERROR(IF(VLOOKUP(B631,IMPORT!$F:$L,7,0)="true","","P"),"")</f>
        <v/>
      </c>
      <c r="I631" s="18" t="str">
        <f>IF(AND(OR(IMPORT!K631="available",IMPORT!K631="reservation",IMPORT!K631="reservation-late"),OR(A631&lt;&gt;"Z - Garage - Livraison",A631&lt;&gt;"Z - Garage - Livraison")),B631,"")</f>
        <v/>
      </c>
      <c r="J631" s="18" t="str">
        <f>IFERROR(IF(VLOOKUP(B631,IMPORT!$F:$AF,21,FALSE)&lt;&gt;"null",IF(OR(A631="Z - Garage - Livraison",A631="Z - Garage - Restitution"),"",B631),""),"")</f>
        <v/>
      </c>
      <c r="K631" s="18" t="str">
        <f>IF(AND(J631="",OR(IMPORT!K631="intervention",IMPORT!K631="intervention-late")),IF(OR(A631="Z - Garage - Livraison",A631="Z - Garage - Restitution"),"",B631),"")</f>
        <v/>
      </c>
      <c r="L631" s="18" t="str">
        <f t="shared" si="18"/>
        <v/>
      </c>
      <c r="M631" s="20" t="str">
        <f>IFERROR(INT(IF(OR(IMPORT!K631="intervention",IMPORT!K631="intervention-late",IMPORT!K631="unavailable"),IF(J631&lt;&gt;"",MID(VLOOKUP(B631,IMPORT!$F:$AF,21,0),1,10),MID(VLOOKUP(B631,IMPORT!$F:$AF,19,0),1,10)),"")),"")</f>
        <v/>
      </c>
      <c r="N631" s="20" t="str">
        <f>IFERROR(INT(IF(OR(IMPORT!K631="intervention",IMPORT!K631="intervention-late",IMPORT!K631="unavailable"),IF(J631&lt;&gt;"",MID(VLOOKUP(B631,IMPORT!$F:$AF,22,0),1,10),MID(VLOOKUP(B631,IMPORT!$F:$AF,20,0),1,10)),"")),"")</f>
        <v/>
      </c>
      <c r="O631" s="18" t="str">
        <f t="shared" ca="1" si="19"/>
        <v/>
      </c>
      <c r="P631" s="14" t="str">
        <f>IFERROR(INT(IF(MID(VLOOKUP(B631,IMPORT!$F:$AF,23,FALSE),1,10)&lt;&gt;"null",MID(VLOOKUP(B631,IMPORT!$F:$AF,23,FALSE),1,10),"")),"")</f>
        <v/>
      </c>
      <c r="Q631" s="16" t="str">
        <f>IFERROR(INT(IF(MID(VLOOKUP(B631,IMPORT!$F:$AF,26,FALSE),1,10)&lt;&gt;"null",MID(VLOOKUP(B631,IMPORT!$F:$AF,26,FALSE),1,10),"")),"")</f>
        <v/>
      </c>
      <c r="R631" s="16" t="str">
        <f>IFERROR(IF(VLOOKUP(B631,IMPORT!$F:$AF,11,FALSE)="true","X",""),"")</f>
        <v/>
      </c>
      <c r="S631" s="16" t="str">
        <f>IFERROR(IF(VLOOKUP(B631,IMPORT!$F:$AF,12,FALSE)="true","X",""),"")</f>
        <v/>
      </c>
      <c r="T631" s="16" t="str">
        <f>IFERROR(IF(VLOOKUP(B631,IMPORT!$F:$AF,9,FALSE)="true","X",""),"")</f>
        <v/>
      </c>
      <c r="U631" s="16" t="str">
        <f>IFERROR(IF(VLOOKUP(B631,IMPORT!$F:$AF,10,FALSE)="true","X",""),"")</f>
        <v/>
      </c>
      <c r="V631" s="16" t="str">
        <f>IFERROR(IF(VLOOKUP(B631,IMPORT!$F:$AF,13,FALSE)="true","X",""),"")</f>
        <v/>
      </c>
      <c r="W631" s="16" t="str">
        <f>IFERROR(IF(VLOOKUP(B631,IMPORT!$F:$AF,14,FALSE)="true","X",""),"")</f>
        <v/>
      </c>
      <c r="X631" s="12" t="str">
        <f>IFERROR(INT(IF(MID(VLOOKUP(B631,IMPORT!$F:$AF,27,FALSE),1,10)&lt;&gt;"null",MID(VLOOKUP(B631,IMPORT!$F:$AF,27,FALSE),1,10),"-")),"")</f>
        <v/>
      </c>
      <c r="Y631" s="21" t="str">
        <f>IFERROR(IF(VLOOKUP(B631,IMPORT!$F:$AF,24,FALSE)&lt;&gt;"null",VLOOKUP(B631,IMPORT!$F:$AF,24,FALSE),""),"")</f>
        <v/>
      </c>
      <c r="Z631" s="18" t="str">
        <f>IFERROR(IF(VLOOKUP(B631,IMPORT!$F:$AF,25,FALSE)&lt;&gt;"null",VLOOKUP(B631,IMPORT!$F:$AF,25,FALSE),""),"")</f>
        <v/>
      </c>
    </row>
    <row r="632" spans="1:26">
      <c r="A632" s="1" t="str">
        <f>IFERROR(IF(IMPORT!C632&lt;&gt;"",IMPORT!C632,""),"")</f>
        <v/>
      </c>
      <c r="B632" s="1">
        <f>IFERROR(VLOOKUP(D632,IMPORT!$1:$1048576,6,FALSE),"")</f>
        <v>0</v>
      </c>
      <c r="C632" s="1" t="str">
        <f>IFERROR(VLOOKUP(B632,IMPORT!$F:$G,2,FALSE),"")</f>
        <v/>
      </c>
      <c r="D632" s="8" t="str">
        <f>IFERROR(IF(IMPORT!A632&lt;&gt;"",IMPORT!A632,""),"")</f>
        <v/>
      </c>
      <c r="E632" s="1">
        <f>IFERROR(VLOOKUP(D632,IMPORT!$1:$1048576,21,FALSE),"")</f>
        <v>0</v>
      </c>
      <c r="F632" s="22" t="str">
        <f>IFERROR(IF(VLOOKUP(B632,IMPORT!$F:$J,4,0)="true","","S"),"")</f>
        <v/>
      </c>
      <c r="G632" s="10" t="str">
        <f>IFERROR(IF(VLOOKUP(B632,IMPORT!$F:$J,5,0)="normal","","B"),"")</f>
        <v/>
      </c>
      <c r="H632" s="23" t="str">
        <f>IFERROR(IF(VLOOKUP(B632,IMPORT!$F:$L,7,0)="true","","P"),"")</f>
        <v/>
      </c>
      <c r="I632" s="18" t="str">
        <f>IF(AND(OR(IMPORT!K632="available",IMPORT!K632="reservation",IMPORT!K632="reservation-late"),OR(A632&lt;&gt;"Z - Garage - Livraison",A632&lt;&gt;"Z - Garage - Livraison")),B632,"")</f>
        <v/>
      </c>
      <c r="J632" s="18" t="str">
        <f>IFERROR(IF(VLOOKUP(B632,IMPORT!$F:$AF,21,FALSE)&lt;&gt;"null",IF(OR(A632="Z - Garage - Livraison",A632="Z - Garage - Restitution"),"",B632),""),"")</f>
        <v/>
      </c>
      <c r="K632" s="18" t="str">
        <f>IF(AND(J632="",OR(IMPORT!K632="intervention",IMPORT!K632="intervention-late")),IF(OR(A632="Z - Garage - Livraison",A632="Z - Garage - Restitution"),"",B632),"")</f>
        <v/>
      </c>
      <c r="L632" s="18" t="str">
        <f t="shared" si="18"/>
        <v/>
      </c>
      <c r="M632" s="20" t="str">
        <f>IFERROR(INT(IF(OR(IMPORT!K632="intervention",IMPORT!K632="intervention-late",IMPORT!K632="unavailable"),IF(J632&lt;&gt;"",MID(VLOOKUP(B632,IMPORT!$F:$AF,21,0),1,10),MID(VLOOKUP(B632,IMPORT!$F:$AF,19,0),1,10)),"")),"")</f>
        <v/>
      </c>
      <c r="N632" s="20" t="str">
        <f>IFERROR(INT(IF(OR(IMPORT!K632="intervention",IMPORT!K632="intervention-late",IMPORT!K632="unavailable"),IF(J632&lt;&gt;"",MID(VLOOKUP(B632,IMPORT!$F:$AF,22,0),1,10),MID(VLOOKUP(B632,IMPORT!$F:$AF,20,0),1,10)),"")),"")</f>
        <v/>
      </c>
      <c r="O632" s="18" t="str">
        <f t="shared" ca="1" si="19"/>
        <v/>
      </c>
      <c r="P632" s="14" t="str">
        <f>IFERROR(INT(IF(MID(VLOOKUP(B632,IMPORT!$F:$AF,23,FALSE),1,10)&lt;&gt;"null",MID(VLOOKUP(B632,IMPORT!$F:$AF,23,FALSE),1,10),"")),"")</f>
        <v/>
      </c>
      <c r="Q632" s="16" t="str">
        <f>IFERROR(INT(IF(MID(VLOOKUP(B632,IMPORT!$F:$AF,26,FALSE),1,10)&lt;&gt;"null",MID(VLOOKUP(B632,IMPORT!$F:$AF,26,FALSE),1,10),"")),"")</f>
        <v/>
      </c>
      <c r="R632" s="16" t="str">
        <f>IFERROR(IF(VLOOKUP(B632,IMPORT!$F:$AF,11,FALSE)="true","X",""),"")</f>
        <v/>
      </c>
      <c r="S632" s="16" t="str">
        <f>IFERROR(IF(VLOOKUP(B632,IMPORT!$F:$AF,12,FALSE)="true","X",""),"")</f>
        <v/>
      </c>
      <c r="T632" s="16" t="str">
        <f>IFERROR(IF(VLOOKUP(B632,IMPORT!$F:$AF,9,FALSE)="true","X",""),"")</f>
        <v/>
      </c>
      <c r="U632" s="16" t="str">
        <f>IFERROR(IF(VLOOKUP(B632,IMPORT!$F:$AF,10,FALSE)="true","X",""),"")</f>
        <v/>
      </c>
      <c r="V632" s="16" t="str">
        <f>IFERROR(IF(VLOOKUP(B632,IMPORT!$F:$AF,13,FALSE)="true","X",""),"")</f>
        <v/>
      </c>
      <c r="W632" s="16" t="str">
        <f>IFERROR(IF(VLOOKUP(B632,IMPORT!$F:$AF,14,FALSE)="true","X",""),"")</f>
        <v/>
      </c>
      <c r="X632" s="12" t="str">
        <f>IFERROR(INT(IF(MID(VLOOKUP(B632,IMPORT!$F:$AF,27,FALSE),1,10)&lt;&gt;"null",MID(VLOOKUP(B632,IMPORT!$F:$AF,27,FALSE),1,10),"-")),"")</f>
        <v/>
      </c>
      <c r="Y632" s="21" t="str">
        <f>IFERROR(IF(VLOOKUP(B632,IMPORT!$F:$AF,24,FALSE)&lt;&gt;"null",VLOOKUP(B632,IMPORT!$F:$AF,24,FALSE),""),"")</f>
        <v/>
      </c>
      <c r="Z632" s="18" t="str">
        <f>IFERROR(IF(VLOOKUP(B632,IMPORT!$F:$AF,25,FALSE)&lt;&gt;"null",VLOOKUP(B632,IMPORT!$F:$AF,25,FALSE),""),"")</f>
        <v/>
      </c>
    </row>
    <row r="633" spans="1:26">
      <c r="A633" s="1" t="str">
        <f>IFERROR(IF(IMPORT!C633&lt;&gt;"",IMPORT!C633,""),"")</f>
        <v/>
      </c>
      <c r="B633" s="1">
        <f>IFERROR(VLOOKUP(D633,IMPORT!$1:$1048576,6,FALSE),"")</f>
        <v>0</v>
      </c>
      <c r="C633" s="1" t="str">
        <f>IFERROR(VLOOKUP(B633,IMPORT!$F:$G,2,FALSE),"")</f>
        <v/>
      </c>
      <c r="D633" s="8" t="str">
        <f>IFERROR(IF(IMPORT!A633&lt;&gt;"",IMPORT!A633,""),"")</f>
        <v/>
      </c>
      <c r="E633" s="1">
        <f>IFERROR(VLOOKUP(D633,IMPORT!$1:$1048576,21,FALSE),"")</f>
        <v>0</v>
      </c>
      <c r="F633" s="22" t="str">
        <f>IFERROR(IF(VLOOKUP(B633,IMPORT!$F:$J,4,0)="true","","S"),"")</f>
        <v/>
      </c>
      <c r="G633" s="10" t="str">
        <f>IFERROR(IF(VLOOKUP(B633,IMPORT!$F:$J,5,0)="normal","","B"),"")</f>
        <v/>
      </c>
      <c r="H633" s="23" t="str">
        <f>IFERROR(IF(VLOOKUP(B633,IMPORT!$F:$L,7,0)="true","","P"),"")</f>
        <v/>
      </c>
      <c r="I633" s="18" t="str">
        <f>IF(AND(OR(IMPORT!K633="available",IMPORT!K633="reservation",IMPORT!K633="reservation-late"),OR(A633&lt;&gt;"Z - Garage - Livraison",A633&lt;&gt;"Z - Garage - Livraison")),B633,"")</f>
        <v/>
      </c>
      <c r="J633" s="18" t="str">
        <f>IFERROR(IF(VLOOKUP(B633,IMPORT!$F:$AF,21,FALSE)&lt;&gt;"null",IF(OR(A633="Z - Garage - Livraison",A633="Z - Garage - Restitution"),"",B633),""),"")</f>
        <v/>
      </c>
      <c r="K633" s="18" t="str">
        <f>IF(AND(J633="",OR(IMPORT!K633="intervention",IMPORT!K633="intervention-late")),IF(OR(A633="Z - Garage - Livraison",A633="Z - Garage - Restitution"),"",B633),"")</f>
        <v/>
      </c>
      <c r="L633" s="18" t="str">
        <f t="shared" si="18"/>
        <v/>
      </c>
      <c r="M633" s="20" t="str">
        <f>IFERROR(INT(IF(OR(IMPORT!K633="intervention",IMPORT!K633="intervention-late",IMPORT!K633="unavailable"),IF(J633&lt;&gt;"",MID(VLOOKUP(B633,IMPORT!$F:$AF,21,0),1,10),MID(VLOOKUP(B633,IMPORT!$F:$AF,19,0),1,10)),"")),"")</f>
        <v/>
      </c>
      <c r="N633" s="20" t="str">
        <f>IFERROR(INT(IF(OR(IMPORT!K633="intervention",IMPORT!K633="intervention-late",IMPORT!K633="unavailable"),IF(J633&lt;&gt;"",MID(VLOOKUP(B633,IMPORT!$F:$AF,22,0),1,10),MID(VLOOKUP(B633,IMPORT!$F:$AF,20,0),1,10)),"")),"")</f>
        <v/>
      </c>
      <c r="O633" s="18" t="str">
        <f t="shared" ca="1" si="19"/>
        <v/>
      </c>
      <c r="P633" s="14" t="str">
        <f>IFERROR(INT(IF(MID(VLOOKUP(B633,IMPORT!$F:$AF,23,FALSE),1,10)&lt;&gt;"null",MID(VLOOKUP(B633,IMPORT!$F:$AF,23,FALSE),1,10),"")),"")</f>
        <v/>
      </c>
      <c r="Q633" s="16" t="str">
        <f>IFERROR(INT(IF(MID(VLOOKUP(B633,IMPORT!$F:$AF,26,FALSE),1,10)&lt;&gt;"null",MID(VLOOKUP(B633,IMPORT!$F:$AF,26,FALSE),1,10),"")),"")</f>
        <v/>
      </c>
      <c r="R633" s="16" t="str">
        <f>IFERROR(IF(VLOOKUP(B633,IMPORT!$F:$AF,11,FALSE)="true","X",""),"")</f>
        <v/>
      </c>
      <c r="S633" s="16" t="str">
        <f>IFERROR(IF(VLOOKUP(B633,IMPORT!$F:$AF,12,FALSE)="true","X",""),"")</f>
        <v/>
      </c>
      <c r="T633" s="16" t="str">
        <f>IFERROR(IF(VLOOKUP(B633,IMPORT!$F:$AF,9,FALSE)="true","X",""),"")</f>
        <v/>
      </c>
      <c r="U633" s="16" t="str">
        <f>IFERROR(IF(VLOOKUP(B633,IMPORT!$F:$AF,10,FALSE)="true","X",""),"")</f>
        <v/>
      </c>
      <c r="V633" s="16" t="str">
        <f>IFERROR(IF(VLOOKUP(B633,IMPORT!$F:$AF,13,FALSE)="true","X",""),"")</f>
        <v/>
      </c>
      <c r="W633" s="16" t="str">
        <f>IFERROR(IF(VLOOKUP(B633,IMPORT!$F:$AF,14,FALSE)="true","X",""),"")</f>
        <v/>
      </c>
      <c r="X633" s="12" t="str">
        <f>IFERROR(INT(IF(MID(VLOOKUP(B633,IMPORT!$F:$AF,27,FALSE),1,10)&lt;&gt;"null",MID(VLOOKUP(B633,IMPORT!$F:$AF,27,FALSE),1,10),"-")),"")</f>
        <v/>
      </c>
      <c r="Y633" s="21" t="str">
        <f>IFERROR(IF(VLOOKUP(B633,IMPORT!$F:$AF,24,FALSE)&lt;&gt;"null",VLOOKUP(B633,IMPORT!$F:$AF,24,FALSE),""),"")</f>
        <v/>
      </c>
      <c r="Z633" s="18" t="str">
        <f>IFERROR(IF(VLOOKUP(B633,IMPORT!$F:$AF,25,FALSE)&lt;&gt;"null",VLOOKUP(B633,IMPORT!$F:$AF,25,FALSE),""),"")</f>
        <v/>
      </c>
    </row>
    <row r="634" spans="1:26">
      <c r="A634" s="1" t="str">
        <f>IFERROR(IF(IMPORT!C634&lt;&gt;"",IMPORT!C634,""),"")</f>
        <v/>
      </c>
      <c r="B634" s="1">
        <f>IFERROR(VLOOKUP(D634,IMPORT!$1:$1048576,6,FALSE),"")</f>
        <v>0</v>
      </c>
      <c r="C634" s="1" t="str">
        <f>IFERROR(VLOOKUP(B634,IMPORT!$F:$G,2,FALSE),"")</f>
        <v/>
      </c>
      <c r="D634" s="8" t="str">
        <f>IFERROR(IF(IMPORT!A634&lt;&gt;"",IMPORT!A634,""),"")</f>
        <v/>
      </c>
      <c r="E634" s="1">
        <f>IFERROR(VLOOKUP(D634,IMPORT!$1:$1048576,21,FALSE),"")</f>
        <v>0</v>
      </c>
      <c r="F634" s="22" t="str">
        <f>IFERROR(IF(VLOOKUP(B634,IMPORT!$F:$J,4,0)="true","","S"),"")</f>
        <v/>
      </c>
      <c r="G634" s="10" t="str">
        <f>IFERROR(IF(VLOOKUP(B634,IMPORT!$F:$J,5,0)="normal","","B"),"")</f>
        <v/>
      </c>
      <c r="H634" s="23" t="str">
        <f>IFERROR(IF(VLOOKUP(B634,IMPORT!$F:$L,7,0)="true","","P"),"")</f>
        <v/>
      </c>
      <c r="I634" s="18" t="str">
        <f>IF(AND(OR(IMPORT!K634="available",IMPORT!K634="reservation",IMPORT!K634="reservation-late"),OR(A634&lt;&gt;"Z - Garage - Livraison",A634&lt;&gt;"Z - Garage - Livraison")),B634,"")</f>
        <v/>
      </c>
      <c r="J634" s="18" t="str">
        <f>IFERROR(IF(VLOOKUP(B634,IMPORT!$F:$AF,21,FALSE)&lt;&gt;"null",IF(OR(A634="Z - Garage - Livraison",A634="Z - Garage - Restitution"),"",B634),""),"")</f>
        <v/>
      </c>
      <c r="K634" s="18" t="str">
        <f>IF(AND(J634="",OR(IMPORT!K634="intervention",IMPORT!K634="intervention-late")),IF(OR(A634="Z - Garage - Livraison",A634="Z - Garage - Restitution"),"",B634),"")</f>
        <v/>
      </c>
      <c r="L634" s="18" t="str">
        <f t="shared" si="18"/>
        <v/>
      </c>
      <c r="M634" s="20" t="str">
        <f>IFERROR(INT(IF(OR(IMPORT!K634="intervention",IMPORT!K634="intervention-late",IMPORT!K634="unavailable"),IF(J634&lt;&gt;"",MID(VLOOKUP(B634,IMPORT!$F:$AF,21,0),1,10),MID(VLOOKUP(B634,IMPORT!$F:$AF,19,0),1,10)),"")),"")</f>
        <v/>
      </c>
      <c r="N634" s="20" t="str">
        <f>IFERROR(INT(IF(OR(IMPORT!K634="intervention",IMPORT!K634="intervention-late",IMPORT!K634="unavailable"),IF(J634&lt;&gt;"",MID(VLOOKUP(B634,IMPORT!$F:$AF,22,0),1,10),MID(VLOOKUP(B634,IMPORT!$F:$AF,20,0),1,10)),"")),"")</f>
        <v/>
      </c>
      <c r="O634" s="18" t="str">
        <f t="shared" ca="1" si="19"/>
        <v/>
      </c>
      <c r="P634" s="14" t="str">
        <f>IFERROR(INT(IF(MID(VLOOKUP(B634,IMPORT!$F:$AF,23,FALSE),1,10)&lt;&gt;"null",MID(VLOOKUP(B634,IMPORT!$F:$AF,23,FALSE),1,10),"")),"")</f>
        <v/>
      </c>
      <c r="Q634" s="16" t="str">
        <f>IFERROR(INT(IF(MID(VLOOKUP(B634,IMPORT!$F:$AF,26,FALSE),1,10)&lt;&gt;"null",MID(VLOOKUP(B634,IMPORT!$F:$AF,26,FALSE),1,10),"")),"")</f>
        <v/>
      </c>
      <c r="R634" s="16" t="str">
        <f>IFERROR(IF(VLOOKUP(B634,IMPORT!$F:$AF,11,FALSE)="true","X",""),"")</f>
        <v/>
      </c>
      <c r="S634" s="16" t="str">
        <f>IFERROR(IF(VLOOKUP(B634,IMPORT!$F:$AF,12,FALSE)="true","X",""),"")</f>
        <v/>
      </c>
      <c r="T634" s="16" t="str">
        <f>IFERROR(IF(VLOOKUP(B634,IMPORT!$F:$AF,9,FALSE)="true","X",""),"")</f>
        <v/>
      </c>
      <c r="U634" s="16" t="str">
        <f>IFERROR(IF(VLOOKUP(B634,IMPORT!$F:$AF,10,FALSE)="true","X",""),"")</f>
        <v/>
      </c>
      <c r="V634" s="16" t="str">
        <f>IFERROR(IF(VLOOKUP(B634,IMPORT!$F:$AF,13,FALSE)="true","X",""),"")</f>
        <v/>
      </c>
      <c r="W634" s="16" t="str">
        <f>IFERROR(IF(VLOOKUP(B634,IMPORT!$F:$AF,14,FALSE)="true","X",""),"")</f>
        <v/>
      </c>
      <c r="X634" s="12" t="str">
        <f>IFERROR(INT(IF(MID(VLOOKUP(B634,IMPORT!$F:$AF,27,FALSE),1,10)&lt;&gt;"null",MID(VLOOKUP(B634,IMPORT!$F:$AF,27,FALSE),1,10),"-")),"")</f>
        <v/>
      </c>
      <c r="Y634" s="21" t="str">
        <f>IFERROR(IF(VLOOKUP(B634,IMPORT!$F:$AF,24,FALSE)&lt;&gt;"null",VLOOKUP(B634,IMPORT!$F:$AF,24,FALSE),""),"")</f>
        <v/>
      </c>
      <c r="Z634" s="18" t="str">
        <f>IFERROR(IF(VLOOKUP(B634,IMPORT!$F:$AF,25,FALSE)&lt;&gt;"null",VLOOKUP(B634,IMPORT!$F:$AF,25,FALSE),""),"")</f>
        <v/>
      </c>
    </row>
    <row r="635" spans="1:26">
      <c r="A635" s="1" t="str">
        <f>IFERROR(IF(IMPORT!C635&lt;&gt;"",IMPORT!C635,""),"")</f>
        <v/>
      </c>
      <c r="B635" s="1">
        <f>IFERROR(VLOOKUP(D635,IMPORT!$1:$1048576,6,FALSE),"")</f>
        <v>0</v>
      </c>
      <c r="C635" s="1" t="str">
        <f>IFERROR(VLOOKUP(B635,IMPORT!$F:$G,2,FALSE),"")</f>
        <v/>
      </c>
      <c r="D635" s="8" t="str">
        <f>IFERROR(IF(IMPORT!A635&lt;&gt;"",IMPORT!A635,""),"")</f>
        <v/>
      </c>
      <c r="E635" s="1">
        <f>IFERROR(VLOOKUP(D635,IMPORT!$1:$1048576,21,FALSE),"")</f>
        <v>0</v>
      </c>
      <c r="F635" s="22" t="str">
        <f>IFERROR(IF(VLOOKUP(B635,IMPORT!$F:$J,4,0)="true","","S"),"")</f>
        <v/>
      </c>
      <c r="G635" s="10" t="str">
        <f>IFERROR(IF(VLOOKUP(B635,IMPORT!$F:$J,5,0)="normal","","B"),"")</f>
        <v/>
      </c>
      <c r="H635" s="23" t="str">
        <f>IFERROR(IF(VLOOKUP(B635,IMPORT!$F:$L,7,0)="true","","P"),"")</f>
        <v/>
      </c>
      <c r="I635" s="18" t="str">
        <f>IF(AND(OR(IMPORT!K635="available",IMPORT!K635="reservation",IMPORT!K635="reservation-late"),OR(A635&lt;&gt;"Z - Garage - Livraison",A635&lt;&gt;"Z - Garage - Livraison")),B635,"")</f>
        <v/>
      </c>
      <c r="J635" s="18" t="str">
        <f>IFERROR(IF(VLOOKUP(B635,IMPORT!$F:$AF,21,FALSE)&lt;&gt;"null",IF(OR(A635="Z - Garage - Livraison",A635="Z - Garage - Restitution"),"",B635),""),"")</f>
        <v/>
      </c>
      <c r="K635" s="18" t="str">
        <f>IF(AND(J635="",OR(IMPORT!K635="intervention",IMPORT!K635="intervention-late")),IF(OR(A635="Z - Garage - Livraison",A635="Z - Garage - Restitution"),"",B635),"")</f>
        <v/>
      </c>
      <c r="L635" s="18" t="str">
        <f t="shared" si="18"/>
        <v/>
      </c>
      <c r="M635" s="20" t="str">
        <f>IFERROR(INT(IF(OR(IMPORT!K635="intervention",IMPORT!K635="intervention-late",IMPORT!K635="unavailable"),IF(J635&lt;&gt;"",MID(VLOOKUP(B635,IMPORT!$F:$AF,21,0),1,10),MID(VLOOKUP(B635,IMPORT!$F:$AF,19,0),1,10)),"")),"")</f>
        <v/>
      </c>
      <c r="N635" s="20" t="str">
        <f>IFERROR(INT(IF(OR(IMPORT!K635="intervention",IMPORT!K635="intervention-late",IMPORT!K635="unavailable"),IF(J635&lt;&gt;"",MID(VLOOKUP(B635,IMPORT!$F:$AF,22,0),1,10),MID(VLOOKUP(B635,IMPORT!$F:$AF,20,0),1,10)),"")),"")</f>
        <v/>
      </c>
      <c r="O635" s="18" t="str">
        <f t="shared" ca="1" si="19"/>
        <v/>
      </c>
      <c r="P635" s="14" t="str">
        <f>IFERROR(INT(IF(MID(VLOOKUP(B635,IMPORT!$F:$AF,23,FALSE),1,10)&lt;&gt;"null",MID(VLOOKUP(B635,IMPORT!$F:$AF,23,FALSE),1,10),"")),"")</f>
        <v/>
      </c>
      <c r="Q635" s="16" t="str">
        <f>IFERROR(INT(IF(MID(VLOOKUP(B635,IMPORT!$F:$AF,26,FALSE),1,10)&lt;&gt;"null",MID(VLOOKUP(B635,IMPORT!$F:$AF,26,FALSE),1,10),"")),"")</f>
        <v/>
      </c>
      <c r="R635" s="16" t="str">
        <f>IFERROR(IF(VLOOKUP(B635,IMPORT!$F:$AF,11,FALSE)="true","X",""),"")</f>
        <v/>
      </c>
      <c r="S635" s="16" t="str">
        <f>IFERROR(IF(VLOOKUP(B635,IMPORT!$F:$AF,12,FALSE)="true","X",""),"")</f>
        <v/>
      </c>
      <c r="T635" s="16" t="str">
        <f>IFERROR(IF(VLOOKUP(B635,IMPORT!$F:$AF,9,FALSE)="true","X",""),"")</f>
        <v/>
      </c>
      <c r="U635" s="16" t="str">
        <f>IFERROR(IF(VLOOKUP(B635,IMPORT!$F:$AF,10,FALSE)="true","X",""),"")</f>
        <v/>
      </c>
      <c r="V635" s="16" t="str">
        <f>IFERROR(IF(VLOOKUP(B635,IMPORT!$F:$AF,13,FALSE)="true","X",""),"")</f>
        <v/>
      </c>
      <c r="W635" s="16" t="str">
        <f>IFERROR(IF(VLOOKUP(B635,IMPORT!$F:$AF,14,FALSE)="true","X",""),"")</f>
        <v/>
      </c>
      <c r="X635" s="12" t="str">
        <f>IFERROR(INT(IF(MID(VLOOKUP(B635,IMPORT!$F:$AF,27,FALSE),1,10)&lt;&gt;"null",MID(VLOOKUP(B635,IMPORT!$F:$AF,27,FALSE),1,10),"-")),"")</f>
        <v/>
      </c>
      <c r="Y635" s="21" t="str">
        <f>IFERROR(IF(VLOOKUP(B635,IMPORT!$F:$AF,24,FALSE)&lt;&gt;"null",VLOOKUP(B635,IMPORT!$F:$AF,24,FALSE),""),"")</f>
        <v/>
      </c>
      <c r="Z635" s="18" t="str">
        <f>IFERROR(IF(VLOOKUP(B635,IMPORT!$F:$AF,25,FALSE)&lt;&gt;"null",VLOOKUP(B635,IMPORT!$F:$AF,25,FALSE),""),"")</f>
        <v/>
      </c>
    </row>
    <row r="636" spans="1:26">
      <c r="A636" s="1" t="str">
        <f>IFERROR(IF(IMPORT!C636&lt;&gt;"",IMPORT!C636,""),"")</f>
        <v/>
      </c>
      <c r="B636" s="1">
        <f>IFERROR(VLOOKUP(D636,IMPORT!$1:$1048576,6,FALSE),"")</f>
        <v>0</v>
      </c>
      <c r="C636" s="1" t="str">
        <f>IFERROR(VLOOKUP(B636,IMPORT!$F:$G,2,FALSE),"")</f>
        <v/>
      </c>
      <c r="D636" s="8" t="str">
        <f>IFERROR(IF(IMPORT!A636&lt;&gt;"",IMPORT!A636,""),"")</f>
        <v/>
      </c>
      <c r="E636" s="1">
        <f>IFERROR(VLOOKUP(D636,IMPORT!$1:$1048576,21,FALSE),"")</f>
        <v>0</v>
      </c>
      <c r="F636" s="22" t="str">
        <f>IFERROR(IF(VLOOKUP(B636,IMPORT!$F:$J,4,0)="true","","S"),"")</f>
        <v/>
      </c>
      <c r="G636" s="10" t="str">
        <f>IFERROR(IF(VLOOKUP(B636,IMPORT!$F:$J,5,0)="normal","","B"),"")</f>
        <v/>
      </c>
      <c r="H636" s="23" t="str">
        <f>IFERROR(IF(VLOOKUP(B636,IMPORT!$F:$L,7,0)="true","","P"),"")</f>
        <v/>
      </c>
      <c r="I636" s="18" t="str">
        <f>IF(AND(OR(IMPORT!K636="available",IMPORT!K636="reservation",IMPORT!K636="reservation-late"),OR(A636&lt;&gt;"Z - Garage - Livraison",A636&lt;&gt;"Z - Garage - Livraison")),B636,"")</f>
        <v/>
      </c>
      <c r="J636" s="18" t="str">
        <f>IFERROR(IF(VLOOKUP(B636,IMPORT!$F:$AF,21,FALSE)&lt;&gt;"null",IF(OR(A636="Z - Garage - Livraison",A636="Z - Garage - Restitution"),"",B636),""),"")</f>
        <v/>
      </c>
      <c r="K636" s="18" t="str">
        <f>IF(AND(J636="",OR(IMPORT!K636="intervention",IMPORT!K636="intervention-late")),IF(OR(A636="Z - Garage - Livraison",A636="Z - Garage - Restitution"),"",B636),"")</f>
        <v/>
      </c>
      <c r="L636" s="18" t="str">
        <f t="shared" si="18"/>
        <v/>
      </c>
      <c r="M636" s="20" t="str">
        <f>IFERROR(INT(IF(OR(IMPORT!K636="intervention",IMPORT!K636="intervention-late",IMPORT!K636="unavailable"),IF(J636&lt;&gt;"",MID(VLOOKUP(B636,IMPORT!$F:$AF,21,0),1,10),MID(VLOOKUP(B636,IMPORT!$F:$AF,19,0),1,10)),"")),"")</f>
        <v/>
      </c>
      <c r="N636" s="20" t="str">
        <f>IFERROR(INT(IF(OR(IMPORT!K636="intervention",IMPORT!K636="intervention-late",IMPORT!K636="unavailable"),IF(J636&lt;&gt;"",MID(VLOOKUP(B636,IMPORT!$F:$AF,22,0),1,10),MID(VLOOKUP(B636,IMPORT!$F:$AF,20,0),1,10)),"")),"")</f>
        <v/>
      </c>
      <c r="O636" s="18" t="str">
        <f t="shared" ca="1" si="19"/>
        <v/>
      </c>
      <c r="P636" s="14" t="str">
        <f>IFERROR(INT(IF(MID(VLOOKUP(B636,IMPORT!$F:$AF,23,FALSE),1,10)&lt;&gt;"null",MID(VLOOKUP(B636,IMPORT!$F:$AF,23,FALSE),1,10),"")),"")</f>
        <v/>
      </c>
      <c r="Q636" s="16" t="str">
        <f>IFERROR(INT(IF(MID(VLOOKUP(B636,IMPORT!$F:$AF,26,FALSE),1,10)&lt;&gt;"null",MID(VLOOKUP(B636,IMPORT!$F:$AF,26,FALSE),1,10),"")),"")</f>
        <v/>
      </c>
      <c r="R636" s="16" t="str">
        <f>IFERROR(IF(VLOOKUP(B636,IMPORT!$F:$AF,11,FALSE)="true","X",""),"")</f>
        <v/>
      </c>
      <c r="S636" s="16" t="str">
        <f>IFERROR(IF(VLOOKUP(B636,IMPORT!$F:$AF,12,FALSE)="true","X",""),"")</f>
        <v/>
      </c>
      <c r="T636" s="16" t="str">
        <f>IFERROR(IF(VLOOKUP(B636,IMPORT!$F:$AF,9,FALSE)="true","X",""),"")</f>
        <v/>
      </c>
      <c r="U636" s="16" t="str">
        <f>IFERROR(IF(VLOOKUP(B636,IMPORT!$F:$AF,10,FALSE)="true","X",""),"")</f>
        <v/>
      </c>
      <c r="V636" s="16" t="str">
        <f>IFERROR(IF(VLOOKUP(B636,IMPORT!$F:$AF,13,FALSE)="true","X",""),"")</f>
        <v/>
      </c>
      <c r="W636" s="16" t="str">
        <f>IFERROR(IF(VLOOKUP(B636,IMPORT!$F:$AF,14,FALSE)="true","X",""),"")</f>
        <v/>
      </c>
      <c r="X636" s="12" t="str">
        <f>IFERROR(INT(IF(MID(VLOOKUP(B636,IMPORT!$F:$AF,27,FALSE),1,10)&lt;&gt;"null",MID(VLOOKUP(B636,IMPORT!$F:$AF,27,FALSE),1,10),"-")),"")</f>
        <v/>
      </c>
      <c r="Y636" s="21" t="str">
        <f>IFERROR(IF(VLOOKUP(B636,IMPORT!$F:$AF,24,FALSE)&lt;&gt;"null",VLOOKUP(B636,IMPORT!$F:$AF,24,FALSE),""),"")</f>
        <v/>
      </c>
      <c r="Z636" s="18" t="str">
        <f>IFERROR(IF(VLOOKUP(B636,IMPORT!$F:$AF,25,FALSE)&lt;&gt;"null",VLOOKUP(B636,IMPORT!$F:$AF,25,FALSE),""),"")</f>
        <v/>
      </c>
    </row>
    <row r="637" spans="1:26">
      <c r="A637" s="1" t="str">
        <f>IFERROR(IF(IMPORT!C637&lt;&gt;"",IMPORT!C637,""),"")</f>
        <v/>
      </c>
      <c r="B637" s="1">
        <f>IFERROR(VLOOKUP(D637,IMPORT!$1:$1048576,6,FALSE),"")</f>
        <v>0</v>
      </c>
      <c r="C637" s="1" t="str">
        <f>IFERROR(VLOOKUP(B637,IMPORT!$F:$G,2,FALSE),"")</f>
        <v/>
      </c>
      <c r="D637" s="8" t="str">
        <f>IFERROR(IF(IMPORT!A637&lt;&gt;"",IMPORT!A637,""),"")</f>
        <v/>
      </c>
      <c r="E637" s="1">
        <f>IFERROR(VLOOKUP(D637,IMPORT!$1:$1048576,21,FALSE),"")</f>
        <v>0</v>
      </c>
      <c r="F637" s="22" t="str">
        <f>IFERROR(IF(VLOOKUP(B637,IMPORT!$F:$J,4,0)="true","","S"),"")</f>
        <v/>
      </c>
      <c r="G637" s="10" t="str">
        <f>IFERROR(IF(VLOOKUP(B637,IMPORT!$F:$J,5,0)="normal","","B"),"")</f>
        <v/>
      </c>
      <c r="H637" s="23" t="str">
        <f>IFERROR(IF(VLOOKUP(B637,IMPORT!$F:$L,7,0)="true","","P"),"")</f>
        <v/>
      </c>
      <c r="I637" s="18" t="str">
        <f>IF(AND(OR(IMPORT!K637="available",IMPORT!K637="reservation",IMPORT!K637="reservation-late"),OR(A637&lt;&gt;"Z - Garage - Livraison",A637&lt;&gt;"Z - Garage - Livraison")),B637,"")</f>
        <v/>
      </c>
      <c r="J637" s="18" t="str">
        <f>IFERROR(IF(VLOOKUP(B637,IMPORT!$F:$AF,21,FALSE)&lt;&gt;"null",IF(OR(A637="Z - Garage - Livraison",A637="Z - Garage - Restitution"),"",B637),""),"")</f>
        <v/>
      </c>
      <c r="K637" s="18" t="str">
        <f>IF(AND(J637="",OR(IMPORT!K637="intervention",IMPORT!K637="intervention-late")),IF(OR(A637="Z - Garage - Livraison",A637="Z - Garage - Restitution"),"",B637),"")</f>
        <v/>
      </c>
      <c r="L637" s="18" t="str">
        <f t="shared" si="18"/>
        <v/>
      </c>
      <c r="M637" s="20" t="str">
        <f>IFERROR(INT(IF(OR(IMPORT!K637="intervention",IMPORT!K637="intervention-late",IMPORT!K637="unavailable"),IF(J637&lt;&gt;"",MID(VLOOKUP(B637,IMPORT!$F:$AF,21,0),1,10),MID(VLOOKUP(B637,IMPORT!$F:$AF,19,0),1,10)),"")),"")</f>
        <v/>
      </c>
      <c r="N637" s="20" t="str">
        <f>IFERROR(INT(IF(OR(IMPORT!K637="intervention",IMPORT!K637="intervention-late",IMPORT!K637="unavailable"),IF(J637&lt;&gt;"",MID(VLOOKUP(B637,IMPORT!$F:$AF,22,0),1,10),MID(VLOOKUP(B637,IMPORT!$F:$AF,20,0),1,10)),"")),"")</f>
        <v/>
      </c>
      <c r="O637" s="18" t="str">
        <f t="shared" ca="1" si="19"/>
        <v/>
      </c>
      <c r="P637" s="14" t="str">
        <f>IFERROR(INT(IF(MID(VLOOKUP(B637,IMPORT!$F:$AF,23,FALSE),1,10)&lt;&gt;"null",MID(VLOOKUP(B637,IMPORT!$F:$AF,23,FALSE),1,10),"")),"")</f>
        <v/>
      </c>
      <c r="Q637" s="16" t="str">
        <f>IFERROR(INT(IF(MID(VLOOKUP(B637,IMPORT!$F:$AF,26,FALSE),1,10)&lt;&gt;"null",MID(VLOOKUP(B637,IMPORT!$F:$AF,26,FALSE),1,10),"")),"")</f>
        <v/>
      </c>
      <c r="R637" s="16" t="str">
        <f>IFERROR(IF(VLOOKUP(B637,IMPORT!$F:$AF,11,FALSE)="true","X",""),"")</f>
        <v/>
      </c>
      <c r="S637" s="16" t="str">
        <f>IFERROR(IF(VLOOKUP(B637,IMPORT!$F:$AF,12,FALSE)="true","X",""),"")</f>
        <v/>
      </c>
      <c r="T637" s="16" t="str">
        <f>IFERROR(IF(VLOOKUP(B637,IMPORT!$F:$AF,9,FALSE)="true","X",""),"")</f>
        <v/>
      </c>
      <c r="U637" s="16" t="str">
        <f>IFERROR(IF(VLOOKUP(B637,IMPORT!$F:$AF,10,FALSE)="true","X",""),"")</f>
        <v/>
      </c>
      <c r="V637" s="16" t="str">
        <f>IFERROR(IF(VLOOKUP(B637,IMPORT!$F:$AF,13,FALSE)="true","X",""),"")</f>
        <v/>
      </c>
      <c r="W637" s="16" t="str">
        <f>IFERROR(IF(VLOOKUP(B637,IMPORT!$F:$AF,14,FALSE)="true","X",""),"")</f>
        <v/>
      </c>
      <c r="X637" s="12" t="str">
        <f>IFERROR(INT(IF(MID(VLOOKUP(B637,IMPORT!$F:$AF,27,FALSE),1,10)&lt;&gt;"null",MID(VLOOKUP(B637,IMPORT!$F:$AF,27,FALSE),1,10),"-")),"")</f>
        <v/>
      </c>
      <c r="Y637" s="21" t="str">
        <f>IFERROR(IF(VLOOKUP(B637,IMPORT!$F:$AF,24,FALSE)&lt;&gt;"null",VLOOKUP(B637,IMPORT!$F:$AF,24,FALSE),""),"")</f>
        <v/>
      </c>
      <c r="Z637" s="18" t="str">
        <f>IFERROR(IF(VLOOKUP(B637,IMPORT!$F:$AF,25,FALSE)&lt;&gt;"null",VLOOKUP(B637,IMPORT!$F:$AF,25,FALSE),""),"")</f>
        <v/>
      </c>
    </row>
    <row r="638" spans="1:26">
      <c r="A638" s="1" t="str">
        <f>IFERROR(IF(IMPORT!C638&lt;&gt;"",IMPORT!C638,""),"")</f>
        <v/>
      </c>
      <c r="B638" s="1">
        <f>IFERROR(VLOOKUP(D638,IMPORT!$1:$1048576,6,FALSE),"")</f>
        <v>0</v>
      </c>
      <c r="C638" s="1" t="str">
        <f>IFERROR(VLOOKUP(B638,IMPORT!$F:$G,2,FALSE),"")</f>
        <v/>
      </c>
      <c r="D638" s="8" t="str">
        <f>IFERROR(IF(IMPORT!A638&lt;&gt;"",IMPORT!A638,""),"")</f>
        <v/>
      </c>
      <c r="E638" s="1">
        <f>IFERROR(VLOOKUP(D638,IMPORT!$1:$1048576,21,FALSE),"")</f>
        <v>0</v>
      </c>
      <c r="F638" s="22" t="str">
        <f>IFERROR(IF(VLOOKUP(B638,IMPORT!$F:$J,4,0)="true","","S"),"")</f>
        <v/>
      </c>
      <c r="G638" s="10" t="str">
        <f>IFERROR(IF(VLOOKUP(B638,IMPORT!$F:$J,5,0)="normal","","B"),"")</f>
        <v/>
      </c>
      <c r="H638" s="23" t="str">
        <f>IFERROR(IF(VLOOKUP(B638,IMPORT!$F:$L,7,0)="true","","P"),"")</f>
        <v/>
      </c>
      <c r="I638" s="18" t="str">
        <f>IF(AND(OR(IMPORT!K638="available",IMPORT!K638="reservation",IMPORT!K638="reservation-late"),OR(A638&lt;&gt;"Z - Garage - Livraison",A638&lt;&gt;"Z - Garage - Livraison")),B638,"")</f>
        <v/>
      </c>
      <c r="J638" s="18" t="str">
        <f>IFERROR(IF(VLOOKUP(B638,IMPORT!$F:$AF,21,FALSE)&lt;&gt;"null",IF(OR(A638="Z - Garage - Livraison",A638="Z - Garage - Restitution"),"",B638),""),"")</f>
        <v/>
      </c>
      <c r="K638" s="18" t="str">
        <f>IF(AND(J638="",OR(IMPORT!K638="intervention",IMPORT!K638="intervention-late")),IF(OR(A638="Z - Garage - Livraison",A638="Z - Garage - Restitution"),"",B638),"")</f>
        <v/>
      </c>
      <c r="L638" s="18" t="str">
        <f t="shared" si="18"/>
        <v/>
      </c>
      <c r="M638" s="20" t="str">
        <f>IFERROR(INT(IF(OR(IMPORT!K638="intervention",IMPORT!K638="intervention-late",IMPORT!K638="unavailable"),IF(J638&lt;&gt;"",MID(VLOOKUP(B638,IMPORT!$F:$AF,21,0),1,10),MID(VLOOKUP(B638,IMPORT!$F:$AF,19,0),1,10)),"")),"")</f>
        <v/>
      </c>
      <c r="N638" s="20" t="str">
        <f>IFERROR(INT(IF(OR(IMPORT!K638="intervention",IMPORT!K638="intervention-late",IMPORT!K638="unavailable"),IF(J638&lt;&gt;"",MID(VLOOKUP(B638,IMPORT!$F:$AF,22,0),1,10),MID(VLOOKUP(B638,IMPORT!$F:$AF,20,0),1,10)),"")),"")</f>
        <v/>
      </c>
      <c r="O638" s="18" t="str">
        <f t="shared" ca="1" si="19"/>
        <v/>
      </c>
      <c r="P638" s="14" t="str">
        <f>IFERROR(INT(IF(MID(VLOOKUP(B638,IMPORT!$F:$AF,23,FALSE),1,10)&lt;&gt;"null",MID(VLOOKUP(B638,IMPORT!$F:$AF,23,FALSE),1,10),"")),"")</f>
        <v/>
      </c>
      <c r="Q638" s="16" t="str">
        <f>IFERROR(INT(IF(MID(VLOOKUP(B638,IMPORT!$F:$AF,26,FALSE),1,10)&lt;&gt;"null",MID(VLOOKUP(B638,IMPORT!$F:$AF,26,FALSE),1,10),"")),"")</f>
        <v/>
      </c>
      <c r="R638" s="16" t="str">
        <f>IFERROR(IF(VLOOKUP(B638,IMPORT!$F:$AF,11,FALSE)="true","X",""),"")</f>
        <v/>
      </c>
      <c r="S638" s="16" t="str">
        <f>IFERROR(IF(VLOOKUP(B638,IMPORT!$F:$AF,12,FALSE)="true","X",""),"")</f>
        <v/>
      </c>
      <c r="T638" s="16" t="str">
        <f>IFERROR(IF(VLOOKUP(B638,IMPORT!$F:$AF,9,FALSE)="true","X",""),"")</f>
        <v/>
      </c>
      <c r="U638" s="16" t="str">
        <f>IFERROR(IF(VLOOKUP(B638,IMPORT!$F:$AF,10,FALSE)="true","X",""),"")</f>
        <v/>
      </c>
      <c r="V638" s="16" t="str">
        <f>IFERROR(IF(VLOOKUP(B638,IMPORT!$F:$AF,13,FALSE)="true","X",""),"")</f>
        <v/>
      </c>
      <c r="W638" s="16" t="str">
        <f>IFERROR(IF(VLOOKUP(B638,IMPORT!$F:$AF,14,FALSE)="true","X",""),"")</f>
        <v/>
      </c>
      <c r="X638" s="12" t="str">
        <f>IFERROR(INT(IF(MID(VLOOKUP(B638,IMPORT!$F:$AF,27,FALSE),1,10)&lt;&gt;"null",MID(VLOOKUP(B638,IMPORT!$F:$AF,27,FALSE),1,10),"-")),"")</f>
        <v/>
      </c>
      <c r="Y638" s="21" t="str">
        <f>IFERROR(IF(VLOOKUP(B638,IMPORT!$F:$AF,24,FALSE)&lt;&gt;"null",VLOOKUP(B638,IMPORT!$F:$AF,24,FALSE),""),"")</f>
        <v/>
      </c>
      <c r="Z638" s="18" t="str">
        <f>IFERROR(IF(VLOOKUP(B638,IMPORT!$F:$AF,25,FALSE)&lt;&gt;"null",VLOOKUP(B638,IMPORT!$F:$AF,25,FALSE),""),"")</f>
        <v/>
      </c>
    </row>
    <row r="639" spans="1:26">
      <c r="A639" s="1" t="str">
        <f>IFERROR(IF(IMPORT!C639&lt;&gt;"",IMPORT!C639,""),"")</f>
        <v/>
      </c>
      <c r="B639" s="1">
        <f>IFERROR(VLOOKUP(D639,IMPORT!$1:$1048576,6,FALSE),"")</f>
        <v>0</v>
      </c>
      <c r="C639" s="1" t="str">
        <f>IFERROR(VLOOKUP(B639,IMPORT!$F:$G,2,FALSE),"")</f>
        <v/>
      </c>
      <c r="D639" s="8" t="str">
        <f>IFERROR(IF(IMPORT!A639&lt;&gt;"",IMPORT!A639,""),"")</f>
        <v/>
      </c>
      <c r="E639" s="1">
        <f>IFERROR(VLOOKUP(D639,IMPORT!$1:$1048576,21,FALSE),"")</f>
        <v>0</v>
      </c>
      <c r="F639" s="22" t="str">
        <f>IFERROR(IF(VLOOKUP(B639,IMPORT!$F:$J,4,0)="true","","S"),"")</f>
        <v/>
      </c>
      <c r="G639" s="10" t="str">
        <f>IFERROR(IF(VLOOKUP(B639,IMPORT!$F:$J,5,0)="normal","","B"),"")</f>
        <v/>
      </c>
      <c r="H639" s="23" t="str">
        <f>IFERROR(IF(VLOOKUP(B639,IMPORT!$F:$L,7,0)="true","","P"),"")</f>
        <v/>
      </c>
      <c r="I639" s="18" t="str">
        <f>IF(AND(OR(IMPORT!K639="available",IMPORT!K639="reservation",IMPORT!K639="reservation-late"),OR(A639&lt;&gt;"Z - Garage - Livraison",A639&lt;&gt;"Z - Garage - Livraison")),B639,"")</f>
        <v/>
      </c>
      <c r="J639" s="18" t="str">
        <f>IFERROR(IF(VLOOKUP(B639,IMPORT!$F:$AF,21,FALSE)&lt;&gt;"null",IF(OR(A639="Z - Garage - Livraison",A639="Z - Garage - Restitution"),"",B639),""),"")</f>
        <v/>
      </c>
      <c r="K639" s="18" t="str">
        <f>IF(AND(J639="",OR(IMPORT!K639="intervention",IMPORT!K639="intervention-late")),IF(OR(A639="Z - Garage - Livraison",A639="Z - Garage - Restitution"),"",B639),"")</f>
        <v/>
      </c>
      <c r="L639" s="18" t="str">
        <f t="shared" si="18"/>
        <v/>
      </c>
      <c r="M639" s="20" t="str">
        <f>IFERROR(INT(IF(OR(IMPORT!K639="intervention",IMPORT!K639="intervention-late",IMPORT!K639="unavailable"),IF(J639&lt;&gt;"",MID(VLOOKUP(B639,IMPORT!$F:$AF,21,0),1,10),MID(VLOOKUP(B639,IMPORT!$F:$AF,19,0),1,10)),"")),"")</f>
        <v/>
      </c>
      <c r="N639" s="20" t="str">
        <f>IFERROR(INT(IF(OR(IMPORT!K639="intervention",IMPORT!K639="intervention-late",IMPORT!K639="unavailable"),IF(J639&lt;&gt;"",MID(VLOOKUP(B639,IMPORT!$F:$AF,22,0),1,10),MID(VLOOKUP(B639,IMPORT!$F:$AF,20,0),1,10)),"")),"")</f>
        <v/>
      </c>
      <c r="O639" s="18" t="str">
        <f t="shared" ca="1" si="19"/>
        <v/>
      </c>
      <c r="P639" s="14" t="str">
        <f>IFERROR(INT(IF(MID(VLOOKUP(B639,IMPORT!$F:$AF,23,FALSE),1,10)&lt;&gt;"null",MID(VLOOKUP(B639,IMPORT!$F:$AF,23,FALSE),1,10),"")),"")</f>
        <v/>
      </c>
      <c r="Q639" s="16" t="str">
        <f>IFERROR(INT(IF(MID(VLOOKUP(B639,IMPORT!$F:$AF,26,FALSE),1,10)&lt;&gt;"null",MID(VLOOKUP(B639,IMPORT!$F:$AF,26,FALSE),1,10),"")),"")</f>
        <v/>
      </c>
      <c r="R639" s="16" t="str">
        <f>IFERROR(IF(VLOOKUP(B639,IMPORT!$F:$AF,11,FALSE)="true","X",""),"")</f>
        <v/>
      </c>
      <c r="S639" s="16" t="str">
        <f>IFERROR(IF(VLOOKUP(B639,IMPORT!$F:$AF,12,FALSE)="true","X",""),"")</f>
        <v/>
      </c>
      <c r="T639" s="16" t="str">
        <f>IFERROR(IF(VLOOKUP(B639,IMPORT!$F:$AF,9,FALSE)="true","X",""),"")</f>
        <v/>
      </c>
      <c r="U639" s="16" t="str">
        <f>IFERROR(IF(VLOOKUP(B639,IMPORT!$F:$AF,10,FALSE)="true","X",""),"")</f>
        <v/>
      </c>
      <c r="V639" s="16" t="str">
        <f>IFERROR(IF(VLOOKUP(B639,IMPORT!$F:$AF,13,FALSE)="true","X",""),"")</f>
        <v/>
      </c>
      <c r="W639" s="16" t="str">
        <f>IFERROR(IF(VLOOKUP(B639,IMPORT!$F:$AF,14,FALSE)="true","X",""),"")</f>
        <v/>
      </c>
      <c r="X639" s="12" t="str">
        <f>IFERROR(INT(IF(MID(VLOOKUP(B639,IMPORT!$F:$AF,27,FALSE),1,10)&lt;&gt;"null",MID(VLOOKUP(B639,IMPORT!$F:$AF,27,FALSE),1,10),"-")),"")</f>
        <v/>
      </c>
      <c r="Y639" s="21" t="str">
        <f>IFERROR(IF(VLOOKUP(B639,IMPORT!$F:$AF,24,FALSE)&lt;&gt;"null",VLOOKUP(B639,IMPORT!$F:$AF,24,FALSE),""),"")</f>
        <v/>
      </c>
      <c r="Z639" s="18" t="str">
        <f>IFERROR(IF(VLOOKUP(B639,IMPORT!$F:$AF,25,FALSE)&lt;&gt;"null",VLOOKUP(B639,IMPORT!$F:$AF,25,FALSE),""),"")</f>
        <v/>
      </c>
    </row>
    <row r="640" spans="1:26">
      <c r="A640" s="1" t="str">
        <f>IFERROR(IF(IMPORT!C640&lt;&gt;"",IMPORT!C640,""),"")</f>
        <v/>
      </c>
      <c r="B640" s="1">
        <f>IFERROR(VLOOKUP(D640,IMPORT!$1:$1048576,6,FALSE),"")</f>
        <v>0</v>
      </c>
      <c r="C640" s="1" t="str">
        <f>IFERROR(VLOOKUP(B640,IMPORT!$F:$G,2,FALSE),"")</f>
        <v/>
      </c>
      <c r="D640" s="8" t="str">
        <f>IFERROR(IF(IMPORT!A640&lt;&gt;"",IMPORT!A640,""),"")</f>
        <v/>
      </c>
      <c r="E640" s="1">
        <f>IFERROR(VLOOKUP(D640,IMPORT!$1:$1048576,21,FALSE),"")</f>
        <v>0</v>
      </c>
      <c r="F640" s="22" t="str">
        <f>IFERROR(IF(VLOOKUP(B640,IMPORT!$F:$J,4,0)="true","","S"),"")</f>
        <v/>
      </c>
      <c r="G640" s="10" t="str">
        <f>IFERROR(IF(VLOOKUP(B640,IMPORT!$F:$J,5,0)="normal","","B"),"")</f>
        <v/>
      </c>
      <c r="H640" s="23" t="str">
        <f>IFERROR(IF(VLOOKUP(B640,IMPORT!$F:$L,7,0)="true","","P"),"")</f>
        <v/>
      </c>
      <c r="I640" s="18" t="str">
        <f>IF(AND(OR(IMPORT!K640="available",IMPORT!K640="reservation",IMPORT!K640="reservation-late"),OR(A640&lt;&gt;"Z - Garage - Livraison",A640&lt;&gt;"Z - Garage - Livraison")),B640,"")</f>
        <v/>
      </c>
      <c r="J640" s="18" t="str">
        <f>IFERROR(IF(VLOOKUP(B640,IMPORT!$F:$AF,21,FALSE)&lt;&gt;"null",IF(OR(A640="Z - Garage - Livraison",A640="Z - Garage - Restitution"),"",B640),""),"")</f>
        <v/>
      </c>
      <c r="K640" s="18" t="str">
        <f>IF(AND(J640="",OR(IMPORT!K640="intervention",IMPORT!K640="intervention-late")),IF(OR(A640="Z - Garage - Livraison",A640="Z - Garage - Restitution"),"",B640),"")</f>
        <v/>
      </c>
      <c r="L640" s="18" t="str">
        <f t="shared" si="18"/>
        <v/>
      </c>
      <c r="M640" s="20" t="str">
        <f>IFERROR(INT(IF(OR(IMPORT!K640="intervention",IMPORT!K640="intervention-late",IMPORT!K640="unavailable"),IF(J640&lt;&gt;"",MID(VLOOKUP(B640,IMPORT!$F:$AF,21,0),1,10),MID(VLOOKUP(B640,IMPORT!$F:$AF,19,0),1,10)),"")),"")</f>
        <v/>
      </c>
      <c r="N640" s="20" t="str">
        <f>IFERROR(INT(IF(OR(IMPORT!K640="intervention",IMPORT!K640="intervention-late",IMPORT!K640="unavailable"),IF(J640&lt;&gt;"",MID(VLOOKUP(B640,IMPORT!$F:$AF,22,0),1,10),MID(VLOOKUP(B640,IMPORT!$F:$AF,20,0),1,10)),"")),"")</f>
        <v/>
      </c>
      <c r="O640" s="18" t="str">
        <f t="shared" ca="1" si="19"/>
        <v/>
      </c>
      <c r="P640" s="14" t="str">
        <f>IFERROR(INT(IF(MID(VLOOKUP(B640,IMPORT!$F:$AF,23,FALSE),1,10)&lt;&gt;"null",MID(VLOOKUP(B640,IMPORT!$F:$AF,23,FALSE),1,10),"")),"")</f>
        <v/>
      </c>
      <c r="Q640" s="16" t="str">
        <f>IFERROR(INT(IF(MID(VLOOKUP(B640,IMPORT!$F:$AF,26,FALSE),1,10)&lt;&gt;"null",MID(VLOOKUP(B640,IMPORT!$F:$AF,26,FALSE),1,10),"")),"")</f>
        <v/>
      </c>
      <c r="R640" s="16" t="str">
        <f>IFERROR(IF(VLOOKUP(B640,IMPORT!$F:$AF,11,FALSE)="true","X",""),"")</f>
        <v/>
      </c>
      <c r="S640" s="16" t="str">
        <f>IFERROR(IF(VLOOKUP(B640,IMPORT!$F:$AF,12,FALSE)="true","X",""),"")</f>
        <v/>
      </c>
      <c r="T640" s="16" t="str">
        <f>IFERROR(IF(VLOOKUP(B640,IMPORT!$F:$AF,9,FALSE)="true","X",""),"")</f>
        <v/>
      </c>
      <c r="U640" s="16" t="str">
        <f>IFERROR(IF(VLOOKUP(B640,IMPORT!$F:$AF,10,FALSE)="true","X",""),"")</f>
        <v/>
      </c>
      <c r="V640" s="16" t="str">
        <f>IFERROR(IF(VLOOKUP(B640,IMPORT!$F:$AF,13,FALSE)="true","X",""),"")</f>
        <v/>
      </c>
      <c r="W640" s="16" t="str">
        <f>IFERROR(IF(VLOOKUP(B640,IMPORT!$F:$AF,14,FALSE)="true","X",""),"")</f>
        <v/>
      </c>
      <c r="X640" s="12" t="str">
        <f>IFERROR(INT(IF(MID(VLOOKUP(B640,IMPORT!$F:$AF,27,FALSE),1,10)&lt;&gt;"null",MID(VLOOKUP(B640,IMPORT!$F:$AF,27,FALSE),1,10),"-")),"")</f>
        <v/>
      </c>
      <c r="Y640" s="21" t="str">
        <f>IFERROR(IF(VLOOKUP(B640,IMPORT!$F:$AF,24,FALSE)&lt;&gt;"null",VLOOKUP(B640,IMPORT!$F:$AF,24,FALSE),""),"")</f>
        <v/>
      </c>
      <c r="Z640" s="18" t="str">
        <f>IFERROR(IF(VLOOKUP(B640,IMPORT!$F:$AF,25,FALSE)&lt;&gt;"null",VLOOKUP(B640,IMPORT!$F:$AF,25,FALSE),""),"")</f>
        <v/>
      </c>
    </row>
    <row r="641" spans="1:26">
      <c r="A641" s="1" t="str">
        <f>IFERROR(IF(IMPORT!C641&lt;&gt;"",IMPORT!C641,""),"")</f>
        <v/>
      </c>
      <c r="B641" s="1">
        <f>IFERROR(VLOOKUP(D641,IMPORT!$1:$1048576,6,FALSE),"")</f>
        <v>0</v>
      </c>
      <c r="C641" s="1" t="str">
        <f>IFERROR(VLOOKUP(B641,IMPORT!$F:$G,2,FALSE),"")</f>
        <v/>
      </c>
      <c r="D641" s="8" t="str">
        <f>IFERROR(IF(IMPORT!A641&lt;&gt;"",IMPORT!A641,""),"")</f>
        <v/>
      </c>
      <c r="E641" s="1">
        <f>IFERROR(VLOOKUP(D641,IMPORT!$1:$1048576,21,FALSE),"")</f>
        <v>0</v>
      </c>
      <c r="F641" s="22" t="str">
        <f>IFERROR(IF(VLOOKUP(B641,IMPORT!$F:$J,4,0)="true","","S"),"")</f>
        <v/>
      </c>
      <c r="G641" s="10" t="str">
        <f>IFERROR(IF(VLOOKUP(B641,IMPORT!$F:$J,5,0)="normal","","B"),"")</f>
        <v/>
      </c>
      <c r="H641" s="23" t="str">
        <f>IFERROR(IF(VLOOKUP(B641,IMPORT!$F:$L,7,0)="true","","P"),"")</f>
        <v/>
      </c>
      <c r="I641" s="18" t="str">
        <f>IF(AND(OR(IMPORT!K641="available",IMPORT!K641="reservation",IMPORT!K641="reservation-late"),OR(A641&lt;&gt;"Z - Garage - Livraison",A641&lt;&gt;"Z - Garage - Livraison")),B641,"")</f>
        <v/>
      </c>
      <c r="J641" s="18" t="str">
        <f>IFERROR(IF(VLOOKUP(B641,IMPORT!$F:$AF,21,FALSE)&lt;&gt;"null",IF(OR(A641="Z - Garage - Livraison",A641="Z - Garage - Restitution"),"",B641),""),"")</f>
        <v/>
      </c>
      <c r="K641" s="18" t="str">
        <f>IF(AND(J641="",OR(IMPORT!K641="intervention",IMPORT!K641="intervention-late")),IF(OR(A641="Z - Garage - Livraison",A641="Z - Garage - Restitution"),"",B641),"")</f>
        <v/>
      </c>
      <c r="L641" s="18" t="str">
        <f t="shared" si="18"/>
        <v/>
      </c>
      <c r="M641" s="20" t="str">
        <f>IFERROR(INT(IF(OR(IMPORT!K641="intervention",IMPORT!K641="intervention-late",IMPORT!K641="unavailable"),IF(J641&lt;&gt;"",MID(VLOOKUP(B641,IMPORT!$F:$AF,21,0),1,10),MID(VLOOKUP(B641,IMPORT!$F:$AF,19,0),1,10)),"")),"")</f>
        <v/>
      </c>
      <c r="N641" s="20" t="str">
        <f>IFERROR(INT(IF(OR(IMPORT!K641="intervention",IMPORT!K641="intervention-late",IMPORT!K641="unavailable"),IF(J641&lt;&gt;"",MID(VLOOKUP(B641,IMPORT!$F:$AF,22,0),1,10),MID(VLOOKUP(B641,IMPORT!$F:$AF,20,0),1,10)),"")),"")</f>
        <v/>
      </c>
      <c r="O641" s="18" t="str">
        <f t="shared" ca="1" si="19"/>
        <v/>
      </c>
      <c r="P641" s="14" t="str">
        <f>IFERROR(INT(IF(MID(VLOOKUP(B641,IMPORT!$F:$AF,23,FALSE),1,10)&lt;&gt;"null",MID(VLOOKUP(B641,IMPORT!$F:$AF,23,FALSE),1,10),"")),"")</f>
        <v/>
      </c>
      <c r="Q641" s="16" t="str">
        <f>IFERROR(INT(IF(MID(VLOOKUP(B641,IMPORT!$F:$AF,26,FALSE),1,10)&lt;&gt;"null",MID(VLOOKUP(B641,IMPORT!$F:$AF,26,FALSE),1,10),"")),"")</f>
        <v/>
      </c>
      <c r="R641" s="16" t="str">
        <f>IFERROR(IF(VLOOKUP(B641,IMPORT!$F:$AF,11,FALSE)="true","X",""),"")</f>
        <v/>
      </c>
      <c r="S641" s="16" t="str">
        <f>IFERROR(IF(VLOOKUP(B641,IMPORT!$F:$AF,12,FALSE)="true","X",""),"")</f>
        <v/>
      </c>
      <c r="T641" s="16" t="str">
        <f>IFERROR(IF(VLOOKUP(B641,IMPORT!$F:$AF,9,FALSE)="true","X",""),"")</f>
        <v/>
      </c>
      <c r="U641" s="16" t="str">
        <f>IFERROR(IF(VLOOKUP(B641,IMPORT!$F:$AF,10,FALSE)="true","X",""),"")</f>
        <v/>
      </c>
      <c r="V641" s="16" t="str">
        <f>IFERROR(IF(VLOOKUP(B641,IMPORT!$F:$AF,13,FALSE)="true","X",""),"")</f>
        <v/>
      </c>
      <c r="W641" s="16" t="str">
        <f>IFERROR(IF(VLOOKUP(B641,IMPORT!$F:$AF,14,FALSE)="true","X",""),"")</f>
        <v/>
      </c>
      <c r="X641" s="12" t="str">
        <f>IFERROR(INT(IF(MID(VLOOKUP(B641,IMPORT!$F:$AF,27,FALSE),1,10)&lt;&gt;"null",MID(VLOOKUP(B641,IMPORT!$F:$AF,27,FALSE),1,10),"-")),"")</f>
        <v/>
      </c>
      <c r="Y641" s="21" t="str">
        <f>IFERROR(IF(VLOOKUP(B641,IMPORT!$F:$AF,24,FALSE)&lt;&gt;"null",VLOOKUP(B641,IMPORT!$F:$AF,24,FALSE),""),"")</f>
        <v/>
      </c>
      <c r="Z641" s="18" t="str">
        <f>IFERROR(IF(VLOOKUP(B641,IMPORT!$F:$AF,25,FALSE)&lt;&gt;"null",VLOOKUP(B641,IMPORT!$F:$AF,25,FALSE),""),"")</f>
        <v/>
      </c>
    </row>
    <row r="642" spans="1:26">
      <c r="A642" s="1" t="str">
        <f>IFERROR(IF(IMPORT!C642&lt;&gt;"",IMPORT!C642,""),"")</f>
        <v/>
      </c>
      <c r="B642" s="1">
        <f>IFERROR(VLOOKUP(D642,IMPORT!$1:$1048576,6,FALSE),"")</f>
        <v>0</v>
      </c>
      <c r="C642" s="1" t="str">
        <f>IFERROR(VLOOKUP(B642,IMPORT!$F:$G,2,FALSE),"")</f>
        <v/>
      </c>
      <c r="D642" s="8" t="str">
        <f>IFERROR(IF(IMPORT!A642&lt;&gt;"",IMPORT!A642,""),"")</f>
        <v/>
      </c>
      <c r="E642" s="1">
        <f>IFERROR(VLOOKUP(D642,IMPORT!$1:$1048576,21,FALSE),"")</f>
        <v>0</v>
      </c>
      <c r="F642" s="22" t="str">
        <f>IFERROR(IF(VLOOKUP(B642,IMPORT!$F:$J,4,0)="true","","S"),"")</f>
        <v/>
      </c>
      <c r="G642" s="10" t="str">
        <f>IFERROR(IF(VLOOKUP(B642,IMPORT!$F:$J,5,0)="normal","","B"),"")</f>
        <v/>
      </c>
      <c r="H642" s="23" t="str">
        <f>IFERROR(IF(VLOOKUP(B642,IMPORT!$F:$L,7,0)="true","","P"),"")</f>
        <v/>
      </c>
      <c r="I642" s="18" t="str">
        <f>IF(AND(OR(IMPORT!K642="available",IMPORT!K642="reservation",IMPORT!K642="reservation-late"),OR(A642&lt;&gt;"Z - Garage - Livraison",A642&lt;&gt;"Z - Garage - Livraison")),B642,"")</f>
        <v/>
      </c>
      <c r="J642" s="18" t="str">
        <f>IFERROR(IF(VLOOKUP(B642,IMPORT!$F:$AF,21,FALSE)&lt;&gt;"null",IF(OR(A642="Z - Garage - Livraison",A642="Z - Garage - Restitution"),"",B642),""),"")</f>
        <v/>
      </c>
      <c r="K642" s="18" t="str">
        <f>IF(AND(J642="",OR(IMPORT!K642="intervention",IMPORT!K642="intervention-late")),IF(OR(A642="Z - Garage - Livraison",A642="Z - Garage - Restitution"),"",B642),"")</f>
        <v/>
      </c>
      <c r="L642" s="18" t="str">
        <f t="shared" ref="L642:L705" si="20">IFERROR(IF(OR(A642="Z - Garage - Livraison",A642="Z - Garage - Restitution"),B642,""),"")</f>
        <v/>
      </c>
      <c r="M642" s="20" t="str">
        <f>IFERROR(INT(IF(OR(IMPORT!K642="intervention",IMPORT!K642="intervention-late",IMPORT!K642="unavailable"),IF(J642&lt;&gt;"",MID(VLOOKUP(B642,IMPORT!$F:$AF,21,0),1,10),MID(VLOOKUP(B642,IMPORT!$F:$AF,19,0),1,10)),"")),"")</f>
        <v/>
      </c>
      <c r="N642" s="20" t="str">
        <f>IFERROR(INT(IF(OR(IMPORT!K642="intervention",IMPORT!K642="intervention-late",IMPORT!K642="unavailable"),IF(J642&lt;&gt;"",MID(VLOOKUP(B642,IMPORT!$F:$AF,22,0),1,10),MID(VLOOKUP(B642,IMPORT!$F:$AF,20,0),1,10)),"")),"")</f>
        <v/>
      </c>
      <c r="O642" s="18" t="str">
        <f t="shared" ca="1" si="19"/>
        <v/>
      </c>
      <c r="P642" s="14" t="str">
        <f>IFERROR(INT(IF(MID(VLOOKUP(B642,IMPORT!$F:$AF,23,FALSE),1,10)&lt;&gt;"null",MID(VLOOKUP(B642,IMPORT!$F:$AF,23,FALSE),1,10),"")),"")</f>
        <v/>
      </c>
      <c r="Q642" s="16" t="str">
        <f>IFERROR(INT(IF(MID(VLOOKUP(B642,IMPORT!$F:$AF,26,FALSE),1,10)&lt;&gt;"null",MID(VLOOKUP(B642,IMPORT!$F:$AF,26,FALSE),1,10),"")),"")</f>
        <v/>
      </c>
      <c r="R642" s="16" t="str">
        <f>IFERROR(IF(VLOOKUP(B642,IMPORT!$F:$AF,11,FALSE)="true","X",""),"")</f>
        <v/>
      </c>
      <c r="S642" s="16" t="str">
        <f>IFERROR(IF(VLOOKUP(B642,IMPORT!$F:$AF,12,FALSE)="true","X",""),"")</f>
        <v/>
      </c>
      <c r="T642" s="16" t="str">
        <f>IFERROR(IF(VLOOKUP(B642,IMPORT!$F:$AF,9,FALSE)="true","X",""),"")</f>
        <v/>
      </c>
      <c r="U642" s="16" t="str">
        <f>IFERROR(IF(VLOOKUP(B642,IMPORT!$F:$AF,10,FALSE)="true","X",""),"")</f>
        <v/>
      </c>
      <c r="V642" s="16" t="str">
        <f>IFERROR(IF(VLOOKUP(B642,IMPORT!$F:$AF,13,FALSE)="true","X",""),"")</f>
        <v/>
      </c>
      <c r="W642" s="16" t="str">
        <f>IFERROR(IF(VLOOKUP(B642,IMPORT!$F:$AF,14,FALSE)="true","X",""),"")</f>
        <v/>
      </c>
      <c r="X642" s="12" t="str">
        <f>IFERROR(INT(IF(MID(VLOOKUP(B642,IMPORT!$F:$AF,27,FALSE),1,10)&lt;&gt;"null",MID(VLOOKUP(B642,IMPORT!$F:$AF,27,FALSE),1,10),"-")),"")</f>
        <v/>
      </c>
      <c r="Y642" s="21" t="str">
        <f>IFERROR(IF(VLOOKUP(B642,IMPORT!$F:$AF,24,FALSE)&lt;&gt;"null",VLOOKUP(B642,IMPORT!$F:$AF,24,FALSE),""),"")</f>
        <v/>
      </c>
      <c r="Z642" s="18" t="str">
        <f>IFERROR(IF(VLOOKUP(B642,IMPORT!$F:$AF,25,FALSE)&lt;&gt;"null",VLOOKUP(B642,IMPORT!$F:$AF,25,FALSE),""),"")</f>
        <v/>
      </c>
    </row>
    <row r="643" spans="1:26">
      <c r="A643" s="1" t="str">
        <f>IFERROR(IF(IMPORT!C643&lt;&gt;"",IMPORT!C643,""),"")</f>
        <v/>
      </c>
      <c r="B643" s="1">
        <f>IFERROR(VLOOKUP(D643,IMPORT!$1:$1048576,6,FALSE),"")</f>
        <v>0</v>
      </c>
      <c r="C643" s="1" t="str">
        <f>IFERROR(VLOOKUP(B643,IMPORT!$F:$G,2,FALSE),"")</f>
        <v/>
      </c>
      <c r="D643" s="8" t="str">
        <f>IFERROR(IF(IMPORT!A643&lt;&gt;"",IMPORT!A643,""),"")</f>
        <v/>
      </c>
      <c r="E643" s="1">
        <f>IFERROR(VLOOKUP(D643,IMPORT!$1:$1048576,21,FALSE),"")</f>
        <v>0</v>
      </c>
      <c r="F643" s="22" t="str">
        <f>IFERROR(IF(VLOOKUP(B643,IMPORT!$F:$J,4,0)="true","","S"),"")</f>
        <v/>
      </c>
      <c r="G643" s="10" t="str">
        <f>IFERROR(IF(VLOOKUP(B643,IMPORT!$F:$J,5,0)="normal","","B"),"")</f>
        <v/>
      </c>
      <c r="H643" s="23" t="str">
        <f>IFERROR(IF(VLOOKUP(B643,IMPORT!$F:$L,7,0)="true","","P"),"")</f>
        <v/>
      </c>
      <c r="I643" s="18" t="str">
        <f>IF(AND(OR(IMPORT!K643="available",IMPORT!K643="reservation",IMPORT!K643="reservation-late"),OR(A643&lt;&gt;"Z - Garage - Livraison",A643&lt;&gt;"Z - Garage - Livraison")),B643,"")</f>
        <v/>
      </c>
      <c r="J643" s="18" t="str">
        <f>IFERROR(IF(VLOOKUP(B643,IMPORT!$F:$AF,21,FALSE)&lt;&gt;"null",IF(OR(A643="Z - Garage - Livraison",A643="Z - Garage - Restitution"),"",B643),""),"")</f>
        <v/>
      </c>
      <c r="K643" s="18" t="str">
        <f>IF(AND(J643="",OR(IMPORT!K643="intervention",IMPORT!K643="intervention-late")),IF(OR(A643="Z - Garage - Livraison",A643="Z - Garage - Restitution"),"",B643),"")</f>
        <v/>
      </c>
      <c r="L643" s="18" t="str">
        <f t="shared" si="20"/>
        <v/>
      </c>
      <c r="M643" s="20" t="str">
        <f>IFERROR(INT(IF(OR(IMPORT!K643="intervention",IMPORT!K643="intervention-late",IMPORT!K643="unavailable"),IF(J643&lt;&gt;"",MID(VLOOKUP(B643,IMPORT!$F:$AF,21,0),1,10),MID(VLOOKUP(B643,IMPORT!$F:$AF,19,0),1,10)),"")),"")</f>
        <v/>
      </c>
      <c r="N643" s="20" t="str">
        <f>IFERROR(INT(IF(OR(IMPORT!K643="intervention",IMPORT!K643="intervention-late",IMPORT!K643="unavailable"),IF(J643&lt;&gt;"",MID(VLOOKUP(B643,IMPORT!$F:$AF,22,0),1,10),MID(VLOOKUP(B643,IMPORT!$F:$AF,20,0),1,10)),"")),"")</f>
        <v/>
      </c>
      <c r="O643" s="18" t="str">
        <f t="shared" ref="O643:O706" ca="1" si="21">IF(J643&lt;&gt;"",IF(N643&lt;&gt;"",N643-TODAY(),""),"")</f>
        <v/>
      </c>
      <c r="P643" s="14" t="str">
        <f>IFERROR(INT(IF(MID(VLOOKUP(B643,IMPORT!$F:$AF,23,FALSE),1,10)&lt;&gt;"null",MID(VLOOKUP(B643,IMPORT!$F:$AF,23,FALSE),1,10),"")),"")</f>
        <v/>
      </c>
      <c r="Q643" s="16" t="str">
        <f>IFERROR(INT(IF(MID(VLOOKUP(B643,IMPORT!$F:$AF,26,FALSE),1,10)&lt;&gt;"null",MID(VLOOKUP(B643,IMPORT!$F:$AF,26,FALSE),1,10),"")),"")</f>
        <v/>
      </c>
      <c r="R643" s="16" t="str">
        <f>IFERROR(IF(VLOOKUP(B643,IMPORT!$F:$AF,11,FALSE)="true","X",""),"")</f>
        <v/>
      </c>
      <c r="S643" s="16" t="str">
        <f>IFERROR(IF(VLOOKUP(B643,IMPORT!$F:$AF,12,FALSE)="true","X",""),"")</f>
        <v/>
      </c>
      <c r="T643" s="16" t="str">
        <f>IFERROR(IF(VLOOKUP(B643,IMPORT!$F:$AF,9,FALSE)="true","X",""),"")</f>
        <v/>
      </c>
      <c r="U643" s="16" t="str">
        <f>IFERROR(IF(VLOOKUP(B643,IMPORT!$F:$AF,10,FALSE)="true","X",""),"")</f>
        <v/>
      </c>
      <c r="V643" s="16" t="str">
        <f>IFERROR(IF(VLOOKUP(B643,IMPORT!$F:$AF,13,FALSE)="true","X",""),"")</f>
        <v/>
      </c>
      <c r="W643" s="16" t="str">
        <f>IFERROR(IF(VLOOKUP(B643,IMPORT!$F:$AF,14,FALSE)="true","X",""),"")</f>
        <v/>
      </c>
      <c r="X643" s="12" t="str">
        <f>IFERROR(INT(IF(MID(VLOOKUP(B643,IMPORT!$F:$AF,27,FALSE),1,10)&lt;&gt;"null",MID(VLOOKUP(B643,IMPORT!$F:$AF,27,FALSE),1,10),"-")),"")</f>
        <v/>
      </c>
      <c r="Y643" s="21" t="str">
        <f>IFERROR(IF(VLOOKUP(B643,IMPORT!$F:$AF,24,FALSE)&lt;&gt;"null",VLOOKUP(B643,IMPORT!$F:$AF,24,FALSE),""),"")</f>
        <v/>
      </c>
      <c r="Z643" s="18" t="str">
        <f>IFERROR(IF(VLOOKUP(B643,IMPORT!$F:$AF,25,FALSE)&lt;&gt;"null",VLOOKUP(B643,IMPORT!$F:$AF,25,FALSE),""),"")</f>
        <v/>
      </c>
    </row>
    <row r="644" spans="1:26">
      <c r="A644" s="1" t="str">
        <f>IFERROR(IF(IMPORT!C644&lt;&gt;"",IMPORT!C644,""),"")</f>
        <v/>
      </c>
      <c r="B644" s="1">
        <f>IFERROR(VLOOKUP(D644,IMPORT!$1:$1048576,6,FALSE),"")</f>
        <v>0</v>
      </c>
      <c r="C644" s="1" t="str">
        <f>IFERROR(VLOOKUP(B644,IMPORT!$F:$G,2,FALSE),"")</f>
        <v/>
      </c>
      <c r="D644" s="8" t="str">
        <f>IFERROR(IF(IMPORT!A644&lt;&gt;"",IMPORT!A644,""),"")</f>
        <v/>
      </c>
      <c r="E644" s="1">
        <f>IFERROR(VLOOKUP(D644,IMPORT!$1:$1048576,21,FALSE),"")</f>
        <v>0</v>
      </c>
      <c r="F644" s="22" t="str">
        <f>IFERROR(IF(VLOOKUP(B644,IMPORT!$F:$J,4,0)="true","","S"),"")</f>
        <v/>
      </c>
      <c r="G644" s="10" t="str">
        <f>IFERROR(IF(VLOOKUP(B644,IMPORT!$F:$J,5,0)="normal","","B"),"")</f>
        <v/>
      </c>
      <c r="H644" s="23" t="str">
        <f>IFERROR(IF(VLOOKUP(B644,IMPORT!$F:$L,7,0)="true","","P"),"")</f>
        <v/>
      </c>
      <c r="I644" s="18" t="str">
        <f>IF(AND(OR(IMPORT!K644="available",IMPORT!K644="reservation",IMPORT!K644="reservation-late"),OR(A644&lt;&gt;"Z - Garage - Livraison",A644&lt;&gt;"Z - Garage - Livraison")),B644,"")</f>
        <v/>
      </c>
      <c r="J644" s="18" t="str">
        <f>IFERROR(IF(VLOOKUP(B644,IMPORT!$F:$AF,21,FALSE)&lt;&gt;"null",IF(OR(A644="Z - Garage - Livraison",A644="Z - Garage - Restitution"),"",B644),""),"")</f>
        <v/>
      </c>
      <c r="K644" s="18" t="str">
        <f>IF(AND(J644="",OR(IMPORT!K644="intervention",IMPORT!K644="intervention-late")),IF(OR(A644="Z - Garage - Livraison",A644="Z - Garage - Restitution"),"",B644),"")</f>
        <v/>
      </c>
      <c r="L644" s="18" t="str">
        <f t="shared" si="20"/>
        <v/>
      </c>
      <c r="M644" s="20" t="str">
        <f>IFERROR(INT(IF(OR(IMPORT!K644="intervention",IMPORT!K644="intervention-late",IMPORT!K644="unavailable"),IF(J644&lt;&gt;"",MID(VLOOKUP(B644,IMPORT!$F:$AF,21,0),1,10),MID(VLOOKUP(B644,IMPORT!$F:$AF,19,0),1,10)),"")),"")</f>
        <v/>
      </c>
      <c r="N644" s="20" t="str">
        <f>IFERROR(INT(IF(OR(IMPORT!K644="intervention",IMPORT!K644="intervention-late",IMPORT!K644="unavailable"),IF(J644&lt;&gt;"",MID(VLOOKUP(B644,IMPORT!$F:$AF,22,0),1,10),MID(VLOOKUP(B644,IMPORT!$F:$AF,20,0),1,10)),"")),"")</f>
        <v/>
      </c>
      <c r="O644" s="18" t="str">
        <f t="shared" ca="1" si="21"/>
        <v/>
      </c>
      <c r="P644" s="14" t="str">
        <f>IFERROR(INT(IF(MID(VLOOKUP(B644,IMPORT!$F:$AF,23,FALSE),1,10)&lt;&gt;"null",MID(VLOOKUP(B644,IMPORT!$F:$AF,23,FALSE),1,10),"")),"")</f>
        <v/>
      </c>
      <c r="Q644" s="16" t="str">
        <f>IFERROR(INT(IF(MID(VLOOKUP(B644,IMPORT!$F:$AF,26,FALSE),1,10)&lt;&gt;"null",MID(VLOOKUP(B644,IMPORT!$F:$AF,26,FALSE),1,10),"")),"")</f>
        <v/>
      </c>
      <c r="R644" s="16" t="str">
        <f>IFERROR(IF(VLOOKUP(B644,IMPORT!$F:$AF,11,FALSE)="true","X",""),"")</f>
        <v/>
      </c>
      <c r="S644" s="16" t="str">
        <f>IFERROR(IF(VLOOKUP(B644,IMPORT!$F:$AF,12,FALSE)="true","X",""),"")</f>
        <v/>
      </c>
      <c r="T644" s="16" t="str">
        <f>IFERROR(IF(VLOOKUP(B644,IMPORT!$F:$AF,9,FALSE)="true","X",""),"")</f>
        <v/>
      </c>
      <c r="U644" s="16" t="str">
        <f>IFERROR(IF(VLOOKUP(B644,IMPORT!$F:$AF,10,FALSE)="true","X",""),"")</f>
        <v/>
      </c>
      <c r="V644" s="16" t="str">
        <f>IFERROR(IF(VLOOKUP(B644,IMPORT!$F:$AF,13,FALSE)="true","X",""),"")</f>
        <v/>
      </c>
      <c r="W644" s="16" t="str">
        <f>IFERROR(IF(VLOOKUP(B644,IMPORT!$F:$AF,14,FALSE)="true","X",""),"")</f>
        <v/>
      </c>
      <c r="X644" s="12" t="str">
        <f>IFERROR(INT(IF(MID(VLOOKUP(B644,IMPORT!$F:$AF,27,FALSE),1,10)&lt;&gt;"null",MID(VLOOKUP(B644,IMPORT!$F:$AF,27,FALSE),1,10),"-")),"")</f>
        <v/>
      </c>
      <c r="Y644" s="21" t="str">
        <f>IFERROR(IF(VLOOKUP(B644,IMPORT!$F:$AF,24,FALSE)&lt;&gt;"null",VLOOKUP(B644,IMPORT!$F:$AF,24,FALSE),""),"")</f>
        <v/>
      </c>
      <c r="Z644" s="18" t="str">
        <f>IFERROR(IF(VLOOKUP(B644,IMPORT!$F:$AF,25,FALSE)&lt;&gt;"null",VLOOKUP(B644,IMPORT!$F:$AF,25,FALSE),""),"")</f>
        <v/>
      </c>
    </row>
    <row r="645" spans="1:26">
      <c r="A645" s="1" t="str">
        <f>IFERROR(IF(IMPORT!C645&lt;&gt;"",IMPORT!C645,""),"")</f>
        <v/>
      </c>
      <c r="B645" s="1">
        <f>IFERROR(VLOOKUP(D645,IMPORT!$1:$1048576,6,FALSE),"")</f>
        <v>0</v>
      </c>
      <c r="C645" s="1" t="str">
        <f>IFERROR(VLOOKUP(B645,IMPORT!$F:$G,2,FALSE),"")</f>
        <v/>
      </c>
      <c r="D645" s="8" t="str">
        <f>IFERROR(IF(IMPORT!A645&lt;&gt;"",IMPORT!A645,""),"")</f>
        <v/>
      </c>
      <c r="E645" s="1">
        <f>IFERROR(VLOOKUP(D645,IMPORT!$1:$1048576,21,FALSE),"")</f>
        <v>0</v>
      </c>
      <c r="F645" s="22" t="str">
        <f>IFERROR(IF(VLOOKUP(B645,IMPORT!$F:$J,4,0)="true","","S"),"")</f>
        <v/>
      </c>
      <c r="G645" s="10" t="str">
        <f>IFERROR(IF(VLOOKUP(B645,IMPORT!$F:$J,5,0)="normal","","B"),"")</f>
        <v/>
      </c>
      <c r="H645" s="23" t="str">
        <f>IFERROR(IF(VLOOKUP(B645,IMPORT!$F:$L,7,0)="true","","P"),"")</f>
        <v/>
      </c>
      <c r="I645" s="18" t="str">
        <f>IF(AND(OR(IMPORT!K645="available",IMPORT!K645="reservation",IMPORT!K645="reservation-late"),OR(A645&lt;&gt;"Z - Garage - Livraison",A645&lt;&gt;"Z - Garage - Livraison")),B645,"")</f>
        <v/>
      </c>
      <c r="J645" s="18" t="str">
        <f>IFERROR(IF(VLOOKUP(B645,IMPORT!$F:$AF,21,FALSE)&lt;&gt;"null",IF(OR(A645="Z - Garage - Livraison",A645="Z - Garage - Restitution"),"",B645),""),"")</f>
        <v/>
      </c>
      <c r="K645" s="18" t="str">
        <f>IF(AND(J645="",OR(IMPORT!K645="intervention",IMPORT!K645="intervention-late")),IF(OR(A645="Z - Garage - Livraison",A645="Z - Garage - Restitution"),"",B645),"")</f>
        <v/>
      </c>
      <c r="L645" s="18" t="str">
        <f t="shared" si="20"/>
        <v/>
      </c>
      <c r="M645" s="20" t="str">
        <f>IFERROR(INT(IF(OR(IMPORT!K645="intervention",IMPORT!K645="intervention-late",IMPORT!K645="unavailable"),IF(J645&lt;&gt;"",MID(VLOOKUP(B645,IMPORT!$F:$AF,21,0),1,10),MID(VLOOKUP(B645,IMPORT!$F:$AF,19,0),1,10)),"")),"")</f>
        <v/>
      </c>
      <c r="N645" s="20" t="str">
        <f>IFERROR(INT(IF(OR(IMPORT!K645="intervention",IMPORT!K645="intervention-late",IMPORT!K645="unavailable"),IF(J645&lt;&gt;"",MID(VLOOKUP(B645,IMPORT!$F:$AF,22,0),1,10),MID(VLOOKUP(B645,IMPORT!$F:$AF,20,0),1,10)),"")),"")</f>
        <v/>
      </c>
      <c r="O645" s="18" t="str">
        <f t="shared" ca="1" si="21"/>
        <v/>
      </c>
      <c r="P645" s="14" t="str">
        <f>IFERROR(INT(IF(MID(VLOOKUP(B645,IMPORT!$F:$AF,23,FALSE),1,10)&lt;&gt;"null",MID(VLOOKUP(B645,IMPORT!$F:$AF,23,FALSE),1,10),"")),"")</f>
        <v/>
      </c>
      <c r="Q645" s="16" t="str">
        <f>IFERROR(INT(IF(MID(VLOOKUP(B645,IMPORT!$F:$AF,26,FALSE),1,10)&lt;&gt;"null",MID(VLOOKUP(B645,IMPORT!$F:$AF,26,FALSE),1,10),"")),"")</f>
        <v/>
      </c>
      <c r="R645" s="16" t="str">
        <f>IFERROR(IF(VLOOKUP(B645,IMPORT!$F:$AF,11,FALSE)="true","X",""),"")</f>
        <v/>
      </c>
      <c r="S645" s="16" t="str">
        <f>IFERROR(IF(VLOOKUP(B645,IMPORT!$F:$AF,12,FALSE)="true","X",""),"")</f>
        <v/>
      </c>
      <c r="T645" s="16" t="str">
        <f>IFERROR(IF(VLOOKUP(B645,IMPORT!$F:$AF,9,FALSE)="true","X",""),"")</f>
        <v/>
      </c>
      <c r="U645" s="16" t="str">
        <f>IFERROR(IF(VLOOKUP(B645,IMPORT!$F:$AF,10,FALSE)="true","X",""),"")</f>
        <v/>
      </c>
      <c r="V645" s="16" t="str">
        <f>IFERROR(IF(VLOOKUP(B645,IMPORT!$F:$AF,13,FALSE)="true","X",""),"")</f>
        <v/>
      </c>
      <c r="W645" s="16" t="str">
        <f>IFERROR(IF(VLOOKUP(B645,IMPORT!$F:$AF,14,FALSE)="true","X",""),"")</f>
        <v/>
      </c>
      <c r="X645" s="12" t="str">
        <f>IFERROR(INT(IF(MID(VLOOKUP(B645,IMPORT!$F:$AF,27,FALSE),1,10)&lt;&gt;"null",MID(VLOOKUP(B645,IMPORT!$F:$AF,27,FALSE),1,10),"-")),"")</f>
        <v/>
      </c>
      <c r="Y645" s="21" t="str">
        <f>IFERROR(IF(VLOOKUP(B645,IMPORT!$F:$AF,24,FALSE)&lt;&gt;"null",VLOOKUP(B645,IMPORT!$F:$AF,24,FALSE),""),"")</f>
        <v/>
      </c>
      <c r="Z645" s="18" t="str">
        <f>IFERROR(IF(VLOOKUP(B645,IMPORT!$F:$AF,25,FALSE)&lt;&gt;"null",VLOOKUP(B645,IMPORT!$F:$AF,25,FALSE),""),"")</f>
        <v/>
      </c>
    </row>
    <row r="646" spans="1:26">
      <c r="A646" s="1" t="str">
        <f>IFERROR(IF(IMPORT!C646&lt;&gt;"",IMPORT!C646,""),"")</f>
        <v/>
      </c>
      <c r="B646" s="1">
        <f>IFERROR(VLOOKUP(D646,IMPORT!$1:$1048576,6,FALSE),"")</f>
        <v>0</v>
      </c>
      <c r="C646" s="1" t="str">
        <f>IFERROR(VLOOKUP(B646,IMPORT!$F:$G,2,FALSE),"")</f>
        <v/>
      </c>
      <c r="D646" s="8" t="str">
        <f>IFERROR(IF(IMPORT!A646&lt;&gt;"",IMPORT!A646,""),"")</f>
        <v/>
      </c>
      <c r="E646" s="1">
        <f>IFERROR(VLOOKUP(D646,IMPORT!$1:$1048576,21,FALSE),"")</f>
        <v>0</v>
      </c>
      <c r="F646" s="22" t="str">
        <f>IFERROR(IF(VLOOKUP(B646,IMPORT!$F:$J,4,0)="true","","S"),"")</f>
        <v/>
      </c>
      <c r="G646" s="10" t="str">
        <f>IFERROR(IF(VLOOKUP(B646,IMPORT!$F:$J,5,0)="normal","","B"),"")</f>
        <v/>
      </c>
      <c r="H646" s="23" t="str">
        <f>IFERROR(IF(VLOOKUP(B646,IMPORT!$F:$L,7,0)="true","","P"),"")</f>
        <v/>
      </c>
      <c r="I646" s="18" t="str">
        <f>IF(AND(OR(IMPORT!K646="available",IMPORT!K646="reservation",IMPORT!K646="reservation-late"),OR(A646&lt;&gt;"Z - Garage - Livraison",A646&lt;&gt;"Z - Garage - Livraison")),B646,"")</f>
        <v/>
      </c>
      <c r="J646" s="18" t="str">
        <f>IFERROR(IF(VLOOKUP(B646,IMPORT!$F:$AF,21,FALSE)&lt;&gt;"null",IF(OR(A646="Z - Garage - Livraison",A646="Z - Garage - Restitution"),"",B646),""),"")</f>
        <v/>
      </c>
      <c r="K646" s="18" t="str">
        <f>IF(AND(J646="",OR(IMPORT!K646="intervention",IMPORT!K646="intervention-late")),IF(OR(A646="Z - Garage - Livraison",A646="Z - Garage - Restitution"),"",B646),"")</f>
        <v/>
      </c>
      <c r="L646" s="18" t="str">
        <f t="shared" si="20"/>
        <v/>
      </c>
      <c r="M646" s="20" t="str">
        <f>IFERROR(INT(IF(OR(IMPORT!K646="intervention",IMPORT!K646="intervention-late",IMPORT!K646="unavailable"),IF(J646&lt;&gt;"",MID(VLOOKUP(B646,IMPORT!$F:$AF,21,0),1,10),MID(VLOOKUP(B646,IMPORT!$F:$AF,19,0),1,10)),"")),"")</f>
        <v/>
      </c>
      <c r="N646" s="20" t="str">
        <f>IFERROR(INT(IF(OR(IMPORT!K646="intervention",IMPORT!K646="intervention-late",IMPORT!K646="unavailable"),IF(J646&lt;&gt;"",MID(VLOOKUP(B646,IMPORT!$F:$AF,22,0),1,10),MID(VLOOKUP(B646,IMPORT!$F:$AF,20,0),1,10)),"")),"")</f>
        <v/>
      </c>
      <c r="O646" s="18" t="str">
        <f t="shared" ca="1" si="21"/>
        <v/>
      </c>
      <c r="P646" s="14" t="str">
        <f>IFERROR(INT(IF(MID(VLOOKUP(B646,IMPORT!$F:$AF,23,FALSE),1,10)&lt;&gt;"null",MID(VLOOKUP(B646,IMPORT!$F:$AF,23,FALSE),1,10),"")),"")</f>
        <v/>
      </c>
      <c r="Q646" s="16" t="str">
        <f>IFERROR(INT(IF(MID(VLOOKUP(B646,IMPORT!$F:$AF,26,FALSE),1,10)&lt;&gt;"null",MID(VLOOKUP(B646,IMPORT!$F:$AF,26,FALSE),1,10),"")),"")</f>
        <v/>
      </c>
      <c r="R646" s="16" t="str">
        <f>IFERROR(IF(VLOOKUP(B646,IMPORT!$F:$AF,11,FALSE)="true","X",""),"")</f>
        <v/>
      </c>
      <c r="S646" s="16" t="str">
        <f>IFERROR(IF(VLOOKUP(B646,IMPORT!$F:$AF,12,FALSE)="true","X",""),"")</f>
        <v/>
      </c>
      <c r="T646" s="16" t="str">
        <f>IFERROR(IF(VLOOKUP(B646,IMPORT!$F:$AF,9,FALSE)="true","X",""),"")</f>
        <v/>
      </c>
      <c r="U646" s="16" t="str">
        <f>IFERROR(IF(VLOOKUP(B646,IMPORT!$F:$AF,10,FALSE)="true","X",""),"")</f>
        <v/>
      </c>
      <c r="V646" s="16" t="str">
        <f>IFERROR(IF(VLOOKUP(B646,IMPORT!$F:$AF,13,FALSE)="true","X",""),"")</f>
        <v/>
      </c>
      <c r="W646" s="16" t="str">
        <f>IFERROR(IF(VLOOKUP(B646,IMPORT!$F:$AF,14,FALSE)="true","X",""),"")</f>
        <v/>
      </c>
      <c r="X646" s="12" t="str">
        <f>IFERROR(INT(IF(MID(VLOOKUP(B646,IMPORT!$F:$AF,27,FALSE),1,10)&lt;&gt;"null",MID(VLOOKUP(B646,IMPORT!$F:$AF,27,FALSE),1,10),"-")),"")</f>
        <v/>
      </c>
      <c r="Y646" s="21" t="str">
        <f>IFERROR(IF(VLOOKUP(B646,IMPORT!$F:$AF,24,FALSE)&lt;&gt;"null",VLOOKUP(B646,IMPORT!$F:$AF,24,FALSE),""),"")</f>
        <v/>
      </c>
      <c r="Z646" s="18" t="str">
        <f>IFERROR(IF(VLOOKUP(B646,IMPORT!$F:$AF,25,FALSE)&lt;&gt;"null",VLOOKUP(B646,IMPORT!$F:$AF,25,FALSE),""),"")</f>
        <v/>
      </c>
    </row>
    <row r="647" spans="1:26">
      <c r="A647" s="1" t="str">
        <f>IFERROR(IF(IMPORT!C647&lt;&gt;"",IMPORT!C647,""),"")</f>
        <v/>
      </c>
      <c r="B647" s="1">
        <f>IFERROR(VLOOKUP(D647,IMPORT!$1:$1048576,6,FALSE),"")</f>
        <v>0</v>
      </c>
      <c r="C647" s="1" t="str">
        <f>IFERROR(VLOOKUP(B647,IMPORT!$F:$G,2,FALSE),"")</f>
        <v/>
      </c>
      <c r="D647" s="8" t="str">
        <f>IFERROR(IF(IMPORT!A647&lt;&gt;"",IMPORT!A647,""),"")</f>
        <v/>
      </c>
      <c r="E647" s="1">
        <f>IFERROR(VLOOKUP(D647,IMPORT!$1:$1048576,21,FALSE),"")</f>
        <v>0</v>
      </c>
      <c r="F647" s="22" t="str">
        <f>IFERROR(IF(VLOOKUP(B647,IMPORT!$F:$J,4,0)="true","","S"),"")</f>
        <v/>
      </c>
      <c r="G647" s="10" t="str">
        <f>IFERROR(IF(VLOOKUP(B647,IMPORT!$F:$J,5,0)="normal","","B"),"")</f>
        <v/>
      </c>
      <c r="H647" s="23" t="str">
        <f>IFERROR(IF(VLOOKUP(B647,IMPORT!$F:$L,7,0)="true","","P"),"")</f>
        <v/>
      </c>
      <c r="I647" s="18" t="str">
        <f>IF(AND(OR(IMPORT!K647="available",IMPORT!K647="reservation",IMPORT!K647="reservation-late"),OR(A647&lt;&gt;"Z - Garage - Livraison",A647&lt;&gt;"Z - Garage - Livraison")),B647,"")</f>
        <v/>
      </c>
      <c r="J647" s="18" t="str">
        <f>IFERROR(IF(VLOOKUP(B647,IMPORT!$F:$AF,21,FALSE)&lt;&gt;"null",IF(OR(A647="Z - Garage - Livraison",A647="Z - Garage - Restitution"),"",B647),""),"")</f>
        <v/>
      </c>
      <c r="K647" s="18" t="str">
        <f>IF(AND(J647="",OR(IMPORT!K647="intervention",IMPORT!K647="intervention-late")),IF(OR(A647="Z - Garage - Livraison",A647="Z - Garage - Restitution"),"",B647),"")</f>
        <v/>
      </c>
      <c r="L647" s="18" t="str">
        <f t="shared" si="20"/>
        <v/>
      </c>
      <c r="M647" s="20" t="str">
        <f>IFERROR(INT(IF(OR(IMPORT!K647="intervention",IMPORT!K647="intervention-late",IMPORT!K647="unavailable"),IF(J647&lt;&gt;"",MID(VLOOKUP(B647,IMPORT!$F:$AF,21,0),1,10),MID(VLOOKUP(B647,IMPORT!$F:$AF,19,0),1,10)),"")),"")</f>
        <v/>
      </c>
      <c r="N647" s="20" t="str">
        <f>IFERROR(INT(IF(OR(IMPORT!K647="intervention",IMPORT!K647="intervention-late",IMPORT!K647="unavailable"),IF(J647&lt;&gt;"",MID(VLOOKUP(B647,IMPORT!$F:$AF,22,0),1,10),MID(VLOOKUP(B647,IMPORT!$F:$AF,20,0),1,10)),"")),"")</f>
        <v/>
      </c>
      <c r="O647" s="18" t="str">
        <f t="shared" ca="1" si="21"/>
        <v/>
      </c>
      <c r="P647" s="14" t="str">
        <f>IFERROR(INT(IF(MID(VLOOKUP(B647,IMPORT!$F:$AF,23,FALSE),1,10)&lt;&gt;"null",MID(VLOOKUP(B647,IMPORT!$F:$AF,23,FALSE),1,10),"")),"")</f>
        <v/>
      </c>
      <c r="Q647" s="16" t="str">
        <f>IFERROR(INT(IF(MID(VLOOKUP(B647,IMPORT!$F:$AF,26,FALSE),1,10)&lt;&gt;"null",MID(VLOOKUP(B647,IMPORT!$F:$AF,26,FALSE),1,10),"")),"")</f>
        <v/>
      </c>
      <c r="R647" s="16" t="str">
        <f>IFERROR(IF(VLOOKUP(B647,IMPORT!$F:$AF,11,FALSE)="true","X",""),"")</f>
        <v/>
      </c>
      <c r="S647" s="16" t="str">
        <f>IFERROR(IF(VLOOKUP(B647,IMPORT!$F:$AF,12,FALSE)="true","X",""),"")</f>
        <v/>
      </c>
      <c r="T647" s="16" t="str">
        <f>IFERROR(IF(VLOOKUP(B647,IMPORT!$F:$AF,9,FALSE)="true","X",""),"")</f>
        <v/>
      </c>
      <c r="U647" s="16" t="str">
        <f>IFERROR(IF(VLOOKUP(B647,IMPORT!$F:$AF,10,FALSE)="true","X",""),"")</f>
        <v/>
      </c>
      <c r="V647" s="16" t="str">
        <f>IFERROR(IF(VLOOKUP(B647,IMPORT!$F:$AF,13,FALSE)="true","X",""),"")</f>
        <v/>
      </c>
      <c r="W647" s="16" t="str">
        <f>IFERROR(IF(VLOOKUP(B647,IMPORT!$F:$AF,14,FALSE)="true","X",""),"")</f>
        <v/>
      </c>
      <c r="X647" s="12" t="str">
        <f>IFERROR(INT(IF(MID(VLOOKUP(B647,IMPORT!$F:$AF,27,FALSE),1,10)&lt;&gt;"null",MID(VLOOKUP(B647,IMPORT!$F:$AF,27,FALSE),1,10),"-")),"")</f>
        <v/>
      </c>
      <c r="Y647" s="21" t="str">
        <f>IFERROR(IF(VLOOKUP(B647,IMPORT!$F:$AF,24,FALSE)&lt;&gt;"null",VLOOKUP(B647,IMPORT!$F:$AF,24,FALSE),""),"")</f>
        <v/>
      </c>
      <c r="Z647" s="18" t="str">
        <f>IFERROR(IF(VLOOKUP(B647,IMPORT!$F:$AF,25,FALSE)&lt;&gt;"null",VLOOKUP(B647,IMPORT!$F:$AF,25,FALSE),""),"")</f>
        <v/>
      </c>
    </row>
    <row r="648" spans="1:26">
      <c r="A648" s="1" t="str">
        <f>IFERROR(IF(IMPORT!C648&lt;&gt;"",IMPORT!C648,""),"")</f>
        <v/>
      </c>
      <c r="B648" s="1">
        <f>IFERROR(VLOOKUP(D648,IMPORT!$1:$1048576,6,FALSE),"")</f>
        <v>0</v>
      </c>
      <c r="C648" s="1" t="str">
        <f>IFERROR(VLOOKUP(B648,IMPORT!$F:$G,2,FALSE),"")</f>
        <v/>
      </c>
      <c r="D648" s="8" t="str">
        <f>IFERROR(IF(IMPORT!A648&lt;&gt;"",IMPORT!A648,""),"")</f>
        <v/>
      </c>
      <c r="E648" s="1">
        <f>IFERROR(VLOOKUP(D648,IMPORT!$1:$1048576,21,FALSE),"")</f>
        <v>0</v>
      </c>
      <c r="F648" s="22" t="str">
        <f>IFERROR(IF(VLOOKUP(B648,IMPORT!$F:$J,4,0)="true","","S"),"")</f>
        <v/>
      </c>
      <c r="G648" s="10" t="str">
        <f>IFERROR(IF(VLOOKUP(B648,IMPORT!$F:$J,5,0)="normal","","B"),"")</f>
        <v/>
      </c>
      <c r="H648" s="23" t="str">
        <f>IFERROR(IF(VLOOKUP(B648,IMPORT!$F:$L,7,0)="true","","P"),"")</f>
        <v/>
      </c>
      <c r="I648" s="18" t="str">
        <f>IF(AND(OR(IMPORT!K648="available",IMPORT!K648="reservation",IMPORT!K648="reservation-late"),OR(A648&lt;&gt;"Z - Garage - Livraison",A648&lt;&gt;"Z - Garage - Livraison")),B648,"")</f>
        <v/>
      </c>
      <c r="J648" s="18" t="str">
        <f>IFERROR(IF(VLOOKUP(B648,IMPORT!$F:$AF,21,FALSE)&lt;&gt;"null",IF(OR(A648="Z - Garage - Livraison",A648="Z - Garage - Restitution"),"",B648),""),"")</f>
        <v/>
      </c>
      <c r="K648" s="18" t="str">
        <f>IF(AND(J648="",OR(IMPORT!K648="intervention",IMPORT!K648="intervention-late")),IF(OR(A648="Z - Garage - Livraison",A648="Z - Garage - Restitution"),"",B648),"")</f>
        <v/>
      </c>
      <c r="L648" s="18" t="str">
        <f t="shared" si="20"/>
        <v/>
      </c>
      <c r="M648" s="20" t="str">
        <f>IFERROR(INT(IF(OR(IMPORT!K648="intervention",IMPORT!K648="intervention-late",IMPORT!K648="unavailable"),IF(J648&lt;&gt;"",MID(VLOOKUP(B648,IMPORT!$F:$AF,21,0),1,10),MID(VLOOKUP(B648,IMPORT!$F:$AF,19,0),1,10)),"")),"")</f>
        <v/>
      </c>
      <c r="N648" s="20" t="str">
        <f>IFERROR(INT(IF(OR(IMPORT!K648="intervention",IMPORT!K648="intervention-late",IMPORT!K648="unavailable"),IF(J648&lt;&gt;"",MID(VLOOKUP(B648,IMPORT!$F:$AF,22,0),1,10),MID(VLOOKUP(B648,IMPORT!$F:$AF,20,0),1,10)),"")),"")</f>
        <v/>
      </c>
      <c r="O648" s="18" t="str">
        <f t="shared" ca="1" si="21"/>
        <v/>
      </c>
      <c r="P648" s="14" t="str">
        <f>IFERROR(INT(IF(MID(VLOOKUP(B648,IMPORT!$F:$AF,23,FALSE),1,10)&lt;&gt;"null",MID(VLOOKUP(B648,IMPORT!$F:$AF,23,FALSE),1,10),"")),"")</f>
        <v/>
      </c>
      <c r="Q648" s="16" t="str">
        <f>IFERROR(INT(IF(MID(VLOOKUP(B648,IMPORT!$F:$AF,26,FALSE),1,10)&lt;&gt;"null",MID(VLOOKUP(B648,IMPORT!$F:$AF,26,FALSE),1,10),"")),"")</f>
        <v/>
      </c>
      <c r="R648" s="16" t="str">
        <f>IFERROR(IF(VLOOKUP(B648,IMPORT!$F:$AF,11,FALSE)="true","X",""),"")</f>
        <v/>
      </c>
      <c r="S648" s="16" t="str">
        <f>IFERROR(IF(VLOOKUP(B648,IMPORT!$F:$AF,12,FALSE)="true","X",""),"")</f>
        <v/>
      </c>
      <c r="T648" s="16" t="str">
        <f>IFERROR(IF(VLOOKUP(B648,IMPORT!$F:$AF,9,FALSE)="true","X",""),"")</f>
        <v/>
      </c>
      <c r="U648" s="16" t="str">
        <f>IFERROR(IF(VLOOKUP(B648,IMPORT!$F:$AF,10,FALSE)="true","X",""),"")</f>
        <v/>
      </c>
      <c r="V648" s="16" t="str">
        <f>IFERROR(IF(VLOOKUP(B648,IMPORT!$F:$AF,13,FALSE)="true","X",""),"")</f>
        <v/>
      </c>
      <c r="W648" s="16" t="str">
        <f>IFERROR(IF(VLOOKUP(B648,IMPORT!$F:$AF,14,FALSE)="true","X",""),"")</f>
        <v/>
      </c>
      <c r="X648" s="12" t="str">
        <f>IFERROR(INT(IF(MID(VLOOKUP(B648,IMPORT!$F:$AF,27,FALSE),1,10)&lt;&gt;"null",MID(VLOOKUP(B648,IMPORT!$F:$AF,27,FALSE),1,10),"-")),"")</f>
        <v/>
      </c>
      <c r="Y648" s="21" t="str">
        <f>IFERROR(IF(VLOOKUP(B648,IMPORT!$F:$AF,24,FALSE)&lt;&gt;"null",VLOOKUP(B648,IMPORT!$F:$AF,24,FALSE),""),"")</f>
        <v/>
      </c>
      <c r="Z648" s="18" t="str">
        <f>IFERROR(IF(VLOOKUP(B648,IMPORT!$F:$AF,25,FALSE)&lt;&gt;"null",VLOOKUP(B648,IMPORT!$F:$AF,25,FALSE),""),"")</f>
        <v/>
      </c>
    </row>
    <row r="649" spans="1:26">
      <c r="A649" s="1" t="str">
        <f>IFERROR(IF(IMPORT!C649&lt;&gt;"",IMPORT!C649,""),"")</f>
        <v/>
      </c>
      <c r="B649" s="1">
        <f>IFERROR(VLOOKUP(D649,IMPORT!$1:$1048576,6,FALSE),"")</f>
        <v>0</v>
      </c>
      <c r="C649" s="1" t="str">
        <f>IFERROR(VLOOKUP(B649,IMPORT!$F:$G,2,FALSE),"")</f>
        <v/>
      </c>
      <c r="D649" s="8" t="str">
        <f>IFERROR(IF(IMPORT!A649&lt;&gt;"",IMPORT!A649,""),"")</f>
        <v/>
      </c>
      <c r="E649" s="1">
        <f>IFERROR(VLOOKUP(D649,IMPORT!$1:$1048576,21,FALSE),"")</f>
        <v>0</v>
      </c>
      <c r="F649" s="22" t="str">
        <f>IFERROR(IF(VLOOKUP(B649,IMPORT!$F:$J,4,0)="true","","S"),"")</f>
        <v/>
      </c>
      <c r="G649" s="10" t="str">
        <f>IFERROR(IF(VLOOKUP(B649,IMPORT!$F:$J,5,0)="normal","","B"),"")</f>
        <v/>
      </c>
      <c r="H649" s="23" t="str">
        <f>IFERROR(IF(VLOOKUP(B649,IMPORT!$F:$L,7,0)="true","","P"),"")</f>
        <v/>
      </c>
      <c r="I649" s="18" t="str">
        <f>IF(AND(OR(IMPORT!K649="available",IMPORT!K649="reservation",IMPORT!K649="reservation-late"),OR(A649&lt;&gt;"Z - Garage - Livraison",A649&lt;&gt;"Z - Garage - Livraison")),B649,"")</f>
        <v/>
      </c>
      <c r="J649" s="18" t="str">
        <f>IFERROR(IF(VLOOKUP(B649,IMPORT!$F:$AF,21,FALSE)&lt;&gt;"null",IF(OR(A649="Z - Garage - Livraison",A649="Z - Garage - Restitution"),"",B649),""),"")</f>
        <v/>
      </c>
      <c r="K649" s="18" t="str">
        <f>IF(AND(J649="",OR(IMPORT!K649="intervention",IMPORT!K649="intervention-late")),IF(OR(A649="Z - Garage - Livraison",A649="Z - Garage - Restitution"),"",B649),"")</f>
        <v/>
      </c>
      <c r="L649" s="18" t="str">
        <f t="shared" si="20"/>
        <v/>
      </c>
      <c r="M649" s="20" t="str">
        <f>IFERROR(INT(IF(OR(IMPORT!K649="intervention",IMPORT!K649="intervention-late",IMPORT!K649="unavailable"),IF(J649&lt;&gt;"",MID(VLOOKUP(B649,IMPORT!$F:$AF,21,0),1,10),MID(VLOOKUP(B649,IMPORT!$F:$AF,19,0),1,10)),"")),"")</f>
        <v/>
      </c>
      <c r="N649" s="20" t="str">
        <f>IFERROR(INT(IF(OR(IMPORT!K649="intervention",IMPORT!K649="intervention-late",IMPORT!K649="unavailable"),IF(J649&lt;&gt;"",MID(VLOOKUP(B649,IMPORT!$F:$AF,22,0),1,10),MID(VLOOKUP(B649,IMPORT!$F:$AF,20,0),1,10)),"")),"")</f>
        <v/>
      </c>
      <c r="O649" s="18" t="str">
        <f t="shared" ca="1" si="21"/>
        <v/>
      </c>
      <c r="P649" s="14" t="str">
        <f>IFERROR(INT(IF(MID(VLOOKUP(B649,IMPORT!$F:$AF,23,FALSE),1,10)&lt;&gt;"null",MID(VLOOKUP(B649,IMPORT!$F:$AF,23,FALSE),1,10),"")),"")</f>
        <v/>
      </c>
      <c r="Q649" s="16" t="str">
        <f>IFERROR(INT(IF(MID(VLOOKUP(B649,IMPORT!$F:$AF,26,FALSE),1,10)&lt;&gt;"null",MID(VLOOKUP(B649,IMPORT!$F:$AF,26,FALSE),1,10),"")),"")</f>
        <v/>
      </c>
      <c r="R649" s="16" t="str">
        <f>IFERROR(IF(VLOOKUP(B649,IMPORT!$F:$AF,11,FALSE)="true","X",""),"")</f>
        <v/>
      </c>
      <c r="S649" s="16" t="str">
        <f>IFERROR(IF(VLOOKUP(B649,IMPORT!$F:$AF,12,FALSE)="true","X",""),"")</f>
        <v/>
      </c>
      <c r="T649" s="16" t="str">
        <f>IFERROR(IF(VLOOKUP(B649,IMPORT!$F:$AF,9,FALSE)="true","X",""),"")</f>
        <v/>
      </c>
      <c r="U649" s="16" t="str">
        <f>IFERROR(IF(VLOOKUP(B649,IMPORT!$F:$AF,10,FALSE)="true","X",""),"")</f>
        <v/>
      </c>
      <c r="V649" s="16" t="str">
        <f>IFERROR(IF(VLOOKUP(B649,IMPORT!$F:$AF,13,FALSE)="true","X",""),"")</f>
        <v/>
      </c>
      <c r="W649" s="16" t="str">
        <f>IFERROR(IF(VLOOKUP(B649,IMPORT!$F:$AF,14,FALSE)="true","X",""),"")</f>
        <v/>
      </c>
      <c r="X649" s="12" t="str">
        <f>IFERROR(INT(IF(MID(VLOOKUP(B649,IMPORT!$F:$AF,27,FALSE),1,10)&lt;&gt;"null",MID(VLOOKUP(B649,IMPORT!$F:$AF,27,FALSE),1,10),"-")),"")</f>
        <v/>
      </c>
      <c r="Y649" s="21" t="str">
        <f>IFERROR(IF(VLOOKUP(B649,IMPORT!$F:$AF,24,FALSE)&lt;&gt;"null",VLOOKUP(B649,IMPORT!$F:$AF,24,FALSE),""),"")</f>
        <v/>
      </c>
      <c r="Z649" s="18" t="str">
        <f>IFERROR(IF(VLOOKUP(B649,IMPORT!$F:$AF,25,FALSE)&lt;&gt;"null",VLOOKUP(B649,IMPORT!$F:$AF,25,FALSE),""),"")</f>
        <v/>
      </c>
    </row>
    <row r="650" spans="1:26">
      <c r="A650" s="1" t="str">
        <f>IFERROR(IF(IMPORT!C650&lt;&gt;"",IMPORT!C650,""),"")</f>
        <v/>
      </c>
      <c r="B650" s="1">
        <f>IFERROR(VLOOKUP(D650,IMPORT!$1:$1048576,6,FALSE),"")</f>
        <v>0</v>
      </c>
      <c r="C650" s="1" t="str">
        <f>IFERROR(VLOOKUP(B650,IMPORT!$F:$G,2,FALSE),"")</f>
        <v/>
      </c>
      <c r="D650" s="8" t="str">
        <f>IFERROR(IF(IMPORT!A650&lt;&gt;"",IMPORT!A650,""),"")</f>
        <v/>
      </c>
      <c r="E650" s="1">
        <f>IFERROR(VLOOKUP(D650,IMPORT!$1:$1048576,21,FALSE),"")</f>
        <v>0</v>
      </c>
      <c r="F650" s="22" t="str">
        <f>IFERROR(IF(VLOOKUP(B650,IMPORT!$F:$J,4,0)="true","","S"),"")</f>
        <v/>
      </c>
      <c r="G650" s="10" t="str">
        <f>IFERROR(IF(VLOOKUP(B650,IMPORT!$F:$J,5,0)="normal","","B"),"")</f>
        <v/>
      </c>
      <c r="H650" s="23" t="str">
        <f>IFERROR(IF(VLOOKUP(B650,IMPORT!$F:$L,7,0)="true","","P"),"")</f>
        <v/>
      </c>
      <c r="I650" s="18" t="str">
        <f>IF(AND(OR(IMPORT!K650="available",IMPORT!K650="reservation",IMPORT!K650="reservation-late"),OR(A650&lt;&gt;"Z - Garage - Livraison",A650&lt;&gt;"Z - Garage - Livraison")),B650,"")</f>
        <v/>
      </c>
      <c r="J650" s="18" t="str">
        <f>IFERROR(IF(VLOOKUP(B650,IMPORT!$F:$AF,21,FALSE)&lt;&gt;"null",IF(OR(A650="Z - Garage - Livraison",A650="Z - Garage - Restitution"),"",B650),""),"")</f>
        <v/>
      </c>
      <c r="K650" s="18" t="str">
        <f>IF(AND(J650="",OR(IMPORT!K650="intervention",IMPORT!K650="intervention-late")),IF(OR(A650="Z - Garage - Livraison",A650="Z - Garage - Restitution"),"",B650),"")</f>
        <v/>
      </c>
      <c r="L650" s="18" t="str">
        <f t="shared" si="20"/>
        <v/>
      </c>
      <c r="M650" s="20" t="str">
        <f>IFERROR(INT(IF(OR(IMPORT!K650="intervention",IMPORT!K650="intervention-late",IMPORT!K650="unavailable"),IF(J650&lt;&gt;"",MID(VLOOKUP(B650,IMPORT!$F:$AF,21,0),1,10),MID(VLOOKUP(B650,IMPORT!$F:$AF,19,0),1,10)),"")),"")</f>
        <v/>
      </c>
      <c r="N650" s="20" t="str">
        <f>IFERROR(INT(IF(OR(IMPORT!K650="intervention",IMPORT!K650="intervention-late",IMPORT!K650="unavailable"),IF(J650&lt;&gt;"",MID(VLOOKUP(B650,IMPORT!$F:$AF,22,0),1,10),MID(VLOOKUP(B650,IMPORT!$F:$AF,20,0),1,10)),"")),"")</f>
        <v/>
      </c>
      <c r="O650" s="18" t="str">
        <f t="shared" ca="1" si="21"/>
        <v/>
      </c>
      <c r="P650" s="14" t="str">
        <f>IFERROR(INT(IF(MID(VLOOKUP(B650,IMPORT!$F:$AF,23,FALSE),1,10)&lt;&gt;"null",MID(VLOOKUP(B650,IMPORT!$F:$AF,23,FALSE),1,10),"")),"")</f>
        <v/>
      </c>
      <c r="Q650" s="16" t="str">
        <f>IFERROR(INT(IF(MID(VLOOKUP(B650,IMPORT!$F:$AF,26,FALSE),1,10)&lt;&gt;"null",MID(VLOOKUP(B650,IMPORT!$F:$AF,26,FALSE),1,10),"")),"")</f>
        <v/>
      </c>
      <c r="R650" s="16" t="str">
        <f>IFERROR(IF(VLOOKUP(B650,IMPORT!$F:$AF,11,FALSE)="true","X",""),"")</f>
        <v/>
      </c>
      <c r="S650" s="16" t="str">
        <f>IFERROR(IF(VLOOKUP(B650,IMPORT!$F:$AF,12,FALSE)="true","X",""),"")</f>
        <v/>
      </c>
      <c r="T650" s="16" t="str">
        <f>IFERROR(IF(VLOOKUP(B650,IMPORT!$F:$AF,9,FALSE)="true","X",""),"")</f>
        <v/>
      </c>
      <c r="U650" s="16" t="str">
        <f>IFERROR(IF(VLOOKUP(B650,IMPORT!$F:$AF,10,FALSE)="true","X",""),"")</f>
        <v/>
      </c>
      <c r="V650" s="16" t="str">
        <f>IFERROR(IF(VLOOKUP(B650,IMPORT!$F:$AF,13,FALSE)="true","X",""),"")</f>
        <v/>
      </c>
      <c r="W650" s="16" t="str">
        <f>IFERROR(IF(VLOOKUP(B650,IMPORT!$F:$AF,14,FALSE)="true","X",""),"")</f>
        <v/>
      </c>
      <c r="X650" s="12" t="str">
        <f>IFERROR(INT(IF(MID(VLOOKUP(B650,IMPORT!$F:$AF,27,FALSE),1,10)&lt;&gt;"null",MID(VLOOKUP(B650,IMPORT!$F:$AF,27,FALSE),1,10),"-")),"")</f>
        <v/>
      </c>
      <c r="Y650" s="21" t="str">
        <f>IFERROR(IF(VLOOKUP(B650,IMPORT!$F:$AF,24,FALSE)&lt;&gt;"null",VLOOKUP(B650,IMPORT!$F:$AF,24,FALSE),""),"")</f>
        <v/>
      </c>
      <c r="Z650" s="18" t="str">
        <f>IFERROR(IF(VLOOKUP(B650,IMPORT!$F:$AF,25,FALSE)&lt;&gt;"null",VLOOKUP(B650,IMPORT!$F:$AF,25,FALSE),""),"")</f>
        <v/>
      </c>
    </row>
    <row r="651" spans="1:26">
      <c r="A651" s="1" t="str">
        <f>IFERROR(IF(IMPORT!C651&lt;&gt;"",IMPORT!C651,""),"")</f>
        <v/>
      </c>
      <c r="B651" s="1">
        <f>IFERROR(VLOOKUP(D651,IMPORT!$1:$1048576,6,FALSE),"")</f>
        <v>0</v>
      </c>
      <c r="C651" s="1" t="str">
        <f>IFERROR(VLOOKUP(B651,IMPORT!$F:$G,2,FALSE),"")</f>
        <v/>
      </c>
      <c r="D651" s="8" t="str">
        <f>IFERROR(IF(IMPORT!A651&lt;&gt;"",IMPORT!A651,""),"")</f>
        <v/>
      </c>
      <c r="E651" s="1">
        <f>IFERROR(VLOOKUP(D651,IMPORT!$1:$1048576,21,FALSE),"")</f>
        <v>0</v>
      </c>
      <c r="F651" s="22" t="str">
        <f>IFERROR(IF(VLOOKUP(B651,IMPORT!$F:$J,4,0)="true","","S"),"")</f>
        <v/>
      </c>
      <c r="G651" s="10" t="str">
        <f>IFERROR(IF(VLOOKUP(B651,IMPORT!$F:$J,5,0)="normal","","B"),"")</f>
        <v/>
      </c>
      <c r="H651" s="23" t="str">
        <f>IFERROR(IF(VLOOKUP(B651,IMPORT!$F:$L,7,0)="true","","P"),"")</f>
        <v/>
      </c>
      <c r="I651" s="18" t="str">
        <f>IF(AND(OR(IMPORT!K651="available",IMPORT!K651="reservation",IMPORT!K651="reservation-late"),OR(A651&lt;&gt;"Z - Garage - Livraison",A651&lt;&gt;"Z - Garage - Livraison")),B651,"")</f>
        <v/>
      </c>
      <c r="J651" s="18" t="str">
        <f>IFERROR(IF(VLOOKUP(B651,IMPORT!$F:$AF,21,FALSE)&lt;&gt;"null",IF(OR(A651="Z - Garage - Livraison",A651="Z - Garage - Restitution"),"",B651),""),"")</f>
        <v/>
      </c>
      <c r="K651" s="18" t="str">
        <f>IF(AND(J651="",OR(IMPORT!K651="intervention",IMPORT!K651="intervention-late")),IF(OR(A651="Z - Garage - Livraison",A651="Z - Garage - Restitution"),"",B651),"")</f>
        <v/>
      </c>
      <c r="L651" s="18" t="str">
        <f t="shared" si="20"/>
        <v/>
      </c>
      <c r="M651" s="20" t="str">
        <f>IFERROR(INT(IF(OR(IMPORT!K651="intervention",IMPORT!K651="intervention-late",IMPORT!K651="unavailable"),IF(J651&lt;&gt;"",MID(VLOOKUP(B651,IMPORT!$F:$AF,21,0),1,10),MID(VLOOKUP(B651,IMPORT!$F:$AF,19,0),1,10)),"")),"")</f>
        <v/>
      </c>
      <c r="N651" s="20" t="str">
        <f>IFERROR(INT(IF(OR(IMPORT!K651="intervention",IMPORT!K651="intervention-late",IMPORT!K651="unavailable"),IF(J651&lt;&gt;"",MID(VLOOKUP(B651,IMPORT!$F:$AF,22,0),1,10),MID(VLOOKUP(B651,IMPORT!$F:$AF,20,0),1,10)),"")),"")</f>
        <v/>
      </c>
      <c r="O651" s="18" t="str">
        <f t="shared" ca="1" si="21"/>
        <v/>
      </c>
      <c r="P651" s="14" t="str">
        <f>IFERROR(INT(IF(MID(VLOOKUP(B651,IMPORT!$F:$AF,23,FALSE),1,10)&lt;&gt;"null",MID(VLOOKUP(B651,IMPORT!$F:$AF,23,FALSE),1,10),"")),"")</f>
        <v/>
      </c>
      <c r="Q651" s="16" t="str">
        <f>IFERROR(INT(IF(MID(VLOOKUP(B651,IMPORT!$F:$AF,26,FALSE),1,10)&lt;&gt;"null",MID(VLOOKUP(B651,IMPORT!$F:$AF,26,FALSE),1,10),"")),"")</f>
        <v/>
      </c>
      <c r="R651" s="16" t="str">
        <f>IFERROR(IF(VLOOKUP(B651,IMPORT!$F:$AF,11,FALSE)="true","X",""),"")</f>
        <v/>
      </c>
      <c r="S651" s="16" t="str">
        <f>IFERROR(IF(VLOOKUP(B651,IMPORT!$F:$AF,12,FALSE)="true","X",""),"")</f>
        <v/>
      </c>
      <c r="T651" s="16" t="str">
        <f>IFERROR(IF(VLOOKUP(B651,IMPORT!$F:$AF,9,FALSE)="true","X",""),"")</f>
        <v/>
      </c>
      <c r="U651" s="16" t="str">
        <f>IFERROR(IF(VLOOKUP(B651,IMPORT!$F:$AF,10,FALSE)="true","X",""),"")</f>
        <v/>
      </c>
      <c r="V651" s="16" t="str">
        <f>IFERROR(IF(VLOOKUP(B651,IMPORT!$F:$AF,13,FALSE)="true","X",""),"")</f>
        <v/>
      </c>
      <c r="W651" s="16" t="str">
        <f>IFERROR(IF(VLOOKUP(B651,IMPORT!$F:$AF,14,FALSE)="true","X",""),"")</f>
        <v/>
      </c>
      <c r="X651" s="12" t="str">
        <f>IFERROR(INT(IF(MID(VLOOKUP(B651,IMPORT!$F:$AF,27,FALSE),1,10)&lt;&gt;"null",MID(VLOOKUP(B651,IMPORT!$F:$AF,27,FALSE),1,10),"-")),"")</f>
        <v/>
      </c>
      <c r="Y651" s="21" t="str">
        <f>IFERROR(IF(VLOOKUP(B651,IMPORT!$F:$AF,24,FALSE)&lt;&gt;"null",VLOOKUP(B651,IMPORT!$F:$AF,24,FALSE),""),"")</f>
        <v/>
      </c>
      <c r="Z651" s="18" t="str">
        <f>IFERROR(IF(VLOOKUP(B651,IMPORT!$F:$AF,25,FALSE)&lt;&gt;"null",VLOOKUP(B651,IMPORT!$F:$AF,25,FALSE),""),"")</f>
        <v/>
      </c>
    </row>
    <row r="652" spans="1:26">
      <c r="A652" s="1" t="str">
        <f>IFERROR(IF(IMPORT!C652&lt;&gt;"",IMPORT!C652,""),"")</f>
        <v/>
      </c>
      <c r="B652" s="1">
        <f>IFERROR(VLOOKUP(D652,IMPORT!$1:$1048576,6,FALSE),"")</f>
        <v>0</v>
      </c>
      <c r="C652" s="1" t="str">
        <f>IFERROR(VLOOKUP(B652,IMPORT!$F:$G,2,FALSE),"")</f>
        <v/>
      </c>
      <c r="D652" s="8" t="str">
        <f>IFERROR(IF(IMPORT!A652&lt;&gt;"",IMPORT!A652,""),"")</f>
        <v/>
      </c>
      <c r="E652" s="1">
        <f>IFERROR(VLOOKUP(D652,IMPORT!$1:$1048576,21,FALSE),"")</f>
        <v>0</v>
      </c>
      <c r="F652" s="22" t="str">
        <f>IFERROR(IF(VLOOKUP(B652,IMPORT!$F:$J,4,0)="true","","S"),"")</f>
        <v/>
      </c>
      <c r="G652" s="10" t="str">
        <f>IFERROR(IF(VLOOKUP(B652,IMPORT!$F:$J,5,0)="normal","","B"),"")</f>
        <v/>
      </c>
      <c r="H652" s="23" t="str">
        <f>IFERROR(IF(VLOOKUP(B652,IMPORT!$F:$L,7,0)="true","","P"),"")</f>
        <v/>
      </c>
      <c r="I652" s="18" t="str">
        <f>IF(AND(OR(IMPORT!K652="available",IMPORT!K652="reservation",IMPORT!K652="reservation-late"),OR(A652&lt;&gt;"Z - Garage - Livraison",A652&lt;&gt;"Z - Garage - Livraison")),B652,"")</f>
        <v/>
      </c>
      <c r="J652" s="18" t="str">
        <f>IFERROR(IF(VLOOKUP(B652,IMPORT!$F:$AF,21,FALSE)&lt;&gt;"null",IF(OR(A652="Z - Garage - Livraison",A652="Z - Garage - Restitution"),"",B652),""),"")</f>
        <v/>
      </c>
      <c r="K652" s="18" t="str">
        <f>IF(AND(J652="",OR(IMPORT!K652="intervention",IMPORT!K652="intervention-late")),IF(OR(A652="Z - Garage - Livraison",A652="Z - Garage - Restitution"),"",B652),"")</f>
        <v/>
      </c>
      <c r="L652" s="18" t="str">
        <f t="shared" si="20"/>
        <v/>
      </c>
      <c r="M652" s="20" t="str">
        <f>IFERROR(INT(IF(OR(IMPORT!K652="intervention",IMPORT!K652="intervention-late",IMPORT!K652="unavailable"),IF(J652&lt;&gt;"",MID(VLOOKUP(B652,IMPORT!$F:$AF,21,0),1,10),MID(VLOOKUP(B652,IMPORT!$F:$AF,19,0),1,10)),"")),"")</f>
        <v/>
      </c>
      <c r="N652" s="20" t="str">
        <f>IFERROR(INT(IF(OR(IMPORT!K652="intervention",IMPORT!K652="intervention-late",IMPORT!K652="unavailable"),IF(J652&lt;&gt;"",MID(VLOOKUP(B652,IMPORT!$F:$AF,22,0),1,10),MID(VLOOKUP(B652,IMPORT!$F:$AF,20,0),1,10)),"")),"")</f>
        <v/>
      </c>
      <c r="O652" s="18" t="str">
        <f t="shared" ca="1" si="21"/>
        <v/>
      </c>
      <c r="P652" s="14" t="str">
        <f>IFERROR(INT(IF(MID(VLOOKUP(B652,IMPORT!$F:$AF,23,FALSE),1,10)&lt;&gt;"null",MID(VLOOKUP(B652,IMPORT!$F:$AF,23,FALSE),1,10),"")),"")</f>
        <v/>
      </c>
      <c r="Q652" s="16" t="str">
        <f>IFERROR(INT(IF(MID(VLOOKUP(B652,IMPORT!$F:$AF,26,FALSE),1,10)&lt;&gt;"null",MID(VLOOKUP(B652,IMPORT!$F:$AF,26,FALSE),1,10),"")),"")</f>
        <v/>
      </c>
      <c r="R652" s="16" t="str">
        <f>IFERROR(IF(VLOOKUP(B652,IMPORT!$F:$AF,11,FALSE)="true","X",""),"")</f>
        <v/>
      </c>
      <c r="S652" s="16" t="str">
        <f>IFERROR(IF(VLOOKUP(B652,IMPORT!$F:$AF,12,FALSE)="true","X",""),"")</f>
        <v/>
      </c>
      <c r="T652" s="16" t="str">
        <f>IFERROR(IF(VLOOKUP(B652,IMPORT!$F:$AF,9,FALSE)="true","X",""),"")</f>
        <v/>
      </c>
      <c r="U652" s="16" t="str">
        <f>IFERROR(IF(VLOOKUP(B652,IMPORT!$F:$AF,10,FALSE)="true","X",""),"")</f>
        <v/>
      </c>
      <c r="V652" s="16" t="str">
        <f>IFERROR(IF(VLOOKUP(B652,IMPORT!$F:$AF,13,FALSE)="true","X",""),"")</f>
        <v/>
      </c>
      <c r="W652" s="16" t="str">
        <f>IFERROR(IF(VLOOKUP(B652,IMPORT!$F:$AF,14,FALSE)="true","X",""),"")</f>
        <v/>
      </c>
      <c r="X652" s="12" t="str">
        <f>IFERROR(INT(IF(MID(VLOOKUP(B652,IMPORT!$F:$AF,27,FALSE),1,10)&lt;&gt;"null",MID(VLOOKUP(B652,IMPORT!$F:$AF,27,FALSE),1,10),"-")),"")</f>
        <v/>
      </c>
      <c r="Y652" s="21" t="str">
        <f>IFERROR(IF(VLOOKUP(B652,IMPORT!$F:$AF,24,FALSE)&lt;&gt;"null",VLOOKUP(B652,IMPORT!$F:$AF,24,FALSE),""),"")</f>
        <v/>
      </c>
      <c r="Z652" s="18" t="str">
        <f>IFERROR(IF(VLOOKUP(B652,IMPORT!$F:$AF,25,FALSE)&lt;&gt;"null",VLOOKUP(B652,IMPORT!$F:$AF,25,FALSE),""),"")</f>
        <v/>
      </c>
    </row>
    <row r="653" spans="1:26">
      <c r="A653" s="1" t="str">
        <f>IFERROR(IF(IMPORT!C653&lt;&gt;"",IMPORT!C653,""),"")</f>
        <v/>
      </c>
      <c r="B653" s="1">
        <f>IFERROR(VLOOKUP(D653,IMPORT!$1:$1048576,6,FALSE),"")</f>
        <v>0</v>
      </c>
      <c r="C653" s="1" t="str">
        <f>IFERROR(VLOOKUP(B653,IMPORT!$F:$G,2,FALSE),"")</f>
        <v/>
      </c>
      <c r="D653" s="8" t="str">
        <f>IFERROR(IF(IMPORT!A653&lt;&gt;"",IMPORT!A653,""),"")</f>
        <v/>
      </c>
      <c r="E653" s="1">
        <f>IFERROR(VLOOKUP(D653,IMPORT!$1:$1048576,21,FALSE),"")</f>
        <v>0</v>
      </c>
      <c r="F653" s="22" t="str">
        <f>IFERROR(IF(VLOOKUP(B653,IMPORT!$F:$J,4,0)="true","","S"),"")</f>
        <v/>
      </c>
      <c r="G653" s="10" t="str">
        <f>IFERROR(IF(VLOOKUP(B653,IMPORT!$F:$J,5,0)="normal","","B"),"")</f>
        <v/>
      </c>
      <c r="H653" s="23" t="str">
        <f>IFERROR(IF(VLOOKUP(B653,IMPORT!$F:$L,7,0)="true","","P"),"")</f>
        <v/>
      </c>
      <c r="I653" s="18" t="str">
        <f>IF(AND(OR(IMPORT!K653="available",IMPORT!K653="reservation",IMPORT!K653="reservation-late"),OR(A653&lt;&gt;"Z - Garage - Livraison",A653&lt;&gt;"Z - Garage - Livraison")),B653,"")</f>
        <v/>
      </c>
      <c r="J653" s="18" t="str">
        <f>IFERROR(IF(VLOOKUP(B653,IMPORT!$F:$AF,21,FALSE)&lt;&gt;"null",IF(OR(A653="Z - Garage - Livraison",A653="Z - Garage - Restitution"),"",B653),""),"")</f>
        <v/>
      </c>
      <c r="K653" s="18" t="str">
        <f>IF(AND(J653="",OR(IMPORT!K653="intervention",IMPORT!K653="intervention-late")),IF(OR(A653="Z - Garage - Livraison",A653="Z - Garage - Restitution"),"",B653),"")</f>
        <v/>
      </c>
      <c r="L653" s="18" t="str">
        <f t="shared" si="20"/>
        <v/>
      </c>
      <c r="M653" s="20" t="str">
        <f>IFERROR(INT(IF(OR(IMPORT!K653="intervention",IMPORT!K653="intervention-late",IMPORT!K653="unavailable"),IF(J653&lt;&gt;"",MID(VLOOKUP(B653,IMPORT!$F:$AF,21,0),1,10),MID(VLOOKUP(B653,IMPORT!$F:$AF,19,0),1,10)),"")),"")</f>
        <v/>
      </c>
      <c r="N653" s="20" t="str">
        <f>IFERROR(INT(IF(OR(IMPORT!K653="intervention",IMPORT!K653="intervention-late",IMPORT!K653="unavailable"),IF(J653&lt;&gt;"",MID(VLOOKUP(B653,IMPORT!$F:$AF,22,0),1,10),MID(VLOOKUP(B653,IMPORT!$F:$AF,20,0),1,10)),"")),"")</f>
        <v/>
      </c>
      <c r="O653" s="18" t="str">
        <f t="shared" ca="1" si="21"/>
        <v/>
      </c>
      <c r="P653" s="14" t="str">
        <f>IFERROR(INT(IF(MID(VLOOKUP(B653,IMPORT!$F:$AF,23,FALSE),1,10)&lt;&gt;"null",MID(VLOOKUP(B653,IMPORT!$F:$AF,23,FALSE),1,10),"")),"")</f>
        <v/>
      </c>
      <c r="Q653" s="16" t="str">
        <f>IFERROR(INT(IF(MID(VLOOKUP(B653,IMPORT!$F:$AF,26,FALSE),1,10)&lt;&gt;"null",MID(VLOOKUP(B653,IMPORT!$F:$AF,26,FALSE),1,10),"")),"")</f>
        <v/>
      </c>
      <c r="R653" s="16" t="str">
        <f>IFERROR(IF(VLOOKUP(B653,IMPORT!$F:$AF,11,FALSE)="true","X",""),"")</f>
        <v/>
      </c>
      <c r="S653" s="16" t="str">
        <f>IFERROR(IF(VLOOKUP(B653,IMPORT!$F:$AF,12,FALSE)="true","X",""),"")</f>
        <v/>
      </c>
      <c r="T653" s="16" t="str">
        <f>IFERROR(IF(VLOOKUP(B653,IMPORT!$F:$AF,9,FALSE)="true","X",""),"")</f>
        <v/>
      </c>
      <c r="U653" s="16" t="str">
        <f>IFERROR(IF(VLOOKUP(B653,IMPORT!$F:$AF,10,FALSE)="true","X",""),"")</f>
        <v/>
      </c>
      <c r="V653" s="16" t="str">
        <f>IFERROR(IF(VLOOKUP(B653,IMPORT!$F:$AF,13,FALSE)="true","X",""),"")</f>
        <v/>
      </c>
      <c r="W653" s="16" t="str">
        <f>IFERROR(IF(VLOOKUP(B653,IMPORT!$F:$AF,14,FALSE)="true","X",""),"")</f>
        <v/>
      </c>
      <c r="X653" s="12" t="str">
        <f>IFERROR(INT(IF(MID(VLOOKUP(B653,IMPORT!$F:$AF,27,FALSE),1,10)&lt;&gt;"null",MID(VLOOKUP(B653,IMPORT!$F:$AF,27,FALSE),1,10),"-")),"")</f>
        <v/>
      </c>
      <c r="Y653" s="21" t="str">
        <f>IFERROR(IF(VLOOKUP(B653,IMPORT!$F:$AF,24,FALSE)&lt;&gt;"null",VLOOKUP(B653,IMPORT!$F:$AF,24,FALSE),""),"")</f>
        <v/>
      </c>
      <c r="Z653" s="18" t="str">
        <f>IFERROR(IF(VLOOKUP(B653,IMPORT!$F:$AF,25,FALSE)&lt;&gt;"null",VLOOKUP(B653,IMPORT!$F:$AF,25,FALSE),""),"")</f>
        <v/>
      </c>
    </row>
    <row r="654" spans="1:26">
      <c r="A654" s="1" t="str">
        <f>IFERROR(IF(IMPORT!C654&lt;&gt;"",IMPORT!C654,""),"")</f>
        <v/>
      </c>
      <c r="B654" s="1">
        <f>IFERROR(VLOOKUP(D654,IMPORT!$1:$1048576,6,FALSE),"")</f>
        <v>0</v>
      </c>
      <c r="C654" s="1" t="str">
        <f>IFERROR(VLOOKUP(B654,IMPORT!$F:$G,2,FALSE),"")</f>
        <v/>
      </c>
      <c r="D654" s="8" t="str">
        <f>IFERROR(IF(IMPORT!A654&lt;&gt;"",IMPORT!A654,""),"")</f>
        <v/>
      </c>
      <c r="E654" s="1">
        <f>IFERROR(VLOOKUP(D654,IMPORT!$1:$1048576,21,FALSE),"")</f>
        <v>0</v>
      </c>
      <c r="F654" s="22" t="str">
        <f>IFERROR(IF(VLOOKUP(B654,IMPORT!$F:$J,4,0)="true","","S"),"")</f>
        <v/>
      </c>
      <c r="G654" s="10" t="str">
        <f>IFERROR(IF(VLOOKUP(B654,IMPORT!$F:$J,5,0)="normal","","B"),"")</f>
        <v/>
      </c>
      <c r="H654" s="23" t="str">
        <f>IFERROR(IF(VLOOKUP(B654,IMPORT!$F:$L,7,0)="true","","P"),"")</f>
        <v/>
      </c>
      <c r="I654" s="18" t="str">
        <f>IF(AND(OR(IMPORT!K654="available",IMPORT!K654="reservation",IMPORT!K654="reservation-late"),OR(A654&lt;&gt;"Z - Garage - Livraison",A654&lt;&gt;"Z - Garage - Livraison")),B654,"")</f>
        <v/>
      </c>
      <c r="J654" s="18" t="str">
        <f>IFERROR(IF(VLOOKUP(B654,IMPORT!$F:$AF,21,FALSE)&lt;&gt;"null",IF(OR(A654="Z - Garage - Livraison",A654="Z - Garage - Restitution"),"",B654),""),"")</f>
        <v/>
      </c>
      <c r="K654" s="18" t="str">
        <f>IF(AND(J654="",OR(IMPORT!K654="intervention",IMPORT!K654="intervention-late")),IF(OR(A654="Z - Garage - Livraison",A654="Z - Garage - Restitution"),"",B654),"")</f>
        <v/>
      </c>
      <c r="L654" s="18" t="str">
        <f t="shared" si="20"/>
        <v/>
      </c>
      <c r="M654" s="20" t="str">
        <f>IFERROR(INT(IF(OR(IMPORT!K654="intervention",IMPORT!K654="intervention-late",IMPORT!K654="unavailable"),IF(J654&lt;&gt;"",MID(VLOOKUP(B654,IMPORT!$F:$AF,21,0),1,10),MID(VLOOKUP(B654,IMPORT!$F:$AF,19,0),1,10)),"")),"")</f>
        <v/>
      </c>
      <c r="N654" s="20" t="str">
        <f>IFERROR(INT(IF(OR(IMPORT!K654="intervention",IMPORT!K654="intervention-late",IMPORT!K654="unavailable"),IF(J654&lt;&gt;"",MID(VLOOKUP(B654,IMPORT!$F:$AF,22,0),1,10),MID(VLOOKUP(B654,IMPORT!$F:$AF,20,0),1,10)),"")),"")</f>
        <v/>
      </c>
      <c r="O654" s="18" t="str">
        <f t="shared" ca="1" si="21"/>
        <v/>
      </c>
      <c r="P654" s="14" t="str">
        <f>IFERROR(INT(IF(MID(VLOOKUP(B654,IMPORT!$F:$AF,23,FALSE),1,10)&lt;&gt;"null",MID(VLOOKUP(B654,IMPORT!$F:$AF,23,FALSE),1,10),"")),"")</f>
        <v/>
      </c>
      <c r="Q654" s="16" t="str">
        <f>IFERROR(INT(IF(MID(VLOOKUP(B654,IMPORT!$F:$AF,26,FALSE),1,10)&lt;&gt;"null",MID(VLOOKUP(B654,IMPORT!$F:$AF,26,FALSE),1,10),"")),"")</f>
        <v/>
      </c>
      <c r="R654" s="16" t="str">
        <f>IFERROR(IF(VLOOKUP(B654,IMPORT!$F:$AF,11,FALSE)="true","X",""),"")</f>
        <v/>
      </c>
      <c r="S654" s="16" t="str">
        <f>IFERROR(IF(VLOOKUP(B654,IMPORT!$F:$AF,12,FALSE)="true","X",""),"")</f>
        <v/>
      </c>
      <c r="T654" s="16" t="str">
        <f>IFERROR(IF(VLOOKUP(B654,IMPORT!$F:$AF,9,FALSE)="true","X",""),"")</f>
        <v/>
      </c>
      <c r="U654" s="16" t="str">
        <f>IFERROR(IF(VLOOKUP(B654,IMPORT!$F:$AF,10,FALSE)="true","X",""),"")</f>
        <v/>
      </c>
      <c r="V654" s="16" t="str">
        <f>IFERROR(IF(VLOOKUP(B654,IMPORT!$F:$AF,13,FALSE)="true","X",""),"")</f>
        <v/>
      </c>
      <c r="W654" s="16" t="str">
        <f>IFERROR(IF(VLOOKUP(B654,IMPORT!$F:$AF,14,FALSE)="true","X",""),"")</f>
        <v/>
      </c>
      <c r="X654" s="12" t="str">
        <f>IFERROR(INT(IF(MID(VLOOKUP(B654,IMPORT!$F:$AF,27,FALSE),1,10)&lt;&gt;"null",MID(VLOOKUP(B654,IMPORT!$F:$AF,27,FALSE),1,10),"-")),"")</f>
        <v/>
      </c>
      <c r="Y654" s="21" t="str">
        <f>IFERROR(IF(VLOOKUP(B654,IMPORT!$F:$AF,24,FALSE)&lt;&gt;"null",VLOOKUP(B654,IMPORT!$F:$AF,24,FALSE),""),"")</f>
        <v/>
      </c>
      <c r="Z654" s="18" t="str">
        <f>IFERROR(IF(VLOOKUP(B654,IMPORT!$F:$AF,25,FALSE)&lt;&gt;"null",VLOOKUP(B654,IMPORT!$F:$AF,25,FALSE),""),"")</f>
        <v/>
      </c>
    </row>
    <row r="655" spans="1:26">
      <c r="A655" s="1" t="str">
        <f>IFERROR(IF(IMPORT!C655&lt;&gt;"",IMPORT!C655,""),"")</f>
        <v/>
      </c>
      <c r="B655" s="1">
        <f>IFERROR(VLOOKUP(D655,IMPORT!$1:$1048576,6,FALSE),"")</f>
        <v>0</v>
      </c>
      <c r="C655" s="1" t="str">
        <f>IFERROR(VLOOKUP(B655,IMPORT!$F:$G,2,FALSE),"")</f>
        <v/>
      </c>
      <c r="D655" s="8" t="str">
        <f>IFERROR(IF(IMPORT!A655&lt;&gt;"",IMPORT!A655,""),"")</f>
        <v/>
      </c>
      <c r="E655" s="1">
        <f>IFERROR(VLOOKUP(D655,IMPORT!$1:$1048576,21,FALSE),"")</f>
        <v>0</v>
      </c>
      <c r="F655" s="22" t="str">
        <f>IFERROR(IF(VLOOKUP(B655,IMPORT!$F:$J,4,0)="true","","S"),"")</f>
        <v/>
      </c>
      <c r="G655" s="10" t="str">
        <f>IFERROR(IF(VLOOKUP(B655,IMPORT!$F:$J,5,0)="normal","","B"),"")</f>
        <v/>
      </c>
      <c r="H655" s="23" t="str">
        <f>IFERROR(IF(VLOOKUP(B655,IMPORT!$F:$L,7,0)="true","","P"),"")</f>
        <v/>
      </c>
      <c r="I655" s="18" t="str">
        <f>IF(AND(OR(IMPORT!K655="available",IMPORT!K655="reservation",IMPORT!K655="reservation-late"),OR(A655&lt;&gt;"Z - Garage - Livraison",A655&lt;&gt;"Z - Garage - Livraison")),B655,"")</f>
        <v/>
      </c>
      <c r="J655" s="18" t="str">
        <f>IFERROR(IF(VLOOKUP(B655,IMPORT!$F:$AF,21,FALSE)&lt;&gt;"null",IF(OR(A655="Z - Garage - Livraison",A655="Z - Garage - Restitution"),"",B655),""),"")</f>
        <v/>
      </c>
      <c r="K655" s="18" t="str">
        <f>IF(AND(J655="",OR(IMPORT!K655="intervention",IMPORT!K655="intervention-late")),IF(OR(A655="Z - Garage - Livraison",A655="Z - Garage - Restitution"),"",B655),"")</f>
        <v/>
      </c>
      <c r="L655" s="18" t="str">
        <f t="shared" si="20"/>
        <v/>
      </c>
      <c r="M655" s="20" t="str">
        <f>IFERROR(INT(IF(OR(IMPORT!K655="intervention",IMPORT!K655="intervention-late",IMPORT!K655="unavailable"),IF(J655&lt;&gt;"",MID(VLOOKUP(B655,IMPORT!$F:$AF,21,0),1,10),MID(VLOOKUP(B655,IMPORT!$F:$AF,19,0),1,10)),"")),"")</f>
        <v/>
      </c>
      <c r="N655" s="20" t="str">
        <f>IFERROR(INT(IF(OR(IMPORT!K655="intervention",IMPORT!K655="intervention-late",IMPORT!K655="unavailable"),IF(J655&lt;&gt;"",MID(VLOOKUP(B655,IMPORT!$F:$AF,22,0),1,10),MID(VLOOKUP(B655,IMPORT!$F:$AF,20,0),1,10)),"")),"")</f>
        <v/>
      </c>
      <c r="O655" s="18" t="str">
        <f t="shared" ca="1" si="21"/>
        <v/>
      </c>
      <c r="P655" s="14" t="str">
        <f>IFERROR(INT(IF(MID(VLOOKUP(B655,IMPORT!$F:$AF,23,FALSE),1,10)&lt;&gt;"null",MID(VLOOKUP(B655,IMPORT!$F:$AF,23,FALSE),1,10),"")),"")</f>
        <v/>
      </c>
      <c r="Q655" s="16" t="str">
        <f>IFERROR(INT(IF(MID(VLOOKUP(B655,IMPORT!$F:$AF,26,FALSE),1,10)&lt;&gt;"null",MID(VLOOKUP(B655,IMPORT!$F:$AF,26,FALSE),1,10),"")),"")</f>
        <v/>
      </c>
      <c r="R655" s="16" t="str">
        <f>IFERROR(IF(VLOOKUP(B655,IMPORT!$F:$AF,11,FALSE)="true","X",""),"")</f>
        <v/>
      </c>
      <c r="S655" s="16" t="str">
        <f>IFERROR(IF(VLOOKUP(B655,IMPORT!$F:$AF,12,FALSE)="true","X",""),"")</f>
        <v/>
      </c>
      <c r="T655" s="16" t="str">
        <f>IFERROR(IF(VLOOKUP(B655,IMPORT!$F:$AF,9,FALSE)="true","X",""),"")</f>
        <v/>
      </c>
      <c r="U655" s="16" t="str">
        <f>IFERROR(IF(VLOOKUP(B655,IMPORT!$F:$AF,10,FALSE)="true","X",""),"")</f>
        <v/>
      </c>
      <c r="V655" s="16" t="str">
        <f>IFERROR(IF(VLOOKUP(B655,IMPORT!$F:$AF,13,FALSE)="true","X",""),"")</f>
        <v/>
      </c>
      <c r="W655" s="16" t="str">
        <f>IFERROR(IF(VLOOKUP(B655,IMPORT!$F:$AF,14,FALSE)="true","X",""),"")</f>
        <v/>
      </c>
      <c r="X655" s="12" t="str">
        <f>IFERROR(INT(IF(MID(VLOOKUP(B655,IMPORT!$F:$AF,27,FALSE),1,10)&lt;&gt;"null",MID(VLOOKUP(B655,IMPORT!$F:$AF,27,FALSE),1,10),"-")),"")</f>
        <v/>
      </c>
      <c r="Y655" s="21" t="str">
        <f>IFERROR(IF(VLOOKUP(B655,IMPORT!$F:$AF,24,FALSE)&lt;&gt;"null",VLOOKUP(B655,IMPORT!$F:$AF,24,FALSE),""),"")</f>
        <v/>
      </c>
      <c r="Z655" s="18" t="str">
        <f>IFERROR(IF(VLOOKUP(B655,IMPORT!$F:$AF,25,FALSE)&lt;&gt;"null",VLOOKUP(B655,IMPORT!$F:$AF,25,FALSE),""),"")</f>
        <v/>
      </c>
    </row>
    <row r="656" spans="1:26">
      <c r="A656" s="1" t="str">
        <f>IFERROR(IF(IMPORT!C656&lt;&gt;"",IMPORT!C656,""),"")</f>
        <v/>
      </c>
      <c r="B656" s="1">
        <f>IFERROR(VLOOKUP(D656,IMPORT!$1:$1048576,6,FALSE),"")</f>
        <v>0</v>
      </c>
      <c r="C656" s="1" t="str">
        <f>IFERROR(VLOOKUP(B656,IMPORT!$F:$G,2,FALSE),"")</f>
        <v/>
      </c>
      <c r="D656" s="8" t="str">
        <f>IFERROR(IF(IMPORT!A656&lt;&gt;"",IMPORT!A656,""),"")</f>
        <v/>
      </c>
      <c r="E656" s="1">
        <f>IFERROR(VLOOKUP(D656,IMPORT!$1:$1048576,21,FALSE),"")</f>
        <v>0</v>
      </c>
      <c r="F656" s="22" t="str">
        <f>IFERROR(IF(VLOOKUP(B656,IMPORT!$F:$J,4,0)="true","","S"),"")</f>
        <v/>
      </c>
      <c r="G656" s="10" t="str">
        <f>IFERROR(IF(VLOOKUP(B656,IMPORT!$F:$J,5,0)="normal","","B"),"")</f>
        <v/>
      </c>
      <c r="H656" s="23" t="str">
        <f>IFERROR(IF(VLOOKUP(B656,IMPORT!$F:$L,7,0)="true","","P"),"")</f>
        <v/>
      </c>
      <c r="I656" s="18" t="str">
        <f>IF(AND(OR(IMPORT!K656="available",IMPORT!K656="reservation",IMPORT!K656="reservation-late"),OR(A656&lt;&gt;"Z - Garage - Livraison",A656&lt;&gt;"Z - Garage - Livraison")),B656,"")</f>
        <v/>
      </c>
      <c r="J656" s="18" t="str">
        <f>IFERROR(IF(VLOOKUP(B656,IMPORT!$F:$AF,21,FALSE)&lt;&gt;"null",IF(OR(A656="Z - Garage - Livraison",A656="Z - Garage - Restitution"),"",B656),""),"")</f>
        <v/>
      </c>
      <c r="K656" s="18" t="str">
        <f>IF(AND(J656="",OR(IMPORT!K656="intervention",IMPORT!K656="intervention-late")),IF(OR(A656="Z - Garage - Livraison",A656="Z - Garage - Restitution"),"",B656),"")</f>
        <v/>
      </c>
      <c r="L656" s="18" t="str">
        <f t="shared" si="20"/>
        <v/>
      </c>
      <c r="M656" s="20" t="str">
        <f>IFERROR(INT(IF(OR(IMPORT!K656="intervention",IMPORT!K656="intervention-late",IMPORT!K656="unavailable"),IF(J656&lt;&gt;"",MID(VLOOKUP(B656,IMPORT!$F:$AF,21,0),1,10),MID(VLOOKUP(B656,IMPORT!$F:$AF,19,0),1,10)),"")),"")</f>
        <v/>
      </c>
      <c r="N656" s="20" t="str">
        <f>IFERROR(INT(IF(OR(IMPORT!K656="intervention",IMPORT!K656="intervention-late",IMPORT!K656="unavailable"),IF(J656&lt;&gt;"",MID(VLOOKUP(B656,IMPORT!$F:$AF,22,0),1,10),MID(VLOOKUP(B656,IMPORT!$F:$AF,20,0),1,10)),"")),"")</f>
        <v/>
      </c>
      <c r="O656" s="18" t="str">
        <f t="shared" ca="1" si="21"/>
        <v/>
      </c>
      <c r="P656" s="14" t="str">
        <f>IFERROR(INT(IF(MID(VLOOKUP(B656,IMPORT!$F:$AF,23,FALSE),1,10)&lt;&gt;"null",MID(VLOOKUP(B656,IMPORT!$F:$AF,23,FALSE),1,10),"")),"")</f>
        <v/>
      </c>
      <c r="Q656" s="16" t="str">
        <f>IFERROR(INT(IF(MID(VLOOKUP(B656,IMPORT!$F:$AF,26,FALSE),1,10)&lt;&gt;"null",MID(VLOOKUP(B656,IMPORT!$F:$AF,26,FALSE),1,10),"")),"")</f>
        <v/>
      </c>
      <c r="R656" s="16" t="str">
        <f>IFERROR(IF(VLOOKUP(B656,IMPORT!$F:$AF,11,FALSE)="true","X",""),"")</f>
        <v/>
      </c>
      <c r="S656" s="16" t="str">
        <f>IFERROR(IF(VLOOKUP(B656,IMPORT!$F:$AF,12,FALSE)="true","X",""),"")</f>
        <v/>
      </c>
      <c r="T656" s="16" t="str">
        <f>IFERROR(IF(VLOOKUP(B656,IMPORT!$F:$AF,9,FALSE)="true","X",""),"")</f>
        <v/>
      </c>
      <c r="U656" s="16" t="str">
        <f>IFERROR(IF(VLOOKUP(B656,IMPORT!$F:$AF,10,FALSE)="true","X",""),"")</f>
        <v/>
      </c>
      <c r="V656" s="16" t="str">
        <f>IFERROR(IF(VLOOKUP(B656,IMPORT!$F:$AF,13,FALSE)="true","X",""),"")</f>
        <v/>
      </c>
      <c r="W656" s="16" t="str">
        <f>IFERROR(IF(VLOOKUP(B656,IMPORT!$F:$AF,14,FALSE)="true","X",""),"")</f>
        <v/>
      </c>
      <c r="X656" s="12" t="str">
        <f>IFERROR(INT(IF(MID(VLOOKUP(B656,IMPORT!$F:$AF,27,FALSE),1,10)&lt;&gt;"null",MID(VLOOKUP(B656,IMPORT!$F:$AF,27,FALSE),1,10),"-")),"")</f>
        <v/>
      </c>
      <c r="Y656" s="21" t="str">
        <f>IFERROR(IF(VLOOKUP(B656,IMPORT!$F:$AF,24,FALSE)&lt;&gt;"null",VLOOKUP(B656,IMPORT!$F:$AF,24,FALSE),""),"")</f>
        <v/>
      </c>
      <c r="Z656" s="18" t="str">
        <f>IFERROR(IF(VLOOKUP(B656,IMPORT!$F:$AF,25,FALSE)&lt;&gt;"null",VLOOKUP(B656,IMPORT!$F:$AF,25,FALSE),""),"")</f>
        <v/>
      </c>
    </row>
    <row r="657" spans="1:26">
      <c r="A657" s="1" t="str">
        <f>IFERROR(IF(IMPORT!C657&lt;&gt;"",IMPORT!C657,""),"")</f>
        <v/>
      </c>
      <c r="B657" s="1">
        <f>IFERROR(VLOOKUP(D657,IMPORT!$1:$1048576,6,FALSE),"")</f>
        <v>0</v>
      </c>
      <c r="C657" s="1" t="str">
        <f>IFERROR(VLOOKUP(B657,IMPORT!$F:$G,2,FALSE),"")</f>
        <v/>
      </c>
      <c r="D657" s="8" t="str">
        <f>IFERROR(IF(IMPORT!A657&lt;&gt;"",IMPORT!A657,""),"")</f>
        <v/>
      </c>
      <c r="E657" s="1">
        <f>IFERROR(VLOOKUP(D657,IMPORT!$1:$1048576,21,FALSE),"")</f>
        <v>0</v>
      </c>
      <c r="F657" s="22" t="str">
        <f>IFERROR(IF(VLOOKUP(B657,IMPORT!$F:$J,4,0)="true","","S"),"")</f>
        <v/>
      </c>
      <c r="G657" s="10" t="str">
        <f>IFERROR(IF(VLOOKUP(B657,IMPORT!$F:$J,5,0)="normal","","B"),"")</f>
        <v/>
      </c>
      <c r="H657" s="23" t="str">
        <f>IFERROR(IF(VLOOKUP(B657,IMPORT!$F:$L,7,0)="true","","P"),"")</f>
        <v/>
      </c>
      <c r="I657" s="18" t="str">
        <f>IF(AND(OR(IMPORT!K657="available",IMPORT!K657="reservation",IMPORT!K657="reservation-late"),OR(A657&lt;&gt;"Z - Garage - Livraison",A657&lt;&gt;"Z - Garage - Livraison")),B657,"")</f>
        <v/>
      </c>
      <c r="J657" s="18" t="str">
        <f>IFERROR(IF(VLOOKUP(B657,IMPORT!$F:$AF,21,FALSE)&lt;&gt;"null",IF(OR(A657="Z - Garage - Livraison",A657="Z - Garage - Restitution"),"",B657),""),"")</f>
        <v/>
      </c>
      <c r="K657" s="18" t="str">
        <f>IF(AND(J657="",OR(IMPORT!K657="intervention",IMPORT!K657="intervention-late")),IF(OR(A657="Z - Garage - Livraison",A657="Z - Garage - Restitution"),"",B657),"")</f>
        <v/>
      </c>
      <c r="L657" s="18" t="str">
        <f t="shared" si="20"/>
        <v/>
      </c>
      <c r="M657" s="20" t="str">
        <f>IFERROR(INT(IF(OR(IMPORT!K657="intervention",IMPORT!K657="intervention-late",IMPORT!K657="unavailable"),IF(J657&lt;&gt;"",MID(VLOOKUP(B657,IMPORT!$F:$AF,21,0),1,10),MID(VLOOKUP(B657,IMPORT!$F:$AF,19,0),1,10)),"")),"")</f>
        <v/>
      </c>
      <c r="N657" s="20" t="str">
        <f>IFERROR(INT(IF(OR(IMPORT!K657="intervention",IMPORT!K657="intervention-late",IMPORT!K657="unavailable"),IF(J657&lt;&gt;"",MID(VLOOKUP(B657,IMPORT!$F:$AF,22,0),1,10),MID(VLOOKUP(B657,IMPORT!$F:$AF,20,0),1,10)),"")),"")</f>
        <v/>
      </c>
      <c r="O657" s="18" t="str">
        <f t="shared" ca="1" si="21"/>
        <v/>
      </c>
      <c r="P657" s="14" t="str">
        <f>IFERROR(INT(IF(MID(VLOOKUP(B657,IMPORT!$F:$AF,23,FALSE),1,10)&lt;&gt;"null",MID(VLOOKUP(B657,IMPORT!$F:$AF,23,FALSE),1,10),"")),"")</f>
        <v/>
      </c>
      <c r="Q657" s="16" t="str">
        <f>IFERROR(INT(IF(MID(VLOOKUP(B657,IMPORT!$F:$AF,26,FALSE),1,10)&lt;&gt;"null",MID(VLOOKUP(B657,IMPORT!$F:$AF,26,FALSE),1,10),"")),"")</f>
        <v/>
      </c>
      <c r="R657" s="16" t="str">
        <f>IFERROR(IF(VLOOKUP(B657,IMPORT!$F:$AF,11,FALSE)="true","X",""),"")</f>
        <v/>
      </c>
      <c r="S657" s="16" t="str">
        <f>IFERROR(IF(VLOOKUP(B657,IMPORT!$F:$AF,12,FALSE)="true","X",""),"")</f>
        <v/>
      </c>
      <c r="T657" s="16" t="str">
        <f>IFERROR(IF(VLOOKUP(B657,IMPORT!$F:$AF,9,FALSE)="true","X",""),"")</f>
        <v/>
      </c>
      <c r="U657" s="16" t="str">
        <f>IFERROR(IF(VLOOKUP(B657,IMPORT!$F:$AF,10,FALSE)="true","X",""),"")</f>
        <v/>
      </c>
      <c r="V657" s="16" t="str">
        <f>IFERROR(IF(VLOOKUP(B657,IMPORT!$F:$AF,13,FALSE)="true","X",""),"")</f>
        <v/>
      </c>
      <c r="W657" s="16" t="str">
        <f>IFERROR(IF(VLOOKUP(B657,IMPORT!$F:$AF,14,FALSE)="true","X",""),"")</f>
        <v/>
      </c>
      <c r="X657" s="12" t="str">
        <f>IFERROR(INT(IF(MID(VLOOKUP(B657,IMPORT!$F:$AF,27,FALSE),1,10)&lt;&gt;"null",MID(VLOOKUP(B657,IMPORT!$F:$AF,27,FALSE),1,10),"-")),"")</f>
        <v/>
      </c>
      <c r="Y657" s="21" t="str">
        <f>IFERROR(IF(VLOOKUP(B657,IMPORT!$F:$AF,24,FALSE)&lt;&gt;"null",VLOOKUP(B657,IMPORT!$F:$AF,24,FALSE),""),"")</f>
        <v/>
      </c>
      <c r="Z657" s="18" t="str">
        <f>IFERROR(IF(VLOOKUP(B657,IMPORT!$F:$AF,25,FALSE)&lt;&gt;"null",VLOOKUP(B657,IMPORT!$F:$AF,25,FALSE),""),"")</f>
        <v/>
      </c>
    </row>
    <row r="658" spans="1:26">
      <c r="A658" s="1" t="str">
        <f>IFERROR(IF(IMPORT!C658&lt;&gt;"",IMPORT!C658,""),"")</f>
        <v/>
      </c>
      <c r="B658" s="1">
        <f>IFERROR(VLOOKUP(D658,IMPORT!$1:$1048576,6,FALSE),"")</f>
        <v>0</v>
      </c>
      <c r="C658" s="1" t="str">
        <f>IFERROR(VLOOKUP(B658,IMPORT!$F:$G,2,FALSE),"")</f>
        <v/>
      </c>
      <c r="D658" s="8" t="str">
        <f>IFERROR(IF(IMPORT!A658&lt;&gt;"",IMPORT!A658,""),"")</f>
        <v/>
      </c>
      <c r="E658" s="1">
        <f>IFERROR(VLOOKUP(D658,IMPORT!$1:$1048576,21,FALSE),"")</f>
        <v>0</v>
      </c>
      <c r="F658" s="22" t="str">
        <f>IFERROR(IF(VLOOKUP(B658,IMPORT!$F:$J,4,0)="true","","S"),"")</f>
        <v/>
      </c>
      <c r="G658" s="10" t="str">
        <f>IFERROR(IF(VLOOKUP(B658,IMPORT!$F:$J,5,0)="normal","","B"),"")</f>
        <v/>
      </c>
      <c r="H658" s="23" t="str">
        <f>IFERROR(IF(VLOOKUP(B658,IMPORT!$F:$L,7,0)="true","","P"),"")</f>
        <v/>
      </c>
      <c r="I658" s="18" t="str">
        <f>IF(AND(OR(IMPORT!K658="available",IMPORT!K658="reservation",IMPORT!K658="reservation-late"),OR(A658&lt;&gt;"Z - Garage - Livraison",A658&lt;&gt;"Z - Garage - Livraison")),B658,"")</f>
        <v/>
      </c>
      <c r="J658" s="18" t="str">
        <f>IFERROR(IF(VLOOKUP(B658,IMPORT!$F:$AF,21,FALSE)&lt;&gt;"null",IF(OR(A658="Z - Garage - Livraison",A658="Z - Garage - Restitution"),"",B658),""),"")</f>
        <v/>
      </c>
      <c r="K658" s="18" t="str">
        <f>IF(AND(J658="",OR(IMPORT!K658="intervention",IMPORT!K658="intervention-late")),IF(OR(A658="Z - Garage - Livraison",A658="Z - Garage - Restitution"),"",B658),"")</f>
        <v/>
      </c>
      <c r="L658" s="18" t="str">
        <f t="shared" si="20"/>
        <v/>
      </c>
      <c r="M658" s="20" t="str">
        <f>IFERROR(INT(IF(OR(IMPORT!K658="intervention",IMPORT!K658="intervention-late",IMPORT!K658="unavailable"),IF(J658&lt;&gt;"",MID(VLOOKUP(B658,IMPORT!$F:$AF,21,0),1,10),MID(VLOOKUP(B658,IMPORT!$F:$AF,19,0),1,10)),"")),"")</f>
        <v/>
      </c>
      <c r="N658" s="20" t="str">
        <f>IFERROR(INT(IF(OR(IMPORT!K658="intervention",IMPORT!K658="intervention-late",IMPORT!K658="unavailable"),IF(J658&lt;&gt;"",MID(VLOOKUP(B658,IMPORT!$F:$AF,22,0),1,10),MID(VLOOKUP(B658,IMPORT!$F:$AF,20,0),1,10)),"")),"")</f>
        <v/>
      </c>
      <c r="O658" s="18" t="str">
        <f t="shared" ca="1" si="21"/>
        <v/>
      </c>
      <c r="P658" s="14" t="str">
        <f>IFERROR(INT(IF(MID(VLOOKUP(B658,IMPORT!$F:$AF,23,FALSE),1,10)&lt;&gt;"null",MID(VLOOKUP(B658,IMPORT!$F:$AF,23,FALSE),1,10),"")),"")</f>
        <v/>
      </c>
      <c r="Q658" s="16" t="str">
        <f>IFERROR(INT(IF(MID(VLOOKUP(B658,IMPORT!$F:$AF,26,FALSE),1,10)&lt;&gt;"null",MID(VLOOKUP(B658,IMPORT!$F:$AF,26,FALSE),1,10),"")),"")</f>
        <v/>
      </c>
      <c r="R658" s="16" t="str">
        <f>IFERROR(IF(VLOOKUP(B658,IMPORT!$F:$AF,11,FALSE)="true","X",""),"")</f>
        <v/>
      </c>
      <c r="S658" s="16" t="str">
        <f>IFERROR(IF(VLOOKUP(B658,IMPORT!$F:$AF,12,FALSE)="true","X",""),"")</f>
        <v/>
      </c>
      <c r="T658" s="16" t="str">
        <f>IFERROR(IF(VLOOKUP(B658,IMPORT!$F:$AF,9,FALSE)="true","X",""),"")</f>
        <v/>
      </c>
      <c r="U658" s="16" t="str">
        <f>IFERROR(IF(VLOOKUP(B658,IMPORT!$F:$AF,10,FALSE)="true","X",""),"")</f>
        <v/>
      </c>
      <c r="V658" s="16" t="str">
        <f>IFERROR(IF(VLOOKUP(B658,IMPORT!$F:$AF,13,FALSE)="true","X",""),"")</f>
        <v/>
      </c>
      <c r="W658" s="16" t="str">
        <f>IFERROR(IF(VLOOKUP(B658,IMPORT!$F:$AF,14,FALSE)="true","X",""),"")</f>
        <v/>
      </c>
      <c r="X658" s="12" t="str">
        <f>IFERROR(INT(IF(MID(VLOOKUP(B658,IMPORT!$F:$AF,27,FALSE),1,10)&lt;&gt;"null",MID(VLOOKUP(B658,IMPORT!$F:$AF,27,FALSE),1,10),"-")),"")</f>
        <v/>
      </c>
      <c r="Y658" s="21" t="str">
        <f>IFERROR(IF(VLOOKUP(B658,IMPORT!$F:$AF,24,FALSE)&lt;&gt;"null",VLOOKUP(B658,IMPORT!$F:$AF,24,FALSE),""),"")</f>
        <v/>
      </c>
      <c r="Z658" s="18" t="str">
        <f>IFERROR(IF(VLOOKUP(B658,IMPORT!$F:$AF,25,FALSE)&lt;&gt;"null",VLOOKUP(B658,IMPORT!$F:$AF,25,FALSE),""),"")</f>
        <v/>
      </c>
    </row>
    <row r="659" spans="1:26">
      <c r="A659" s="1" t="str">
        <f>IFERROR(IF(IMPORT!C659&lt;&gt;"",IMPORT!C659,""),"")</f>
        <v/>
      </c>
      <c r="B659" s="1">
        <f>IFERROR(VLOOKUP(D659,IMPORT!$1:$1048576,6,FALSE),"")</f>
        <v>0</v>
      </c>
      <c r="C659" s="1" t="str">
        <f>IFERROR(VLOOKUP(B659,IMPORT!$F:$G,2,FALSE),"")</f>
        <v/>
      </c>
      <c r="D659" s="8" t="str">
        <f>IFERROR(IF(IMPORT!A659&lt;&gt;"",IMPORT!A659,""),"")</f>
        <v/>
      </c>
      <c r="E659" s="1">
        <f>IFERROR(VLOOKUP(D659,IMPORT!$1:$1048576,21,FALSE),"")</f>
        <v>0</v>
      </c>
      <c r="F659" s="22" t="str">
        <f>IFERROR(IF(VLOOKUP(B659,IMPORT!$F:$J,4,0)="true","","S"),"")</f>
        <v/>
      </c>
      <c r="G659" s="10" t="str">
        <f>IFERROR(IF(VLOOKUP(B659,IMPORT!$F:$J,5,0)="normal","","B"),"")</f>
        <v/>
      </c>
      <c r="H659" s="23" t="str">
        <f>IFERROR(IF(VLOOKUP(B659,IMPORT!$F:$L,7,0)="true","","P"),"")</f>
        <v/>
      </c>
      <c r="I659" s="18" t="str">
        <f>IF(AND(OR(IMPORT!K659="available",IMPORT!K659="reservation",IMPORT!K659="reservation-late"),OR(A659&lt;&gt;"Z - Garage - Livraison",A659&lt;&gt;"Z - Garage - Livraison")),B659,"")</f>
        <v/>
      </c>
      <c r="J659" s="18" t="str">
        <f>IFERROR(IF(VLOOKUP(B659,IMPORT!$F:$AF,21,FALSE)&lt;&gt;"null",IF(OR(A659="Z - Garage - Livraison",A659="Z - Garage - Restitution"),"",B659),""),"")</f>
        <v/>
      </c>
      <c r="K659" s="18" t="str">
        <f>IF(AND(J659="",OR(IMPORT!K659="intervention",IMPORT!K659="intervention-late")),IF(OR(A659="Z - Garage - Livraison",A659="Z - Garage - Restitution"),"",B659),"")</f>
        <v/>
      </c>
      <c r="L659" s="18" t="str">
        <f t="shared" si="20"/>
        <v/>
      </c>
      <c r="M659" s="20" t="str">
        <f>IFERROR(INT(IF(OR(IMPORT!K659="intervention",IMPORT!K659="intervention-late",IMPORT!K659="unavailable"),IF(J659&lt;&gt;"",MID(VLOOKUP(B659,IMPORT!$F:$AF,21,0),1,10),MID(VLOOKUP(B659,IMPORT!$F:$AF,19,0),1,10)),"")),"")</f>
        <v/>
      </c>
      <c r="N659" s="20" t="str">
        <f>IFERROR(INT(IF(OR(IMPORT!K659="intervention",IMPORT!K659="intervention-late",IMPORT!K659="unavailable"),IF(J659&lt;&gt;"",MID(VLOOKUP(B659,IMPORT!$F:$AF,22,0),1,10),MID(VLOOKUP(B659,IMPORT!$F:$AF,20,0),1,10)),"")),"")</f>
        <v/>
      </c>
      <c r="O659" s="18" t="str">
        <f t="shared" ca="1" si="21"/>
        <v/>
      </c>
      <c r="P659" s="14" t="str">
        <f>IFERROR(INT(IF(MID(VLOOKUP(B659,IMPORT!$F:$AF,23,FALSE),1,10)&lt;&gt;"null",MID(VLOOKUP(B659,IMPORT!$F:$AF,23,FALSE),1,10),"")),"")</f>
        <v/>
      </c>
      <c r="Q659" s="16" t="str">
        <f>IFERROR(INT(IF(MID(VLOOKUP(B659,IMPORT!$F:$AF,26,FALSE),1,10)&lt;&gt;"null",MID(VLOOKUP(B659,IMPORT!$F:$AF,26,FALSE),1,10),"")),"")</f>
        <v/>
      </c>
      <c r="R659" s="16" t="str">
        <f>IFERROR(IF(VLOOKUP(B659,IMPORT!$F:$AF,11,FALSE)="true","X",""),"")</f>
        <v/>
      </c>
      <c r="S659" s="16" t="str">
        <f>IFERROR(IF(VLOOKUP(B659,IMPORT!$F:$AF,12,FALSE)="true","X",""),"")</f>
        <v/>
      </c>
      <c r="T659" s="16" t="str">
        <f>IFERROR(IF(VLOOKUP(B659,IMPORT!$F:$AF,9,FALSE)="true","X",""),"")</f>
        <v/>
      </c>
      <c r="U659" s="16" t="str">
        <f>IFERROR(IF(VLOOKUP(B659,IMPORT!$F:$AF,10,FALSE)="true","X",""),"")</f>
        <v/>
      </c>
      <c r="V659" s="16" t="str">
        <f>IFERROR(IF(VLOOKUP(B659,IMPORT!$F:$AF,13,FALSE)="true","X",""),"")</f>
        <v/>
      </c>
      <c r="W659" s="16" t="str">
        <f>IFERROR(IF(VLOOKUP(B659,IMPORT!$F:$AF,14,FALSE)="true","X",""),"")</f>
        <v/>
      </c>
      <c r="X659" s="12" t="str">
        <f>IFERROR(INT(IF(MID(VLOOKUP(B659,IMPORT!$F:$AF,27,FALSE),1,10)&lt;&gt;"null",MID(VLOOKUP(B659,IMPORT!$F:$AF,27,FALSE),1,10),"-")),"")</f>
        <v/>
      </c>
      <c r="Y659" s="21" t="str">
        <f>IFERROR(IF(VLOOKUP(B659,IMPORT!$F:$AF,24,FALSE)&lt;&gt;"null",VLOOKUP(B659,IMPORT!$F:$AF,24,FALSE),""),"")</f>
        <v/>
      </c>
      <c r="Z659" s="18" t="str">
        <f>IFERROR(IF(VLOOKUP(B659,IMPORT!$F:$AF,25,FALSE)&lt;&gt;"null",VLOOKUP(B659,IMPORT!$F:$AF,25,FALSE),""),"")</f>
        <v/>
      </c>
    </row>
    <row r="660" spans="1:26">
      <c r="A660" s="1" t="str">
        <f>IFERROR(IF(IMPORT!C660&lt;&gt;"",IMPORT!C660,""),"")</f>
        <v/>
      </c>
      <c r="B660" s="1">
        <f>IFERROR(VLOOKUP(D660,IMPORT!$1:$1048576,6,FALSE),"")</f>
        <v>0</v>
      </c>
      <c r="C660" s="1" t="str">
        <f>IFERROR(VLOOKUP(B660,IMPORT!$F:$G,2,FALSE),"")</f>
        <v/>
      </c>
      <c r="D660" s="8" t="str">
        <f>IFERROR(IF(IMPORT!A660&lt;&gt;"",IMPORT!A660,""),"")</f>
        <v/>
      </c>
      <c r="E660" s="1">
        <f>IFERROR(VLOOKUP(D660,IMPORT!$1:$1048576,21,FALSE),"")</f>
        <v>0</v>
      </c>
      <c r="F660" s="22" t="str">
        <f>IFERROR(IF(VLOOKUP(B660,IMPORT!$F:$J,4,0)="true","","S"),"")</f>
        <v/>
      </c>
      <c r="G660" s="10" t="str">
        <f>IFERROR(IF(VLOOKUP(B660,IMPORT!$F:$J,5,0)="normal","","B"),"")</f>
        <v/>
      </c>
      <c r="H660" s="23" t="str">
        <f>IFERROR(IF(VLOOKUP(B660,IMPORT!$F:$L,7,0)="true","","P"),"")</f>
        <v/>
      </c>
      <c r="I660" s="18" t="str">
        <f>IF(AND(OR(IMPORT!K660="available",IMPORT!K660="reservation",IMPORT!K660="reservation-late"),OR(A660&lt;&gt;"Z - Garage - Livraison",A660&lt;&gt;"Z - Garage - Livraison")),B660,"")</f>
        <v/>
      </c>
      <c r="J660" s="18" t="str">
        <f>IFERROR(IF(VLOOKUP(B660,IMPORT!$F:$AF,21,FALSE)&lt;&gt;"null",IF(OR(A660="Z - Garage - Livraison",A660="Z - Garage - Restitution"),"",B660),""),"")</f>
        <v/>
      </c>
      <c r="K660" s="18" t="str">
        <f>IF(AND(J660="",OR(IMPORT!K660="intervention",IMPORT!K660="intervention-late")),IF(OR(A660="Z - Garage - Livraison",A660="Z - Garage - Restitution"),"",B660),"")</f>
        <v/>
      </c>
      <c r="L660" s="18" t="str">
        <f t="shared" si="20"/>
        <v/>
      </c>
      <c r="M660" s="20" t="str">
        <f>IFERROR(INT(IF(OR(IMPORT!K660="intervention",IMPORT!K660="intervention-late",IMPORT!K660="unavailable"),IF(J660&lt;&gt;"",MID(VLOOKUP(B660,IMPORT!$F:$AF,21,0),1,10),MID(VLOOKUP(B660,IMPORT!$F:$AF,19,0),1,10)),"")),"")</f>
        <v/>
      </c>
      <c r="N660" s="20" t="str">
        <f>IFERROR(INT(IF(OR(IMPORT!K660="intervention",IMPORT!K660="intervention-late",IMPORT!K660="unavailable"),IF(J660&lt;&gt;"",MID(VLOOKUP(B660,IMPORT!$F:$AF,22,0),1,10),MID(VLOOKUP(B660,IMPORT!$F:$AF,20,0),1,10)),"")),"")</f>
        <v/>
      </c>
      <c r="O660" s="18" t="str">
        <f t="shared" ca="1" si="21"/>
        <v/>
      </c>
      <c r="P660" s="14" t="str">
        <f>IFERROR(INT(IF(MID(VLOOKUP(B660,IMPORT!$F:$AF,23,FALSE),1,10)&lt;&gt;"null",MID(VLOOKUP(B660,IMPORT!$F:$AF,23,FALSE),1,10),"")),"")</f>
        <v/>
      </c>
      <c r="Q660" s="16" t="str">
        <f>IFERROR(INT(IF(MID(VLOOKUP(B660,IMPORT!$F:$AF,26,FALSE),1,10)&lt;&gt;"null",MID(VLOOKUP(B660,IMPORT!$F:$AF,26,FALSE),1,10),"")),"")</f>
        <v/>
      </c>
      <c r="R660" s="16" t="str">
        <f>IFERROR(IF(VLOOKUP(B660,IMPORT!$F:$AF,11,FALSE)="true","X",""),"")</f>
        <v/>
      </c>
      <c r="S660" s="16" t="str">
        <f>IFERROR(IF(VLOOKUP(B660,IMPORT!$F:$AF,12,FALSE)="true","X",""),"")</f>
        <v/>
      </c>
      <c r="T660" s="16" t="str">
        <f>IFERROR(IF(VLOOKUP(B660,IMPORT!$F:$AF,9,FALSE)="true","X",""),"")</f>
        <v/>
      </c>
      <c r="U660" s="16" t="str">
        <f>IFERROR(IF(VLOOKUP(B660,IMPORT!$F:$AF,10,FALSE)="true","X",""),"")</f>
        <v/>
      </c>
      <c r="V660" s="16" t="str">
        <f>IFERROR(IF(VLOOKUP(B660,IMPORT!$F:$AF,13,FALSE)="true","X",""),"")</f>
        <v/>
      </c>
      <c r="W660" s="16" t="str">
        <f>IFERROR(IF(VLOOKUP(B660,IMPORT!$F:$AF,14,FALSE)="true","X",""),"")</f>
        <v/>
      </c>
      <c r="X660" s="12" t="str">
        <f>IFERROR(INT(IF(MID(VLOOKUP(B660,IMPORT!$F:$AF,27,FALSE),1,10)&lt;&gt;"null",MID(VLOOKUP(B660,IMPORT!$F:$AF,27,FALSE),1,10),"-")),"")</f>
        <v/>
      </c>
      <c r="Y660" s="21" t="str">
        <f>IFERROR(IF(VLOOKUP(B660,IMPORT!$F:$AF,24,FALSE)&lt;&gt;"null",VLOOKUP(B660,IMPORT!$F:$AF,24,FALSE),""),"")</f>
        <v/>
      </c>
      <c r="Z660" s="18" t="str">
        <f>IFERROR(IF(VLOOKUP(B660,IMPORT!$F:$AF,25,FALSE)&lt;&gt;"null",VLOOKUP(B660,IMPORT!$F:$AF,25,FALSE),""),"")</f>
        <v/>
      </c>
    </row>
    <row r="661" spans="1:26">
      <c r="A661" s="1" t="str">
        <f>IFERROR(IF(IMPORT!C661&lt;&gt;"",IMPORT!C661,""),"")</f>
        <v/>
      </c>
      <c r="B661" s="1">
        <f>IFERROR(VLOOKUP(D661,IMPORT!$1:$1048576,6,FALSE),"")</f>
        <v>0</v>
      </c>
      <c r="C661" s="1" t="str">
        <f>IFERROR(VLOOKUP(B661,IMPORT!$F:$G,2,FALSE),"")</f>
        <v/>
      </c>
      <c r="D661" s="8" t="str">
        <f>IFERROR(IF(IMPORT!A661&lt;&gt;"",IMPORT!A661,""),"")</f>
        <v/>
      </c>
      <c r="E661" s="1">
        <f>IFERROR(VLOOKUP(D661,IMPORT!$1:$1048576,21,FALSE),"")</f>
        <v>0</v>
      </c>
      <c r="F661" s="22" t="str">
        <f>IFERROR(IF(VLOOKUP(B661,IMPORT!$F:$J,4,0)="true","","S"),"")</f>
        <v/>
      </c>
      <c r="G661" s="10" t="str">
        <f>IFERROR(IF(VLOOKUP(B661,IMPORT!$F:$J,5,0)="normal","","B"),"")</f>
        <v/>
      </c>
      <c r="H661" s="23" t="str">
        <f>IFERROR(IF(VLOOKUP(B661,IMPORT!$F:$L,7,0)="true","","P"),"")</f>
        <v/>
      </c>
      <c r="I661" s="18" t="str">
        <f>IF(AND(OR(IMPORT!K661="available",IMPORT!K661="reservation",IMPORT!K661="reservation-late"),OR(A661&lt;&gt;"Z - Garage - Livraison",A661&lt;&gt;"Z - Garage - Livraison")),B661,"")</f>
        <v/>
      </c>
      <c r="J661" s="18" t="str">
        <f>IFERROR(IF(VLOOKUP(B661,IMPORT!$F:$AF,21,FALSE)&lt;&gt;"null",IF(OR(A661="Z - Garage - Livraison",A661="Z - Garage - Restitution"),"",B661),""),"")</f>
        <v/>
      </c>
      <c r="K661" s="18" t="str">
        <f>IF(AND(J661="",OR(IMPORT!K661="intervention",IMPORT!K661="intervention-late")),IF(OR(A661="Z - Garage - Livraison",A661="Z - Garage - Restitution"),"",B661),"")</f>
        <v/>
      </c>
      <c r="L661" s="18" t="str">
        <f t="shared" si="20"/>
        <v/>
      </c>
      <c r="M661" s="20" t="str">
        <f>IFERROR(INT(IF(OR(IMPORT!K661="intervention",IMPORT!K661="intervention-late",IMPORT!K661="unavailable"),IF(J661&lt;&gt;"",MID(VLOOKUP(B661,IMPORT!$F:$AF,21,0),1,10),MID(VLOOKUP(B661,IMPORT!$F:$AF,19,0),1,10)),"")),"")</f>
        <v/>
      </c>
      <c r="N661" s="20" t="str">
        <f>IFERROR(INT(IF(OR(IMPORT!K661="intervention",IMPORT!K661="intervention-late",IMPORT!K661="unavailable"),IF(J661&lt;&gt;"",MID(VLOOKUP(B661,IMPORT!$F:$AF,22,0),1,10),MID(VLOOKUP(B661,IMPORT!$F:$AF,20,0),1,10)),"")),"")</f>
        <v/>
      </c>
      <c r="O661" s="18" t="str">
        <f t="shared" ca="1" si="21"/>
        <v/>
      </c>
      <c r="P661" s="14" t="str">
        <f>IFERROR(INT(IF(MID(VLOOKUP(B661,IMPORT!$F:$AF,23,FALSE),1,10)&lt;&gt;"null",MID(VLOOKUP(B661,IMPORT!$F:$AF,23,FALSE),1,10),"")),"")</f>
        <v/>
      </c>
      <c r="Q661" s="16" t="str">
        <f>IFERROR(INT(IF(MID(VLOOKUP(B661,IMPORT!$F:$AF,26,FALSE),1,10)&lt;&gt;"null",MID(VLOOKUP(B661,IMPORT!$F:$AF,26,FALSE),1,10),"")),"")</f>
        <v/>
      </c>
      <c r="R661" s="16" t="str">
        <f>IFERROR(IF(VLOOKUP(B661,IMPORT!$F:$AF,11,FALSE)="true","X",""),"")</f>
        <v/>
      </c>
      <c r="S661" s="16" t="str">
        <f>IFERROR(IF(VLOOKUP(B661,IMPORT!$F:$AF,12,FALSE)="true","X",""),"")</f>
        <v/>
      </c>
      <c r="T661" s="16" t="str">
        <f>IFERROR(IF(VLOOKUP(B661,IMPORT!$F:$AF,9,FALSE)="true","X",""),"")</f>
        <v/>
      </c>
      <c r="U661" s="16" t="str">
        <f>IFERROR(IF(VLOOKUP(B661,IMPORT!$F:$AF,10,FALSE)="true","X",""),"")</f>
        <v/>
      </c>
      <c r="V661" s="16" t="str">
        <f>IFERROR(IF(VLOOKUP(B661,IMPORT!$F:$AF,13,FALSE)="true","X",""),"")</f>
        <v/>
      </c>
      <c r="W661" s="16" t="str">
        <f>IFERROR(IF(VLOOKUP(B661,IMPORT!$F:$AF,14,FALSE)="true","X",""),"")</f>
        <v/>
      </c>
      <c r="X661" s="12" t="str">
        <f>IFERROR(INT(IF(MID(VLOOKUP(B661,IMPORT!$F:$AF,27,FALSE),1,10)&lt;&gt;"null",MID(VLOOKUP(B661,IMPORT!$F:$AF,27,FALSE),1,10),"-")),"")</f>
        <v/>
      </c>
      <c r="Y661" s="21" t="str">
        <f>IFERROR(IF(VLOOKUP(B661,IMPORT!$F:$AF,24,FALSE)&lt;&gt;"null",VLOOKUP(B661,IMPORT!$F:$AF,24,FALSE),""),"")</f>
        <v/>
      </c>
      <c r="Z661" s="18" t="str">
        <f>IFERROR(IF(VLOOKUP(B661,IMPORT!$F:$AF,25,FALSE)&lt;&gt;"null",VLOOKUP(B661,IMPORT!$F:$AF,25,FALSE),""),"")</f>
        <v/>
      </c>
    </row>
    <row r="662" spans="1:26">
      <c r="A662" s="1" t="str">
        <f>IFERROR(IF(IMPORT!C662&lt;&gt;"",IMPORT!C662,""),"")</f>
        <v/>
      </c>
      <c r="B662" s="1">
        <f>IFERROR(VLOOKUP(D662,IMPORT!$1:$1048576,6,FALSE),"")</f>
        <v>0</v>
      </c>
      <c r="C662" s="1" t="str">
        <f>IFERROR(VLOOKUP(B662,IMPORT!$F:$G,2,FALSE),"")</f>
        <v/>
      </c>
      <c r="D662" s="8" t="str">
        <f>IFERROR(IF(IMPORT!A662&lt;&gt;"",IMPORT!A662,""),"")</f>
        <v/>
      </c>
      <c r="E662" s="1">
        <f>IFERROR(VLOOKUP(D662,IMPORT!$1:$1048576,21,FALSE),"")</f>
        <v>0</v>
      </c>
      <c r="F662" s="22" t="str">
        <f>IFERROR(IF(VLOOKUP(B662,IMPORT!$F:$J,4,0)="true","","S"),"")</f>
        <v/>
      </c>
      <c r="G662" s="10" t="str">
        <f>IFERROR(IF(VLOOKUP(B662,IMPORT!$F:$J,5,0)="normal","","B"),"")</f>
        <v/>
      </c>
      <c r="H662" s="23" t="str">
        <f>IFERROR(IF(VLOOKUP(B662,IMPORT!$F:$L,7,0)="true","","P"),"")</f>
        <v/>
      </c>
      <c r="I662" s="18" t="str">
        <f>IF(AND(OR(IMPORT!K662="available",IMPORT!K662="reservation",IMPORT!K662="reservation-late"),OR(A662&lt;&gt;"Z - Garage - Livraison",A662&lt;&gt;"Z - Garage - Livraison")),B662,"")</f>
        <v/>
      </c>
      <c r="J662" s="18" t="str">
        <f>IFERROR(IF(VLOOKUP(B662,IMPORT!$F:$AF,21,FALSE)&lt;&gt;"null",IF(OR(A662="Z - Garage - Livraison",A662="Z - Garage - Restitution"),"",B662),""),"")</f>
        <v/>
      </c>
      <c r="K662" s="18" t="str">
        <f>IF(AND(J662="",OR(IMPORT!K662="intervention",IMPORT!K662="intervention-late")),IF(OR(A662="Z - Garage - Livraison",A662="Z - Garage - Restitution"),"",B662),"")</f>
        <v/>
      </c>
      <c r="L662" s="18" t="str">
        <f t="shared" si="20"/>
        <v/>
      </c>
      <c r="M662" s="20" t="str">
        <f>IFERROR(INT(IF(OR(IMPORT!K662="intervention",IMPORT!K662="intervention-late",IMPORT!K662="unavailable"),IF(J662&lt;&gt;"",MID(VLOOKUP(B662,IMPORT!$F:$AF,21,0),1,10),MID(VLOOKUP(B662,IMPORT!$F:$AF,19,0),1,10)),"")),"")</f>
        <v/>
      </c>
      <c r="N662" s="20" t="str">
        <f>IFERROR(INT(IF(OR(IMPORT!K662="intervention",IMPORT!K662="intervention-late",IMPORT!K662="unavailable"),IF(J662&lt;&gt;"",MID(VLOOKUP(B662,IMPORT!$F:$AF,22,0),1,10),MID(VLOOKUP(B662,IMPORT!$F:$AF,20,0),1,10)),"")),"")</f>
        <v/>
      </c>
      <c r="O662" s="18" t="str">
        <f t="shared" ca="1" si="21"/>
        <v/>
      </c>
      <c r="P662" s="14" t="str">
        <f>IFERROR(INT(IF(MID(VLOOKUP(B662,IMPORT!$F:$AF,23,FALSE),1,10)&lt;&gt;"null",MID(VLOOKUP(B662,IMPORT!$F:$AF,23,FALSE),1,10),"")),"")</f>
        <v/>
      </c>
      <c r="Q662" s="16" t="str">
        <f>IFERROR(INT(IF(MID(VLOOKUP(B662,IMPORT!$F:$AF,26,FALSE),1,10)&lt;&gt;"null",MID(VLOOKUP(B662,IMPORT!$F:$AF,26,FALSE),1,10),"")),"")</f>
        <v/>
      </c>
      <c r="R662" s="16" t="str">
        <f>IFERROR(IF(VLOOKUP(B662,IMPORT!$F:$AF,11,FALSE)="true","X",""),"")</f>
        <v/>
      </c>
      <c r="S662" s="16" t="str">
        <f>IFERROR(IF(VLOOKUP(B662,IMPORT!$F:$AF,12,FALSE)="true","X",""),"")</f>
        <v/>
      </c>
      <c r="T662" s="16" t="str">
        <f>IFERROR(IF(VLOOKUP(B662,IMPORT!$F:$AF,9,FALSE)="true","X",""),"")</f>
        <v/>
      </c>
      <c r="U662" s="16" t="str">
        <f>IFERROR(IF(VLOOKUP(B662,IMPORT!$F:$AF,10,FALSE)="true","X",""),"")</f>
        <v/>
      </c>
      <c r="V662" s="16" t="str">
        <f>IFERROR(IF(VLOOKUP(B662,IMPORT!$F:$AF,13,FALSE)="true","X",""),"")</f>
        <v/>
      </c>
      <c r="W662" s="16" t="str">
        <f>IFERROR(IF(VLOOKUP(B662,IMPORT!$F:$AF,14,FALSE)="true","X",""),"")</f>
        <v/>
      </c>
      <c r="X662" s="12" t="str">
        <f>IFERROR(INT(IF(MID(VLOOKUP(B662,IMPORT!$F:$AF,27,FALSE),1,10)&lt;&gt;"null",MID(VLOOKUP(B662,IMPORT!$F:$AF,27,FALSE),1,10),"-")),"")</f>
        <v/>
      </c>
      <c r="Y662" s="21" t="str">
        <f>IFERROR(IF(VLOOKUP(B662,IMPORT!$F:$AF,24,FALSE)&lt;&gt;"null",VLOOKUP(B662,IMPORT!$F:$AF,24,FALSE),""),"")</f>
        <v/>
      </c>
      <c r="Z662" s="18" t="str">
        <f>IFERROR(IF(VLOOKUP(B662,IMPORT!$F:$AF,25,FALSE)&lt;&gt;"null",VLOOKUP(B662,IMPORT!$F:$AF,25,FALSE),""),"")</f>
        <v/>
      </c>
    </row>
    <row r="663" spans="1:26">
      <c r="A663" s="1" t="str">
        <f>IFERROR(IF(IMPORT!C663&lt;&gt;"",IMPORT!C663,""),"")</f>
        <v/>
      </c>
      <c r="B663" s="1">
        <f>IFERROR(VLOOKUP(D663,IMPORT!$1:$1048576,6,FALSE),"")</f>
        <v>0</v>
      </c>
      <c r="C663" s="1" t="str">
        <f>IFERROR(VLOOKUP(B663,IMPORT!$F:$G,2,FALSE),"")</f>
        <v/>
      </c>
      <c r="D663" s="8" t="str">
        <f>IFERROR(IF(IMPORT!A663&lt;&gt;"",IMPORT!A663,""),"")</f>
        <v/>
      </c>
      <c r="E663" s="1">
        <f>IFERROR(VLOOKUP(D663,IMPORT!$1:$1048576,21,FALSE),"")</f>
        <v>0</v>
      </c>
      <c r="F663" s="22" t="str">
        <f>IFERROR(IF(VLOOKUP(B663,IMPORT!$F:$J,4,0)="true","","S"),"")</f>
        <v/>
      </c>
      <c r="G663" s="10" t="str">
        <f>IFERROR(IF(VLOOKUP(B663,IMPORT!$F:$J,5,0)="normal","","B"),"")</f>
        <v/>
      </c>
      <c r="H663" s="23" t="str">
        <f>IFERROR(IF(VLOOKUP(B663,IMPORT!$F:$L,7,0)="true","","P"),"")</f>
        <v/>
      </c>
      <c r="I663" s="18" t="str">
        <f>IF(AND(OR(IMPORT!K663="available",IMPORT!K663="reservation",IMPORT!K663="reservation-late"),OR(A663&lt;&gt;"Z - Garage - Livraison",A663&lt;&gt;"Z - Garage - Livraison")),B663,"")</f>
        <v/>
      </c>
      <c r="J663" s="18" t="str">
        <f>IFERROR(IF(VLOOKUP(B663,IMPORT!$F:$AF,21,FALSE)&lt;&gt;"null",IF(OR(A663="Z - Garage - Livraison",A663="Z - Garage - Restitution"),"",B663),""),"")</f>
        <v/>
      </c>
      <c r="K663" s="18" t="str">
        <f>IF(AND(J663="",OR(IMPORT!K663="intervention",IMPORT!K663="intervention-late")),IF(OR(A663="Z - Garage - Livraison",A663="Z - Garage - Restitution"),"",B663),"")</f>
        <v/>
      </c>
      <c r="L663" s="18" t="str">
        <f t="shared" si="20"/>
        <v/>
      </c>
      <c r="M663" s="20" t="str">
        <f>IFERROR(INT(IF(OR(IMPORT!K663="intervention",IMPORT!K663="intervention-late",IMPORT!K663="unavailable"),IF(J663&lt;&gt;"",MID(VLOOKUP(B663,IMPORT!$F:$AF,21,0),1,10),MID(VLOOKUP(B663,IMPORT!$F:$AF,19,0),1,10)),"")),"")</f>
        <v/>
      </c>
      <c r="N663" s="20" t="str">
        <f>IFERROR(INT(IF(OR(IMPORT!K663="intervention",IMPORT!K663="intervention-late",IMPORT!K663="unavailable"),IF(J663&lt;&gt;"",MID(VLOOKUP(B663,IMPORT!$F:$AF,22,0),1,10),MID(VLOOKUP(B663,IMPORT!$F:$AF,20,0),1,10)),"")),"")</f>
        <v/>
      </c>
      <c r="O663" s="18" t="str">
        <f t="shared" ca="1" si="21"/>
        <v/>
      </c>
      <c r="P663" s="14" t="str">
        <f>IFERROR(INT(IF(MID(VLOOKUP(B663,IMPORT!$F:$AF,23,FALSE),1,10)&lt;&gt;"null",MID(VLOOKUP(B663,IMPORT!$F:$AF,23,FALSE),1,10),"")),"")</f>
        <v/>
      </c>
      <c r="Q663" s="16" t="str">
        <f>IFERROR(INT(IF(MID(VLOOKUP(B663,IMPORT!$F:$AF,26,FALSE),1,10)&lt;&gt;"null",MID(VLOOKUP(B663,IMPORT!$F:$AF,26,FALSE),1,10),"")),"")</f>
        <v/>
      </c>
      <c r="R663" s="16" t="str">
        <f>IFERROR(IF(VLOOKUP(B663,IMPORT!$F:$AF,11,FALSE)="true","X",""),"")</f>
        <v/>
      </c>
      <c r="S663" s="16" t="str">
        <f>IFERROR(IF(VLOOKUP(B663,IMPORT!$F:$AF,12,FALSE)="true","X",""),"")</f>
        <v/>
      </c>
      <c r="T663" s="16" t="str">
        <f>IFERROR(IF(VLOOKUP(B663,IMPORT!$F:$AF,9,FALSE)="true","X",""),"")</f>
        <v/>
      </c>
      <c r="U663" s="16" t="str">
        <f>IFERROR(IF(VLOOKUP(B663,IMPORT!$F:$AF,10,FALSE)="true","X",""),"")</f>
        <v/>
      </c>
      <c r="V663" s="16" t="str">
        <f>IFERROR(IF(VLOOKUP(B663,IMPORT!$F:$AF,13,FALSE)="true","X",""),"")</f>
        <v/>
      </c>
      <c r="W663" s="16" t="str">
        <f>IFERROR(IF(VLOOKUP(B663,IMPORT!$F:$AF,14,FALSE)="true","X",""),"")</f>
        <v/>
      </c>
      <c r="X663" s="12" t="str">
        <f>IFERROR(INT(IF(MID(VLOOKUP(B663,IMPORT!$F:$AF,27,FALSE),1,10)&lt;&gt;"null",MID(VLOOKUP(B663,IMPORT!$F:$AF,27,FALSE),1,10),"-")),"")</f>
        <v/>
      </c>
      <c r="Y663" s="21" t="str">
        <f>IFERROR(IF(VLOOKUP(B663,IMPORT!$F:$AF,24,FALSE)&lt;&gt;"null",VLOOKUP(B663,IMPORT!$F:$AF,24,FALSE),""),"")</f>
        <v/>
      </c>
      <c r="Z663" s="18" t="str">
        <f>IFERROR(IF(VLOOKUP(B663,IMPORT!$F:$AF,25,FALSE)&lt;&gt;"null",VLOOKUP(B663,IMPORT!$F:$AF,25,FALSE),""),"")</f>
        <v/>
      </c>
    </row>
    <row r="664" spans="1:26">
      <c r="A664" s="1" t="str">
        <f>IFERROR(IF(IMPORT!C664&lt;&gt;"",IMPORT!C664,""),"")</f>
        <v/>
      </c>
      <c r="B664" s="1">
        <f>IFERROR(VLOOKUP(D664,IMPORT!$1:$1048576,6,FALSE),"")</f>
        <v>0</v>
      </c>
      <c r="C664" s="1" t="str">
        <f>IFERROR(VLOOKUP(B664,IMPORT!$F:$G,2,FALSE),"")</f>
        <v/>
      </c>
      <c r="D664" s="8" t="str">
        <f>IFERROR(IF(IMPORT!A664&lt;&gt;"",IMPORT!A664,""),"")</f>
        <v/>
      </c>
      <c r="E664" s="1">
        <f>IFERROR(VLOOKUP(D664,IMPORT!$1:$1048576,21,FALSE),"")</f>
        <v>0</v>
      </c>
      <c r="F664" s="22" t="str">
        <f>IFERROR(IF(VLOOKUP(B664,IMPORT!$F:$J,4,0)="true","","S"),"")</f>
        <v/>
      </c>
      <c r="G664" s="10" t="str">
        <f>IFERROR(IF(VLOOKUP(B664,IMPORT!$F:$J,5,0)="normal","","B"),"")</f>
        <v/>
      </c>
      <c r="H664" s="23" t="str">
        <f>IFERROR(IF(VLOOKUP(B664,IMPORT!$F:$L,7,0)="true","","P"),"")</f>
        <v/>
      </c>
      <c r="I664" s="18" t="str">
        <f>IF(AND(OR(IMPORT!K664="available",IMPORT!K664="reservation",IMPORT!K664="reservation-late"),OR(A664&lt;&gt;"Z - Garage - Livraison",A664&lt;&gt;"Z - Garage - Livraison")),B664,"")</f>
        <v/>
      </c>
      <c r="J664" s="18" t="str">
        <f>IFERROR(IF(VLOOKUP(B664,IMPORT!$F:$AF,21,FALSE)&lt;&gt;"null",IF(OR(A664="Z - Garage - Livraison",A664="Z - Garage - Restitution"),"",B664),""),"")</f>
        <v/>
      </c>
      <c r="K664" s="18" t="str">
        <f>IF(AND(J664="",OR(IMPORT!K664="intervention",IMPORT!K664="intervention-late")),IF(OR(A664="Z - Garage - Livraison",A664="Z - Garage - Restitution"),"",B664),"")</f>
        <v/>
      </c>
      <c r="L664" s="18" t="str">
        <f t="shared" si="20"/>
        <v/>
      </c>
      <c r="M664" s="20" t="str">
        <f>IFERROR(INT(IF(OR(IMPORT!K664="intervention",IMPORT!K664="intervention-late",IMPORT!K664="unavailable"),IF(J664&lt;&gt;"",MID(VLOOKUP(B664,IMPORT!$F:$AF,21,0),1,10),MID(VLOOKUP(B664,IMPORT!$F:$AF,19,0),1,10)),"")),"")</f>
        <v/>
      </c>
      <c r="N664" s="20" t="str">
        <f>IFERROR(INT(IF(OR(IMPORT!K664="intervention",IMPORT!K664="intervention-late",IMPORT!K664="unavailable"),IF(J664&lt;&gt;"",MID(VLOOKUP(B664,IMPORT!$F:$AF,22,0),1,10),MID(VLOOKUP(B664,IMPORT!$F:$AF,20,0),1,10)),"")),"")</f>
        <v/>
      </c>
      <c r="O664" s="18" t="str">
        <f t="shared" ca="1" si="21"/>
        <v/>
      </c>
      <c r="P664" s="14" t="str">
        <f>IFERROR(INT(IF(MID(VLOOKUP(B664,IMPORT!$F:$AF,23,FALSE),1,10)&lt;&gt;"null",MID(VLOOKUP(B664,IMPORT!$F:$AF,23,FALSE),1,10),"")),"")</f>
        <v/>
      </c>
      <c r="Q664" s="16" t="str">
        <f>IFERROR(INT(IF(MID(VLOOKUP(B664,IMPORT!$F:$AF,26,FALSE),1,10)&lt;&gt;"null",MID(VLOOKUP(B664,IMPORT!$F:$AF,26,FALSE),1,10),"")),"")</f>
        <v/>
      </c>
      <c r="R664" s="16" t="str">
        <f>IFERROR(IF(VLOOKUP(B664,IMPORT!$F:$AF,11,FALSE)="true","X",""),"")</f>
        <v/>
      </c>
      <c r="S664" s="16" t="str">
        <f>IFERROR(IF(VLOOKUP(B664,IMPORT!$F:$AF,12,FALSE)="true","X",""),"")</f>
        <v/>
      </c>
      <c r="T664" s="16" t="str">
        <f>IFERROR(IF(VLOOKUP(B664,IMPORT!$F:$AF,9,FALSE)="true","X",""),"")</f>
        <v/>
      </c>
      <c r="U664" s="16" t="str">
        <f>IFERROR(IF(VLOOKUP(B664,IMPORT!$F:$AF,10,FALSE)="true","X",""),"")</f>
        <v/>
      </c>
      <c r="V664" s="16" t="str">
        <f>IFERROR(IF(VLOOKUP(B664,IMPORT!$F:$AF,13,FALSE)="true","X",""),"")</f>
        <v/>
      </c>
      <c r="W664" s="16" t="str">
        <f>IFERROR(IF(VLOOKUP(B664,IMPORT!$F:$AF,14,FALSE)="true","X",""),"")</f>
        <v/>
      </c>
      <c r="X664" s="12" t="str">
        <f>IFERROR(INT(IF(MID(VLOOKUP(B664,IMPORT!$F:$AF,27,FALSE),1,10)&lt;&gt;"null",MID(VLOOKUP(B664,IMPORT!$F:$AF,27,FALSE),1,10),"-")),"")</f>
        <v/>
      </c>
      <c r="Y664" s="21" t="str">
        <f>IFERROR(IF(VLOOKUP(B664,IMPORT!$F:$AF,24,FALSE)&lt;&gt;"null",VLOOKUP(B664,IMPORT!$F:$AF,24,FALSE),""),"")</f>
        <v/>
      </c>
      <c r="Z664" s="18" t="str">
        <f>IFERROR(IF(VLOOKUP(B664,IMPORT!$F:$AF,25,FALSE)&lt;&gt;"null",VLOOKUP(B664,IMPORT!$F:$AF,25,FALSE),""),"")</f>
        <v/>
      </c>
    </row>
    <row r="665" spans="1:26">
      <c r="A665" s="1" t="str">
        <f>IFERROR(IF(IMPORT!C665&lt;&gt;"",IMPORT!C665,""),"")</f>
        <v/>
      </c>
      <c r="B665" s="1">
        <f>IFERROR(VLOOKUP(D665,IMPORT!$1:$1048576,6,FALSE),"")</f>
        <v>0</v>
      </c>
      <c r="C665" s="1" t="str">
        <f>IFERROR(VLOOKUP(B665,IMPORT!$F:$G,2,FALSE),"")</f>
        <v/>
      </c>
      <c r="D665" s="8" t="str">
        <f>IFERROR(IF(IMPORT!A665&lt;&gt;"",IMPORT!A665,""),"")</f>
        <v/>
      </c>
      <c r="E665" s="1">
        <f>IFERROR(VLOOKUP(D665,IMPORT!$1:$1048576,21,FALSE),"")</f>
        <v>0</v>
      </c>
      <c r="F665" s="22" t="str">
        <f>IFERROR(IF(VLOOKUP(B665,IMPORT!$F:$J,4,0)="true","","S"),"")</f>
        <v/>
      </c>
      <c r="G665" s="10" t="str">
        <f>IFERROR(IF(VLOOKUP(B665,IMPORT!$F:$J,5,0)="normal","","B"),"")</f>
        <v/>
      </c>
      <c r="H665" s="23" t="str">
        <f>IFERROR(IF(VLOOKUP(B665,IMPORT!$F:$L,7,0)="true","","P"),"")</f>
        <v/>
      </c>
      <c r="I665" s="18" t="str">
        <f>IF(AND(OR(IMPORT!K665="available",IMPORT!K665="reservation",IMPORT!K665="reservation-late"),OR(A665&lt;&gt;"Z - Garage - Livraison",A665&lt;&gt;"Z - Garage - Livraison")),B665,"")</f>
        <v/>
      </c>
      <c r="J665" s="18" t="str">
        <f>IFERROR(IF(VLOOKUP(B665,IMPORT!$F:$AF,21,FALSE)&lt;&gt;"null",IF(OR(A665="Z - Garage - Livraison",A665="Z - Garage - Restitution"),"",B665),""),"")</f>
        <v/>
      </c>
      <c r="K665" s="18" t="str">
        <f>IF(AND(J665="",OR(IMPORT!K665="intervention",IMPORT!K665="intervention-late")),IF(OR(A665="Z - Garage - Livraison",A665="Z - Garage - Restitution"),"",B665),"")</f>
        <v/>
      </c>
      <c r="L665" s="18" t="str">
        <f t="shared" si="20"/>
        <v/>
      </c>
      <c r="M665" s="20" t="str">
        <f>IFERROR(INT(IF(OR(IMPORT!K665="intervention",IMPORT!K665="intervention-late",IMPORT!K665="unavailable"),IF(J665&lt;&gt;"",MID(VLOOKUP(B665,IMPORT!$F:$AF,21,0),1,10),MID(VLOOKUP(B665,IMPORT!$F:$AF,19,0),1,10)),"")),"")</f>
        <v/>
      </c>
      <c r="N665" s="20" t="str">
        <f>IFERROR(INT(IF(OR(IMPORT!K665="intervention",IMPORT!K665="intervention-late",IMPORT!K665="unavailable"),IF(J665&lt;&gt;"",MID(VLOOKUP(B665,IMPORT!$F:$AF,22,0),1,10),MID(VLOOKUP(B665,IMPORT!$F:$AF,20,0),1,10)),"")),"")</f>
        <v/>
      </c>
      <c r="O665" s="18" t="str">
        <f t="shared" ca="1" si="21"/>
        <v/>
      </c>
      <c r="P665" s="14" t="str">
        <f>IFERROR(INT(IF(MID(VLOOKUP(B665,IMPORT!$F:$AF,23,FALSE),1,10)&lt;&gt;"null",MID(VLOOKUP(B665,IMPORT!$F:$AF,23,FALSE),1,10),"")),"")</f>
        <v/>
      </c>
      <c r="Q665" s="16" t="str">
        <f>IFERROR(INT(IF(MID(VLOOKUP(B665,IMPORT!$F:$AF,26,FALSE),1,10)&lt;&gt;"null",MID(VLOOKUP(B665,IMPORT!$F:$AF,26,FALSE),1,10),"")),"")</f>
        <v/>
      </c>
      <c r="R665" s="16" t="str">
        <f>IFERROR(IF(VLOOKUP(B665,IMPORT!$F:$AF,11,FALSE)="true","X",""),"")</f>
        <v/>
      </c>
      <c r="S665" s="16" t="str">
        <f>IFERROR(IF(VLOOKUP(B665,IMPORT!$F:$AF,12,FALSE)="true","X",""),"")</f>
        <v/>
      </c>
      <c r="T665" s="16" t="str">
        <f>IFERROR(IF(VLOOKUP(B665,IMPORT!$F:$AF,9,FALSE)="true","X",""),"")</f>
        <v/>
      </c>
      <c r="U665" s="16" t="str">
        <f>IFERROR(IF(VLOOKUP(B665,IMPORT!$F:$AF,10,FALSE)="true","X",""),"")</f>
        <v/>
      </c>
      <c r="V665" s="16" t="str">
        <f>IFERROR(IF(VLOOKUP(B665,IMPORT!$F:$AF,13,FALSE)="true","X",""),"")</f>
        <v/>
      </c>
      <c r="W665" s="16" t="str">
        <f>IFERROR(IF(VLOOKUP(B665,IMPORT!$F:$AF,14,FALSE)="true","X",""),"")</f>
        <v/>
      </c>
      <c r="X665" s="12" t="str">
        <f>IFERROR(INT(IF(MID(VLOOKUP(B665,IMPORT!$F:$AF,27,FALSE),1,10)&lt;&gt;"null",MID(VLOOKUP(B665,IMPORT!$F:$AF,27,FALSE),1,10),"-")),"")</f>
        <v/>
      </c>
      <c r="Y665" s="21" t="str">
        <f>IFERROR(IF(VLOOKUP(B665,IMPORT!$F:$AF,24,FALSE)&lt;&gt;"null",VLOOKUP(B665,IMPORT!$F:$AF,24,FALSE),""),"")</f>
        <v/>
      </c>
      <c r="Z665" s="18" t="str">
        <f>IFERROR(IF(VLOOKUP(B665,IMPORT!$F:$AF,25,FALSE)&lt;&gt;"null",VLOOKUP(B665,IMPORT!$F:$AF,25,FALSE),""),"")</f>
        <v/>
      </c>
    </row>
    <row r="666" spans="1:26">
      <c r="A666" s="1" t="str">
        <f>IFERROR(IF(IMPORT!C666&lt;&gt;"",IMPORT!C666,""),"")</f>
        <v/>
      </c>
      <c r="B666" s="1">
        <f>IFERROR(VLOOKUP(D666,IMPORT!$1:$1048576,6,FALSE),"")</f>
        <v>0</v>
      </c>
      <c r="C666" s="1" t="str">
        <f>IFERROR(VLOOKUP(B666,IMPORT!$F:$G,2,FALSE),"")</f>
        <v/>
      </c>
      <c r="D666" s="8" t="str">
        <f>IFERROR(IF(IMPORT!A666&lt;&gt;"",IMPORT!A666,""),"")</f>
        <v/>
      </c>
      <c r="E666" s="1">
        <f>IFERROR(VLOOKUP(D666,IMPORT!$1:$1048576,21,FALSE),"")</f>
        <v>0</v>
      </c>
      <c r="F666" s="22" t="str">
        <f>IFERROR(IF(VLOOKUP(B666,IMPORT!$F:$J,4,0)="true","","S"),"")</f>
        <v/>
      </c>
      <c r="G666" s="10" t="str">
        <f>IFERROR(IF(VLOOKUP(B666,IMPORT!$F:$J,5,0)="normal","","B"),"")</f>
        <v/>
      </c>
      <c r="H666" s="23" t="str">
        <f>IFERROR(IF(VLOOKUP(B666,IMPORT!$F:$L,7,0)="true","","P"),"")</f>
        <v/>
      </c>
      <c r="I666" s="18" t="str">
        <f>IF(AND(OR(IMPORT!K666="available",IMPORT!K666="reservation",IMPORT!K666="reservation-late"),OR(A666&lt;&gt;"Z - Garage - Livraison",A666&lt;&gt;"Z - Garage - Livraison")),B666,"")</f>
        <v/>
      </c>
      <c r="J666" s="18" t="str">
        <f>IFERROR(IF(VLOOKUP(B666,IMPORT!$F:$AF,21,FALSE)&lt;&gt;"null",IF(OR(A666="Z - Garage - Livraison",A666="Z - Garage - Restitution"),"",B666),""),"")</f>
        <v/>
      </c>
      <c r="K666" s="18" t="str">
        <f>IF(AND(J666="",OR(IMPORT!K666="intervention",IMPORT!K666="intervention-late")),IF(OR(A666="Z - Garage - Livraison",A666="Z - Garage - Restitution"),"",B666),"")</f>
        <v/>
      </c>
      <c r="L666" s="18" t="str">
        <f t="shared" si="20"/>
        <v/>
      </c>
      <c r="M666" s="20" t="str">
        <f>IFERROR(INT(IF(OR(IMPORT!K666="intervention",IMPORT!K666="intervention-late",IMPORT!K666="unavailable"),IF(J666&lt;&gt;"",MID(VLOOKUP(B666,IMPORT!$F:$AF,21,0),1,10),MID(VLOOKUP(B666,IMPORT!$F:$AF,19,0),1,10)),"")),"")</f>
        <v/>
      </c>
      <c r="N666" s="20" t="str">
        <f>IFERROR(INT(IF(OR(IMPORT!K666="intervention",IMPORT!K666="intervention-late",IMPORT!K666="unavailable"),IF(J666&lt;&gt;"",MID(VLOOKUP(B666,IMPORT!$F:$AF,22,0),1,10),MID(VLOOKUP(B666,IMPORT!$F:$AF,20,0),1,10)),"")),"")</f>
        <v/>
      </c>
      <c r="O666" s="18" t="str">
        <f t="shared" ca="1" si="21"/>
        <v/>
      </c>
      <c r="P666" s="14" t="str">
        <f>IFERROR(INT(IF(MID(VLOOKUP(B666,IMPORT!$F:$AF,23,FALSE),1,10)&lt;&gt;"null",MID(VLOOKUP(B666,IMPORT!$F:$AF,23,FALSE),1,10),"")),"")</f>
        <v/>
      </c>
      <c r="Q666" s="16" t="str">
        <f>IFERROR(INT(IF(MID(VLOOKUP(B666,IMPORT!$F:$AF,26,FALSE),1,10)&lt;&gt;"null",MID(VLOOKUP(B666,IMPORT!$F:$AF,26,FALSE),1,10),"")),"")</f>
        <v/>
      </c>
      <c r="R666" s="16" t="str">
        <f>IFERROR(IF(VLOOKUP(B666,IMPORT!$F:$AF,11,FALSE)="true","X",""),"")</f>
        <v/>
      </c>
      <c r="S666" s="16" t="str">
        <f>IFERROR(IF(VLOOKUP(B666,IMPORT!$F:$AF,12,FALSE)="true","X",""),"")</f>
        <v/>
      </c>
      <c r="T666" s="16" t="str">
        <f>IFERROR(IF(VLOOKUP(B666,IMPORT!$F:$AF,9,FALSE)="true","X",""),"")</f>
        <v/>
      </c>
      <c r="U666" s="16" t="str">
        <f>IFERROR(IF(VLOOKUP(B666,IMPORT!$F:$AF,10,FALSE)="true","X",""),"")</f>
        <v/>
      </c>
      <c r="V666" s="16" t="str">
        <f>IFERROR(IF(VLOOKUP(B666,IMPORT!$F:$AF,13,FALSE)="true","X",""),"")</f>
        <v/>
      </c>
      <c r="W666" s="16" t="str">
        <f>IFERROR(IF(VLOOKUP(B666,IMPORT!$F:$AF,14,FALSE)="true","X",""),"")</f>
        <v/>
      </c>
      <c r="X666" s="12" t="str">
        <f>IFERROR(INT(IF(MID(VLOOKUP(B666,IMPORT!$F:$AF,27,FALSE),1,10)&lt;&gt;"null",MID(VLOOKUP(B666,IMPORT!$F:$AF,27,FALSE),1,10),"-")),"")</f>
        <v/>
      </c>
      <c r="Y666" s="21" t="str">
        <f>IFERROR(IF(VLOOKUP(B666,IMPORT!$F:$AF,24,FALSE)&lt;&gt;"null",VLOOKUP(B666,IMPORT!$F:$AF,24,FALSE),""),"")</f>
        <v/>
      </c>
      <c r="Z666" s="18" t="str">
        <f>IFERROR(IF(VLOOKUP(B666,IMPORT!$F:$AF,25,FALSE)&lt;&gt;"null",VLOOKUP(B666,IMPORT!$F:$AF,25,FALSE),""),"")</f>
        <v/>
      </c>
    </row>
    <row r="667" spans="1:26">
      <c r="A667" s="1" t="str">
        <f>IFERROR(IF(IMPORT!C667&lt;&gt;"",IMPORT!C667,""),"")</f>
        <v/>
      </c>
      <c r="B667" s="1">
        <f>IFERROR(VLOOKUP(D667,IMPORT!$1:$1048576,6,FALSE),"")</f>
        <v>0</v>
      </c>
      <c r="C667" s="1" t="str">
        <f>IFERROR(VLOOKUP(B667,IMPORT!$F:$G,2,FALSE),"")</f>
        <v/>
      </c>
      <c r="D667" s="8" t="str">
        <f>IFERROR(IF(IMPORT!A667&lt;&gt;"",IMPORT!A667,""),"")</f>
        <v/>
      </c>
      <c r="E667" s="1">
        <f>IFERROR(VLOOKUP(D667,IMPORT!$1:$1048576,21,FALSE),"")</f>
        <v>0</v>
      </c>
      <c r="F667" s="22" t="str">
        <f>IFERROR(IF(VLOOKUP(B667,IMPORT!$F:$J,4,0)="true","","S"),"")</f>
        <v/>
      </c>
      <c r="G667" s="10" t="str">
        <f>IFERROR(IF(VLOOKUP(B667,IMPORT!$F:$J,5,0)="normal","","B"),"")</f>
        <v/>
      </c>
      <c r="H667" s="23" t="str">
        <f>IFERROR(IF(VLOOKUP(B667,IMPORT!$F:$L,7,0)="true","","P"),"")</f>
        <v/>
      </c>
      <c r="I667" s="18" t="str">
        <f>IF(AND(OR(IMPORT!K667="available",IMPORT!K667="reservation",IMPORT!K667="reservation-late"),OR(A667&lt;&gt;"Z - Garage - Livraison",A667&lt;&gt;"Z - Garage - Livraison")),B667,"")</f>
        <v/>
      </c>
      <c r="J667" s="18" t="str">
        <f>IFERROR(IF(VLOOKUP(B667,IMPORT!$F:$AF,21,FALSE)&lt;&gt;"null",IF(OR(A667="Z - Garage - Livraison",A667="Z - Garage - Restitution"),"",B667),""),"")</f>
        <v/>
      </c>
      <c r="K667" s="18" t="str">
        <f>IF(AND(J667="",OR(IMPORT!K667="intervention",IMPORT!K667="intervention-late")),IF(OR(A667="Z - Garage - Livraison",A667="Z - Garage - Restitution"),"",B667),"")</f>
        <v/>
      </c>
      <c r="L667" s="18" t="str">
        <f t="shared" si="20"/>
        <v/>
      </c>
      <c r="M667" s="20" t="str">
        <f>IFERROR(INT(IF(OR(IMPORT!K667="intervention",IMPORT!K667="intervention-late",IMPORT!K667="unavailable"),IF(J667&lt;&gt;"",MID(VLOOKUP(B667,IMPORT!$F:$AF,21,0),1,10),MID(VLOOKUP(B667,IMPORT!$F:$AF,19,0),1,10)),"")),"")</f>
        <v/>
      </c>
      <c r="N667" s="20" t="str">
        <f>IFERROR(INT(IF(OR(IMPORT!K667="intervention",IMPORT!K667="intervention-late",IMPORT!K667="unavailable"),IF(J667&lt;&gt;"",MID(VLOOKUP(B667,IMPORT!$F:$AF,22,0),1,10),MID(VLOOKUP(B667,IMPORT!$F:$AF,20,0),1,10)),"")),"")</f>
        <v/>
      </c>
      <c r="O667" s="18" t="str">
        <f t="shared" ca="1" si="21"/>
        <v/>
      </c>
      <c r="P667" s="14" t="str">
        <f>IFERROR(INT(IF(MID(VLOOKUP(B667,IMPORT!$F:$AF,23,FALSE),1,10)&lt;&gt;"null",MID(VLOOKUP(B667,IMPORT!$F:$AF,23,FALSE),1,10),"")),"")</f>
        <v/>
      </c>
      <c r="Q667" s="16" t="str">
        <f>IFERROR(INT(IF(MID(VLOOKUP(B667,IMPORT!$F:$AF,26,FALSE),1,10)&lt;&gt;"null",MID(VLOOKUP(B667,IMPORT!$F:$AF,26,FALSE),1,10),"")),"")</f>
        <v/>
      </c>
      <c r="R667" s="16" t="str">
        <f>IFERROR(IF(VLOOKUP(B667,IMPORT!$F:$AF,11,FALSE)="true","X",""),"")</f>
        <v/>
      </c>
      <c r="S667" s="16" t="str">
        <f>IFERROR(IF(VLOOKUP(B667,IMPORT!$F:$AF,12,FALSE)="true","X",""),"")</f>
        <v/>
      </c>
      <c r="T667" s="16" t="str">
        <f>IFERROR(IF(VLOOKUP(B667,IMPORT!$F:$AF,9,FALSE)="true","X",""),"")</f>
        <v/>
      </c>
      <c r="U667" s="16" t="str">
        <f>IFERROR(IF(VLOOKUP(B667,IMPORT!$F:$AF,10,FALSE)="true","X",""),"")</f>
        <v/>
      </c>
      <c r="V667" s="16" t="str">
        <f>IFERROR(IF(VLOOKUP(B667,IMPORT!$F:$AF,13,FALSE)="true","X",""),"")</f>
        <v/>
      </c>
      <c r="W667" s="16" t="str">
        <f>IFERROR(IF(VLOOKUP(B667,IMPORT!$F:$AF,14,FALSE)="true","X",""),"")</f>
        <v/>
      </c>
      <c r="X667" s="12" t="str">
        <f>IFERROR(INT(IF(MID(VLOOKUP(B667,IMPORT!$F:$AF,27,FALSE),1,10)&lt;&gt;"null",MID(VLOOKUP(B667,IMPORT!$F:$AF,27,FALSE),1,10),"-")),"")</f>
        <v/>
      </c>
      <c r="Y667" s="21" t="str">
        <f>IFERROR(IF(VLOOKUP(B667,IMPORT!$F:$AF,24,FALSE)&lt;&gt;"null",VLOOKUP(B667,IMPORT!$F:$AF,24,FALSE),""),"")</f>
        <v/>
      </c>
      <c r="Z667" s="18" t="str">
        <f>IFERROR(IF(VLOOKUP(B667,IMPORT!$F:$AF,25,FALSE)&lt;&gt;"null",VLOOKUP(B667,IMPORT!$F:$AF,25,FALSE),""),"")</f>
        <v/>
      </c>
    </row>
    <row r="668" spans="1:26">
      <c r="A668" s="1" t="str">
        <f>IFERROR(IF(IMPORT!C668&lt;&gt;"",IMPORT!C668,""),"")</f>
        <v/>
      </c>
      <c r="B668" s="1">
        <f>IFERROR(VLOOKUP(D668,IMPORT!$1:$1048576,6,FALSE),"")</f>
        <v>0</v>
      </c>
      <c r="C668" s="1" t="str">
        <f>IFERROR(VLOOKUP(B668,IMPORT!$F:$G,2,FALSE),"")</f>
        <v/>
      </c>
      <c r="D668" s="8" t="str">
        <f>IFERROR(IF(IMPORT!A668&lt;&gt;"",IMPORT!A668,""),"")</f>
        <v/>
      </c>
      <c r="E668" s="1">
        <f>IFERROR(VLOOKUP(D668,IMPORT!$1:$1048576,21,FALSE),"")</f>
        <v>0</v>
      </c>
      <c r="F668" s="22" t="str">
        <f>IFERROR(IF(VLOOKUP(B668,IMPORT!$F:$J,4,0)="true","","S"),"")</f>
        <v/>
      </c>
      <c r="G668" s="10" t="str">
        <f>IFERROR(IF(VLOOKUP(B668,IMPORT!$F:$J,5,0)="normal","","B"),"")</f>
        <v/>
      </c>
      <c r="H668" s="23" t="str">
        <f>IFERROR(IF(VLOOKUP(B668,IMPORT!$F:$L,7,0)="true","","P"),"")</f>
        <v/>
      </c>
      <c r="I668" s="18" t="str">
        <f>IF(AND(OR(IMPORT!K668="available",IMPORT!K668="reservation",IMPORT!K668="reservation-late"),OR(A668&lt;&gt;"Z - Garage - Livraison",A668&lt;&gt;"Z - Garage - Livraison")),B668,"")</f>
        <v/>
      </c>
      <c r="J668" s="18" t="str">
        <f>IFERROR(IF(VLOOKUP(B668,IMPORT!$F:$AF,21,FALSE)&lt;&gt;"null",IF(OR(A668="Z - Garage - Livraison",A668="Z - Garage - Restitution"),"",B668),""),"")</f>
        <v/>
      </c>
      <c r="K668" s="18" t="str">
        <f>IF(AND(J668="",OR(IMPORT!K668="intervention",IMPORT!K668="intervention-late")),IF(OR(A668="Z - Garage - Livraison",A668="Z - Garage - Restitution"),"",B668),"")</f>
        <v/>
      </c>
      <c r="L668" s="18" t="str">
        <f t="shared" si="20"/>
        <v/>
      </c>
      <c r="M668" s="20" t="str">
        <f>IFERROR(INT(IF(OR(IMPORT!K668="intervention",IMPORT!K668="intervention-late",IMPORT!K668="unavailable"),IF(J668&lt;&gt;"",MID(VLOOKUP(B668,IMPORT!$F:$AF,21,0),1,10),MID(VLOOKUP(B668,IMPORT!$F:$AF,19,0),1,10)),"")),"")</f>
        <v/>
      </c>
      <c r="N668" s="20" t="str">
        <f>IFERROR(INT(IF(OR(IMPORT!K668="intervention",IMPORT!K668="intervention-late",IMPORT!K668="unavailable"),IF(J668&lt;&gt;"",MID(VLOOKUP(B668,IMPORT!$F:$AF,22,0),1,10),MID(VLOOKUP(B668,IMPORT!$F:$AF,20,0),1,10)),"")),"")</f>
        <v/>
      </c>
      <c r="O668" s="18" t="str">
        <f t="shared" ca="1" si="21"/>
        <v/>
      </c>
      <c r="P668" s="14" t="str">
        <f>IFERROR(INT(IF(MID(VLOOKUP(B668,IMPORT!$F:$AF,23,FALSE),1,10)&lt;&gt;"null",MID(VLOOKUP(B668,IMPORT!$F:$AF,23,FALSE),1,10),"")),"")</f>
        <v/>
      </c>
      <c r="Q668" s="16" t="str">
        <f>IFERROR(INT(IF(MID(VLOOKUP(B668,IMPORT!$F:$AF,26,FALSE),1,10)&lt;&gt;"null",MID(VLOOKUP(B668,IMPORT!$F:$AF,26,FALSE),1,10),"")),"")</f>
        <v/>
      </c>
      <c r="R668" s="16" t="str">
        <f>IFERROR(IF(VLOOKUP(B668,IMPORT!$F:$AF,11,FALSE)="true","X",""),"")</f>
        <v/>
      </c>
      <c r="S668" s="16" t="str">
        <f>IFERROR(IF(VLOOKUP(B668,IMPORT!$F:$AF,12,FALSE)="true","X",""),"")</f>
        <v/>
      </c>
      <c r="T668" s="16" t="str">
        <f>IFERROR(IF(VLOOKUP(B668,IMPORT!$F:$AF,9,FALSE)="true","X",""),"")</f>
        <v/>
      </c>
      <c r="U668" s="16" t="str">
        <f>IFERROR(IF(VLOOKUP(B668,IMPORT!$F:$AF,10,FALSE)="true","X",""),"")</f>
        <v/>
      </c>
      <c r="V668" s="16" t="str">
        <f>IFERROR(IF(VLOOKUP(B668,IMPORT!$F:$AF,13,FALSE)="true","X",""),"")</f>
        <v/>
      </c>
      <c r="W668" s="16" t="str">
        <f>IFERROR(IF(VLOOKUP(B668,IMPORT!$F:$AF,14,FALSE)="true","X",""),"")</f>
        <v/>
      </c>
      <c r="X668" s="12" t="str">
        <f>IFERROR(INT(IF(MID(VLOOKUP(B668,IMPORT!$F:$AF,27,FALSE),1,10)&lt;&gt;"null",MID(VLOOKUP(B668,IMPORT!$F:$AF,27,FALSE),1,10),"-")),"")</f>
        <v/>
      </c>
      <c r="Y668" s="21" t="str">
        <f>IFERROR(IF(VLOOKUP(B668,IMPORT!$F:$AF,24,FALSE)&lt;&gt;"null",VLOOKUP(B668,IMPORT!$F:$AF,24,FALSE),""),"")</f>
        <v/>
      </c>
      <c r="Z668" s="18" t="str">
        <f>IFERROR(IF(VLOOKUP(B668,IMPORT!$F:$AF,25,FALSE)&lt;&gt;"null",VLOOKUP(B668,IMPORT!$F:$AF,25,FALSE),""),"")</f>
        <v/>
      </c>
    </row>
    <row r="669" spans="1:26">
      <c r="A669" s="1" t="str">
        <f>IFERROR(IF(IMPORT!C669&lt;&gt;"",IMPORT!C669,""),"")</f>
        <v/>
      </c>
      <c r="B669" s="1">
        <f>IFERROR(VLOOKUP(D669,IMPORT!$1:$1048576,6,FALSE),"")</f>
        <v>0</v>
      </c>
      <c r="C669" s="1" t="str">
        <f>IFERROR(VLOOKUP(B669,IMPORT!$F:$G,2,FALSE),"")</f>
        <v/>
      </c>
      <c r="D669" s="8" t="str">
        <f>IFERROR(IF(IMPORT!A669&lt;&gt;"",IMPORT!A669,""),"")</f>
        <v/>
      </c>
      <c r="E669" s="1">
        <f>IFERROR(VLOOKUP(D669,IMPORT!$1:$1048576,21,FALSE),"")</f>
        <v>0</v>
      </c>
      <c r="F669" s="22" t="str">
        <f>IFERROR(IF(VLOOKUP(B669,IMPORT!$F:$J,4,0)="true","","S"),"")</f>
        <v/>
      </c>
      <c r="G669" s="10" t="str">
        <f>IFERROR(IF(VLOOKUP(B669,IMPORT!$F:$J,5,0)="normal","","B"),"")</f>
        <v/>
      </c>
      <c r="H669" s="23" t="str">
        <f>IFERROR(IF(VLOOKUP(B669,IMPORT!$F:$L,7,0)="true","","P"),"")</f>
        <v/>
      </c>
      <c r="I669" s="18" t="str">
        <f>IF(AND(OR(IMPORT!K669="available",IMPORT!K669="reservation",IMPORT!K669="reservation-late"),OR(A669&lt;&gt;"Z - Garage - Livraison",A669&lt;&gt;"Z - Garage - Livraison")),B669,"")</f>
        <v/>
      </c>
      <c r="J669" s="18" t="str">
        <f>IFERROR(IF(VLOOKUP(B669,IMPORT!$F:$AF,21,FALSE)&lt;&gt;"null",IF(OR(A669="Z - Garage - Livraison",A669="Z - Garage - Restitution"),"",B669),""),"")</f>
        <v/>
      </c>
      <c r="K669" s="18" t="str">
        <f>IF(AND(J669="",OR(IMPORT!K669="intervention",IMPORT!K669="intervention-late")),IF(OR(A669="Z - Garage - Livraison",A669="Z - Garage - Restitution"),"",B669),"")</f>
        <v/>
      </c>
      <c r="L669" s="18" t="str">
        <f t="shared" si="20"/>
        <v/>
      </c>
      <c r="M669" s="20" t="str">
        <f>IFERROR(INT(IF(OR(IMPORT!K669="intervention",IMPORT!K669="intervention-late",IMPORT!K669="unavailable"),IF(J669&lt;&gt;"",MID(VLOOKUP(B669,IMPORT!$F:$AF,21,0),1,10),MID(VLOOKUP(B669,IMPORT!$F:$AF,19,0),1,10)),"")),"")</f>
        <v/>
      </c>
      <c r="N669" s="20" t="str">
        <f>IFERROR(INT(IF(OR(IMPORT!K669="intervention",IMPORT!K669="intervention-late",IMPORT!K669="unavailable"),IF(J669&lt;&gt;"",MID(VLOOKUP(B669,IMPORT!$F:$AF,22,0),1,10),MID(VLOOKUP(B669,IMPORT!$F:$AF,20,0),1,10)),"")),"")</f>
        <v/>
      </c>
      <c r="O669" s="18" t="str">
        <f t="shared" ca="1" si="21"/>
        <v/>
      </c>
      <c r="P669" s="14" t="str">
        <f>IFERROR(INT(IF(MID(VLOOKUP(B669,IMPORT!$F:$AF,23,FALSE),1,10)&lt;&gt;"null",MID(VLOOKUP(B669,IMPORT!$F:$AF,23,FALSE),1,10),"")),"")</f>
        <v/>
      </c>
      <c r="Q669" s="16" t="str">
        <f>IFERROR(INT(IF(MID(VLOOKUP(B669,IMPORT!$F:$AF,26,FALSE),1,10)&lt;&gt;"null",MID(VLOOKUP(B669,IMPORT!$F:$AF,26,FALSE),1,10),"")),"")</f>
        <v/>
      </c>
      <c r="R669" s="16" t="str">
        <f>IFERROR(IF(VLOOKUP(B669,IMPORT!$F:$AF,11,FALSE)="true","X",""),"")</f>
        <v/>
      </c>
      <c r="S669" s="16" t="str">
        <f>IFERROR(IF(VLOOKUP(B669,IMPORT!$F:$AF,12,FALSE)="true","X",""),"")</f>
        <v/>
      </c>
      <c r="T669" s="16" t="str">
        <f>IFERROR(IF(VLOOKUP(B669,IMPORT!$F:$AF,9,FALSE)="true","X",""),"")</f>
        <v/>
      </c>
      <c r="U669" s="16" t="str">
        <f>IFERROR(IF(VLOOKUP(B669,IMPORT!$F:$AF,10,FALSE)="true","X",""),"")</f>
        <v/>
      </c>
      <c r="V669" s="16" t="str">
        <f>IFERROR(IF(VLOOKUP(B669,IMPORT!$F:$AF,13,FALSE)="true","X",""),"")</f>
        <v/>
      </c>
      <c r="W669" s="16" t="str">
        <f>IFERROR(IF(VLOOKUP(B669,IMPORT!$F:$AF,14,FALSE)="true","X",""),"")</f>
        <v/>
      </c>
      <c r="X669" s="12" t="str">
        <f>IFERROR(INT(IF(MID(VLOOKUP(B669,IMPORT!$F:$AF,27,FALSE),1,10)&lt;&gt;"null",MID(VLOOKUP(B669,IMPORT!$F:$AF,27,FALSE),1,10),"-")),"")</f>
        <v/>
      </c>
      <c r="Y669" s="21" t="str">
        <f>IFERROR(IF(VLOOKUP(B669,IMPORT!$F:$AF,24,FALSE)&lt;&gt;"null",VLOOKUP(B669,IMPORT!$F:$AF,24,FALSE),""),"")</f>
        <v/>
      </c>
      <c r="Z669" s="18" t="str">
        <f>IFERROR(IF(VLOOKUP(B669,IMPORT!$F:$AF,25,FALSE)&lt;&gt;"null",VLOOKUP(B669,IMPORT!$F:$AF,25,FALSE),""),"")</f>
        <v/>
      </c>
    </row>
    <row r="670" spans="1:26">
      <c r="A670" s="1" t="str">
        <f>IFERROR(IF(IMPORT!C670&lt;&gt;"",IMPORT!C670,""),"")</f>
        <v/>
      </c>
      <c r="B670" s="1">
        <f>IFERROR(VLOOKUP(D670,IMPORT!$1:$1048576,6,FALSE),"")</f>
        <v>0</v>
      </c>
      <c r="C670" s="1" t="str">
        <f>IFERROR(VLOOKUP(B670,IMPORT!$F:$G,2,FALSE),"")</f>
        <v/>
      </c>
      <c r="D670" s="8" t="str">
        <f>IFERROR(IF(IMPORT!A670&lt;&gt;"",IMPORT!A670,""),"")</f>
        <v/>
      </c>
      <c r="E670" s="1">
        <f>IFERROR(VLOOKUP(D670,IMPORT!$1:$1048576,21,FALSE),"")</f>
        <v>0</v>
      </c>
      <c r="F670" s="22" t="str">
        <f>IFERROR(IF(VLOOKUP(B670,IMPORT!$F:$J,4,0)="true","","S"),"")</f>
        <v/>
      </c>
      <c r="G670" s="10" t="str">
        <f>IFERROR(IF(VLOOKUP(B670,IMPORT!$F:$J,5,0)="normal","","B"),"")</f>
        <v/>
      </c>
      <c r="H670" s="23" t="str">
        <f>IFERROR(IF(VLOOKUP(B670,IMPORT!$F:$L,7,0)="true","","P"),"")</f>
        <v/>
      </c>
      <c r="I670" s="18" t="str">
        <f>IF(AND(OR(IMPORT!K670="available",IMPORT!K670="reservation",IMPORT!K670="reservation-late"),OR(A670&lt;&gt;"Z - Garage - Livraison",A670&lt;&gt;"Z - Garage - Livraison")),B670,"")</f>
        <v/>
      </c>
      <c r="J670" s="18" t="str">
        <f>IFERROR(IF(VLOOKUP(B670,IMPORT!$F:$AF,21,FALSE)&lt;&gt;"null",IF(OR(A670="Z - Garage - Livraison",A670="Z - Garage - Restitution"),"",B670),""),"")</f>
        <v/>
      </c>
      <c r="K670" s="18" t="str">
        <f>IF(AND(J670="",OR(IMPORT!K670="intervention",IMPORT!K670="intervention-late")),IF(OR(A670="Z - Garage - Livraison",A670="Z - Garage - Restitution"),"",B670),"")</f>
        <v/>
      </c>
      <c r="L670" s="18" t="str">
        <f t="shared" si="20"/>
        <v/>
      </c>
      <c r="M670" s="20" t="str">
        <f>IFERROR(INT(IF(OR(IMPORT!K670="intervention",IMPORT!K670="intervention-late",IMPORT!K670="unavailable"),IF(J670&lt;&gt;"",MID(VLOOKUP(B670,IMPORT!$F:$AF,21,0),1,10),MID(VLOOKUP(B670,IMPORT!$F:$AF,19,0),1,10)),"")),"")</f>
        <v/>
      </c>
      <c r="N670" s="20" t="str">
        <f>IFERROR(INT(IF(OR(IMPORT!K670="intervention",IMPORT!K670="intervention-late",IMPORT!K670="unavailable"),IF(J670&lt;&gt;"",MID(VLOOKUP(B670,IMPORT!$F:$AF,22,0),1,10),MID(VLOOKUP(B670,IMPORT!$F:$AF,20,0),1,10)),"")),"")</f>
        <v/>
      </c>
      <c r="O670" s="18" t="str">
        <f t="shared" ca="1" si="21"/>
        <v/>
      </c>
      <c r="P670" s="14" t="str">
        <f>IFERROR(INT(IF(MID(VLOOKUP(B670,IMPORT!$F:$AF,23,FALSE),1,10)&lt;&gt;"null",MID(VLOOKUP(B670,IMPORT!$F:$AF,23,FALSE),1,10),"")),"")</f>
        <v/>
      </c>
      <c r="Q670" s="16" t="str">
        <f>IFERROR(INT(IF(MID(VLOOKUP(B670,IMPORT!$F:$AF,26,FALSE),1,10)&lt;&gt;"null",MID(VLOOKUP(B670,IMPORT!$F:$AF,26,FALSE),1,10),"")),"")</f>
        <v/>
      </c>
      <c r="R670" s="16" t="str">
        <f>IFERROR(IF(VLOOKUP(B670,IMPORT!$F:$AF,11,FALSE)="true","X",""),"")</f>
        <v/>
      </c>
      <c r="S670" s="16" t="str">
        <f>IFERROR(IF(VLOOKUP(B670,IMPORT!$F:$AF,12,FALSE)="true","X",""),"")</f>
        <v/>
      </c>
      <c r="T670" s="16" t="str">
        <f>IFERROR(IF(VLOOKUP(B670,IMPORT!$F:$AF,9,FALSE)="true","X",""),"")</f>
        <v/>
      </c>
      <c r="U670" s="16" t="str">
        <f>IFERROR(IF(VLOOKUP(B670,IMPORT!$F:$AF,10,FALSE)="true","X",""),"")</f>
        <v/>
      </c>
      <c r="V670" s="16" t="str">
        <f>IFERROR(IF(VLOOKUP(B670,IMPORT!$F:$AF,13,FALSE)="true","X",""),"")</f>
        <v/>
      </c>
      <c r="W670" s="16" t="str">
        <f>IFERROR(IF(VLOOKUP(B670,IMPORT!$F:$AF,14,FALSE)="true","X",""),"")</f>
        <v/>
      </c>
      <c r="X670" s="12" t="str">
        <f>IFERROR(INT(IF(MID(VLOOKUP(B670,IMPORT!$F:$AF,27,FALSE),1,10)&lt;&gt;"null",MID(VLOOKUP(B670,IMPORT!$F:$AF,27,FALSE),1,10),"-")),"")</f>
        <v/>
      </c>
      <c r="Y670" s="21" t="str">
        <f>IFERROR(IF(VLOOKUP(B670,IMPORT!$F:$AF,24,FALSE)&lt;&gt;"null",VLOOKUP(B670,IMPORT!$F:$AF,24,FALSE),""),"")</f>
        <v/>
      </c>
      <c r="Z670" s="18" t="str">
        <f>IFERROR(IF(VLOOKUP(B670,IMPORT!$F:$AF,25,FALSE)&lt;&gt;"null",VLOOKUP(B670,IMPORT!$F:$AF,25,FALSE),""),"")</f>
        <v/>
      </c>
    </row>
    <row r="671" spans="1:26">
      <c r="A671" s="1" t="str">
        <f>IFERROR(IF(IMPORT!C671&lt;&gt;"",IMPORT!C671,""),"")</f>
        <v/>
      </c>
      <c r="B671" s="1">
        <f>IFERROR(VLOOKUP(D671,IMPORT!$1:$1048576,6,FALSE),"")</f>
        <v>0</v>
      </c>
      <c r="C671" s="1" t="str">
        <f>IFERROR(VLOOKUP(B671,IMPORT!$F:$G,2,FALSE),"")</f>
        <v/>
      </c>
      <c r="D671" s="8" t="str">
        <f>IFERROR(IF(IMPORT!A671&lt;&gt;"",IMPORT!A671,""),"")</f>
        <v/>
      </c>
      <c r="E671" s="1">
        <f>IFERROR(VLOOKUP(D671,IMPORT!$1:$1048576,21,FALSE),"")</f>
        <v>0</v>
      </c>
      <c r="F671" s="22" t="str">
        <f>IFERROR(IF(VLOOKUP(B671,IMPORT!$F:$J,4,0)="true","","S"),"")</f>
        <v/>
      </c>
      <c r="G671" s="10" t="str">
        <f>IFERROR(IF(VLOOKUP(B671,IMPORT!$F:$J,5,0)="normal","","B"),"")</f>
        <v/>
      </c>
      <c r="H671" s="23" t="str">
        <f>IFERROR(IF(VLOOKUP(B671,IMPORT!$F:$L,7,0)="true","","P"),"")</f>
        <v/>
      </c>
      <c r="I671" s="18" t="str">
        <f>IF(AND(OR(IMPORT!K671="available",IMPORT!K671="reservation",IMPORT!K671="reservation-late"),OR(A671&lt;&gt;"Z - Garage - Livraison",A671&lt;&gt;"Z - Garage - Livraison")),B671,"")</f>
        <v/>
      </c>
      <c r="J671" s="18" t="str">
        <f>IFERROR(IF(VLOOKUP(B671,IMPORT!$F:$AF,21,FALSE)&lt;&gt;"null",IF(OR(A671="Z - Garage - Livraison",A671="Z - Garage - Restitution"),"",B671),""),"")</f>
        <v/>
      </c>
      <c r="K671" s="18" t="str">
        <f>IF(AND(J671="",OR(IMPORT!K671="intervention",IMPORT!K671="intervention-late")),IF(OR(A671="Z - Garage - Livraison",A671="Z - Garage - Restitution"),"",B671),"")</f>
        <v/>
      </c>
      <c r="L671" s="18" t="str">
        <f t="shared" si="20"/>
        <v/>
      </c>
      <c r="M671" s="20" t="str">
        <f>IFERROR(INT(IF(OR(IMPORT!K671="intervention",IMPORT!K671="intervention-late",IMPORT!K671="unavailable"),IF(J671&lt;&gt;"",MID(VLOOKUP(B671,IMPORT!$F:$AF,21,0),1,10),MID(VLOOKUP(B671,IMPORT!$F:$AF,19,0),1,10)),"")),"")</f>
        <v/>
      </c>
      <c r="N671" s="20" t="str">
        <f>IFERROR(INT(IF(OR(IMPORT!K671="intervention",IMPORT!K671="intervention-late",IMPORT!K671="unavailable"),IF(J671&lt;&gt;"",MID(VLOOKUP(B671,IMPORT!$F:$AF,22,0),1,10),MID(VLOOKUP(B671,IMPORT!$F:$AF,20,0),1,10)),"")),"")</f>
        <v/>
      </c>
      <c r="O671" s="18" t="str">
        <f t="shared" ca="1" si="21"/>
        <v/>
      </c>
      <c r="P671" s="14" t="str">
        <f>IFERROR(INT(IF(MID(VLOOKUP(B671,IMPORT!$F:$AF,23,FALSE),1,10)&lt;&gt;"null",MID(VLOOKUP(B671,IMPORT!$F:$AF,23,FALSE),1,10),"")),"")</f>
        <v/>
      </c>
      <c r="Q671" s="16" t="str">
        <f>IFERROR(INT(IF(MID(VLOOKUP(B671,IMPORT!$F:$AF,26,FALSE),1,10)&lt;&gt;"null",MID(VLOOKUP(B671,IMPORT!$F:$AF,26,FALSE),1,10),"")),"")</f>
        <v/>
      </c>
      <c r="R671" s="16" t="str">
        <f>IFERROR(IF(VLOOKUP(B671,IMPORT!$F:$AF,11,FALSE)="true","X",""),"")</f>
        <v/>
      </c>
      <c r="S671" s="16" t="str">
        <f>IFERROR(IF(VLOOKUP(B671,IMPORT!$F:$AF,12,FALSE)="true","X",""),"")</f>
        <v/>
      </c>
      <c r="T671" s="16" t="str">
        <f>IFERROR(IF(VLOOKUP(B671,IMPORT!$F:$AF,9,FALSE)="true","X",""),"")</f>
        <v/>
      </c>
      <c r="U671" s="16" t="str">
        <f>IFERROR(IF(VLOOKUP(B671,IMPORT!$F:$AF,10,FALSE)="true","X",""),"")</f>
        <v/>
      </c>
      <c r="V671" s="16" t="str">
        <f>IFERROR(IF(VLOOKUP(B671,IMPORT!$F:$AF,13,FALSE)="true","X",""),"")</f>
        <v/>
      </c>
      <c r="W671" s="16" t="str">
        <f>IFERROR(IF(VLOOKUP(B671,IMPORT!$F:$AF,14,FALSE)="true","X",""),"")</f>
        <v/>
      </c>
      <c r="X671" s="12" t="str">
        <f>IFERROR(INT(IF(MID(VLOOKUP(B671,IMPORT!$F:$AF,27,FALSE),1,10)&lt;&gt;"null",MID(VLOOKUP(B671,IMPORT!$F:$AF,27,FALSE),1,10),"-")),"")</f>
        <v/>
      </c>
      <c r="Y671" s="21" t="str">
        <f>IFERROR(IF(VLOOKUP(B671,IMPORT!$F:$AF,24,FALSE)&lt;&gt;"null",VLOOKUP(B671,IMPORT!$F:$AF,24,FALSE),""),"")</f>
        <v/>
      </c>
      <c r="Z671" s="18" t="str">
        <f>IFERROR(IF(VLOOKUP(B671,IMPORT!$F:$AF,25,FALSE)&lt;&gt;"null",VLOOKUP(B671,IMPORT!$F:$AF,25,FALSE),""),"")</f>
        <v/>
      </c>
    </row>
    <row r="672" spans="1:26">
      <c r="A672" s="1" t="str">
        <f>IFERROR(IF(IMPORT!C672&lt;&gt;"",IMPORT!C672,""),"")</f>
        <v/>
      </c>
      <c r="B672" s="1">
        <f>IFERROR(VLOOKUP(D672,IMPORT!$1:$1048576,6,FALSE),"")</f>
        <v>0</v>
      </c>
      <c r="C672" s="1" t="str">
        <f>IFERROR(VLOOKUP(B672,IMPORT!$F:$G,2,FALSE),"")</f>
        <v/>
      </c>
      <c r="D672" s="8" t="str">
        <f>IFERROR(IF(IMPORT!A672&lt;&gt;"",IMPORT!A672,""),"")</f>
        <v/>
      </c>
      <c r="E672" s="1">
        <f>IFERROR(VLOOKUP(D672,IMPORT!$1:$1048576,21,FALSE),"")</f>
        <v>0</v>
      </c>
      <c r="F672" s="22" t="str">
        <f>IFERROR(IF(VLOOKUP(B672,IMPORT!$F:$J,4,0)="true","","S"),"")</f>
        <v/>
      </c>
      <c r="G672" s="10" t="str">
        <f>IFERROR(IF(VLOOKUP(B672,IMPORT!$F:$J,5,0)="normal","","B"),"")</f>
        <v/>
      </c>
      <c r="H672" s="23" t="str">
        <f>IFERROR(IF(VLOOKUP(B672,IMPORT!$F:$L,7,0)="true","","P"),"")</f>
        <v/>
      </c>
      <c r="I672" s="18" t="str">
        <f>IF(AND(OR(IMPORT!K672="available",IMPORT!K672="reservation",IMPORT!K672="reservation-late"),OR(A672&lt;&gt;"Z - Garage - Livraison",A672&lt;&gt;"Z - Garage - Livraison")),B672,"")</f>
        <v/>
      </c>
      <c r="J672" s="18" t="str">
        <f>IFERROR(IF(VLOOKUP(B672,IMPORT!$F:$AF,21,FALSE)&lt;&gt;"null",IF(OR(A672="Z - Garage - Livraison",A672="Z - Garage - Restitution"),"",B672),""),"")</f>
        <v/>
      </c>
      <c r="K672" s="18" t="str">
        <f>IF(AND(J672="",OR(IMPORT!K672="intervention",IMPORT!K672="intervention-late")),IF(OR(A672="Z - Garage - Livraison",A672="Z - Garage - Restitution"),"",B672),"")</f>
        <v/>
      </c>
      <c r="L672" s="18" t="str">
        <f t="shared" si="20"/>
        <v/>
      </c>
      <c r="M672" s="20" t="str">
        <f>IFERROR(INT(IF(OR(IMPORT!K672="intervention",IMPORT!K672="intervention-late",IMPORT!K672="unavailable"),IF(J672&lt;&gt;"",MID(VLOOKUP(B672,IMPORT!$F:$AF,21,0),1,10),MID(VLOOKUP(B672,IMPORT!$F:$AF,19,0),1,10)),"")),"")</f>
        <v/>
      </c>
      <c r="N672" s="20" t="str">
        <f>IFERROR(INT(IF(OR(IMPORT!K672="intervention",IMPORT!K672="intervention-late",IMPORT!K672="unavailable"),IF(J672&lt;&gt;"",MID(VLOOKUP(B672,IMPORT!$F:$AF,22,0),1,10),MID(VLOOKUP(B672,IMPORT!$F:$AF,20,0),1,10)),"")),"")</f>
        <v/>
      </c>
      <c r="O672" s="18" t="str">
        <f t="shared" ca="1" si="21"/>
        <v/>
      </c>
      <c r="P672" s="14" t="str">
        <f>IFERROR(INT(IF(MID(VLOOKUP(B672,IMPORT!$F:$AF,23,FALSE),1,10)&lt;&gt;"null",MID(VLOOKUP(B672,IMPORT!$F:$AF,23,FALSE),1,10),"")),"")</f>
        <v/>
      </c>
      <c r="Q672" s="16" t="str">
        <f>IFERROR(INT(IF(MID(VLOOKUP(B672,IMPORT!$F:$AF,26,FALSE),1,10)&lt;&gt;"null",MID(VLOOKUP(B672,IMPORT!$F:$AF,26,FALSE),1,10),"")),"")</f>
        <v/>
      </c>
      <c r="R672" s="16" t="str">
        <f>IFERROR(IF(VLOOKUP(B672,IMPORT!$F:$AF,11,FALSE)="true","X",""),"")</f>
        <v/>
      </c>
      <c r="S672" s="16" t="str">
        <f>IFERROR(IF(VLOOKUP(B672,IMPORT!$F:$AF,12,FALSE)="true","X",""),"")</f>
        <v/>
      </c>
      <c r="T672" s="16" t="str">
        <f>IFERROR(IF(VLOOKUP(B672,IMPORT!$F:$AF,9,FALSE)="true","X",""),"")</f>
        <v/>
      </c>
      <c r="U672" s="16" t="str">
        <f>IFERROR(IF(VLOOKUP(B672,IMPORT!$F:$AF,10,FALSE)="true","X",""),"")</f>
        <v/>
      </c>
      <c r="V672" s="16" t="str">
        <f>IFERROR(IF(VLOOKUP(B672,IMPORT!$F:$AF,13,FALSE)="true","X",""),"")</f>
        <v/>
      </c>
      <c r="W672" s="16" t="str">
        <f>IFERROR(IF(VLOOKUP(B672,IMPORT!$F:$AF,14,FALSE)="true","X",""),"")</f>
        <v/>
      </c>
      <c r="X672" s="12" t="str">
        <f>IFERROR(INT(IF(MID(VLOOKUP(B672,IMPORT!$F:$AF,27,FALSE),1,10)&lt;&gt;"null",MID(VLOOKUP(B672,IMPORT!$F:$AF,27,FALSE),1,10),"-")),"")</f>
        <v/>
      </c>
      <c r="Y672" s="21" t="str">
        <f>IFERROR(IF(VLOOKUP(B672,IMPORT!$F:$AF,24,FALSE)&lt;&gt;"null",VLOOKUP(B672,IMPORT!$F:$AF,24,FALSE),""),"")</f>
        <v/>
      </c>
      <c r="Z672" s="18" t="str">
        <f>IFERROR(IF(VLOOKUP(B672,IMPORT!$F:$AF,25,FALSE)&lt;&gt;"null",VLOOKUP(B672,IMPORT!$F:$AF,25,FALSE),""),"")</f>
        <v/>
      </c>
    </row>
    <row r="673" spans="1:26">
      <c r="A673" s="1" t="str">
        <f>IFERROR(IF(IMPORT!C673&lt;&gt;"",IMPORT!C673,""),"")</f>
        <v/>
      </c>
      <c r="B673" s="1">
        <f>IFERROR(VLOOKUP(D673,IMPORT!$1:$1048576,6,FALSE),"")</f>
        <v>0</v>
      </c>
      <c r="C673" s="1" t="str">
        <f>IFERROR(VLOOKUP(B673,IMPORT!$F:$G,2,FALSE),"")</f>
        <v/>
      </c>
      <c r="D673" s="8" t="str">
        <f>IFERROR(IF(IMPORT!A673&lt;&gt;"",IMPORT!A673,""),"")</f>
        <v/>
      </c>
      <c r="E673" s="1">
        <f>IFERROR(VLOOKUP(D673,IMPORT!$1:$1048576,21,FALSE),"")</f>
        <v>0</v>
      </c>
      <c r="F673" s="22" t="str">
        <f>IFERROR(IF(VLOOKUP(B673,IMPORT!$F:$J,4,0)="true","","S"),"")</f>
        <v/>
      </c>
      <c r="G673" s="10" t="str">
        <f>IFERROR(IF(VLOOKUP(B673,IMPORT!$F:$J,5,0)="normal","","B"),"")</f>
        <v/>
      </c>
      <c r="H673" s="23" t="str">
        <f>IFERROR(IF(VLOOKUP(B673,IMPORT!$F:$L,7,0)="true","","P"),"")</f>
        <v/>
      </c>
      <c r="I673" s="18" t="str">
        <f>IF(AND(OR(IMPORT!K673="available",IMPORT!K673="reservation",IMPORT!K673="reservation-late"),OR(A673&lt;&gt;"Z - Garage - Livraison",A673&lt;&gt;"Z - Garage - Livraison")),B673,"")</f>
        <v/>
      </c>
      <c r="J673" s="18" t="str">
        <f>IFERROR(IF(VLOOKUP(B673,IMPORT!$F:$AF,21,FALSE)&lt;&gt;"null",IF(OR(A673="Z - Garage - Livraison",A673="Z - Garage - Restitution"),"",B673),""),"")</f>
        <v/>
      </c>
      <c r="K673" s="18" t="str">
        <f>IF(AND(J673="",OR(IMPORT!K673="intervention",IMPORT!K673="intervention-late")),IF(OR(A673="Z - Garage - Livraison",A673="Z - Garage - Restitution"),"",B673),"")</f>
        <v/>
      </c>
      <c r="L673" s="18" t="str">
        <f t="shared" si="20"/>
        <v/>
      </c>
      <c r="M673" s="20" t="str">
        <f>IFERROR(INT(IF(OR(IMPORT!K673="intervention",IMPORT!K673="intervention-late",IMPORT!K673="unavailable"),IF(J673&lt;&gt;"",MID(VLOOKUP(B673,IMPORT!$F:$AF,21,0),1,10),MID(VLOOKUP(B673,IMPORT!$F:$AF,19,0),1,10)),"")),"")</f>
        <v/>
      </c>
      <c r="N673" s="20" t="str">
        <f>IFERROR(INT(IF(OR(IMPORT!K673="intervention",IMPORT!K673="intervention-late",IMPORT!K673="unavailable"),IF(J673&lt;&gt;"",MID(VLOOKUP(B673,IMPORT!$F:$AF,22,0),1,10),MID(VLOOKUP(B673,IMPORT!$F:$AF,20,0),1,10)),"")),"")</f>
        <v/>
      </c>
      <c r="O673" s="18" t="str">
        <f t="shared" ca="1" si="21"/>
        <v/>
      </c>
      <c r="P673" s="14" t="str">
        <f>IFERROR(INT(IF(MID(VLOOKUP(B673,IMPORT!$F:$AF,23,FALSE),1,10)&lt;&gt;"null",MID(VLOOKUP(B673,IMPORT!$F:$AF,23,FALSE),1,10),"")),"")</f>
        <v/>
      </c>
      <c r="Q673" s="16" t="str">
        <f>IFERROR(INT(IF(MID(VLOOKUP(B673,IMPORT!$F:$AF,26,FALSE),1,10)&lt;&gt;"null",MID(VLOOKUP(B673,IMPORT!$F:$AF,26,FALSE),1,10),"")),"")</f>
        <v/>
      </c>
      <c r="R673" s="16" t="str">
        <f>IFERROR(IF(VLOOKUP(B673,IMPORT!$F:$AF,11,FALSE)="true","X",""),"")</f>
        <v/>
      </c>
      <c r="S673" s="16" t="str">
        <f>IFERROR(IF(VLOOKUP(B673,IMPORT!$F:$AF,12,FALSE)="true","X",""),"")</f>
        <v/>
      </c>
      <c r="T673" s="16" t="str">
        <f>IFERROR(IF(VLOOKUP(B673,IMPORT!$F:$AF,9,FALSE)="true","X",""),"")</f>
        <v/>
      </c>
      <c r="U673" s="16" t="str">
        <f>IFERROR(IF(VLOOKUP(B673,IMPORT!$F:$AF,10,FALSE)="true","X",""),"")</f>
        <v/>
      </c>
      <c r="V673" s="16" t="str">
        <f>IFERROR(IF(VLOOKUP(B673,IMPORT!$F:$AF,13,FALSE)="true","X",""),"")</f>
        <v/>
      </c>
      <c r="W673" s="16" t="str">
        <f>IFERROR(IF(VLOOKUP(B673,IMPORT!$F:$AF,14,FALSE)="true","X",""),"")</f>
        <v/>
      </c>
      <c r="X673" s="12" t="str">
        <f>IFERROR(INT(IF(MID(VLOOKUP(B673,IMPORT!$F:$AF,27,FALSE),1,10)&lt;&gt;"null",MID(VLOOKUP(B673,IMPORT!$F:$AF,27,FALSE),1,10),"-")),"")</f>
        <v/>
      </c>
      <c r="Y673" s="21" t="str">
        <f>IFERROR(IF(VLOOKUP(B673,IMPORT!$F:$AF,24,FALSE)&lt;&gt;"null",VLOOKUP(B673,IMPORT!$F:$AF,24,FALSE),""),"")</f>
        <v/>
      </c>
      <c r="Z673" s="18" t="str">
        <f>IFERROR(IF(VLOOKUP(B673,IMPORT!$F:$AF,25,FALSE)&lt;&gt;"null",VLOOKUP(B673,IMPORT!$F:$AF,25,FALSE),""),"")</f>
        <v/>
      </c>
    </row>
    <row r="674" spans="1:26">
      <c r="A674" s="1" t="str">
        <f>IFERROR(IF(IMPORT!C674&lt;&gt;"",IMPORT!C674,""),"")</f>
        <v/>
      </c>
      <c r="B674" s="1">
        <f>IFERROR(VLOOKUP(D674,IMPORT!$1:$1048576,6,FALSE),"")</f>
        <v>0</v>
      </c>
      <c r="C674" s="1" t="str">
        <f>IFERROR(VLOOKUP(B674,IMPORT!$F:$G,2,FALSE),"")</f>
        <v/>
      </c>
      <c r="D674" s="8" t="str">
        <f>IFERROR(IF(IMPORT!A674&lt;&gt;"",IMPORT!A674,""),"")</f>
        <v/>
      </c>
      <c r="E674" s="1">
        <f>IFERROR(VLOOKUP(D674,IMPORT!$1:$1048576,21,FALSE),"")</f>
        <v>0</v>
      </c>
      <c r="F674" s="22" t="str">
        <f>IFERROR(IF(VLOOKUP(B674,IMPORT!$F:$J,4,0)="true","","S"),"")</f>
        <v/>
      </c>
      <c r="G674" s="10" t="str">
        <f>IFERROR(IF(VLOOKUP(B674,IMPORT!$F:$J,5,0)="normal","","B"),"")</f>
        <v/>
      </c>
      <c r="H674" s="23" t="str">
        <f>IFERROR(IF(VLOOKUP(B674,IMPORT!$F:$L,7,0)="true","","P"),"")</f>
        <v/>
      </c>
      <c r="I674" s="18" t="str">
        <f>IF(AND(OR(IMPORT!K674="available",IMPORT!K674="reservation",IMPORT!K674="reservation-late"),OR(A674&lt;&gt;"Z - Garage - Livraison",A674&lt;&gt;"Z - Garage - Livraison")),B674,"")</f>
        <v/>
      </c>
      <c r="J674" s="18" t="str">
        <f>IFERROR(IF(VLOOKUP(B674,IMPORT!$F:$AF,21,FALSE)&lt;&gt;"null",IF(OR(A674="Z - Garage - Livraison",A674="Z - Garage - Restitution"),"",B674),""),"")</f>
        <v/>
      </c>
      <c r="K674" s="18" t="str">
        <f>IF(AND(J674="",OR(IMPORT!K674="intervention",IMPORT!K674="intervention-late")),IF(OR(A674="Z - Garage - Livraison",A674="Z - Garage - Restitution"),"",B674),"")</f>
        <v/>
      </c>
      <c r="L674" s="18" t="str">
        <f t="shared" si="20"/>
        <v/>
      </c>
      <c r="M674" s="20" t="str">
        <f>IFERROR(INT(IF(OR(IMPORT!K674="intervention",IMPORT!K674="intervention-late",IMPORT!K674="unavailable"),IF(J674&lt;&gt;"",MID(VLOOKUP(B674,IMPORT!$F:$AF,21,0),1,10),MID(VLOOKUP(B674,IMPORT!$F:$AF,19,0),1,10)),"")),"")</f>
        <v/>
      </c>
      <c r="N674" s="20" t="str">
        <f>IFERROR(INT(IF(OR(IMPORT!K674="intervention",IMPORT!K674="intervention-late",IMPORT!K674="unavailable"),IF(J674&lt;&gt;"",MID(VLOOKUP(B674,IMPORT!$F:$AF,22,0),1,10),MID(VLOOKUP(B674,IMPORT!$F:$AF,20,0),1,10)),"")),"")</f>
        <v/>
      </c>
      <c r="O674" s="18" t="str">
        <f t="shared" ca="1" si="21"/>
        <v/>
      </c>
      <c r="P674" s="14" t="str">
        <f>IFERROR(INT(IF(MID(VLOOKUP(B674,IMPORT!$F:$AF,23,FALSE),1,10)&lt;&gt;"null",MID(VLOOKUP(B674,IMPORT!$F:$AF,23,FALSE),1,10),"")),"")</f>
        <v/>
      </c>
      <c r="Q674" s="16" t="str">
        <f>IFERROR(INT(IF(MID(VLOOKUP(B674,IMPORT!$F:$AF,26,FALSE),1,10)&lt;&gt;"null",MID(VLOOKUP(B674,IMPORT!$F:$AF,26,FALSE),1,10),"")),"")</f>
        <v/>
      </c>
      <c r="R674" s="16" t="str">
        <f>IFERROR(IF(VLOOKUP(B674,IMPORT!$F:$AF,11,FALSE)="true","X",""),"")</f>
        <v/>
      </c>
      <c r="S674" s="16" t="str">
        <f>IFERROR(IF(VLOOKUP(B674,IMPORT!$F:$AF,12,FALSE)="true","X",""),"")</f>
        <v/>
      </c>
      <c r="T674" s="16" t="str">
        <f>IFERROR(IF(VLOOKUP(B674,IMPORT!$F:$AF,9,FALSE)="true","X",""),"")</f>
        <v/>
      </c>
      <c r="U674" s="16" t="str">
        <f>IFERROR(IF(VLOOKUP(B674,IMPORT!$F:$AF,10,FALSE)="true","X",""),"")</f>
        <v/>
      </c>
      <c r="V674" s="16" t="str">
        <f>IFERROR(IF(VLOOKUP(B674,IMPORT!$F:$AF,13,FALSE)="true","X",""),"")</f>
        <v/>
      </c>
      <c r="W674" s="16" t="str">
        <f>IFERROR(IF(VLOOKUP(B674,IMPORT!$F:$AF,14,FALSE)="true","X",""),"")</f>
        <v/>
      </c>
      <c r="X674" s="12" t="str">
        <f>IFERROR(INT(IF(MID(VLOOKUP(B674,IMPORT!$F:$AF,27,FALSE),1,10)&lt;&gt;"null",MID(VLOOKUP(B674,IMPORT!$F:$AF,27,FALSE),1,10),"-")),"")</f>
        <v/>
      </c>
      <c r="Y674" s="21" t="str">
        <f>IFERROR(IF(VLOOKUP(B674,IMPORT!$F:$AF,24,FALSE)&lt;&gt;"null",VLOOKUP(B674,IMPORT!$F:$AF,24,FALSE),""),"")</f>
        <v/>
      </c>
      <c r="Z674" s="18" t="str">
        <f>IFERROR(IF(VLOOKUP(B674,IMPORT!$F:$AF,25,FALSE)&lt;&gt;"null",VLOOKUP(B674,IMPORT!$F:$AF,25,FALSE),""),"")</f>
        <v/>
      </c>
    </row>
    <row r="675" spans="1:26">
      <c r="A675" s="1" t="str">
        <f>IFERROR(IF(IMPORT!C675&lt;&gt;"",IMPORT!C675,""),"")</f>
        <v/>
      </c>
      <c r="B675" s="1">
        <f>IFERROR(VLOOKUP(D675,IMPORT!$1:$1048576,6,FALSE),"")</f>
        <v>0</v>
      </c>
      <c r="C675" s="1" t="str">
        <f>IFERROR(VLOOKUP(B675,IMPORT!$F:$G,2,FALSE),"")</f>
        <v/>
      </c>
      <c r="D675" s="8" t="str">
        <f>IFERROR(IF(IMPORT!A675&lt;&gt;"",IMPORT!A675,""),"")</f>
        <v/>
      </c>
      <c r="E675" s="1">
        <f>IFERROR(VLOOKUP(D675,IMPORT!$1:$1048576,21,FALSE),"")</f>
        <v>0</v>
      </c>
      <c r="F675" s="22" t="str">
        <f>IFERROR(IF(VLOOKUP(B675,IMPORT!$F:$J,4,0)="true","","S"),"")</f>
        <v/>
      </c>
      <c r="G675" s="10" t="str">
        <f>IFERROR(IF(VLOOKUP(B675,IMPORT!$F:$J,5,0)="normal","","B"),"")</f>
        <v/>
      </c>
      <c r="H675" s="23" t="str">
        <f>IFERROR(IF(VLOOKUP(B675,IMPORT!$F:$L,7,0)="true","","P"),"")</f>
        <v/>
      </c>
      <c r="I675" s="18" t="str">
        <f>IF(AND(OR(IMPORT!K675="available",IMPORT!K675="reservation",IMPORT!K675="reservation-late"),OR(A675&lt;&gt;"Z - Garage - Livraison",A675&lt;&gt;"Z - Garage - Livraison")),B675,"")</f>
        <v/>
      </c>
      <c r="J675" s="18" t="str">
        <f>IFERROR(IF(VLOOKUP(B675,IMPORT!$F:$AF,21,FALSE)&lt;&gt;"null",IF(OR(A675="Z - Garage - Livraison",A675="Z - Garage - Restitution"),"",B675),""),"")</f>
        <v/>
      </c>
      <c r="K675" s="18" t="str">
        <f>IF(AND(J675="",OR(IMPORT!K675="intervention",IMPORT!K675="intervention-late")),IF(OR(A675="Z - Garage - Livraison",A675="Z - Garage - Restitution"),"",B675),"")</f>
        <v/>
      </c>
      <c r="L675" s="18" t="str">
        <f t="shared" si="20"/>
        <v/>
      </c>
      <c r="M675" s="20" t="str">
        <f>IFERROR(INT(IF(OR(IMPORT!K675="intervention",IMPORT!K675="intervention-late",IMPORT!K675="unavailable"),IF(J675&lt;&gt;"",MID(VLOOKUP(B675,IMPORT!$F:$AF,21,0),1,10),MID(VLOOKUP(B675,IMPORT!$F:$AF,19,0),1,10)),"")),"")</f>
        <v/>
      </c>
      <c r="N675" s="20" t="str">
        <f>IFERROR(INT(IF(OR(IMPORT!K675="intervention",IMPORT!K675="intervention-late",IMPORT!K675="unavailable"),IF(J675&lt;&gt;"",MID(VLOOKUP(B675,IMPORT!$F:$AF,22,0),1,10),MID(VLOOKUP(B675,IMPORT!$F:$AF,20,0),1,10)),"")),"")</f>
        <v/>
      </c>
      <c r="O675" s="18" t="str">
        <f t="shared" ca="1" si="21"/>
        <v/>
      </c>
      <c r="P675" s="14" t="str">
        <f>IFERROR(INT(IF(MID(VLOOKUP(B675,IMPORT!$F:$AF,23,FALSE),1,10)&lt;&gt;"null",MID(VLOOKUP(B675,IMPORT!$F:$AF,23,FALSE),1,10),"")),"")</f>
        <v/>
      </c>
      <c r="Q675" s="16" t="str">
        <f>IFERROR(INT(IF(MID(VLOOKUP(B675,IMPORT!$F:$AF,26,FALSE),1,10)&lt;&gt;"null",MID(VLOOKUP(B675,IMPORT!$F:$AF,26,FALSE),1,10),"")),"")</f>
        <v/>
      </c>
      <c r="R675" s="16" t="str">
        <f>IFERROR(IF(VLOOKUP(B675,IMPORT!$F:$AF,11,FALSE)="true","X",""),"")</f>
        <v/>
      </c>
      <c r="S675" s="16" t="str">
        <f>IFERROR(IF(VLOOKUP(B675,IMPORT!$F:$AF,12,FALSE)="true","X",""),"")</f>
        <v/>
      </c>
      <c r="T675" s="16" t="str">
        <f>IFERROR(IF(VLOOKUP(B675,IMPORT!$F:$AF,9,FALSE)="true","X",""),"")</f>
        <v/>
      </c>
      <c r="U675" s="16" t="str">
        <f>IFERROR(IF(VLOOKUP(B675,IMPORT!$F:$AF,10,FALSE)="true","X",""),"")</f>
        <v/>
      </c>
      <c r="V675" s="16" t="str">
        <f>IFERROR(IF(VLOOKUP(B675,IMPORT!$F:$AF,13,FALSE)="true","X",""),"")</f>
        <v/>
      </c>
      <c r="W675" s="16" t="str">
        <f>IFERROR(IF(VLOOKUP(B675,IMPORT!$F:$AF,14,FALSE)="true","X",""),"")</f>
        <v/>
      </c>
      <c r="X675" s="12" t="str">
        <f>IFERROR(INT(IF(MID(VLOOKUP(B675,IMPORT!$F:$AF,27,FALSE),1,10)&lt;&gt;"null",MID(VLOOKUP(B675,IMPORT!$F:$AF,27,FALSE),1,10),"-")),"")</f>
        <v/>
      </c>
      <c r="Y675" s="21" t="str">
        <f>IFERROR(IF(VLOOKUP(B675,IMPORT!$F:$AF,24,FALSE)&lt;&gt;"null",VLOOKUP(B675,IMPORT!$F:$AF,24,FALSE),""),"")</f>
        <v/>
      </c>
      <c r="Z675" s="18" t="str">
        <f>IFERROR(IF(VLOOKUP(B675,IMPORT!$F:$AF,25,FALSE)&lt;&gt;"null",VLOOKUP(B675,IMPORT!$F:$AF,25,FALSE),""),"")</f>
        <v/>
      </c>
    </row>
    <row r="676" spans="1:26">
      <c r="A676" s="1" t="str">
        <f>IFERROR(IF(IMPORT!C676&lt;&gt;"",IMPORT!C676,""),"")</f>
        <v/>
      </c>
      <c r="B676" s="1">
        <f>IFERROR(VLOOKUP(D676,IMPORT!$1:$1048576,6,FALSE),"")</f>
        <v>0</v>
      </c>
      <c r="C676" s="1" t="str">
        <f>IFERROR(VLOOKUP(B676,IMPORT!$F:$G,2,FALSE),"")</f>
        <v/>
      </c>
      <c r="D676" s="8" t="str">
        <f>IFERROR(IF(IMPORT!A676&lt;&gt;"",IMPORT!A676,""),"")</f>
        <v/>
      </c>
      <c r="E676" s="1">
        <f>IFERROR(VLOOKUP(D676,IMPORT!$1:$1048576,21,FALSE),"")</f>
        <v>0</v>
      </c>
      <c r="F676" s="22" t="str">
        <f>IFERROR(IF(VLOOKUP(B676,IMPORT!$F:$J,4,0)="true","","S"),"")</f>
        <v/>
      </c>
      <c r="G676" s="10" t="str">
        <f>IFERROR(IF(VLOOKUP(B676,IMPORT!$F:$J,5,0)="normal","","B"),"")</f>
        <v/>
      </c>
      <c r="H676" s="23" t="str">
        <f>IFERROR(IF(VLOOKUP(B676,IMPORT!$F:$L,7,0)="true","","P"),"")</f>
        <v/>
      </c>
      <c r="I676" s="18" t="str">
        <f>IF(AND(OR(IMPORT!K676="available",IMPORT!K676="reservation",IMPORT!K676="reservation-late"),OR(A676&lt;&gt;"Z - Garage - Livraison",A676&lt;&gt;"Z - Garage - Livraison")),B676,"")</f>
        <v/>
      </c>
      <c r="J676" s="18" t="str">
        <f>IFERROR(IF(VLOOKUP(B676,IMPORT!$F:$AF,21,FALSE)&lt;&gt;"null",IF(OR(A676="Z - Garage - Livraison",A676="Z - Garage - Restitution"),"",B676),""),"")</f>
        <v/>
      </c>
      <c r="K676" s="18" t="str">
        <f>IF(AND(J676="",OR(IMPORT!K676="intervention",IMPORT!K676="intervention-late")),IF(OR(A676="Z - Garage - Livraison",A676="Z - Garage - Restitution"),"",B676),"")</f>
        <v/>
      </c>
      <c r="L676" s="18" t="str">
        <f t="shared" si="20"/>
        <v/>
      </c>
      <c r="M676" s="20" t="str">
        <f>IFERROR(INT(IF(OR(IMPORT!K676="intervention",IMPORT!K676="intervention-late",IMPORT!K676="unavailable"),IF(J676&lt;&gt;"",MID(VLOOKUP(B676,IMPORT!$F:$AF,21,0),1,10),MID(VLOOKUP(B676,IMPORT!$F:$AF,19,0),1,10)),"")),"")</f>
        <v/>
      </c>
      <c r="N676" s="20" t="str">
        <f>IFERROR(INT(IF(OR(IMPORT!K676="intervention",IMPORT!K676="intervention-late",IMPORT!K676="unavailable"),IF(J676&lt;&gt;"",MID(VLOOKUP(B676,IMPORT!$F:$AF,22,0),1,10),MID(VLOOKUP(B676,IMPORT!$F:$AF,20,0),1,10)),"")),"")</f>
        <v/>
      </c>
      <c r="O676" s="18" t="str">
        <f t="shared" ca="1" si="21"/>
        <v/>
      </c>
      <c r="P676" s="14" t="str">
        <f>IFERROR(INT(IF(MID(VLOOKUP(B676,IMPORT!$F:$AF,23,FALSE),1,10)&lt;&gt;"null",MID(VLOOKUP(B676,IMPORT!$F:$AF,23,FALSE),1,10),"")),"")</f>
        <v/>
      </c>
      <c r="Q676" s="16" t="str">
        <f>IFERROR(INT(IF(MID(VLOOKUP(B676,IMPORT!$F:$AF,26,FALSE),1,10)&lt;&gt;"null",MID(VLOOKUP(B676,IMPORT!$F:$AF,26,FALSE),1,10),"")),"")</f>
        <v/>
      </c>
      <c r="R676" s="16" t="str">
        <f>IFERROR(IF(VLOOKUP(B676,IMPORT!$F:$AF,11,FALSE)="true","X",""),"")</f>
        <v/>
      </c>
      <c r="S676" s="16" t="str">
        <f>IFERROR(IF(VLOOKUP(B676,IMPORT!$F:$AF,12,FALSE)="true","X",""),"")</f>
        <v/>
      </c>
      <c r="T676" s="16" t="str">
        <f>IFERROR(IF(VLOOKUP(B676,IMPORT!$F:$AF,9,FALSE)="true","X",""),"")</f>
        <v/>
      </c>
      <c r="U676" s="16" t="str">
        <f>IFERROR(IF(VLOOKUP(B676,IMPORT!$F:$AF,10,FALSE)="true","X",""),"")</f>
        <v/>
      </c>
      <c r="V676" s="16" t="str">
        <f>IFERROR(IF(VLOOKUP(B676,IMPORT!$F:$AF,13,FALSE)="true","X",""),"")</f>
        <v/>
      </c>
      <c r="W676" s="16" t="str">
        <f>IFERROR(IF(VLOOKUP(B676,IMPORT!$F:$AF,14,FALSE)="true","X",""),"")</f>
        <v/>
      </c>
      <c r="X676" s="12" t="str">
        <f>IFERROR(INT(IF(MID(VLOOKUP(B676,IMPORT!$F:$AF,27,FALSE),1,10)&lt;&gt;"null",MID(VLOOKUP(B676,IMPORT!$F:$AF,27,FALSE),1,10),"-")),"")</f>
        <v/>
      </c>
      <c r="Y676" s="21" t="str">
        <f>IFERROR(IF(VLOOKUP(B676,IMPORT!$F:$AF,24,FALSE)&lt;&gt;"null",VLOOKUP(B676,IMPORT!$F:$AF,24,FALSE),""),"")</f>
        <v/>
      </c>
      <c r="Z676" s="18" t="str">
        <f>IFERROR(IF(VLOOKUP(B676,IMPORT!$F:$AF,25,FALSE)&lt;&gt;"null",VLOOKUP(B676,IMPORT!$F:$AF,25,FALSE),""),"")</f>
        <v/>
      </c>
    </row>
    <row r="677" spans="1:26">
      <c r="A677" s="1" t="str">
        <f>IFERROR(IF(IMPORT!C677&lt;&gt;"",IMPORT!C677,""),"")</f>
        <v/>
      </c>
      <c r="B677" s="1">
        <f>IFERROR(VLOOKUP(D677,IMPORT!$1:$1048576,6,FALSE),"")</f>
        <v>0</v>
      </c>
      <c r="C677" s="1" t="str">
        <f>IFERROR(VLOOKUP(B677,IMPORT!$F:$G,2,FALSE),"")</f>
        <v/>
      </c>
      <c r="D677" s="8" t="str">
        <f>IFERROR(IF(IMPORT!A677&lt;&gt;"",IMPORT!A677,""),"")</f>
        <v/>
      </c>
      <c r="E677" s="1">
        <f>IFERROR(VLOOKUP(D677,IMPORT!$1:$1048576,21,FALSE),"")</f>
        <v>0</v>
      </c>
      <c r="F677" s="22" t="str">
        <f>IFERROR(IF(VLOOKUP(B677,IMPORT!$F:$J,4,0)="true","","S"),"")</f>
        <v/>
      </c>
      <c r="G677" s="10" t="str">
        <f>IFERROR(IF(VLOOKUP(B677,IMPORT!$F:$J,5,0)="normal","","B"),"")</f>
        <v/>
      </c>
      <c r="H677" s="23" t="str">
        <f>IFERROR(IF(VLOOKUP(B677,IMPORT!$F:$L,7,0)="true","","P"),"")</f>
        <v/>
      </c>
      <c r="I677" s="18" t="str">
        <f>IF(AND(OR(IMPORT!K677="available",IMPORT!K677="reservation",IMPORT!K677="reservation-late"),OR(A677&lt;&gt;"Z - Garage - Livraison",A677&lt;&gt;"Z - Garage - Livraison")),B677,"")</f>
        <v/>
      </c>
      <c r="J677" s="18" t="str">
        <f>IFERROR(IF(VLOOKUP(B677,IMPORT!$F:$AF,21,FALSE)&lt;&gt;"null",IF(OR(A677="Z - Garage - Livraison",A677="Z - Garage - Restitution"),"",B677),""),"")</f>
        <v/>
      </c>
      <c r="K677" s="18" t="str">
        <f>IF(AND(J677="",OR(IMPORT!K677="intervention",IMPORT!K677="intervention-late")),IF(OR(A677="Z - Garage - Livraison",A677="Z - Garage - Restitution"),"",B677),"")</f>
        <v/>
      </c>
      <c r="L677" s="18" t="str">
        <f t="shared" si="20"/>
        <v/>
      </c>
      <c r="M677" s="20" t="str">
        <f>IFERROR(INT(IF(OR(IMPORT!K677="intervention",IMPORT!K677="intervention-late",IMPORT!K677="unavailable"),IF(J677&lt;&gt;"",MID(VLOOKUP(B677,IMPORT!$F:$AF,21,0),1,10),MID(VLOOKUP(B677,IMPORT!$F:$AF,19,0),1,10)),"")),"")</f>
        <v/>
      </c>
      <c r="N677" s="20" t="str">
        <f>IFERROR(INT(IF(OR(IMPORT!K677="intervention",IMPORT!K677="intervention-late",IMPORT!K677="unavailable"),IF(J677&lt;&gt;"",MID(VLOOKUP(B677,IMPORT!$F:$AF,22,0),1,10),MID(VLOOKUP(B677,IMPORT!$F:$AF,20,0),1,10)),"")),"")</f>
        <v/>
      </c>
      <c r="O677" s="18" t="str">
        <f t="shared" ca="1" si="21"/>
        <v/>
      </c>
      <c r="P677" s="14" t="str">
        <f>IFERROR(INT(IF(MID(VLOOKUP(B677,IMPORT!$F:$AF,23,FALSE),1,10)&lt;&gt;"null",MID(VLOOKUP(B677,IMPORT!$F:$AF,23,FALSE),1,10),"")),"")</f>
        <v/>
      </c>
      <c r="Q677" s="16" t="str">
        <f>IFERROR(INT(IF(MID(VLOOKUP(B677,IMPORT!$F:$AF,26,FALSE),1,10)&lt;&gt;"null",MID(VLOOKUP(B677,IMPORT!$F:$AF,26,FALSE),1,10),"")),"")</f>
        <v/>
      </c>
      <c r="R677" s="16" t="str">
        <f>IFERROR(IF(VLOOKUP(B677,IMPORT!$F:$AF,11,FALSE)="true","X",""),"")</f>
        <v/>
      </c>
      <c r="S677" s="16" t="str">
        <f>IFERROR(IF(VLOOKUP(B677,IMPORT!$F:$AF,12,FALSE)="true","X",""),"")</f>
        <v/>
      </c>
      <c r="T677" s="16" t="str">
        <f>IFERROR(IF(VLOOKUP(B677,IMPORT!$F:$AF,9,FALSE)="true","X",""),"")</f>
        <v/>
      </c>
      <c r="U677" s="16" t="str">
        <f>IFERROR(IF(VLOOKUP(B677,IMPORT!$F:$AF,10,FALSE)="true","X",""),"")</f>
        <v/>
      </c>
      <c r="V677" s="16" t="str">
        <f>IFERROR(IF(VLOOKUP(B677,IMPORT!$F:$AF,13,FALSE)="true","X",""),"")</f>
        <v/>
      </c>
      <c r="W677" s="16" t="str">
        <f>IFERROR(IF(VLOOKUP(B677,IMPORT!$F:$AF,14,FALSE)="true","X",""),"")</f>
        <v/>
      </c>
      <c r="X677" s="12" t="str">
        <f>IFERROR(INT(IF(MID(VLOOKUP(B677,IMPORT!$F:$AF,27,FALSE),1,10)&lt;&gt;"null",MID(VLOOKUP(B677,IMPORT!$F:$AF,27,FALSE),1,10),"-")),"")</f>
        <v/>
      </c>
      <c r="Y677" s="21" t="str">
        <f>IFERROR(IF(VLOOKUP(B677,IMPORT!$F:$AF,24,FALSE)&lt;&gt;"null",VLOOKUP(B677,IMPORT!$F:$AF,24,FALSE),""),"")</f>
        <v/>
      </c>
      <c r="Z677" s="18" t="str">
        <f>IFERROR(IF(VLOOKUP(B677,IMPORT!$F:$AF,25,FALSE)&lt;&gt;"null",VLOOKUP(B677,IMPORT!$F:$AF,25,FALSE),""),"")</f>
        <v/>
      </c>
    </row>
    <row r="678" spans="1:26">
      <c r="A678" s="1" t="str">
        <f>IFERROR(IF(IMPORT!C678&lt;&gt;"",IMPORT!C678,""),"")</f>
        <v/>
      </c>
      <c r="B678" s="1">
        <f>IFERROR(VLOOKUP(D678,IMPORT!$1:$1048576,6,FALSE),"")</f>
        <v>0</v>
      </c>
      <c r="C678" s="1" t="str">
        <f>IFERROR(VLOOKUP(B678,IMPORT!$F:$G,2,FALSE),"")</f>
        <v/>
      </c>
      <c r="D678" s="8" t="str">
        <f>IFERROR(IF(IMPORT!A678&lt;&gt;"",IMPORT!A678,""),"")</f>
        <v/>
      </c>
      <c r="E678" s="1">
        <f>IFERROR(VLOOKUP(D678,IMPORT!$1:$1048576,21,FALSE),"")</f>
        <v>0</v>
      </c>
      <c r="F678" s="22" t="str">
        <f>IFERROR(IF(VLOOKUP(B678,IMPORT!$F:$J,4,0)="true","","S"),"")</f>
        <v/>
      </c>
      <c r="G678" s="10" t="str">
        <f>IFERROR(IF(VLOOKUP(B678,IMPORT!$F:$J,5,0)="normal","","B"),"")</f>
        <v/>
      </c>
      <c r="H678" s="23" t="str">
        <f>IFERROR(IF(VLOOKUP(B678,IMPORT!$F:$L,7,0)="true","","P"),"")</f>
        <v/>
      </c>
      <c r="I678" s="18" t="str">
        <f>IF(AND(OR(IMPORT!K678="available",IMPORT!K678="reservation",IMPORT!K678="reservation-late"),OR(A678&lt;&gt;"Z - Garage - Livraison",A678&lt;&gt;"Z - Garage - Livraison")),B678,"")</f>
        <v/>
      </c>
      <c r="J678" s="18" t="str">
        <f>IFERROR(IF(VLOOKUP(B678,IMPORT!$F:$AF,21,FALSE)&lt;&gt;"null",IF(OR(A678="Z - Garage - Livraison",A678="Z - Garage - Restitution"),"",B678),""),"")</f>
        <v/>
      </c>
      <c r="K678" s="18" t="str">
        <f>IF(AND(J678="",OR(IMPORT!K678="intervention",IMPORT!K678="intervention-late")),IF(OR(A678="Z - Garage - Livraison",A678="Z - Garage - Restitution"),"",B678),"")</f>
        <v/>
      </c>
      <c r="L678" s="18" t="str">
        <f t="shared" si="20"/>
        <v/>
      </c>
      <c r="M678" s="20" t="str">
        <f>IFERROR(INT(IF(OR(IMPORT!K678="intervention",IMPORT!K678="intervention-late",IMPORT!K678="unavailable"),IF(J678&lt;&gt;"",MID(VLOOKUP(B678,IMPORT!$F:$AF,21,0),1,10),MID(VLOOKUP(B678,IMPORT!$F:$AF,19,0),1,10)),"")),"")</f>
        <v/>
      </c>
      <c r="N678" s="20" t="str">
        <f>IFERROR(INT(IF(OR(IMPORT!K678="intervention",IMPORT!K678="intervention-late",IMPORT!K678="unavailable"),IF(J678&lt;&gt;"",MID(VLOOKUP(B678,IMPORT!$F:$AF,22,0),1,10),MID(VLOOKUP(B678,IMPORT!$F:$AF,20,0),1,10)),"")),"")</f>
        <v/>
      </c>
      <c r="O678" s="18" t="str">
        <f t="shared" ca="1" si="21"/>
        <v/>
      </c>
      <c r="P678" s="14" t="str">
        <f>IFERROR(INT(IF(MID(VLOOKUP(B678,IMPORT!$F:$AF,23,FALSE),1,10)&lt;&gt;"null",MID(VLOOKUP(B678,IMPORT!$F:$AF,23,FALSE),1,10),"")),"")</f>
        <v/>
      </c>
      <c r="Q678" s="16" t="str">
        <f>IFERROR(INT(IF(MID(VLOOKUP(B678,IMPORT!$F:$AF,26,FALSE),1,10)&lt;&gt;"null",MID(VLOOKUP(B678,IMPORT!$F:$AF,26,FALSE),1,10),"")),"")</f>
        <v/>
      </c>
      <c r="R678" s="16" t="str">
        <f>IFERROR(IF(VLOOKUP(B678,IMPORT!$F:$AF,11,FALSE)="true","X",""),"")</f>
        <v/>
      </c>
      <c r="S678" s="16" t="str">
        <f>IFERROR(IF(VLOOKUP(B678,IMPORT!$F:$AF,12,FALSE)="true","X",""),"")</f>
        <v/>
      </c>
      <c r="T678" s="16" t="str">
        <f>IFERROR(IF(VLOOKUP(B678,IMPORT!$F:$AF,9,FALSE)="true","X",""),"")</f>
        <v/>
      </c>
      <c r="U678" s="16" t="str">
        <f>IFERROR(IF(VLOOKUP(B678,IMPORT!$F:$AF,10,FALSE)="true","X",""),"")</f>
        <v/>
      </c>
      <c r="V678" s="16" t="str">
        <f>IFERROR(IF(VLOOKUP(B678,IMPORT!$F:$AF,13,FALSE)="true","X",""),"")</f>
        <v/>
      </c>
      <c r="W678" s="16" t="str">
        <f>IFERROR(IF(VLOOKUP(B678,IMPORT!$F:$AF,14,FALSE)="true","X",""),"")</f>
        <v/>
      </c>
      <c r="X678" s="12" t="str">
        <f>IFERROR(INT(IF(MID(VLOOKUP(B678,IMPORT!$F:$AF,27,FALSE),1,10)&lt;&gt;"null",MID(VLOOKUP(B678,IMPORT!$F:$AF,27,FALSE),1,10),"-")),"")</f>
        <v/>
      </c>
      <c r="Y678" s="21" t="str">
        <f>IFERROR(IF(VLOOKUP(B678,IMPORT!$F:$AF,24,FALSE)&lt;&gt;"null",VLOOKUP(B678,IMPORT!$F:$AF,24,FALSE),""),"")</f>
        <v/>
      </c>
      <c r="Z678" s="18" t="str">
        <f>IFERROR(IF(VLOOKUP(B678,IMPORT!$F:$AF,25,FALSE)&lt;&gt;"null",VLOOKUP(B678,IMPORT!$F:$AF,25,FALSE),""),"")</f>
        <v/>
      </c>
    </row>
    <row r="679" spans="1:26">
      <c r="A679" s="1" t="str">
        <f>IFERROR(IF(IMPORT!C679&lt;&gt;"",IMPORT!C679,""),"")</f>
        <v/>
      </c>
      <c r="B679" s="1">
        <f>IFERROR(VLOOKUP(D679,IMPORT!$1:$1048576,6,FALSE),"")</f>
        <v>0</v>
      </c>
      <c r="C679" s="1" t="str">
        <f>IFERROR(VLOOKUP(B679,IMPORT!$F:$G,2,FALSE),"")</f>
        <v/>
      </c>
      <c r="D679" s="8" t="str">
        <f>IFERROR(IF(IMPORT!A679&lt;&gt;"",IMPORT!A679,""),"")</f>
        <v/>
      </c>
      <c r="E679" s="1">
        <f>IFERROR(VLOOKUP(D679,IMPORT!$1:$1048576,21,FALSE),"")</f>
        <v>0</v>
      </c>
      <c r="F679" s="22" t="str">
        <f>IFERROR(IF(VLOOKUP(B679,IMPORT!$F:$J,4,0)="true","","S"),"")</f>
        <v/>
      </c>
      <c r="G679" s="10" t="str">
        <f>IFERROR(IF(VLOOKUP(B679,IMPORT!$F:$J,5,0)="normal","","B"),"")</f>
        <v/>
      </c>
      <c r="H679" s="23" t="str">
        <f>IFERROR(IF(VLOOKUP(B679,IMPORT!$F:$L,7,0)="true","","P"),"")</f>
        <v/>
      </c>
      <c r="I679" s="18" t="str">
        <f>IF(AND(OR(IMPORT!K679="available",IMPORT!K679="reservation",IMPORT!K679="reservation-late"),OR(A679&lt;&gt;"Z - Garage - Livraison",A679&lt;&gt;"Z - Garage - Livraison")),B679,"")</f>
        <v/>
      </c>
      <c r="J679" s="18" t="str">
        <f>IFERROR(IF(VLOOKUP(B679,IMPORT!$F:$AF,21,FALSE)&lt;&gt;"null",IF(OR(A679="Z - Garage - Livraison",A679="Z - Garage - Restitution"),"",B679),""),"")</f>
        <v/>
      </c>
      <c r="K679" s="18" t="str">
        <f>IF(AND(J679="",OR(IMPORT!K679="intervention",IMPORT!K679="intervention-late")),IF(OR(A679="Z - Garage - Livraison",A679="Z - Garage - Restitution"),"",B679),"")</f>
        <v/>
      </c>
      <c r="L679" s="18" t="str">
        <f t="shared" si="20"/>
        <v/>
      </c>
      <c r="M679" s="20" t="str">
        <f>IFERROR(INT(IF(OR(IMPORT!K679="intervention",IMPORT!K679="intervention-late",IMPORT!K679="unavailable"),IF(J679&lt;&gt;"",MID(VLOOKUP(B679,IMPORT!$F:$AF,21,0),1,10),MID(VLOOKUP(B679,IMPORT!$F:$AF,19,0),1,10)),"")),"")</f>
        <v/>
      </c>
      <c r="N679" s="20" t="str">
        <f>IFERROR(INT(IF(OR(IMPORT!K679="intervention",IMPORT!K679="intervention-late",IMPORT!K679="unavailable"),IF(J679&lt;&gt;"",MID(VLOOKUP(B679,IMPORT!$F:$AF,22,0),1,10),MID(VLOOKUP(B679,IMPORT!$F:$AF,20,0),1,10)),"")),"")</f>
        <v/>
      </c>
      <c r="O679" s="18" t="str">
        <f t="shared" ca="1" si="21"/>
        <v/>
      </c>
      <c r="P679" s="14" t="str">
        <f>IFERROR(INT(IF(MID(VLOOKUP(B679,IMPORT!$F:$AF,23,FALSE),1,10)&lt;&gt;"null",MID(VLOOKUP(B679,IMPORT!$F:$AF,23,FALSE),1,10),"")),"")</f>
        <v/>
      </c>
      <c r="Q679" s="16" t="str">
        <f>IFERROR(INT(IF(MID(VLOOKUP(B679,IMPORT!$F:$AF,26,FALSE),1,10)&lt;&gt;"null",MID(VLOOKUP(B679,IMPORT!$F:$AF,26,FALSE),1,10),"")),"")</f>
        <v/>
      </c>
      <c r="R679" s="16" t="str">
        <f>IFERROR(IF(VLOOKUP(B679,IMPORT!$F:$AF,11,FALSE)="true","X",""),"")</f>
        <v/>
      </c>
      <c r="S679" s="16" t="str">
        <f>IFERROR(IF(VLOOKUP(B679,IMPORT!$F:$AF,12,FALSE)="true","X",""),"")</f>
        <v/>
      </c>
      <c r="T679" s="16" t="str">
        <f>IFERROR(IF(VLOOKUP(B679,IMPORT!$F:$AF,9,FALSE)="true","X",""),"")</f>
        <v/>
      </c>
      <c r="U679" s="16" t="str">
        <f>IFERROR(IF(VLOOKUP(B679,IMPORT!$F:$AF,10,FALSE)="true","X",""),"")</f>
        <v/>
      </c>
      <c r="V679" s="16" t="str">
        <f>IFERROR(IF(VLOOKUP(B679,IMPORT!$F:$AF,13,FALSE)="true","X",""),"")</f>
        <v/>
      </c>
      <c r="W679" s="16" t="str">
        <f>IFERROR(IF(VLOOKUP(B679,IMPORT!$F:$AF,14,FALSE)="true","X",""),"")</f>
        <v/>
      </c>
      <c r="X679" s="12" t="str">
        <f>IFERROR(INT(IF(MID(VLOOKUP(B679,IMPORT!$F:$AF,27,FALSE),1,10)&lt;&gt;"null",MID(VLOOKUP(B679,IMPORT!$F:$AF,27,FALSE),1,10),"-")),"")</f>
        <v/>
      </c>
      <c r="Y679" s="21" t="str">
        <f>IFERROR(IF(VLOOKUP(B679,IMPORT!$F:$AF,24,FALSE)&lt;&gt;"null",VLOOKUP(B679,IMPORT!$F:$AF,24,FALSE),""),"")</f>
        <v/>
      </c>
      <c r="Z679" s="18" t="str">
        <f>IFERROR(IF(VLOOKUP(B679,IMPORT!$F:$AF,25,FALSE)&lt;&gt;"null",VLOOKUP(B679,IMPORT!$F:$AF,25,FALSE),""),"")</f>
        <v/>
      </c>
    </row>
    <row r="680" spans="1:26">
      <c r="A680" s="1" t="str">
        <f>IFERROR(IF(IMPORT!C680&lt;&gt;"",IMPORT!C680,""),"")</f>
        <v/>
      </c>
      <c r="B680" s="1">
        <f>IFERROR(VLOOKUP(D680,IMPORT!$1:$1048576,6,FALSE),"")</f>
        <v>0</v>
      </c>
      <c r="C680" s="1" t="str">
        <f>IFERROR(VLOOKUP(B680,IMPORT!$F:$G,2,FALSE),"")</f>
        <v/>
      </c>
      <c r="D680" s="8" t="str">
        <f>IFERROR(IF(IMPORT!A680&lt;&gt;"",IMPORT!A680,""),"")</f>
        <v/>
      </c>
      <c r="E680" s="1">
        <f>IFERROR(VLOOKUP(D680,IMPORT!$1:$1048576,21,FALSE),"")</f>
        <v>0</v>
      </c>
      <c r="F680" s="22" t="str">
        <f>IFERROR(IF(VLOOKUP(B680,IMPORT!$F:$J,4,0)="true","","S"),"")</f>
        <v/>
      </c>
      <c r="G680" s="10" t="str">
        <f>IFERROR(IF(VLOOKUP(B680,IMPORT!$F:$J,5,0)="normal","","B"),"")</f>
        <v/>
      </c>
      <c r="H680" s="23" t="str">
        <f>IFERROR(IF(VLOOKUP(B680,IMPORT!$F:$L,7,0)="true","","P"),"")</f>
        <v/>
      </c>
      <c r="I680" s="18" t="str">
        <f>IF(AND(OR(IMPORT!K680="available",IMPORT!K680="reservation",IMPORT!K680="reservation-late"),OR(A680&lt;&gt;"Z - Garage - Livraison",A680&lt;&gt;"Z - Garage - Livraison")),B680,"")</f>
        <v/>
      </c>
      <c r="J680" s="18" t="str">
        <f>IFERROR(IF(VLOOKUP(B680,IMPORT!$F:$AF,21,FALSE)&lt;&gt;"null",IF(OR(A680="Z - Garage - Livraison",A680="Z - Garage - Restitution"),"",B680),""),"")</f>
        <v/>
      </c>
      <c r="K680" s="18" t="str">
        <f>IF(AND(J680="",OR(IMPORT!K680="intervention",IMPORT!K680="intervention-late")),IF(OR(A680="Z - Garage - Livraison",A680="Z - Garage - Restitution"),"",B680),"")</f>
        <v/>
      </c>
      <c r="L680" s="18" t="str">
        <f t="shared" si="20"/>
        <v/>
      </c>
      <c r="M680" s="20" t="str">
        <f>IFERROR(INT(IF(OR(IMPORT!K680="intervention",IMPORT!K680="intervention-late",IMPORT!K680="unavailable"),IF(J680&lt;&gt;"",MID(VLOOKUP(B680,IMPORT!$F:$AF,21,0),1,10),MID(VLOOKUP(B680,IMPORT!$F:$AF,19,0),1,10)),"")),"")</f>
        <v/>
      </c>
      <c r="N680" s="20" t="str">
        <f>IFERROR(INT(IF(OR(IMPORT!K680="intervention",IMPORT!K680="intervention-late",IMPORT!K680="unavailable"),IF(J680&lt;&gt;"",MID(VLOOKUP(B680,IMPORT!$F:$AF,22,0),1,10),MID(VLOOKUP(B680,IMPORT!$F:$AF,20,0),1,10)),"")),"")</f>
        <v/>
      </c>
      <c r="O680" s="18" t="str">
        <f t="shared" ca="1" si="21"/>
        <v/>
      </c>
      <c r="P680" s="14" t="str">
        <f>IFERROR(INT(IF(MID(VLOOKUP(B680,IMPORT!$F:$AF,23,FALSE),1,10)&lt;&gt;"null",MID(VLOOKUP(B680,IMPORT!$F:$AF,23,FALSE),1,10),"")),"")</f>
        <v/>
      </c>
      <c r="Q680" s="16" t="str">
        <f>IFERROR(INT(IF(MID(VLOOKUP(B680,IMPORT!$F:$AF,26,FALSE),1,10)&lt;&gt;"null",MID(VLOOKUP(B680,IMPORT!$F:$AF,26,FALSE),1,10),"")),"")</f>
        <v/>
      </c>
      <c r="R680" s="16" t="str">
        <f>IFERROR(IF(VLOOKUP(B680,IMPORT!$F:$AF,11,FALSE)="true","X",""),"")</f>
        <v/>
      </c>
      <c r="S680" s="16" t="str">
        <f>IFERROR(IF(VLOOKUP(B680,IMPORT!$F:$AF,12,FALSE)="true","X",""),"")</f>
        <v/>
      </c>
      <c r="T680" s="16" t="str">
        <f>IFERROR(IF(VLOOKUP(B680,IMPORT!$F:$AF,9,FALSE)="true","X",""),"")</f>
        <v/>
      </c>
      <c r="U680" s="16" t="str">
        <f>IFERROR(IF(VLOOKUP(B680,IMPORT!$F:$AF,10,FALSE)="true","X",""),"")</f>
        <v/>
      </c>
      <c r="V680" s="16" t="str">
        <f>IFERROR(IF(VLOOKUP(B680,IMPORT!$F:$AF,13,FALSE)="true","X",""),"")</f>
        <v/>
      </c>
      <c r="W680" s="16" t="str">
        <f>IFERROR(IF(VLOOKUP(B680,IMPORT!$F:$AF,14,FALSE)="true","X",""),"")</f>
        <v/>
      </c>
      <c r="X680" s="12" t="str">
        <f>IFERROR(INT(IF(MID(VLOOKUP(B680,IMPORT!$F:$AF,27,FALSE),1,10)&lt;&gt;"null",MID(VLOOKUP(B680,IMPORT!$F:$AF,27,FALSE),1,10),"-")),"")</f>
        <v/>
      </c>
      <c r="Y680" s="21" t="str">
        <f>IFERROR(IF(VLOOKUP(B680,IMPORT!$F:$AF,24,FALSE)&lt;&gt;"null",VLOOKUP(B680,IMPORT!$F:$AF,24,FALSE),""),"")</f>
        <v/>
      </c>
      <c r="Z680" s="18" t="str">
        <f>IFERROR(IF(VLOOKUP(B680,IMPORT!$F:$AF,25,FALSE)&lt;&gt;"null",VLOOKUP(B680,IMPORT!$F:$AF,25,FALSE),""),"")</f>
        <v/>
      </c>
    </row>
    <row r="681" spans="1:26">
      <c r="A681" s="1" t="str">
        <f>IFERROR(IF(IMPORT!C681&lt;&gt;"",IMPORT!C681,""),"")</f>
        <v/>
      </c>
      <c r="B681" s="1">
        <f>IFERROR(VLOOKUP(D681,IMPORT!$1:$1048576,6,FALSE),"")</f>
        <v>0</v>
      </c>
      <c r="C681" s="1" t="str">
        <f>IFERROR(VLOOKUP(B681,IMPORT!$F:$G,2,FALSE),"")</f>
        <v/>
      </c>
      <c r="D681" s="8" t="str">
        <f>IFERROR(IF(IMPORT!A681&lt;&gt;"",IMPORT!A681,""),"")</f>
        <v/>
      </c>
      <c r="E681" s="1">
        <f>IFERROR(VLOOKUP(D681,IMPORT!$1:$1048576,21,FALSE),"")</f>
        <v>0</v>
      </c>
      <c r="F681" s="22" t="str">
        <f>IFERROR(IF(VLOOKUP(B681,IMPORT!$F:$J,4,0)="true","","S"),"")</f>
        <v/>
      </c>
      <c r="G681" s="10" t="str">
        <f>IFERROR(IF(VLOOKUP(B681,IMPORT!$F:$J,5,0)="normal","","B"),"")</f>
        <v/>
      </c>
      <c r="H681" s="23" t="str">
        <f>IFERROR(IF(VLOOKUP(B681,IMPORT!$F:$L,7,0)="true","","P"),"")</f>
        <v/>
      </c>
      <c r="I681" s="18" t="str">
        <f>IF(AND(OR(IMPORT!K681="available",IMPORT!K681="reservation",IMPORT!K681="reservation-late"),OR(A681&lt;&gt;"Z - Garage - Livraison",A681&lt;&gt;"Z - Garage - Livraison")),B681,"")</f>
        <v/>
      </c>
      <c r="J681" s="18" t="str">
        <f>IFERROR(IF(VLOOKUP(B681,IMPORT!$F:$AF,21,FALSE)&lt;&gt;"null",IF(OR(A681="Z - Garage - Livraison",A681="Z - Garage - Restitution"),"",B681),""),"")</f>
        <v/>
      </c>
      <c r="K681" s="18" t="str">
        <f>IF(AND(J681="",OR(IMPORT!K681="intervention",IMPORT!K681="intervention-late")),IF(OR(A681="Z - Garage - Livraison",A681="Z - Garage - Restitution"),"",B681),"")</f>
        <v/>
      </c>
      <c r="L681" s="18" t="str">
        <f t="shared" si="20"/>
        <v/>
      </c>
      <c r="M681" s="20" t="str">
        <f>IFERROR(INT(IF(OR(IMPORT!K681="intervention",IMPORT!K681="intervention-late",IMPORT!K681="unavailable"),IF(J681&lt;&gt;"",MID(VLOOKUP(B681,IMPORT!$F:$AF,21,0),1,10),MID(VLOOKUP(B681,IMPORT!$F:$AF,19,0),1,10)),"")),"")</f>
        <v/>
      </c>
      <c r="N681" s="20" t="str">
        <f>IFERROR(INT(IF(OR(IMPORT!K681="intervention",IMPORT!K681="intervention-late",IMPORT!K681="unavailable"),IF(J681&lt;&gt;"",MID(VLOOKUP(B681,IMPORT!$F:$AF,22,0),1,10),MID(VLOOKUP(B681,IMPORT!$F:$AF,20,0),1,10)),"")),"")</f>
        <v/>
      </c>
      <c r="O681" s="18" t="str">
        <f t="shared" ca="1" si="21"/>
        <v/>
      </c>
      <c r="P681" s="14" t="str">
        <f>IFERROR(INT(IF(MID(VLOOKUP(B681,IMPORT!$F:$AF,23,FALSE),1,10)&lt;&gt;"null",MID(VLOOKUP(B681,IMPORT!$F:$AF,23,FALSE),1,10),"")),"")</f>
        <v/>
      </c>
      <c r="Q681" s="16" t="str">
        <f>IFERROR(INT(IF(MID(VLOOKUP(B681,IMPORT!$F:$AF,26,FALSE),1,10)&lt;&gt;"null",MID(VLOOKUP(B681,IMPORT!$F:$AF,26,FALSE),1,10),"")),"")</f>
        <v/>
      </c>
      <c r="R681" s="16" t="str">
        <f>IFERROR(IF(VLOOKUP(B681,IMPORT!$F:$AF,11,FALSE)="true","X",""),"")</f>
        <v/>
      </c>
      <c r="S681" s="16" t="str">
        <f>IFERROR(IF(VLOOKUP(B681,IMPORT!$F:$AF,12,FALSE)="true","X",""),"")</f>
        <v/>
      </c>
      <c r="T681" s="16" t="str">
        <f>IFERROR(IF(VLOOKUP(B681,IMPORT!$F:$AF,9,FALSE)="true","X",""),"")</f>
        <v/>
      </c>
      <c r="U681" s="16" t="str">
        <f>IFERROR(IF(VLOOKUP(B681,IMPORT!$F:$AF,10,FALSE)="true","X",""),"")</f>
        <v/>
      </c>
      <c r="V681" s="16" t="str">
        <f>IFERROR(IF(VLOOKUP(B681,IMPORT!$F:$AF,13,FALSE)="true","X",""),"")</f>
        <v/>
      </c>
      <c r="W681" s="16" t="str">
        <f>IFERROR(IF(VLOOKUP(B681,IMPORT!$F:$AF,14,FALSE)="true","X",""),"")</f>
        <v/>
      </c>
      <c r="X681" s="12" t="str">
        <f>IFERROR(INT(IF(MID(VLOOKUP(B681,IMPORT!$F:$AF,27,FALSE),1,10)&lt;&gt;"null",MID(VLOOKUP(B681,IMPORT!$F:$AF,27,FALSE),1,10),"-")),"")</f>
        <v/>
      </c>
      <c r="Y681" s="21" t="str">
        <f>IFERROR(IF(VLOOKUP(B681,IMPORT!$F:$AF,24,FALSE)&lt;&gt;"null",VLOOKUP(B681,IMPORT!$F:$AF,24,FALSE),""),"")</f>
        <v/>
      </c>
      <c r="Z681" s="18" t="str">
        <f>IFERROR(IF(VLOOKUP(B681,IMPORT!$F:$AF,25,FALSE)&lt;&gt;"null",VLOOKUP(B681,IMPORT!$F:$AF,25,FALSE),""),"")</f>
        <v/>
      </c>
    </row>
    <row r="682" spans="1:26">
      <c r="A682" s="1" t="str">
        <f>IFERROR(IF(IMPORT!C682&lt;&gt;"",IMPORT!C682,""),"")</f>
        <v/>
      </c>
      <c r="B682" s="1">
        <f>IFERROR(VLOOKUP(D682,IMPORT!$1:$1048576,6,FALSE),"")</f>
        <v>0</v>
      </c>
      <c r="C682" s="1" t="str">
        <f>IFERROR(VLOOKUP(B682,IMPORT!$F:$G,2,FALSE),"")</f>
        <v/>
      </c>
      <c r="D682" s="8" t="str">
        <f>IFERROR(IF(IMPORT!A682&lt;&gt;"",IMPORT!A682,""),"")</f>
        <v/>
      </c>
      <c r="E682" s="1">
        <f>IFERROR(VLOOKUP(D682,IMPORT!$1:$1048576,21,FALSE),"")</f>
        <v>0</v>
      </c>
      <c r="F682" s="22" t="str">
        <f>IFERROR(IF(VLOOKUP(B682,IMPORT!$F:$J,4,0)="true","","S"),"")</f>
        <v/>
      </c>
      <c r="G682" s="10" t="str">
        <f>IFERROR(IF(VLOOKUP(B682,IMPORT!$F:$J,5,0)="normal","","B"),"")</f>
        <v/>
      </c>
      <c r="H682" s="23" t="str">
        <f>IFERROR(IF(VLOOKUP(B682,IMPORT!$F:$L,7,0)="true","","P"),"")</f>
        <v/>
      </c>
      <c r="I682" s="18" t="str">
        <f>IF(AND(OR(IMPORT!K682="available",IMPORT!K682="reservation",IMPORT!K682="reservation-late"),OR(A682&lt;&gt;"Z - Garage - Livraison",A682&lt;&gt;"Z - Garage - Livraison")),B682,"")</f>
        <v/>
      </c>
      <c r="J682" s="18" t="str">
        <f>IFERROR(IF(VLOOKUP(B682,IMPORT!$F:$AF,21,FALSE)&lt;&gt;"null",IF(OR(A682="Z - Garage - Livraison",A682="Z - Garage - Restitution"),"",B682),""),"")</f>
        <v/>
      </c>
      <c r="K682" s="18" t="str">
        <f>IF(AND(J682="",OR(IMPORT!K682="intervention",IMPORT!K682="intervention-late")),IF(OR(A682="Z - Garage - Livraison",A682="Z - Garage - Restitution"),"",B682),"")</f>
        <v/>
      </c>
      <c r="L682" s="18" t="str">
        <f t="shared" si="20"/>
        <v/>
      </c>
      <c r="M682" s="20" t="str">
        <f>IFERROR(INT(IF(OR(IMPORT!K682="intervention",IMPORT!K682="intervention-late",IMPORT!K682="unavailable"),IF(J682&lt;&gt;"",MID(VLOOKUP(B682,IMPORT!$F:$AF,21,0),1,10),MID(VLOOKUP(B682,IMPORT!$F:$AF,19,0),1,10)),"")),"")</f>
        <v/>
      </c>
      <c r="N682" s="20" t="str">
        <f>IFERROR(INT(IF(OR(IMPORT!K682="intervention",IMPORT!K682="intervention-late",IMPORT!K682="unavailable"),IF(J682&lt;&gt;"",MID(VLOOKUP(B682,IMPORT!$F:$AF,22,0),1,10),MID(VLOOKUP(B682,IMPORT!$F:$AF,20,0),1,10)),"")),"")</f>
        <v/>
      </c>
      <c r="O682" s="18" t="str">
        <f t="shared" ca="1" si="21"/>
        <v/>
      </c>
      <c r="P682" s="14" t="str">
        <f>IFERROR(INT(IF(MID(VLOOKUP(B682,IMPORT!$F:$AF,23,FALSE),1,10)&lt;&gt;"null",MID(VLOOKUP(B682,IMPORT!$F:$AF,23,FALSE),1,10),"")),"")</f>
        <v/>
      </c>
      <c r="Q682" s="16" t="str">
        <f>IFERROR(INT(IF(MID(VLOOKUP(B682,IMPORT!$F:$AF,26,FALSE),1,10)&lt;&gt;"null",MID(VLOOKUP(B682,IMPORT!$F:$AF,26,FALSE),1,10),"")),"")</f>
        <v/>
      </c>
      <c r="R682" s="16" t="str">
        <f>IFERROR(IF(VLOOKUP(B682,IMPORT!$F:$AF,11,FALSE)="true","X",""),"")</f>
        <v/>
      </c>
      <c r="S682" s="16" t="str">
        <f>IFERROR(IF(VLOOKUP(B682,IMPORT!$F:$AF,12,FALSE)="true","X",""),"")</f>
        <v/>
      </c>
      <c r="T682" s="16" t="str">
        <f>IFERROR(IF(VLOOKUP(B682,IMPORT!$F:$AF,9,FALSE)="true","X",""),"")</f>
        <v/>
      </c>
      <c r="U682" s="16" t="str">
        <f>IFERROR(IF(VLOOKUP(B682,IMPORT!$F:$AF,10,FALSE)="true","X",""),"")</f>
        <v/>
      </c>
      <c r="V682" s="16" t="str">
        <f>IFERROR(IF(VLOOKUP(B682,IMPORT!$F:$AF,13,FALSE)="true","X",""),"")</f>
        <v/>
      </c>
      <c r="W682" s="16" t="str">
        <f>IFERROR(IF(VLOOKUP(B682,IMPORT!$F:$AF,14,FALSE)="true","X",""),"")</f>
        <v/>
      </c>
      <c r="X682" s="12" t="str">
        <f>IFERROR(INT(IF(MID(VLOOKUP(B682,IMPORT!$F:$AF,27,FALSE),1,10)&lt;&gt;"null",MID(VLOOKUP(B682,IMPORT!$F:$AF,27,FALSE),1,10),"-")),"")</f>
        <v/>
      </c>
      <c r="Y682" s="21" t="str">
        <f>IFERROR(IF(VLOOKUP(B682,IMPORT!$F:$AF,24,FALSE)&lt;&gt;"null",VLOOKUP(B682,IMPORT!$F:$AF,24,FALSE),""),"")</f>
        <v/>
      </c>
      <c r="Z682" s="18" t="str">
        <f>IFERROR(IF(VLOOKUP(B682,IMPORT!$F:$AF,25,FALSE)&lt;&gt;"null",VLOOKUP(B682,IMPORT!$F:$AF,25,FALSE),""),"")</f>
        <v/>
      </c>
    </row>
    <row r="683" spans="1:26">
      <c r="A683" s="1" t="str">
        <f>IFERROR(IF(IMPORT!C683&lt;&gt;"",IMPORT!C683,""),"")</f>
        <v/>
      </c>
      <c r="B683" s="1">
        <f>IFERROR(VLOOKUP(D683,IMPORT!$1:$1048576,6,FALSE),"")</f>
        <v>0</v>
      </c>
      <c r="C683" s="1" t="str">
        <f>IFERROR(VLOOKUP(B683,IMPORT!$F:$G,2,FALSE),"")</f>
        <v/>
      </c>
      <c r="D683" s="8" t="str">
        <f>IFERROR(IF(IMPORT!A683&lt;&gt;"",IMPORT!A683,""),"")</f>
        <v/>
      </c>
      <c r="E683" s="1">
        <f>IFERROR(VLOOKUP(D683,IMPORT!$1:$1048576,21,FALSE),"")</f>
        <v>0</v>
      </c>
      <c r="F683" s="22" t="str">
        <f>IFERROR(IF(VLOOKUP(B683,IMPORT!$F:$J,4,0)="true","","S"),"")</f>
        <v/>
      </c>
      <c r="G683" s="10" t="str">
        <f>IFERROR(IF(VLOOKUP(B683,IMPORT!$F:$J,5,0)="normal","","B"),"")</f>
        <v/>
      </c>
      <c r="H683" s="23" t="str">
        <f>IFERROR(IF(VLOOKUP(B683,IMPORT!$F:$L,7,0)="true","","P"),"")</f>
        <v/>
      </c>
      <c r="I683" s="18" t="str">
        <f>IF(AND(OR(IMPORT!K683="available",IMPORT!K683="reservation",IMPORT!K683="reservation-late"),OR(A683&lt;&gt;"Z - Garage - Livraison",A683&lt;&gt;"Z - Garage - Livraison")),B683,"")</f>
        <v/>
      </c>
      <c r="J683" s="18" t="str">
        <f>IFERROR(IF(VLOOKUP(B683,IMPORT!$F:$AF,21,FALSE)&lt;&gt;"null",IF(OR(A683="Z - Garage - Livraison",A683="Z - Garage - Restitution"),"",B683),""),"")</f>
        <v/>
      </c>
      <c r="K683" s="18" t="str">
        <f>IF(AND(J683="",OR(IMPORT!K683="intervention",IMPORT!K683="intervention-late")),IF(OR(A683="Z - Garage - Livraison",A683="Z - Garage - Restitution"),"",B683),"")</f>
        <v/>
      </c>
      <c r="L683" s="18" t="str">
        <f t="shared" si="20"/>
        <v/>
      </c>
      <c r="M683" s="20" t="str">
        <f>IFERROR(INT(IF(OR(IMPORT!K683="intervention",IMPORT!K683="intervention-late",IMPORT!K683="unavailable"),IF(J683&lt;&gt;"",MID(VLOOKUP(B683,IMPORT!$F:$AF,21,0),1,10),MID(VLOOKUP(B683,IMPORT!$F:$AF,19,0),1,10)),"")),"")</f>
        <v/>
      </c>
      <c r="N683" s="20" t="str">
        <f>IFERROR(INT(IF(OR(IMPORT!K683="intervention",IMPORT!K683="intervention-late",IMPORT!K683="unavailable"),IF(J683&lt;&gt;"",MID(VLOOKUP(B683,IMPORT!$F:$AF,22,0),1,10),MID(VLOOKUP(B683,IMPORT!$F:$AF,20,0),1,10)),"")),"")</f>
        <v/>
      </c>
      <c r="O683" s="18" t="str">
        <f t="shared" ca="1" si="21"/>
        <v/>
      </c>
      <c r="P683" s="14" t="str">
        <f>IFERROR(INT(IF(MID(VLOOKUP(B683,IMPORT!$F:$AF,23,FALSE),1,10)&lt;&gt;"null",MID(VLOOKUP(B683,IMPORT!$F:$AF,23,FALSE),1,10),"")),"")</f>
        <v/>
      </c>
      <c r="Q683" s="16" t="str">
        <f>IFERROR(INT(IF(MID(VLOOKUP(B683,IMPORT!$F:$AF,26,FALSE),1,10)&lt;&gt;"null",MID(VLOOKUP(B683,IMPORT!$F:$AF,26,FALSE),1,10),"")),"")</f>
        <v/>
      </c>
      <c r="R683" s="16" t="str">
        <f>IFERROR(IF(VLOOKUP(B683,IMPORT!$F:$AF,11,FALSE)="true","X",""),"")</f>
        <v/>
      </c>
      <c r="S683" s="16" t="str">
        <f>IFERROR(IF(VLOOKUP(B683,IMPORT!$F:$AF,12,FALSE)="true","X",""),"")</f>
        <v/>
      </c>
      <c r="T683" s="16" t="str">
        <f>IFERROR(IF(VLOOKUP(B683,IMPORT!$F:$AF,9,FALSE)="true","X",""),"")</f>
        <v/>
      </c>
      <c r="U683" s="16" t="str">
        <f>IFERROR(IF(VLOOKUP(B683,IMPORT!$F:$AF,10,FALSE)="true","X",""),"")</f>
        <v/>
      </c>
      <c r="V683" s="16" t="str">
        <f>IFERROR(IF(VLOOKUP(B683,IMPORT!$F:$AF,13,FALSE)="true","X",""),"")</f>
        <v/>
      </c>
      <c r="W683" s="16" t="str">
        <f>IFERROR(IF(VLOOKUP(B683,IMPORT!$F:$AF,14,FALSE)="true","X",""),"")</f>
        <v/>
      </c>
      <c r="X683" s="12" t="str">
        <f>IFERROR(INT(IF(MID(VLOOKUP(B683,IMPORT!$F:$AF,27,FALSE),1,10)&lt;&gt;"null",MID(VLOOKUP(B683,IMPORT!$F:$AF,27,FALSE),1,10),"-")),"")</f>
        <v/>
      </c>
      <c r="Y683" s="21" t="str">
        <f>IFERROR(IF(VLOOKUP(B683,IMPORT!$F:$AF,24,FALSE)&lt;&gt;"null",VLOOKUP(B683,IMPORT!$F:$AF,24,FALSE),""),"")</f>
        <v/>
      </c>
      <c r="Z683" s="18" t="str">
        <f>IFERROR(IF(VLOOKUP(B683,IMPORT!$F:$AF,25,FALSE)&lt;&gt;"null",VLOOKUP(B683,IMPORT!$F:$AF,25,FALSE),""),"")</f>
        <v/>
      </c>
    </row>
    <row r="684" spans="1:26">
      <c r="A684" s="1" t="str">
        <f>IFERROR(IF(IMPORT!C684&lt;&gt;"",IMPORT!C684,""),"")</f>
        <v/>
      </c>
      <c r="B684" s="1">
        <f>IFERROR(VLOOKUP(D684,IMPORT!$1:$1048576,6,FALSE),"")</f>
        <v>0</v>
      </c>
      <c r="C684" s="1" t="str">
        <f>IFERROR(VLOOKUP(B684,IMPORT!$F:$G,2,FALSE),"")</f>
        <v/>
      </c>
      <c r="D684" s="8" t="str">
        <f>IFERROR(IF(IMPORT!A684&lt;&gt;"",IMPORT!A684,""),"")</f>
        <v/>
      </c>
      <c r="E684" s="1">
        <f>IFERROR(VLOOKUP(D684,IMPORT!$1:$1048576,21,FALSE),"")</f>
        <v>0</v>
      </c>
      <c r="F684" s="22" t="str">
        <f>IFERROR(IF(VLOOKUP(B684,IMPORT!$F:$J,4,0)="true","","S"),"")</f>
        <v/>
      </c>
      <c r="G684" s="10" t="str">
        <f>IFERROR(IF(VLOOKUP(B684,IMPORT!$F:$J,5,0)="normal","","B"),"")</f>
        <v/>
      </c>
      <c r="H684" s="23" t="str">
        <f>IFERROR(IF(VLOOKUP(B684,IMPORT!$F:$L,7,0)="true","","P"),"")</f>
        <v/>
      </c>
      <c r="I684" s="18" t="str">
        <f>IF(AND(OR(IMPORT!K684="available",IMPORT!K684="reservation",IMPORT!K684="reservation-late"),OR(A684&lt;&gt;"Z - Garage - Livraison",A684&lt;&gt;"Z - Garage - Livraison")),B684,"")</f>
        <v/>
      </c>
      <c r="J684" s="18" t="str">
        <f>IFERROR(IF(VLOOKUP(B684,IMPORT!$F:$AF,21,FALSE)&lt;&gt;"null",IF(OR(A684="Z - Garage - Livraison",A684="Z - Garage - Restitution"),"",B684),""),"")</f>
        <v/>
      </c>
      <c r="K684" s="18" t="str">
        <f>IF(AND(J684="",OR(IMPORT!K684="intervention",IMPORT!K684="intervention-late")),IF(OR(A684="Z - Garage - Livraison",A684="Z - Garage - Restitution"),"",B684),"")</f>
        <v/>
      </c>
      <c r="L684" s="18" t="str">
        <f t="shared" si="20"/>
        <v/>
      </c>
      <c r="M684" s="20" t="str">
        <f>IFERROR(INT(IF(OR(IMPORT!K684="intervention",IMPORT!K684="intervention-late",IMPORT!K684="unavailable"),IF(J684&lt;&gt;"",MID(VLOOKUP(B684,IMPORT!$F:$AF,21,0),1,10),MID(VLOOKUP(B684,IMPORT!$F:$AF,19,0),1,10)),"")),"")</f>
        <v/>
      </c>
      <c r="N684" s="20" t="str">
        <f>IFERROR(INT(IF(OR(IMPORT!K684="intervention",IMPORT!K684="intervention-late",IMPORT!K684="unavailable"),IF(J684&lt;&gt;"",MID(VLOOKUP(B684,IMPORT!$F:$AF,22,0),1,10),MID(VLOOKUP(B684,IMPORT!$F:$AF,20,0),1,10)),"")),"")</f>
        <v/>
      </c>
      <c r="O684" s="18" t="str">
        <f t="shared" ca="1" si="21"/>
        <v/>
      </c>
      <c r="P684" s="14" t="str">
        <f>IFERROR(INT(IF(MID(VLOOKUP(B684,IMPORT!$F:$AF,23,FALSE),1,10)&lt;&gt;"null",MID(VLOOKUP(B684,IMPORT!$F:$AF,23,FALSE),1,10),"")),"")</f>
        <v/>
      </c>
      <c r="Q684" s="16" t="str">
        <f>IFERROR(INT(IF(MID(VLOOKUP(B684,IMPORT!$F:$AF,26,FALSE),1,10)&lt;&gt;"null",MID(VLOOKUP(B684,IMPORT!$F:$AF,26,FALSE),1,10),"")),"")</f>
        <v/>
      </c>
      <c r="R684" s="16" t="str">
        <f>IFERROR(IF(VLOOKUP(B684,IMPORT!$F:$AF,11,FALSE)="true","X",""),"")</f>
        <v/>
      </c>
      <c r="S684" s="16" t="str">
        <f>IFERROR(IF(VLOOKUP(B684,IMPORT!$F:$AF,12,FALSE)="true","X",""),"")</f>
        <v/>
      </c>
      <c r="T684" s="16" t="str">
        <f>IFERROR(IF(VLOOKUP(B684,IMPORT!$F:$AF,9,FALSE)="true","X",""),"")</f>
        <v/>
      </c>
      <c r="U684" s="16" t="str">
        <f>IFERROR(IF(VLOOKUP(B684,IMPORT!$F:$AF,10,FALSE)="true","X",""),"")</f>
        <v/>
      </c>
      <c r="V684" s="16" t="str">
        <f>IFERROR(IF(VLOOKUP(B684,IMPORT!$F:$AF,13,FALSE)="true","X",""),"")</f>
        <v/>
      </c>
      <c r="W684" s="16" t="str">
        <f>IFERROR(IF(VLOOKUP(B684,IMPORT!$F:$AF,14,FALSE)="true","X",""),"")</f>
        <v/>
      </c>
      <c r="X684" s="12" t="str">
        <f>IFERROR(INT(IF(MID(VLOOKUP(B684,IMPORT!$F:$AF,27,FALSE),1,10)&lt;&gt;"null",MID(VLOOKUP(B684,IMPORT!$F:$AF,27,FALSE),1,10),"-")),"")</f>
        <v/>
      </c>
      <c r="Y684" s="21" t="str">
        <f>IFERROR(IF(VLOOKUP(B684,IMPORT!$F:$AF,24,FALSE)&lt;&gt;"null",VLOOKUP(B684,IMPORT!$F:$AF,24,FALSE),""),"")</f>
        <v/>
      </c>
      <c r="Z684" s="18" t="str">
        <f>IFERROR(IF(VLOOKUP(B684,IMPORT!$F:$AF,25,FALSE)&lt;&gt;"null",VLOOKUP(B684,IMPORT!$F:$AF,25,FALSE),""),"")</f>
        <v/>
      </c>
    </row>
    <row r="685" spans="1:26">
      <c r="A685" s="1" t="str">
        <f>IFERROR(IF(IMPORT!C685&lt;&gt;"",IMPORT!C685,""),"")</f>
        <v/>
      </c>
      <c r="B685" s="1">
        <f>IFERROR(VLOOKUP(D685,IMPORT!$1:$1048576,6,FALSE),"")</f>
        <v>0</v>
      </c>
      <c r="C685" s="1" t="str">
        <f>IFERROR(VLOOKUP(B685,IMPORT!$F:$G,2,FALSE),"")</f>
        <v/>
      </c>
      <c r="D685" s="8" t="str">
        <f>IFERROR(IF(IMPORT!A685&lt;&gt;"",IMPORT!A685,""),"")</f>
        <v/>
      </c>
      <c r="E685" s="1">
        <f>IFERROR(VLOOKUP(D685,IMPORT!$1:$1048576,21,FALSE),"")</f>
        <v>0</v>
      </c>
      <c r="F685" s="22" t="str">
        <f>IFERROR(IF(VLOOKUP(B685,IMPORT!$F:$J,4,0)="true","","S"),"")</f>
        <v/>
      </c>
      <c r="G685" s="10" t="str">
        <f>IFERROR(IF(VLOOKUP(B685,IMPORT!$F:$J,5,0)="normal","","B"),"")</f>
        <v/>
      </c>
      <c r="H685" s="23" t="str">
        <f>IFERROR(IF(VLOOKUP(B685,IMPORT!$F:$L,7,0)="true","","P"),"")</f>
        <v/>
      </c>
      <c r="I685" s="18" t="str">
        <f>IF(AND(OR(IMPORT!K685="available",IMPORT!K685="reservation",IMPORT!K685="reservation-late"),OR(A685&lt;&gt;"Z - Garage - Livraison",A685&lt;&gt;"Z - Garage - Livraison")),B685,"")</f>
        <v/>
      </c>
      <c r="J685" s="18" t="str">
        <f>IFERROR(IF(VLOOKUP(B685,IMPORT!$F:$AF,21,FALSE)&lt;&gt;"null",IF(OR(A685="Z - Garage - Livraison",A685="Z - Garage - Restitution"),"",B685),""),"")</f>
        <v/>
      </c>
      <c r="K685" s="18" t="str">
        <f>IF(AND(J685="",OR(IMPORT!K685="intervention",IMPORT!K685="intervention-late")),IF(OR(A685="Z - Garage - Livraison",A685="Z - Garage - Restitution"),"",B685),"")</f>
        <v/>
      </c>
      <c r="L685" s="18" t="str">
        <f t="shared" si="20"/>
        <v/>
      </c>
      <c r="M685" s="20" t="str">
        <f>IFERROR(INT(IF(OR(IMPORT!K685="intervention",IMPORT!K685="intervention-late",IMPORT!K685="unavailable"),IF(J685&lt;&gt;"",MID(VLOOKUP(B685,IMPORT!$F:$AF,21,0),1,10),MID(VLOOKUP(B685,IMPORT!$F:$AF,19,0),1,10)),"")),"")</f>
        <v/>
      </c>
      <c r="N685" s="20" t="str">
        <f>IFERROR(INT(IF(OR(IMPORT!K685="intervention",IMPORT!K685="intervention-late",IMPORT!K685="unavailable"),IF(J685&lt;&gt;"",MID(VLOOKUP(B685,IMPORT!$F:$AF,22,0),1,10),MID(VLOOKUP(B685,IMPORT!$F:$AF,20,0),1,10)),"")),"")</f>
        <v/>
      </c>
      <c r="O685" s="18" t="str">
        <f t="shared" ca="1" si="21"/>
        <v/>
      </c>
      <c r="P685" s="14" t="str">
        <f>IFERROR(INT(IF(MID(VLOOKUP(B685,IMPORT!$F:$AF,23,FALSE),1,10)&lt;&gt;"null",MID(VLOOKUP(B685,IMPORT!$F:$AF,23,FALSE),1,10),"")),"")</f>
        <v/>
      </c>
      <c r="Q685" s="16" t="str">
        <f>IFERROR(INT(IF(MID(VLOOKUP(B685,IMPORT!$F:$AF,26,FALSE),1,10)&lt;&gt;"null",MID(VLOOKUP(B685,IMPORT!$F:$AF,26,FALSE),1,10),"")),"")</f>
        <v/>
      </c>
      <c r="R685" s="16" t="str">
        <f>IFERROR(IF(VLOOKUP(B685,IMPORT!$F:$AF,11,FALSE)="true","X",""),"")</f>
        <v/>
      </c>
      <c r="S685" s="16" t="str">
        <f>IFERROR(IF(VLOOKUP(B685,IMPORT!$F:$AF,12,FALSE)="true","X",""),"")</f>
        <v/>
      </c>
      <c r="T685" s="16" t="str">
        <f>IFERROR(IF(VLOOKUP(B685,IMPORT!$F:$AF,9,FALSE)="true","X",""),"")</f>
        <v/>
      </c>
      <c r="U685" s="16" t="str">
        <f>IFERROR(IF(VLOOKUP(B685,IMPORT!$F:$AF,10,FALSE)="true","X",""),"")</f>
        <v/>
      </c>
      <c r="V685" s="16" t="str">
        <f>IFERROR(IF(VLOOKUP(B685,IMPORT!$F:$AF,13,FALSE)="true","X",""),"")</f>
        <v/>
      </c>
      <c r="W685" s="16" t="str">
        <f>IFERROR(IF(VLOOKUP(B685,IMPORT!$F:$AF,14,FALSE)="true","X",""),"")</f>
        <v/>
      </c>
      <c r="X685" s="12" t="str">
        <f>IFERROR(INT(IF(MID(VLOOKUP(B685,IMPORT!$F:$AF,27,FALSE),1,10)&lt;&gt;"null",MID(VLOOKUP(B685,IMPORT!$F:$AF,27,FALSE),1,10),"-")),"")</f>
        <v/>
      </c>
      <c r="Y685" s="21" t="str">
        <f>IFERROR(IF(VLOOKUP(B685,IMPORT!$F:$AF,24,FALSE)&lt;&gt;"null",VLOOKUP(B685,IMPORT!$F:$AF,24,FALSE),""),"")</f>
        <v/>
      </c>
      <c r="Z685" s="18" t="str">
        <f>IFERROR(IF(VLOOKUP(B685,IMPORT!$F:$AF,25,FALSE)&lt;&gt;"null",VLOOKUP(B685,IMPORT!$F:$AF,25,FALSE),""),"")</f>
        <v/>
      </c>
    </row>
    <row r="686" spans="1:26">
      <c r="A686" s="1" t="str">
        <f>IFERROR(IF(IMPORT!C686&lt;&gt;"",IMPORT!C686,""),"")</f>
        <v/>
      </c>
      <c r="B686" s="1">
        <f>IFERROR(VLOOKUP(D686,IMPORT!$1:$1048576,6,FALSE),"")</f>
        <v>0</v>
      </c>
      <c r="C686" s="1" t="str">
        <f>IFERROR(VLOOKUP(B686,IMPORT!$F:$G,2,FALSE),"")</f>
        <v/>
      </c>
      <c r="D686" s="8" t="str">
        <f>IFERROR(IF(IMPORT!A686&lt;&gt;"",IMPORT!A686,""),"")</f>
        <v/>
      </c>
      <c r="E686" s="1">
        <f>IFERROR(VLOOKUP(D686,IMPORT!$1:$1048576,21,FALSE),"")</f>
        <v>0</v>
      </c>
      <c r="F686" s="22" t="str">
        <f>IFERROR(IF(VLOOKUP(B686,IMPORT!$F:$J,4,0)="true","","S"),"")</f>
        <v/>
      </c>
      <c r="G686" s="10" t="str">
        <f>IFERROR(IF(VLOOKUP(B686,IMPORT!$F:$J,5,0)="normal","","B"),"")</f>
        <v/>
      </c>
      <c r="H686" s="23" t="str">
        <f>IFERROR(IF(VLOOKUP(B686,IMPORT!$F:$L,7,0)="true","","P"),"")</f>
        <v/>
      </c>
      <c r="I686" s="18" t="str">
        <f>IF(AND(OR(IMPORT!K686="available",IMPORT!K686="reservation",IMPORT!K686="reservation-late"),OR(A686&lt;&gt;"Z - Garage - Livraison",A686&lt;&gt;"Z - Garage - Livraison")),B686,"")</f>
        <v/>
      </c>
      <c r="J686" s="18" t="str">
        <f>IFERROR(IF(VLOOKUP(B686,IMPORT!$F:$AF,21,FALSE)&lt;&gt;"null",IF(OR(A686="Z - Garage - Livraison",A686="Z - Garage - Restitution"),"",B686),""),"")</f>
        <v/>
      </c>
      <c r="K686" s="18" t="str">
        <f>IF(AND(J686="",OR(IMPORT!K686="intervention",IMPORT!K686="intervention-late")),IF(OR(A686="Z - Garage - Livraison",A686="Z - Garage - Restitution"),"",B686),"")</f>
        <v/>
      </c>
      <c r="L686" s="18" t="str">
        <f t="shared" si="20"/>
        <v/>
      </c>
      <c r="M686" s="20" t="str">
        <f>IFERROR(INT(IF(OR(IMPORT!K686="intervention",IMPORT!K686="intervention-late",IMPORT!K686="unavailable"),IF(J686&lt;&gt;"",MID(VLOOKUP(B686,IMPORT!$F:$AF,21,0),1,10),MID(VLOOKUP(B686,IMPORT!$F:$AF,19,0),1,10)),"")),"")</f>
        <v/>
      </c>
      <c r="N686" s="20" t="str">
        <f>IFERROR(INT(IF(OR(IMPORT!K686="intervention",IMPORT!K686="intervention-late",IMPORT!K686="unavailable"),IF(J686&lt;&gt;"",MID(VLOOKUP(B686,IMPORT!$F:$AF,22,0),1,10),MID(VLOOKUP(B686,IMPORT!$F:$AF,20,0),1,10)),"")),"")</f>
        <v/>
      </c>
      <c r="O686" s="18" t="str">
        <f t="shared" ca="1" si="21"/>
        <v/>
      </c>
      <c r="P686" s="14" t="str">
        <f>IFERROR(INT(IF(MID(VLOOKUP(B686,IMPORT!$F:$AF,23,FALSE),1,10)&lt;&gt;"null",MID(VLOOKUP(B686,IMPORT!$F:$AF,23,FALSE),1,10),"")),"")</f>
        <v/>
      </c>
      <c r="Q686" s="16" t="str">
        <f>IFERROR(INT(IF(MID(VLOOKUP(B686,IMPORT!$F:$AF,26,FALSE),1,10)&lt;&gt;"null",MID(VLOOKUP(B686,IMPORT!$F:$AF,26,FALSE),1,10),"")),"")</f>
        <v/>
      </c>
      <c r="R686" s="16" t="str">
        <f>IFERROR(IF(VLOOKUP(B686,IMPORT!$F:$AF,11,FALSE)="true","X",""),"")</f>
        <v/>
      </c>
      <c r="S686" s="16" t="str">
        <f>IFERROR(IF(VLOOKUP(B686,IMPORT!$F:$AF,12,FALSE)="true","X",""),"")</f>
        <v/>
      </c>
      <c r="T686" s="16" t="str">
        <f>IFERROR(IF(VLOOKUP(B686,IMPORT!$F:$AF,9,FALSE)="true","X",""),"")</f>
        <v/>
      </c>
      <c r="U686" s="16" t="str">
        <f>IFERROR(IF(VLOOKUP(B686,IMPORT!$F:$AF,10,FALSE)="true","X",""),"")</f>
        <v/>
      </c>
      <c r="V686" s="16" t="str">
        <f>IFERROR(IF(VLOOKUP(B686,IMPORT!$F:$AF,13,FALSE)="true","X",""),"")</f>
        <v/>
      </c>
      <c r="W686" s="16" t="str">
        <f>IFERROR(IF(VLOOKUP(B686,IMPORT!$F:$AF,14,FALSE)="true","X",""),"")</f>
        <v/>
      </c>
      <c r="X686" s="12" t="str">
        <f>IFERROR(INT(IF(MID(VLOOKUP(B686,IMPORT!$F:$AF,27,FALSE),1,10)&lt;&gt;"null",MID(VLOOKUP(B686,IMPORT!$F:$AF,27,FALSE),1,10),"-")),"")</f>
        <v/>
      </c>
      <c r="Y686" s="21" t="str">
        <f>IFERROR(IF(VLOOKUP(B686,IMPORT!$F:$AF,24,FALSE)&lt;&gt;"null",VLOOKUP(B686,IMPORT!$F:$AF,24,FALSE),""),"")</f>
        <v/>
      </c>
      <c r="Z686" s="18" t="str">
        <f>IFERROR(IF(VLOOKUP(B686,IMPORT!$F:$AF,25,FALSE)&lt;&gt;"null",VLOOKUP(B686,IMPORT!$F:$AF,25,FALSE),""),"")</f>
        <v/>
      </c>
    </row>
    <row r="687" spans="1:26">
      <c r="A687" s="1" t="str">
        <f>IFERROR(IF(IMPORT!C687&lt;&gt;"",IMPORT!C687,""),"")</f>
        <v/>
      </c>
      <c r="B687" s="1">
        <f>IFERROR(VLOOKUP(D687,IMPORT!$1:$1048576,6,FALSE),"")</f>
        <v>0</v>
      </c>
      <c r="C687" s="1" t="str">
        <f>IFERROR(VLOOKUP(B687,IMPORT!$F:$G,2,FALSE),"")</f>
        <v/>
      </c>
      <c r="D687" s="8" t="str">
        <f>IFERROR(IF(IMPORT!A687&lt;&gt;"",IMPORT!A687,""),"")</f>
        <v/>
      </c>
      <c r="E687" s="1">
        <f>IFERROR(VLOOKUP(D687,IMPORT!$1:$1048576,21,FALSE),"")</f>
        <v>0</v>
      </c>
      <c r="F687" s="22" t="str">
        <f>IFERROR(IF(VLOOKUP(B687,IMPORT!$F:$J,4,0)="true","","S"),"")</f>
        <v/>
      </c>
      <c r="G687" s="10" t="str">
        <f>IFERROR(IF(VLOOKUP(B687,IMPORT!$F:$J,5,0)="normal","","B"),"")</f>
        <v/>
      </c>
      <c r="H687" s="23" t="str">
        <f>IFERROR(IF(VLOOKUP(B687,IMPORT!$F:$L,7,0)="true","","P"),"")</f>
        <v/>
      </c>
      <c r="I687" s="18" t="str">
        <f>IF(AND(OR(IMPORT!K687="available",IMPORT!K687="reservation",IMPORT!K687="reservation-late"),OR(A687&lt;&gt;"Z - Garage - Livraison",A687&lt;&gt;"Z - Garage - Livraison")),B687,"")</f>
        <v/>
      </c>
      <c r="J687" s="18" t="str">
        <f>IFERROR(IF(VLOOKUP(B687,IMPORT!$F:$AF,21,FALSE)&lt;&gt;"null",IF(OR(A687="Z - Garage - Livraison",A687="Z - Garage - Restitution"),"",B687),""),"")</f>
        <v/>
      </c>
      <c r="K687" s="18" t="str">
        <f>IF(AND(J687="",OR(IMPORT!K687="intervention",IMPORT!K687="intervention-late")),IF(OR(A687="Z - Garage - Livraison",A687="Z - Garage - Restitution"),"",B687),"")</f>
        <v/>
      </c>
      <c r="L687" s="18" t="str">
        <f t="shared" si="20"/>
        <v/>
      </c>
      <c r="M687" s="20" t="str">
        <f>IFERROR(INT(IF(OR(IMPORT!K687="intervention",IMPORT!K687="intervention-late",IMPORT!K687="unavailable"),IF(J687&lt;&gt;"",MID(VLOOKUP(B687,IMPORT!$F:$AF,21,0),1,10),MID(VLOOKUP(B687,IMPORT!$F:$AF,19,0),1,10)),"")),"")</f>
        <v/>
      </c>
      <c r="N687" s="20" t="str">
        <f>IFERROR(INT(IF(OR(IMPORT!K687="intervention",IMPORT!K687="intervention-late",IMPORT!K687="unavailable"),IF(J687&lt;&gt;"",MID(VLOOKUP(B687,IMPORT!$F:$AF,22,0),1,10),MID(VLOOKUP(B687,IMPORT!$F:$AF,20,0),1,10)),"")),"")</f>
        <v/>
      </c>
      <c r="O687" s="18" t="str">
        <f t="shared" ca="1" si="21"/>
        <v/>
      </c>
      <c r="P687" s="14" t="str">
        <f>IFERROR(INT(IF(MID(VLOOKUP(B687,IMPORT!$F:$AF,23,FALSE),1,10)&lt;&gt;"null",MID(VLOOKUP(B687,IMPORT!$F:$AF,23,FALSE),1,10),"")),"")</f>
        <v/>
      </c>
      <c r="Q687" s="16" t="str">
        <f>IFERROR(INT(IF(MID(VLOOKUP(B687,IMPORT!$F:$AF,26,FALSE),1,10)&lt;&gt;"null",MID(VLOOKUP(B687,IMPORT!$F:$AF,26,FALSE),1,10),"")),"")</f>
        <v/>
      </c>
      <c r="R687" s="16" t="str">
        <f>IFERROR(IF(VLOOKUP(B687,IMPORT!$F:$AF,11,FALSE)="true","X",""),"")</f>
        <v/>
      </c>
      <c r="S687" s="16" t="str">
        <f>IFERROR(IF(VLOOKUP(B687,IMPORT!$F:$AF,12,FALSE)="true","X",""),"")</f>
        <v/>
      </c>
      <c r="T687" s="16" t="str">
        <f>IFERROR(IF(VLOOKUP(B687,IMPORT!$F:$AF,9,FALSE)="true","X",""),"")</f>
        <v/>
      </c>
      <c r="U687" s="16" t="str">
        <f>IFERROR(IF(VLOOKUP(B687,IMPORT!$F:$AF,10,FALSE)="true","X",""),"")</f>
        <v/>
      </c>
      <c r="V687" s="16" t="str">
        <f>IFERROR(IF(VLOOKUP(B687,IMPORT!$F:$AF,13,FALSE)="true","X",""),"")</f>
        <v/>
      </c>
      <c r="W687" s="16" t="str">
        <f>IFERROR(IF(VLOOKUP(B687,IMPORT!$F:$AF,14,FALSE)="true","X",""),"")</f>
        <v/>
      </c>
      <c r="X687" s="12" t="str">
        <f>IFERROR(INT(IF(MID(VLOOKUP(B687,IMPORT!$F:$AF,27,FALSE),1,10)&lt;&gt;"null",MID(VLOOKUP(B687,IMPORT!$F:$AF,27,FALSE),1,10),"-")),"")</f>
        <v/>
      </c>
      <c r="Y687" s="21" t="str">
        <f>IFERROR(IF(VLOOKUP(B687,IMPORT!$F:$AF,24,FALSE)&lt;&gt;"null",VLOOKUP(B687,IMPORT!$F:$AF,24,FALSE),""),"")</f>
        <v/>
      </c>
      <c r="Z687" s="18" t="str">
        <f>IFERROR(IF(VLOOKUP(B687,IMPORT!$F:$AF,25,FALSE)&lt;&gt;"null",VLOOKUP(B687,IMPORT!$F:$AF,25,FALSE),""),"")</f>
        <v/>
      </c>
    </row>
    <row r="688" spans="1:26">
      <c r="A688" s="1" t="str">
        <f>IFERROR(IF(IMPORT!C688&lt;&gt;"",IMPORT!C688,""),"")</f>
        <v/>
      </c>
      <c r="B688" s="1">
        <f>IFERROR(VLOOKUP(D688,IMPORT!$1:$1048576,6,FALSE),"")</f>
        <v>0</v>
      </c>
      <c r="C688" s="1" t="str">
        <f>IFERROR(VLOOKUP(B688,IMPORT!$F:$G,2,FALSE),"")</f>
        <v/>
      </c>
      <c r="D688" s="8" t="str">
        <f>IFERROR(IF(IMPORT!A688&lt;&gt;"",IMPORT!A688,""),"")</f>
        <v/>
      </c>
      <c r="E688" s="1">
        <f>IFERROR(VLOOKUP(D688,IMPORT!$1:$1048576,21,FALSE),"")</f>
        <v>0</v>
      </c>
      <c r="F688" s="22" t="str">
        <f>IFERROR(IF(VLOOKUP(B688,IMPORT!$F:$J,4,0)="true","","S"),"")</f>
        <v/>
      </c>
      <c r="G688" s="10" t="str">
        <f>IFERROR(IF(VLOOKUP(B688,IMPORT!$F:$J,5,0)="normal","","B"),"")</f>
        <v/>
      </c>
      <c r="H688" s="23" t="str">
        <f>IFERROR(IF(VLOOKUP(B688,IMPORT!$F:$L,7,0)="true","","P"),"")</f>
        <v/>
      </c>
      <c r="I688" s="18" t="str">
        <f>IF(AND(OR(IMPORT!K688="available",IMPORT!K688="reservation",IMPORT!K688="reservation-late"),OR(A688&lt;&gt;"Z - Garage - Livraison",A688&lt;&gt;"Z - Garage - Livraison")),B688,"")</f>
        <v/>
      </c>
      <c r="J688" s="18" t="str">
        <f>IFERROR(IF(VLOOKUP(B688,IMPORT!$F:$AF,21,FALSE)&lt;&gt;"null",IF(OR(A688="Z - Garage - Livraison",A688="Z - Garage - Restitution"),"",B688),""),"")</f>
        <v/>
      </c>
      <c r="K688" s="18" t="str">
        <f>IF(AND(J688="",OR(IMPORT!K688="intervention",IMPORT!K688="intervention-late")),IF(OR(A688="Z - Garage - Livraison",A688="Z - Garage - Restitution"),"",B688),"")</f>
        <v/>
      </c>
      <c r="L688" s="18" t="str">
        <f t="shared" si="20"/>
        <v/>
      </c>
      <c r="M688" s="20" t="str">
        <f>IFERROR(INT(IF(OR(IMPORT!K688="intervention",IMPORT!K688="intervention-late",IMPORT!K688="unavailable"),IF(J688&lt;&gt;"",MID(VLOOKUP(B688,IMPORT!$F:$AF,21,0),1,10),MID(VLOOKUP(B688,IMPORT!$F:$AF,19,0),1,10)),"")),"")</f>
        <v/>
      </c>
      <c r="N688" s="20" t="str">
        <f>IFERROR(INT(IF(OR(IMPORT!K688="intervention",IMPORT!K688="intervention-late",IMPORT!K688="unavailable"),IF(J688&lt;&gt;"",MID(VLOOKUP(B688,IMPORT!$F:$AF,22,0),1,10),MID(VLOOKUP(B688,IMPORT!$F:$AF,20,0),1,10)),"")),"")</f>
        <v/>
      </c>
      <c r="O688" s="18" t="str">
        <f t="shared" ca="1" si="21"/>
        <v/>
      </c>
      <c r="P688" s="14" t="str">
        <f>IFERROR(INT(IF(MID(VLOOKUP(B688,IMPORT!$F:$AF,23,FALSE),1,10)&lt;&gt;"null",MID(VLOOKUP(B688,IMPORT!$F:$AF,23,FALSE),1,10),"")),"")</f>
        <v/>
      </c>
      <c r="Q688" s="16" t="str">
        <f>IFERROR(INT(IF(MID(VLOOKUP(B688,IMPORT!$F:$AF,26,FALSE),1,10)&lt;&gt;"null",MID(VLOOKUP(B688,IMPORT!$F:$AF,26,FALSE),1,10),"")),"")</f>
        <v/>
      </c>
      <c r="R688" s="16" t="str">
        <f>IFERROR(IF(VLOOKUP(B688,IMPORT!$F:$AF,11,FALSE)="true","X",""),"")</f>
        <v/>
      </c>
      <c r="S688" s="16" t="str">
        <f>IFERROR(IF(VLOOKUP(B688,IMPORT!$F:$AF,12,FALSE)="true","X",""),"")</f>
        <v/>
      </c>
      <c r="T688" s="16" t="str">
        <f>IFERROR(IF(VLOOKUP(B688,IMPORT!$F:$AF,9,FALSE)="true","X",""),"")</f>
        <v/>
      </c>
      <c r="U688" s="16" t="str">
        <f>IFERROR(IF(VLOOKUP(B688,IMPORT!$F:$AF,10,FALSE)="true","X",""),"")</f>
        <v/>
      </c>
      <c r="V688" s="16" t="str">
        <f>IFERROR(IF(VLOOKUP(B688,IMPORT!$F:$AF,13,FALSE)="true","X",""),"")</f>
        <v/>
      </c>
      <c r="W688" s="16" t="str">
        <f>IFERROR(IF(VLOOKUP(B688,IMPORT!$F:$AF,14,FALSE)="true","X",""),"")</f>
        <v/>
      </c>
      <c r="X688" s="12" t="str">
        <f>IFERROR(INT(IF(MID(VLOOKUP(B688,IMPORT!$F:$AF,27,FALSE),1,10)&lt;&gt;"null",MID(VLOOKUP(B688,IMPORT!$F:$AF,27,FALSE),1,10),"-")),"")</f>
        <v/>
      </c>
      <c r="Y688" s="21" t="str">
        <f>IFERROR(IF(VLOOKUP(B688,IMPORT!$F:$AF,24,FALSE)&lt;&gt;"null",VLOOKUP(B688,IMPORT!$F:$AF,24,FALSE),""),"")</f>
        <v/>
      </c>
      <c r="Z688" s="18" t="str">
        <f>IFERROR(IF(VLOOKUP(B688,IMPORT!$F:$AF,25,FALSE)&lt;&gt;"null",VLOOKUP(B688,IMPORT!$F:$AF,25,FALSE),""),"")</f>
        <v/>
      </c>
    </row>
    <row r="689" spans="1:26">
      <c r="A689" s="1" t="str">
        <f>IFERROR(IF(IMPORT!C689&lt;&gt;"",IMPORT!C689,""),"")</f>
        <v/>
      </c>
      <c r="B689" s="1">
        <f>IFERROR(VLOOKUP(D689,IMPORT!$1:$1048576,6,FALSE),"")</f>
        <v>0</v>
      </c>
      <c r="C689" s="1" t="str">
        <f>IFERROR(VLOOKUP(B689,IMPORT!$F:$G,2,FALSE),"")</f>
        <v/>
      </c>
      <c r="D689" s="8" t="str">
        <f>IFERROR(IF(IMPORT!A689&lt;&gt;"",IMPORT!A689,""),"")</f>
        <v/>
      </c>
      <c r="E689" s="1">
        <f>IFERROR(VLOOKUP(D689,IMPORT!$1:$1048576,21,FALSE),"")</f>
        <v>0</v>
      </c>
      <c r="F689" s="22" t="str">
        <f>IFERROR(IF(VLOOKUP(B689,IMPORT!$F:$J,4,0)="true","","S"),"")</f>
        <v/>
      </c>
      <c r="G689" s="10" t="str">
        <f>IFERROR(IF(VLOOKUP(B689,IMPORT!$F:$J,5,0)="normal","","B"),"")</f>
        <v/>
      </c>
      <c r="H689" s="23" t="str">
        <f>IFERROR(IF(VLOOKUP(B689,IMPORT!$F:$L,7,0)="true","","P"),"")</f>
        <v/>
      </c>
      <c r="I689" s="18" t="str">
        <f>IF(AND(OR(IMPORT!K689="available",IMPORT!K689="reservation",IMPORT!K689="reservation-late"),OR(A689&lt;&gt;"Z - Garage - Livraison",A689&lt;&gt;"Z - Garage - Livraison")),B689,"")</f>
        <v/>
      </c>
      <c r="J689" s="18" t="str">
        <f>IFERROR(IF(VLOOKUP(B689,IMPORT!$F:$AF,21,FALSE)&lt;&gt;"null",IF(OR(A689="Z - Garage - Livraison",A689="Z - Garage - Restitution"),"",B689),""),"")</f>
        <v/>
      </c>
      <c r="K689" s="18" t="str">
        <f>IF(AND(J689="",OR(IMPORT!K689="intervention",IMPORT!K689="intervention-late")),IF(OR(A689="Z - Garage - Livraison",A689="Z - Garage - Restitution"),"",B689),"")</f>
        <v/>
      </c>
      <c r="L689" s="18" t="str">
        <f t="shared" si="20"/>
        <v/>
      </c>
      <c r="M689" s="20" t="str">
        <f>IFERROR(INT(IF(OR(IMPORT!K689="intervention",IMPORT!K689="intervention-late",IMPORT!K689="unavailable"),IF(J689&lt;&gt;"",MID(VLOOKUP(B689,IMPORT!$F:$AF,21,0),1,10),MID(VLOOKUP(B689,IMPORT!$F:$AF,19,0),1,10)),"")),"")</f>
        <v/>
      </c>
      <c r="N689" s="20" t="str">
        <f>IFERROR(INT(IF(OR(IMPORT!K689="intervention",IMPORT!K689="intervention-late",IMPORT!K689="unavailable"),IF(J689&lt;&gt;"",MID(VLOOKUP(B689,IMPORT!$F:$AF,22,0),1,10),MID(VLOOKUP(B689,IMPORT!$F:$AF,20,0),1,10)),"")),"")</f>
        <v/>
      </c>
      <c r="O689" s="18" t="str">
        <f t="shared" ca="1" si="21"/>
        <v/>
      </c>
      <c r="P689" s="14" t="str">
        <f>IFERROR(INT(IF(MID(VLOOKUP(B689,IMPORT!$F:$AF,23,FALSE),1,10)&lt;&gt;"null",MID(VLOOKUP(B689,IMPORT!$F:$AF,23,FALSE),1,10),"")),"")</f>
        <v/>
      </c>
      <c r="Q689" s="16" t="str">
        <f>IFERROR(INT(IF(MID(VLOOKUP(B689,IMPORT!$F:$AF,26,FALSE),1,10)&lt;&gt;"null",MID(VLOOKUP(B689,IMPORT!$F:$AF,26,FALSE),1,10),"")),"")</f>
        <v/>
      </c>
      <c r="R689" s="16" t="str">
        <f>IFERROR(IF(VLOOKUP(B689,IMPORT!$F:$AF,11,FALSE)="true","X",""),"")</f>
        <v/>
      </c>
      <c r="S689" s="16" t="str">
        <f>IFERROR(IF(VLOOKUP(B689,IMPORT!$F:$AF,12,FALSE)="true","X",""),"")</f>
        <v/>
      </c>
      <c r="T689" s="16" t="str">
        <f>IFERROR(IF(VLOOKUP(B689,IMPORT!$F:$AF,9,FALSE)="true","X",""),"")</f>
        <v/>
      </c>
      <c r="U689" s="16" t="str">
        <f>IFERROR(IF(VLOOKUP(B689,IMPORT!$F:$AF,10,FALSE)="true","X",""),"")</f>
        <v/>
      </c>
      <c r="V689" s="16" t="str">
        <f>IFERROR(IF(VLOOKUP(B689,IMPORT!$F:$AF,13,FALSE)="true","X",""),"")</f>
        <v/>
      </c>
      <c r="W689" s="16" t="str">
        <f>IFERROR(IF(VLOOKUP(B689,IMPORT!$F:$AF,14,FALSE)="true","X",""),"")</f>
        <v/>
      </c>
      <c r="X689" s="12" t="str">
        <f>IFERROR(INT(IF(MID(VLOOKUP(B689,IMPORT!$F:$AF,27,FALSE),1,10)&lt;&gt;"null",MID(VLOOKUP(B689,IMPORT!$F:$AF,27,FALSE),1,10),"-")),"")</f>
        <v/>
      </c>
      <c r="Y689" s="21" t="str">
        <f>IFERROR(IF(VLOOKUP(B689,IMPORT!$F:$AF,24,FALSE)&lt;&gt;"null",VLOOKUP(B689,IMPORT!$F:$AF,24,FALSE),""),"")</f>
        <v/>
      </c>
      <c r="Z689" s="18" t="str">
        <f>IFERROR(IF(VLOOKUP(B689,IMPORT!$F:$AF,25,FALSE)&lt;&gt;"null",VLOOKUP(B689,IMPORT!$F:$AF,25,FALSE),""),"")</f>
        <v/>
      </c>
    </row>
    <row r="690" spans="1:26">
      <c r="A690" s="1" t="str">
        <f>IFERROR(IF(IMPORT!C690&lt;&gt;"",IMPORT!C690,""),"")</f>
        <v/>
      </c>
      <c r="B690" s="1">
        <f>IFERROR(VLOOKUP(D690,IMPORT!$1:$1048576,6,FALSE),"")</f>
        <v>0</v>
      </c>
      <c r="C690" s="1" t="str">
        <f>IFERROR(VLOOKUP(B690,IMPORT!$F:$G,2,FALSE),"")</f>
        <v/>
      </c>
      <c r="D690" s="8" t="str">
        <f>IFERROR(IF(IMPORT!A690&lt;&gt;"",IMPORT!A690,""),"")</f>
        <v/>
      </c>
      <c r="E690" s="1">
        <f>IFERROR(VLOOKUP(D690,IMPORT!$1:$1048576,21,FALSE),"")</f>
        <v>0</v>
      </c>
      <c r="F690" s="22" t="str">
        <f>IFERROR(IF(VLOOKUP(B690,IMPORT!$F:$J,4,0)="true","","S"),"")</f>
        <v/>
      </c>
      <c r="G690" s="10" t="str">
        <f>IFERROR(IF(VLOOKUP(B690,IMPORT!$F:$J,5,0)="normal","","B"),"")</f>
        <v/>
      </c>
      <c r="H690" s="23" t="str">
        <f>IFERROR(IF(VLOOKUP(B690,IMPORT!$F:$L,7,0)="true","","P"),"")</f>
        <v/>
      </c>
      <c r="I690" s="18" t="str">
        <f>IF(AND(OR(IMPORT!K690="available",IMPORT!K690="reservation",IMPORT!K690="reservation-late"),OR(A690&lt;&gt;"Z - Garage - Livraison",A690&lt;&gt;"Z - Garage - Livraison")),B690,"")</f>
        <v/>
      </c>
      <c r="J690" s="18" t="str">
        <f>IFERROR(IF(VLOOKUP(B690,IMPORT!$F:$AF,21,FALSE)&lt;&gt;"null",IF(OR(A690="Z - Garage - Livraison",A690="Z - Garage - Restitution"),"",B690),""),"")</f>
        <v/>
      </c>
      <c r="K690" s="18" t="str">
        <f>IF(AND(J690="",OR(IMPORT!K690="intervention",IMPORT!K690="intervention-late")),IF(OR(A690="Z - Garage - Livraison",A690="Z - Garage - Restitution"),"",B690),"")</f>
        <v/>
      </c>
      <c r="L690" s="18" t="str">
        <f t="shared" si="20"/>
        <v/>
      </c>
      <c r="M690" s="20" t="str">
        <f>IFERROR(INT(IF(OR(IMPORT!K690="intervention",IMPORT!K690="intervention-late",IMPORT!K690="unavailable"),IF(J690&lt;&gt;"",MID(VLOOKUP(B690,IMPORT!$F:$AF,21,0),1,10),MID(VLOOKUP(B690,IMPORT!$F:$AF,19,0),1,10)),"")),"")</f>
        <v/>
      </c>
      <c r="N690" s="20" t="str">
        <f>IFERROR(INT(IF(OR(IMPORT!K690="intervention",IMPORT!K690="intervention-late",IMPORT!K690="unavailable"),IF(J690&lt;&gt;"",MID(VLOOKUP(B690,IMPORT!$F:$AF,22,0),1,10),MID(VLOOKUP(B690,IMPORT!$F:$AF,20,0),1,10)),"")),"")</f>
        <v/>
      </c>
      <c r="O690" s="18" t="str">
        <f t="shared" ca="1" si="21"/>
        <v/>
      </c>
      <c r="P690" s="14" t="str">
        <f>IFERROR(INT(IF(MID(VLOOKUP(B690,IMPORT!$F:$AF,23,FALSE),1,10)&lt;&gt;"null",MID(VLOOKUP(B690,IMPORT!$F:$AF,23,FALSE),1,10),"")),"")</f>
        <v/>
      </c>
      <c r="Q690" s="16" t="str">
        <f>IFERROR(INT(IF(MID(VLOOKUP(B690,IMPORT!$F:$AF,26,FALSE),1,10)&lt;&gt;"null",MID(VLOOKUP(B690,IMPORT!$F:$AF,26,FALSE),1,10),"")),"")</f>
        <v/>
      </c>
      <c r="R690" s="16" t="str">
        <f>IFERROR(IF(VLOOKUP(B690,IMPORT!$F:$AF,11,FALSE)="true","X",""),"")</f>
        <v/>
      </c>
      <c r="S690" s="16" t="str">
        <f>IFERROR(IF(VLOOKUP(B690,IMPORT!$F:$AF,12,FALSE)="true","X",""),"")</f>
        <v/>
      </c>
      <c r="T690" s="16" t="str">
        <f>IFERROR(IF(VLOOKUP(B690,IMPORT!$F:$AF,9,FALSE)="true","X",""),"")</f>
        <v/>
      </c>
      <c r="U690" s="16" t="str">
        <f>IFERROR(IF(VLOOKUP(B690,IMPORT!$F:$AF,10,FALSE)="true","X",""),"")</f>
        <v/>
      </c>
      <c r="V690" s="16" t="str">
        <f>IFERROR(IF(VLOOKUP(B690,IMPORT!$F:$AF,13,FALSE)="true","X",""),"")</f>
        <v/>
      </c>
      <c r="W690" s="16" t="str">
        <f>IFERROR(IF(VLOOKUP(B690,IMPORT!$F:$AF,14,FALSE)="true","X",""),"")</f>
        <v/>
      </c>
      <c r="X690" s="12" t="str">
        <f>IFERROR(INT(IF(MID(VLOOKUP(B690,IMPORT!$F:$AF,27,FALSE),1,10)&lt;&gt;"null",MID(VLOOKUP(B690,IMPORT!$F:$AF,27,FALSE),1,10),"-")),"")</f>
        <v/>
      </c>
      <c r="Y690" s="21" t="str">
        <f>IFERROR(IF(VLOOKUP(B690,IMPORT!$F:$AF,24,FALSE)&lt;&gt;"null",VLOOKUP(B690,IMPORT!$F:$AF,24,FALSE),""),"")</f>
        <v/>
      </c>
      <c r="Z690" s="18" t="str">
        <f>IFERROR(IF(VLOOKUP(B690,IMPORT!$F:$AF,25,FALSE)&lt;&gt;"null",VLOOKUP(B690,IMPORT!$F:$AF,25,FALSE),""),"")</f>
        <v/>
      </c>
    </row>
    <row r="691" spans="1:26">
      <c r="A691" s="1" t="str">
        <f>IFERROR(IF(IMPORT!C691&lt;&gt;"",IMPORT!C691,""),"")</f>
        <v/>
      </c>
      <c r="B691" s="1">
        <f>IFERROR(VLOOKUP(D691,IMPORT!$1:$1048576,6,FALSE),"")</f>
        <v>0</v>
      </c>
      <c r="C691" s="1" t="str">
        <f>IFERROR(VLOOKUP(B691,IMPORT!$F:$G,2,FALSE),"")</f>
        <v/>
      </c>
      <c r="D691" s="8" t="str">
        <f>IFERROR(IF(IMPORT!A691&lt;&gt;"",IMPORT!A691,""),"")</f>
        <v/>
      </c>
      <c r="E691" s="1">
        <f>IFERROR(VLOOKUP(D691,IMPORT!$1:$1048576,21,FALSE),"")</f>
        <v>0</v>
      </c>
      <c r="F691" s="22" t="str">
        <f>IFERROR(IF(VLOOKUP(B691,IMPORT!$F:$J,4,0)="true","","S"),"")</f>
        <v/>
      </c>
      <c r="G691" s="10" t="str">
        <f>IFERROR(IF(VLOOKUP(B691,IMPORT!$F:$J,5,0)="normal","","B"),"")</f>
        <v/>
      </c>
      <c r="H691" s="23" t="str">
        <f>IFERROR(IF(VLOOKUP(B691,IMPORT!$F:$L,7,0)="true","","P"),"")</f>
        <v/>
      </c>
      <c r="I691" s="18" t="str">
        <f>IF(AND(OR(IMPORT!K691="available",IMPORT!K691="reservation",IMPORT!K691="reservation-late"),OR(A691&lt;&gt;"Z - Garage - Livraison",A691&lt;&gt;"Z - Garage - Livraison")),B691,"")</f>
        <v/>
      </c>
      <c r="J691" s="18" t="str">
        <f>IFERROR(IF(VLOOKUP(B691,IMPORT!$F:$AF,21,FALSE)&lt;&gt;"null",IF(OR(A691="Z - Garage - Livraison",A691="Z - Garage - Restitution"),"",B691),""),"")</f>
        <v/>
      </c>
      <c r="K691" s="18" t="str">
        <f>IF(AND(J691="",OR(IMPORT!K691="intervention",IMPORT!K691="intervention-late")),IF(OR(A691="Z - Garage - Livraison",A691="Z - Garage - Restitution"),"",B691),"")</f>
        <v/>
      </c>
      <c r="L691" s="18" t="str">
        <f t="shared" si="20"/>
        <v/>
      </c>
      <c r="M691" s="20" t="str">
        <f>IFERROR(INT(IF(OR(IMPORT!K691="intervention",IMPORT!K691="intervention-late",IMPORT!K691="unavailable"),IF(J691&lt;&gt;"",MID(VLOOKUP(B691,IMPORT!$F:$AF,21,0),1,10),MID(VLOOKUP(B691,IMPORT!$F:$AF,19,0),1,10)),"")),"")</f>
        <v/>
      </c>
      <c r="N691" s="20" t="str">
        <f>IFERROR(INT(IF(OR(IMPORT!K691="intervention",IMPORT!K691="intervention-late",IMPORT!K691="unavailable"),IF(J691&lt;&gt;"",MID(VLOOKUP(B691,IMPORT!$F:$AF,22,0),1,10),MID(VLOOKUP(B691,IMPORT!$F:$AF,20,0),1,10)),"")),"")</f>
        <v/>
      </c>
      <c r="O691" s="18" t="str">
        <f t="shared" ca="1" si="21"/>
        <v/>
      </c>
      <c r="P691" s="14" t="str">
        <f>IFERROR(INT(IF(MID(VLOOKUP(B691,IMPORT!$F:$AF,23,FALSE),1,10)&lt;&gt;"null",MID(VLOOKUP(B691,IMPORT!$F:$AF,23,FALSE),1,10),"")),"")</f>
        <v/>
      </c>
      <c r="Q691" s="16" t="str">
        <f>IFERROR(INT(IF(MID(VLOOKUP(B691,IMPORT!$F:$AF,26,FALSE),1,10)&lt;&gt;"null",MID(VLOOKUP(B691,IMPORT!$F:$AF,26,FALSE),1,10),"")),"")</f>
        <v/>
      </c>
      <c r="R691" s="16" t="str">
        <f>IFERROR(IF(VLOOKUP(B691,IMPORT!$F:$AF,11,FALSE)="true","X",""),"")</f>
        <v/>
      </c>
      <c r="S691" s="16" t="str">
        <f>IFERROR(IF(VLOOKUP(B691,IMPORT!$F:$AF,12,FALSE)="true","X",""),"")</f>
        <v/>
      </c>
      <c r="T691" s="16" t="str">
        <f>IFERROR(IF(VLOOKUP(B691,IMPORT!$F:$AF,9,FALSE)="true","X",""),"")</f>
        <v/>
      </c>
      <c r="U691" s="16" t="str">
        <f>IFERROR(IF(VLOOKUP(B691,IMPORT!$F:$AF,10,FALSE)="true","X",""),"")</f>
        <v/>
      </c>
      <c r="V691" s="16" t="str">
        <f>IFERROR(IF(VLOOKUP(B691,IMPORT!$F:$AF,13,FALSE)="true","X",""),"")</f>
        <v/>
      </c>
      <c r="W691" s="16" t="str">
        <f>IFERROR(IF(VLOOKUP(B691,IMPORT!$F:$AF,14,FALSE)="true","X",""),"")</f>
        <v/>
      </c>
      <c r="X691" s="12" t="str">
        <f>IFERROR(INT(IF(MID(VLOOKUP(B691,IMPORT!$F:$AF,27,FALSE),1,10)&lt;&gt;"null",MID(VLOOKUP(B691,IMPORT!$F:$AF,27,FALSE),1,10),"-")),"")</f>
        <v/>
      </c>
      <c r="Y691" s="21" t="str">
        <f>IFERROR(IF(VLOOKUP(B691,IMPORT!$F:$AF,24,FALSE)&lt;&gt;"null",VLOOKUP(B691,IMPORT!$F:$AF,24,FALSE),""),"")</f>
        <v/>
      </c>
      <c r="Z691" s="18" t="str">
        <f>IFERROR(IF(VLOOKUP(B691,IMPORT!$F:$AF,25,FALSE)&lt;&gt;"null",VLOOKUP(B691,IMPORT!$F:$AF,25,FALSE),""),"")</f>
        <v/>
      </c>
    </row>
    <row r="692" spans="1:26">
      <c r="A692" s="1" t="str">
        <f>IFERROR(IF(IMPORT!C692&lt;&gt;"",IMPORT!C692,""),"")</f>
        <v/>
      </c>
      <c r="B692" s="1">
        <f>IFERROR(VLOOKUP(D692,IMPORT!$1:$1048576,6,FALSE),"")</f>
        <v>0</v>
      </c>
      <c r="C692" s="1" t="str">
        <f>IFERROR(VLOOKUP(B692,IMPORT!$F:$G,2,FALSE),"")</f>
        <v/>
      </c>
      <c r="D692" s="8" t="str">
        <f>IFERROR(IF(IMPORT!A692&lt;&gt;"",IMPORT!A692,""),"")</f>
        <v/>
      </c>
      <c r="E692" s="1">
        <f>IFERROR(VLOOKUP(D692,IMPORT!$1:$1048576,21,FALSE),"")</f>
        <v>0</v>
      </c>
      <c r="F692" s="22" t="str">
        <f>IFERROR(IF(VLOOKUP(B692,IMPORT!$F:$J,4,0)="true","","S"),"")</f>
        <v/>
      </c>
      <c r="G692" s="10" t="str">
        <f>IFERROR(IF(VLOOKUP(B692,IMPORT!$F:$J,5,0)="normal","","B"),"")</f>
        <v/>
      </c>
      <c r="H692" s="23" t="str">
        <f>IFERROR(IF(VLOOKUP(B692,IMPORT!$F:$L,7,0)="true","","P"),"")</f>
        <v/>
      </c>
      <c r="I692" s="18" t="str">
        <f>IF(AND(OR(IMPORT!K692="available",IMPORT!K692="reservation",IMPORT!K692="reservation-late"),OR(A692&lt;&gt;"Z - Garage - Livraison",A692&lt;&gt;"Z - Garage - Livraison")),B692,"")</f>
        <v/>
      </c>
      <c r="J692" s="18" t="str">
        <f>IFERROR(IF(VLOOKUP(B692,IMPORT!$F:$AF,21,FALSE)&lt;&gt;"null",IF(OR(A692="Z - Garage - Livraison",A692="Z - Garage - Restitution"),"",B692),""),"")</f>
        <v/>
      </c>
      <c r="K692" s="18" t="str">
        <f>IF(AND(J692="",OR(IMPORT!K692="intervention",IMPORT!K692="intervention-late")),IF(OR(A692="Z - Garage - Livraison",A692="Z - Garage - Restitution"),"",B692),"")</f>
        <v/>
      </c>
      <c r="L692" s="18" t="str">
        <f t="shared" si="20"/>
        <v/>
      </c>
      <c r="M692" s="20" t="str">
        <f>IFERROR(INT(IF(OR(IMPORT!K692="intervention",IMPORT!K692="intervention-late",IMPORT!K692="unavailable"),IF(J692&lt;&gt;"",MID(VLOOKUP(B692,IMPORT!$F:$AF,21,0),1,10),MID(VLOOKUP(B692,IMPORT!$F:$AF,19,0),1,10)),"")),"")</f>
        <v/>
      </c>
      <c r="N692" s="20" t="str">
        <f>IFERROR(INT(IF(OR(IMPORT!K692="intervention",IMPORT!K692="intervention-late",IMPORT!K692="unavailable"),IF(J692&lt;&gt;"",MID(VLOOKUP(B692,IMPORT!$F:$AF,22,0),1,10),MID(VLOOKUP(B692,IMPORT!$F:$AF,20,0),1,10)),"")),"")</f>
        <v/>
      </c>
      <c r="O692" s="18" t="str">
        <f t="shared" ca="1" si="21"/>
        <v/>
      </c>
      <c r="P692" s="14" t="str">
        <f>IFERROR(INT(IF(MID(VLOOKUP(B692,IMPORT!$F:$AF,23,FALSE),1,10)&lt;&gt;"null",MID(VLOOKUP(B692,IMPORT!$F:$AF,23,FALSE),1,10),"")),"")</f>
        <v/>
      </c>
      <c r="Q692" s="16" t="str">
        <f>IFERROR(INT(IF(MID(VLOOKUP(B692,IMPORT!$F:$AF,26,FALSE),1,10)&lt;&gt;"null",MID(VLOOKUP(B692,IMPORT!$F:$AF,26,FALSE),1,10),"")),"")</f>
        <v/>
      </c>
      <c r="R692" s="16" t="str">
        <f>IFERROR(IF(VLOOKUP(B692,IMPORT!$F:$AF,11,FALSE)="true","X",""),"")</f>
        <v/>
      </c>
      <c r="S692" s="16" t="str">
        <f>IFERROR(IF(VLOOKUP(B692,IMPORT!$F:$AF,12,FALSE)="true","X",""),"")</f>
        <v/>
      </c>
      <c r="T692" s="16" t="str">
        <f>IFERROR(IF(VLOOKUP(B692,IMPORT!$F:$AF,9,FALSE)="true","X",""),"")</f>
        <v/>
      </c>
      <c r="U692" s="16" t="str">
        <f>IFERROR(IF(VLOOKUP(B692,IMPORT!$F:$AF,10,FALSE)="true","X",""),"")</f>
        <v/>
      </c>
      <c r="V692" s="16" t="str">
        <f>IFERROR(IF(VLOOKUP(B692,IMPORT!$F:$AF,13,FALSE)="true","X",""),"")</f>
        <v/>
      </c>
      <c r="W692" s="16" t="str">
        <f>IFERROR(IF(VLOOKUP(B692,IMPORT!$F:$AF,14,FALSE)="true","X",""),"")</f>
        <v/>
      </c>
      <c r="X692" s="12" t="str">
        <f>IFERROR(INT(IF(MID(VLOOKUP(B692,IMPORT!$F:$AF,27,FALSE),1,10)&lt;&gt;"null",MID(VLOOKUP(B692,IMPORT!$F:$AF,27,FALSE),1,10),"-")),"")</f>
        <v/>
      </c>
      <c r="Y692" s="21" t="str">
        <f>IFERROR(IF(VLOOKUP(B692,IMPORT!$F:$AF,24,FALSE)&lt;&gt;"null",VLOOKUP(B692,IMPORT!$F:$AF,24,FALSE),""),"")</f>
        <v/>
      </c>
      <c r="Z692" s="18" t="str">
        <f>IFERROR(IF(VLOOKUP(B692,IMPORT!$F:$AF,25,FALSE)&lt;&gt;"null",VLOOKUP(B692,IMPORT!$F:$AF,25,FALSE),""),"")</f>
        <v/>
      </c>
    </row>
    <row r="693" spans="1:26">
      <c r="A693" s="1" t="str">
        <f>IFERROR(IF(IMPORT!C693&lt;&gt;"",IMPORT!C693,""),"")</f>
        <v/>
      </c>
      <c r="B693" s="1">
        <f>IFERROR(VLOOKUP(D693,IMPORT!$1:$1048576,6,FALSE),"")</f>
        <v>0</v>
      </c>
      <c r="C693" s="1" t="str">
        <f>IFERROR(VLOOKUP(B693,IMPORT!$F:$G,2,FALSE),"")</f>
        <v/>
      </c>
      <c r="D693" s="8" t="str">
        <f>IFERROR(IF(IMPORT!A693&lt;&gt;"",IMPORT!A693,""),"")</f>
        <v/>
      </c>
      <c r="E693" s="1">
        <f>IFERROR(VLOOKUP(D693,IMPORT!$1:$1048576,21,FALSE),"")</f>
        <v>0</v>
      </c>
      <c r="F693" s="22" t="str">
        <f>IFERROR(IF(VLOOKUP(B693,IMPORT!$F:$J,4,0)="true","","S"),"")</f>
        <v/>
      </c>
      <c r="G693" s="10" t="str">
        <f>IFERROR(IF(VLOOKUP(B693,IMPORT!$F:$J,5,0)="normal","","B"),"")</f>
        <v/>
      </c>
      <c r="H693" s="23" t="str">
        <f>IFERROR(IF(VLOOKUP(B693,IMPORT!$F:$L,7,0)="true","","P"),"")</f>
        <v/>
      </c>
      <c r="I693" s="18" t="str">
        <f>IF(AND(OR(IMPORT!K693="available",IMPORT!K693="reservation",IMPORT!K693="reservation-late"),OR(A693&lt;&gt;"Z - Garage - Livraison",A693&lt;&gt;"Z - Garage - Livraison")),B693,"")</f>
        <v/>
      </c>
      <c r="J693" s="18" t="str">
        <f>IFERROR(IF(VLOOKUP(B693,IMPORT!$F:$AF,21,FALSE)&lt;&gt;"null",IF(OR(A693="Z - Garage - Livraison",A693="Z - Garage - Restitution"),"",B693),""),"")</f>
        <v/>
      </c>
      <c r="K693" s="18" t="str">
        <f>IF(AND(J693="",OR(IMPORT!K693="intervention",IMPORT!K693="intervention-late")),IF(OR(A693="Z - Garage - Livraison",A693="Z - Garage - Restitution"),"",B693),"")</f>
        <v/>
      </c>
      <c r="L693" s="18" t="str">
        <f t="shared" si="20"/>
        <v/>
      </c>
      <c r="M693" s="20" t="str">
        <f>IFERROR(INT(IF(OR(IMPORT!K693="intervention",IMPORT!K693="intervention-late",IMPORT!K693="unavailable"),IF(J693&lt;&gt;"",MID(VLOOKUP(B693,IMPORT!$F:$AF,21,0),1,10),MID(VLOOKUP(B693,IMPORT!$F:$AF,19,0),1,10)),"")),"")</f>
        <v/>
      </c>
      <c r="N693" s="20" t="str">
        <f>IFERROR(INT(IF(OR(IMPORT!K693="intervention",IMPORT!K693="intervention-late",IMPORT!K693="unavailable"),IF(J693&lt;&gt;"",MID(VLOOKUP(B693,IMPORT!$F:$AF,22,0),1,10),MID(VLOOKUP(B693,IMPORT!$F:$AF,20,0),1,10)),"")),"")</f>
        <v/>
      </c>
      <c r="O693" s="18" t="str">
        <f t="shared" ca="1" si="21"/>
        <v/>
      </c>
      <c r="P693" s="14" t="str">
        <f>IFERROR(INT(IF(MID(VLOOKUP(B693,IMPORT!$F:$AF,23,FALSE),1,10)&lt;&gt;"null",MID(VLOOKUP(B693,IMPORT!$F:$AF,23,FALSE),1,10),"")),"")</f>
        <v/>
      </c>
      <c r="Q693" s="16" t="str">
        <f>IFERROR(INT(IF(MID(VLOOKUP(B693,IMPORT!$F:$AF,26,FALSE),1,10)&lt;&gt;"null",MID(VLOOKUP(B693,IMPORT!$F:$AF,26,FALSE),1,10),"")),"")</f>
        <v/>
      </c>
      <c r="R693" s="16" t="str">
        <f>IFERROR(IF(VLOOKUP(B693,IMPORT!$F:$AF,11,FALSE)="true","X",""),"")</f>
        <v/>
      </c>
      <c r="S693" s="16" t="str">
        <f>IFERROR(IF(VLOOKUP(B693,IMPORT!$F:$AF,12,FALSE)="true","X",""),"")</f>
        <v/>
      </c>
      <c r="T693" s="16" t="str">
        <f>IFERROR(IF(VLOOKUP(B693,IMPORT!$F:$AF,9,FALSE)="true","X",""),"")</f>
        <v/>
      </c>
      <c r="U693" s="16" t="str">
        <f>IFERROR(IF(VLOOKUP(B693,IMPORT!$F:$AF,10,FALSE)="true","X",""),"")</f>
        <v/>
      </c>
      <c r="V693" s="16" t="str">
        <f>IFERROR(IF(VLOOKUP(B693,IMPORT!$F:$AF,13,FALSE)="true","X",""),"")</f>
        <v/>
      </c>
      <c r="W693" s="16" t="str">
        <f>IFERROR(IF(VLOOKUP(B693,IMPORT!$F:$AF,14,FALSE)="true","X",""),"")</f>
        <v/>
      </c>
      <c r="X693" s="12" t="str">
        <f>IFERROR(INT(IF(MID(VLOOKUP(B693,IMPORT!$F:$AF,27,FALSE),1,10)&lt;&gt;"null",MID(VLOOKUP(B693,IMPORT!$F:$AF,27,FALSE),1,10),"-")),"")</f>
        <v/>
      </c>
      <c r="Y693" s="21" t="str">
        <f>IFERROR(IF(VLOOKUP(B693,IMPORT!$F:$AF,24,FALSE)&lt;&gt;"null",VLOOKUP(B693,IMPORT!$F:$AF,24,FALSE),""),"")</f>
        <v/>
      </c>
      <c r="Z693" s="18" t="str">
        <f>IFERROR(IF(VLOOKUP(B693,IMPORT!$F:$AF,25,FALSE)&lt;&gt;"null",VLOOKUP(B693,IMPORT!$F:$AF,25,FALSE),""),"")</f>
        <v/>
      </c>
    </row>
    <row r="694" spans="1:26">
      <c r="A694" s="1" t="str">
        <f>IFERROR(IF(IMPORT!C694&lt;&gt;"",IMPORT!C694,""),"")</f>
        <v/>
      </c>
      <c r="B694" s="1">
        <f>IFERROR(VLOOKUP(D694,IMPORT!$1:$1048576,6,FALSE),"")</f>
        <v>0</v>
      </c>
      <c r="C694" s="1" t="str">
        <f>IFERROR(VLOOKUP(B694,IMPORT!$F:$G,2,FALSE),"")</f>
        <v/>
      </c>
      <c r="D694" s="8" t="str">
        <f>IFERROR(IF(IMPORT!A694&lt;&gt;"",IMPORT!A694,""),"")</f>
        <v/>
      </c>
      <c r="E694" s="1">
        <f>IFERROR(VLOOKUP(D694,IMPORT!$1:$1048576,21,FALSE),"")</f>
        <v>0</v>
      </c>
      <c r="F694" s="22" t="str">
        <f>IFERROR(IF(VLOOKUP(B694,IMPORT!$F:$J,4,0)="true","","S"),"")</f>
        <v/>
      </c>
      <c r="G694" s="10" t="str">
        <f>IFERROR(IF(VLOOKUP(B694,IMPORT!$F:$J,5,0)="normal","","B"),"")</f>
        <v/>
      </c>
      <c r="H694" s="23" t="str">
        <f>IFERROR(IF(VLOOKUP(B694,IMPORT!$F:$L,7,0)="true","","P"),"")</f>
        <v/>
      </c>
      <c r="I694" s="18" t="str">
        <f>IF(AND(OR(IMPORT!K694="available",IMPORT!K694="reservation",IMPORT!K694="reservation-late"),OR(A694&lt;&gt;"Z - Garage - Livraison",A694&lt;&gt;"Z - Garage - Livraison")),B694,"")</f>
        <v/>
      </c>
      <c r="J694" s="18" t="str">
        <f>IFERROR(IF(VLOOKUP(B694,IMPORT!$F:$AF,21,FALSE)&lt;&gt;"null",IF(OR(A694="Z - Garage - Livraison",A694="Z - Garage - Restitution"),"",B694),""),"")</f>
        <v/>
      </c>
      <c r="K694" s="18" t="str">
        <f>IF(AND(J694="",OR(IMPORT!K694="intervention",IMPORT!K694="intervention-late")),IF(OR(A694="Z - Garage - Livraison",A694="Z - Garage - Restitution"),"",B694),"")</f>
        <v/>
      </c>
      <c r="L694" s="18" t="str">
        <f t="shared" si="20"/>
        <v/>
      </c>
      <c r="M694" s="20" t="str">
        <f>IFERROR(INT(IF(OR(IMPORT!K694="intervention",IMPORT!K694="intervention-late",IMPORT!K694="unavailable"),IF(J694&lt;&gt;"",MID(VLOOKUP(B694,IMPORT!$F:$AF,21,0),1,10),MID(VLOOKUP(B694,IMPORT!$F:$AF,19,0),1,10)),"")),"")</f>
        <v/>
      </c>
      <c r="N694" s="20" t="str">
        <f>IFERROR(INT(IF(OR(IMPORT!K694="intervention",IMPORT!K694="intervention-late",IMPORT!K694="unavailable"),IF(J694&lt;&gt;"",MID(VLOOKUP(B694,IMPORT!$F:$AF,22,0),1,10),MID(VLOOKUP(B694,IMPORT!$F:$AF,20,0),1,10)),"")),"")</f>
        <v/>
      </c>
      <c r="O694" s="18" t="str">
        <f t="shared" ca="1" si="21"/>
        <v/>
      </c>
      <c r="P694" s="14" t="str">
        <f>IFERROR(INT(IF(MID(VLOOKUP(B694,IMPORT!$F:$AF,23,FALSE),1,10)&lt;&gt;"null",MID(VLOOKUP(B694,IMPORT!$F:$AF,23,FALSE),1,10),"")),"")</f>
        <v/>
      </c>
      <c r="Q694" s="16" t="str">
        <f>IFERROR(INT(IF(MID(VLOOKUP(B694,IMPORT!$F:$AF,26,FALSE),1,10)&lt;&gt;"null",MID(VLOOKUP(B694,IMPORT!$F:$AF,26,FALSE),1,10),"")),"")</f>
        <v/>
      </c>
      <c r="R694" s="16" t="str">
        <f>IFERROR(IF(VLOOKUP(B694,IMPORT!$F:$AF,11,FALSE)="true","X",""),"")</f>
        <v/>
      </c>
      <c r="S694" s="16" t="str">
        <f>IFERROR(IF(VLOOKUP(B694,IMPORT!$F:$AF,12,FALSE)="true","X",""),"")</f>
        <v/>
      </c>
      <c r="T694" s="16" t="str">
        <f>IFERROR(IF(VLOOKUP(B694,IMPORT!$F:$AF,9,FALSE)="true","X",""),"")</f>
        <v/>
      </c>
      <c r="U694" s="16" t="str">
        <f>IFERROR(IF(VLOOKUP(B694,IMPORT!$F:$AF,10,FALSE)="true","X",""),"")</f>
        <v/>
      </c>
      <c r="V694" s="16" t="str">
        <f>IFERROR(IF(VLOOKUP(B694,IMPORT!$F:$AF,13,FALSE)="true","X",""),"")</f>
        <v/>
      </c>
      <c r="W694" s="16" t="str">
        <f>IFERROR(IF(VLOOKUP(B694,IMPORT!$F:$AF,14,FALSE)="true","X",""),"")</f>
        <v/>
      </c>
      <c r="X694" s="12" t="str">
        <f>IFERROR(INT(IF(MID(VLOOKUP(B694,IMPORT!$F:$AF,27,FALSE),1,10)&lt;&gt;"null",MID(VLOOKUP(B694,IMPORT!$F:$AF,27,FALSE),1,10),"-")),"")</f>
        <v/>
      </c>
      <c r="Y694" s="21" t="str">
        <f>IFERROR(IF(VLOOKUP(B694,IMPORT!$F:$AF,24,FALSE)&lt;&gt;"null",VLOOKUP(B694,IMPORT!$F:$AF,24,FALSE),""),"")</f>
        <v/>
      </c>
      <c r="Z694" s="18" t="str">
        <f>IFERROR(IF(VLOOKUP(B694,IMPORT!$F:$AF,25,FALSE)&lt;&gt;"null",VLOOKUP(B694,IMPORT!$F:$AF,25,FALSE),""),"")</f>
        <v/>
      </c>
    </row>
    <row r="695" spans="1:26">
      <c r="A695" s="1" t="str">
        <f>IFERROR(IF(IMPORT!C695&lt;&gt;"",IMPORT!C695,""),"")</f>
        <v/>
      </c>
      <c r="B695" s="1">
        <f>IFERROR(VLOOKUP(D695,IMPORT!$1:$1048576,6,FALSE),"")</f>
        <v>0</v>
      </c>
      <c r="C695" s="1" t="str">
        <f>IFERROR(VLOOKUP(B695,IMPORT!$F:$G,2,FALSE),"")</f>
        <v/>
      </c>
      <c r="D695" s="8" t="str">
        <f>IFERROR(IF(IMPORT!A695&lt;&gt;"",IMPORT!A695,""),"")</f>
        <v/>
      </c>
      <c r="E695" s="1">
        <f>IFERROR(VLOOKUP(D695,IMPORT!$1:$1048576,21,FALSE),"")</f>
        <v>0</v>
      </c>
      <c r="F695" s="22" t="str">
        <f>IFERROR(IF(VLOOKUP(B695,IMPORT!$F:$J,4,0)="true","","S"),"")</f>
        <v/>
      </c>
      <c r="G695" s="10" t="str">
        <f>IFERROR(IF(VLOOKUP(B695,IMPORT!$F:$J,5,0)="normal","","B"),"")</f>
        <v/>
      </c>
      <c r="H695" s="23" t="str">
        <f>IFERROR(IF(VLOOKUP(B695,IMPORT!$F:$L,7,0)="true","","P"),"")</f>
        <v/>
      </c>
      <c r="I695" s="18" t="str">
        <f>IF(AND(OR(IMPORT!K695="available",IMPORT!K695="reservation",IMPORT!K695="reservation-late"),OR(A695&lt;&gt;"Z - Garage - Livraison",A695&lt;&gt;"Z - Garage - Livraison")),B695,"")</f>
        <v/>
      </c>
      <c r="J695" s="18" t="str">
        <f>IFERROR(IF(VLOOKUP(B695,IMPORT!$F:$AF,21,FALSE)&lt;&gt;"null",IF(OR(A695="Z - Garage - Livraison",A695="Z - Garage - Restitution"),"",B695),""),"")</f>
        <v/>
      </c>
      <c r="K695" s="18" t="str">
        <f>IF(AND(J695="",OR(IMPORT!K695="intervention",IMPORT!K695="intervention-late")),IF(OR(A695="Z - Garage - Livraison",A695="Z - Garage - Restitution"),"",B695),"")</f>
        <v/>
      </c>
      <c r="L695" s="18" t="str">
        <f t="shared" si="20"/>
        <v/>
      </c>
      <c r="M695" s="20" t="str">
        <f>IFERROR(INT(IF(OR(IMPORT!K695="intervention",IMPORT!K695="intervention-late",IMPORT!K695="unavailable"),IF(J695&lt;&gt;"",MID(VLOOKUP(B695,IMPORT!$F:$AF,21,0),1,10),MID(VLOOKUP(B695,IMPORT!$F:$AF,19,0),1,10)),"")),"")</f>
        <v/>
      </c>
      <c r="N695" s="20" t="str">
        <f>IFERROR(INT(IF(OR(IMPORT!K695="intervention",IMPORT!K695="intervention-late",IMPORT!K695="unavailable"),IF(J695&lt;&gt;"",MID(VLOOKUP(B695,IMPORT!$F:$AF,22,0),1,10),MID(VLOOKUP(B695,IMPORT!$F:$AF,20,0),1,10)),"")),"")</f>
        <v/>
      </c>
      <c r="O695" s="18" t="str">
        <f t="shared" ca="1" si="21"/>
        <v/>
      </c>
      <c r="P695" s="14" t="str">
        <f>IFERROR(INT(IF(MID(VLOOKUP(B695,IMPORT!$F:$AF,23,FALSE),1,10)&lt;&gt;"null",MID(VLOOKUP(B695,IMPORT!$F:$AF,23,FALSE),1,10),"")),"")</f>
        <v/>
      </c>
      <c r="Q695" s="16" t="str">
        <f>IFERROR(INT(IF(MID(VLOOKUP(B695,IMPORT!$F:$AF,26,FALSE),1,10)&lt;&gt;"null",MID(VLOOKUP(B695,IMPORT!$F:$AF,26,FALSE),1,10),"")),"")</f>
        <v/>
      </c>
      <c r="R695" s="16" t="str">
        <f>IFERROR(IF(VLOOKUP(B695,IMPORT!$F:$AF,11,FALSE)="true","X",""),"")</f>
        <v/>
      </c>
      <c r="S695" s="16" t="str">
        <f>IFERROR(IF(VLOOKUP(B695,IMPORT!$F:$AF,12,FALSE)="true","X",""),"")</f>
        <v/>
      </c>
      <c r="T695" s="16" t="str">
        <f>IFERROR(IF(VLOOKUP(B695,IMPORT!$F:$AF,9,FALSE)="true","X",""),"")</f>
        <v/>
      </c>
      <c r="U695" s="16" t="str">
        <f>IFERROR(IF(VLOOKUP(B695,IMPORT!$F:$AF,10,FALSE)="true","X",""),"")</f>
        <v/>
      </c>
      <c r="V695" s="16" t="str">
        <f>IFERROR(IF(VLOOKUP(B695,IMPORT!$F:$AF,13,FALSE)="true","X",""),"")</f>
        <v/>
      </c>
      <c r="W695" s="16" t="str">
        <f>IFERROR(IF(VLOOKUP(B695,IMPORT!$F:$AF,14,FALSE)="true","X",""),"")</f>
        <v/>
      </c>
      <c r="X695" s="12" t="str">
        <f>IFERROR(INT(IF(MID(VLOOKUP(B695,IMPORT!$F:$AF,27,FALSE),1,10)&lt;&gt;"null",MID(VLOOKUP(B695,IMPORT!$F:$AF,27,FALSE),1,10),"-")),"")</f>
        <v/>
      </c>
      <c r="Y695" s="21" t="str">
        <f>IFERROR(IF(VLOOKUP(B695,IMPORT!$F:$AF,24,FALSE)&lt;&gt;"null",VLOOKUP(B695,IMPORT!$F:$AF,24,FALSE),""),"")</f>
        <v/>
      </c>
      <c r="Z695" s="18" t="str">
        <f>IFERROR(IF(VLOOKUP(B695,IMPORT!$F:$AF,25,FALSE)&lt;&gt;"null",VLOOKUP(B695,IMPORT!$F:$AF,25,FALSE),""),"")</f>
        <v/>
      </c>
    </row>
    <row r="696" spans="1:26">
      <c r="A696" s="1" t="str">
        <f>IFERROR(IF(IMPORT!C696&lt;&gt;"",IMPORT!C696,""),"")</f>
        <v/>
      </c>
      <c r="B696" s="1">
        <f>IFERROR(VLOOKUP(D696,IMPORT!$1:$1048576,6,FALSE),"")</f>
        <v>0</v>
      </c>
      <c r="C696" s="1" t="str">
        <f>IFERROR(VLOOKUP(B696,IMPORT!$F:$G,2,FALSE),"")</f>
        <v/>
      </c>
      <c r="D696" s="8" t="str">
        <f>IFERROR(IF(IMPORT!A696&lt;&gt;"",IMPORT!A696,""),"")</f>
        <v/>
      </c>
      <c r="E696" s="1">
        <f>IFERROR(VLOOKUP(D696,IMPORT!$1:$1048576,21,FALSE),"")</f>
        <v>0</v>
      </c>
      <c r="F696" s="22" t="str">
        <f>IFERROR(IF(VLOOKUP(B696,IMPORT!$F:$J,4,0)="true","","S"),"")</f>
        <v/>
      </c>
      <c r="G696" s="10" t="str">
        <f>IFERROR(IF(VLOOKUP(B696,IMPORT!$F:$J,5,0)="normal","","B"),"")</f>
        <v/>
      </c>
      <c r="H696" s="23" t="str">
        <f>IFERROR(IF(VLOOKUP(B696,IMPORT!$F:$L,7,0)="true","","P"),"")</f>
        <v/>
      </c>
      <c r="I696" s="18" t="str">
        <f>IF(AND(OR(IMPORT!K696="available",IMPORT!K696="reservation",IMPORT!K696="reservation-late"),OR(A696&lt;&gt;"Z - Garage - Livraison",A696&lt;&gt;"Z - Garage - Livraison")),B696,"")</f>
        <v/>
      </c>
      <c r="J696" s="18" t="str">
        <f>IFERROR(IF(VLOOKUP(B696,IMPORT!$F:$AF,21,FALSE)&lt;&gt;"null",IF(OR(A696="Z - Garage - Livraison",A696="Z - Garage - Restitution"),"",B696),""),"")</f>
        <v/>
      </c>
      <c r="K696" s="18" t="str">
        <f>IF(AND(J696="",OR(IMPORT!K696="intervention",IMPORT!K696="intervention-late")),IF(OR(A696="Z - Garage - Livraison",A696="Z - Garage - Restitution"),"",B696),"")</f>
        <v/>
      </c>
      <c r="L696" s="18" t="str">
        <f t="shared" si="20"/>
        <v/>
      </c>
      <c r="M696" s="20" t="str">
        <f>IFERROR(INT(IF(OR(IMPORT!K696="intervention",IMPORT!K696="intervention-late",IMPORT!K696="unavailable"),IF(J696&lt;&gt;"",MID(VLOOKUP(B696,IMPORT!$F:$AF,21,0),1,10),MID(VLOOKUP(B696,IMPORT!$F:$AF,19,0),1,10)),"")),"")</f>
        <v/>
      </c>
      <c r="N696" s="20" t="str">
        <f>IFERROR(INT(IF(OR(IMPORT!K696="intervention",IMPORT!K696="intervention-late",IMPORT!K696="unavailable"),IF(J696&lt;&gt;"",MID(VLOOKUP(B696,IMPORT!$F:$AF,22,0),1,10),MID(VLOOKUP(B696,IMPORT!$F:$AF,20,0),1,10)),"")),"")</f>
        <v/>
      </c>
      <c r="O696" s="18" t="str">
        <f t="shared" ca="1" si="21"/>
        <v/>
      </c>
      <c r="P696" s="14" t="str">
        <f>IFERROR(INT(IF(MID(VLOOKUP(B696,IMPORT!$F:$AF,23,FALSE),1,10)&lt;&gt;"null",MID(VLOOKUP(B696,IMPORT!$F:$AF,23,FALSE),1,10),"")),"")</f>
        <v/>
      </c>
      <c r="Q696" s="16" t="str">
        <f>IFERROR(INT(IF(MID(VLOOKUP(B696,IMPORT!$F:$AF,26,FALSE),1,10)&lt;&gt;"null",MID(VLOOKUP(B696,IMPORT!$F:$AF,26,FALSE),1,10),"")),"")</f>
        <v/>
      </c>
      <c r="R696" s="16" t="str">
        <f>IFERROR(IF(VLOOKUP(B696,IMPORT!$F:$AF,11,FALSE)="true","X",""),"")</f>
        <v/>
      </c>
      <c r="S696" s="16" t="str">
        <f>IFERROR(IF(VLOOKUP(B696,IMPORT!$F:$AF,12,FALSE)="true","X",""),"")</f>
        <v/>
      </c>
      <c r="T696" s="16" t="str">
        <f>IFERROR(IF(VLOOKUP(B696,IMPORT!$F:$AF,9,FALSE)="true","X",""),"")</f>
        <v/>
      </c>
      <c r="U696" s="16" t="str">
        <f>IFERROR(IF(VLOOKUP(B696,IMPORT!$F:$AF,10,FALSE)="true","X",""),"")</f>
        <v/>
      </c>
      <c r="V696" s="16" t="str">
        <f>IFERROR(IF(VLOOKUP(B696,IMPORT!$F:$AF,13,FALSE)="true","X",""),"")</f>
        <v/>
      </c>
      <c r="W696" s="16" t="str">
        <f>IFERROR(IF(VLOOKUP(B696,IMPORT!$F:$AF,14,FALSE)="true","X",""),"")</f>
        <v/>
      </c>
      <c r="X696" s="12" t="str">
        <f>IFERROR(INT(IF(MID(VLOOKUP(B696,IMPORT!$F:$AF,27,FALSE),1,10)&lt;&gt;"null",MID(VLOOKUP(B696,IMPORT!$F:$AF,27,FALSE),1,10),"-")),"")</f>
        <v/>
      </c>
      <c r="Y696" s="21" t="str">
        <f>IFERROR(IF(VLOOKUP(B696,IMPORT!$F:$AF,24,FALSE)&lt;&gt;"null",VLOOKUP(B696,IMPORT!$F:$AF,24,FALSE),""),"")</f>
        <v/>
      </c>
      <c r="Z696" s="18" t="str">
        <f>IFERROR(IF(VLOOKUP(B696,IMPORT!$F:$AF,25,FALSE)&lt;&gt;"null",VLOOKUP(B696,IMPORT!$F:$AF,25,FALSE),""),"")</f>
        <v/>
      </c>
    </row>
    <row r="697" spans="1:26">
      <c r="A697" s="1" t="str">
        <f>IFERROR(IF(IMPORT!C697&lt;&gt;"",IMPORT!C697,""),"")</f>
        <v/>
      </c>
      <c r="B697" s="1">
        <f>IFERROR(VLOOKUP(D697,IMPORT!$1:$1048576,6,FALSE),"")</f>
        <v>0</v>
      </c>
      <c r="C697" s="1" t="str">
        <f>IFERROR(VLOOKUP(B697,IMPORT!$F:$G,2,FALSE),"")</f>
        <v/>
      </c>
      <c r="D697" s="8" t="str">
        <f>IFERROR(IF(IMPORT!A697&lt;&gt;"",IMPORT!A697,""),"")</f>
        <v/>
      </c>
      <c r="E697" s="1">
        <f>IFERROR(VLOOKUP(D697,IMPORT!$1:$1048576,21,FALSE),"")</f>
        <v>0</v>
      </c>
      <c r="F697" s="22" t="str">
        <f>IFERROR(IF(VLOOKUP(B697,IMPORT!$F:$J,4,0)="true","","S"),"")</f>
        <v/>
      </c>
      <c r="G697" s="10" t="str">
        <f>IFERROR(IF(VLOOKUP(B697,IMPORT!$F:$J,5,0)="normal","","B"),"")</f>
        <v/>
      </c>
      <c r="H697" s="23" t="str">
        <f>IFERROR(IF(VLOOKUP(B697,IMPORT!$F:$L,7,0)="true","","P"),"")</f>
        <v/>
      </c>
      <c r="I697" s="18" t="str">
        <f>IF(AND(OR(IMPORT!K697="available",IMPORT!K697="reservation",IMPORT!K697="reservation-late"),OR(A697&lt;&gt;"Z - Garage - Livraison",A697&lt;&gt;"Z - Garage - Livraison")),B697,"")</f>
        <v/>
      </c>
      <c r="J697" s="18" t="str">
        <f>IFERROR(IF(VLOOKUP(B697,IMPORT!$F:$AF,21,FALSE)&lt;&gt;"null",IF(OR(A697="Z - Garage - Livraison",A697="Z - Garage - Restitution"),"",B697),""),"")</f>
        <v/>
      </c>
      <c r="K697" s="18" t="str">
        <f>IF(AND(J697="",OR(IMPORT!K697="intervention",IMPORT!K697="intervention-late")),IF(OR(A697="Z - Garage - Livraison",A697="Z - Garage - Restitution"),"",B697),"")</f>
        <v/>
      </c>
      <c r="L697" s="18" t="str">
        <f t="shared" si="20"/>
        <v/>
      </c>
      <c r="M697" s="20" t="str">
        <f>IFERROR(INT(IF(OR(IMPORT!K697="intervention",IMPORT!K697="intervention-late",IMPORT!K697="unavailable"),IF(J697&lt;&gt;"",MID(VLOOKUP(B697,IMPORT!$F:$AF,21,0),1,10),MID(VLOOKUP(B697,IMPORT!$F:$AF,19,0),1,10)),"")),"")</f>
        <v/>
      </c>
      <c r="N697" s="20" t="str">
        <f>IFERROR(INT(IF(OR(IMPORT!K697="intervention",IMPORT!K697="intervention-late",IMPORT!K697="unavailable"),IF(J697&lt;&gt;"",MID(VLOOKUP(B697,IMPORT!$F:$AF,22,0),1,10),MID(VLOOKUP(B697,IMPORT!$F:$AF,20,0),1,10)),"")),"")</f>
        <v/>
      </c>
      <c r="O697" s="18" t="str">
        <f t="shared" ca="1" si="21"/>
        <v/>
      </c>
      <c r="P697" s="14" t="str">
        <f>IFERROR(INT(IF(MID(VLOOKUP(B697,IMPORT!$F:$AF,23,FALSE),1,10)&lt;&gt;"null",MID(VLOOKUP(B697,IMPORT!$F:$AF,23,FALSE),1,10),"")),"")</f>
        <v/>
      </c>
      <c r="Q697" s="16" t="str">
        <f>IFERROR(INT(IF(MID(VLOOKUP(B697,IMPORT!$F:$AF,26,FALSE),1,10)&lt;&gt;"null",MID(VLOOKUP(B697,IMPORT!$F:$AF,26,FALSE),1,10),"")),"")</f>
        <v/>
      </c>
      <c r="R697" s="16" t="str">
        <f>IFERROR(IF(VLOOKUP(B697,IMPORT!$F:$AF,11,FALSE)="true","X",""),"")</f>
        <v/>
      </c>
      <c r="S697" s="16" t="str">
        <f>IFERROR(IF(VLOOKUP(B697,IMPORT!$F:$AF,12,FALSE)="true","X",""),"")</f>
        <v/>
      </c>
      <c r="T697" s="16" t="str">
        <f>IFERROR(IF(VLOOKUP(B697,IMPORT!$F:$AF,9,FALSE)="true","X",""),"")</f>
        <v/>
      </c>
      <c r="U697" s="16" t="str">
        <f>IFERROR(IF(VLOOKUP(B697,IMPORT!$F:$AF,10,FALSE)="true","X",""),"")</f>
        <v/>
      </c>
      <c r="V697" s="16" t="str">
        <f>IFERROR(IF(VLOOKUP(B697,IMPORT!$F:$AF,13,FALSE)="true","X",""),"")</f>
        <v/>
      </c>
      <c r="W697" s="16" t="str">
        <f>IFERROR(IF(VLOOKUP(B697,IMPORT!$F:$AF,14,FALSE)="true","X",""),"")</f>
        <v/>
      </c>
      <c r="X697" s="12" t="str">
        <f>IFERROR(INT(IF(MID(VLOOKUP(B697,IMPORT!$F:$AF,27,FALSE),1,10)&lt;&gt;"null",MID(VLOOKUP(B697,IMPORT!$F:$AF,27,FALSE),1,10),"-")),"")</f>
        <v/>
      </c>
      <c r="Y697" s="21" t="str">
        <f>IFERROR(IF(VLOOKUP(B697,IMPORT!$F:$AF,24,FALSE)&lt;&gt;"null",VLOOKUP(B697,IMPORT!$F:$AF,24,FALSE),""),"")</f>
        <v/>
      </c>
      <c r="Z697" s="18" t="str">
        <f>IFERROR(IF(VLOOKUP(B697,IMPORT!$F:$AF,25,FALSE)&lt;&gt;"null",VLOOKUP(B697,IMPORT!$F:$AF,25,FALSE),""),"")</f>
        <v/>
      </c>
    </row>
    <row r="698" spans="1:26">
      <c r="A698" s="1" t="str">
        <f>IFERROR(IF(IMPORT!C698&lt;&gt;"",IMPORT!C698,""),"")</f>
        <v/>
      </c>
      <c r="B698" s="1">
        <f>IFERROR(VLOOKUP(D698,IMPORT!$1:$1048576,6,FALSE),"")</f>
        <v>0</v>
      </c>
      <c r="C698" s="1" t="str">
        <f>IFERROR(VLOOKUP(B698,IMPORT!$F:$G,2,FALSE),"")</f>
        <v/>
      </c>
      <c r="D698" s="8" t="str">
        <f>IFERROR(IF(IMPORT!A698&lt;&gt;"",IMPORT!A698,""),"")</f>
        <v/>
      </c>
      <c r="E698" s="1">
        <f>IFERROR(VLOOKUP(D698,IMPORT!$1:$1048576,21,FALSE),"")</f>
        <v>0</v>
      </c>
      <c r="F698" s="22" t="str">
        <f>IFERROR(IF(VLOOKUP(B698,IMPORT!$F:$J,4,0)="true","","S"),"")</f>
        <v/>
      </c>
      <c r="G698" s="10" t="str">
        <f>IFERROR(IF(VLOOKUP(B698,IMPORT!$F:$J,5,0)="normal","","B"),"")</f>
        <v/>
      </c>
      <c r="H698" s="23" t="str">
        <f>IFERROR(IF(VLOOKUP(B698,IMPORT!$F:$L,7,0)="true","","P"),"")</f>
        <v/>
      </c>
      <c r="I698" s="18" t="str">
        <f>IF(AND(OR(IMPORT!K698="available",IMPORT!K698="reservation",IMPORT!K698="reservation-late"),OR(A698&lt;&gt;"Z - Garage - Livraison",A698&lt;&gt;"Z - Garage - Livraison")),B698,"")</f>
        <v/>
      </c>
      <c r="J698" s="18" t="str">
        <f>IFERROR(IF(VLOOKUP(B698,IMPORT!$F:$AF,21,FALSE)&lt;&gt;"null",IF(OR(A698="Z - Garage - Livraison",A698="Z - Garage - Restitution"),"",B698),""),"")</f>
        <v/>
      </c>
      <c r="K698" s="18" t="str">
        <f>IF(AND(J698="",OR(IMPORT!K698="intervention",IMPORT!K698="intervention-late")),IF(OR(A698="Z - Garage - Livraison",A698="Z - Garage - Restitution"),"",B698),"")</f>
        <v/>
      </c>
      <c r="L698" s="18" t="str">
        <f t="shared" si="20"/>
        <v/>
      </c>
      <c r="M698" s="20" t="str">
        <f>IFERROR(INT(IF(OR(IMPORT!K698="intervention",IMPORT!K698="intervention-late",IMPORT!K698="unavailable"),IF(J698&lt;&gt;"",MID(VLOOKUP(B698,IMPORT!$F:$AF,21,0),1,10),MID(VLOOKUP(B698,IMPORT!$F:$AF,19,0),1,10)),"")),"")</f>
        <v/>
      </c>
      <c r="N698" s="20" t="str">
        <f>IFERROR(INT(IF(OR(IMPORT!K698="intervention",IMPORT!K698="intervention-late",IMPORT!K698="unavailable"),IF(J698&lt;&gt;"",MID(VLOOKUP(B698,IMPORT!$F:$AF,22,0),1,10),MID(VLOOKUP(B698,IMPORT!$F:$AF,20,0),1,10)),"")),"")</f>
        <v/>
      </c>
      <c r="O698" s="18" t="str">
        <f t="shared" ca="1" si="21"/>
        <v/>
      </c>
      <c r="P698" s="14" t="str">
        <f>IFERROR(INT(IF(MID(VLOOKUP(B698,IMPORT!$F:$AF,23,FALSE),1,10)&lt;&gt;"null",MID(VLOOKUP(B698,IMPORT!$F:$AF,23,FALSE),1,10),"")),"")</f>
        <v/>
      </c>
      <c r="Q698" s="16" t="str">
        <f>IFERROR(INT(IF(MID(VLOOKUP(B698,IMPORT!$F:$AF,26,FALSE),1,10)&lt;&gt;"null",MID(VLOOKUP(B698,IMPORT!$F:$AF,26,FALSE),1,10),"")),"")</f>
        <v/>
      </c>
      <c r="R698" s="16" t="str">
        <f>IFERROR(IF(VLOOKUP(B698,IMPORT!$F:$AF,11,FALSE)="true","X",""),"")</f>
        <v/>
      </c>
      <c r="S698" s="16" t="str">
        <f>IFERROR(IF(VLOOKUP(B698,IMPORT!$F:$AF,12,FALSE)="true","X",""),"")</f>
        <v/>
      </c>
      <c r="T698" s="16" t="str">
        <f>IFERROR(IF(VLOOKUP(B698,IMPORT!$F:$AF,9,FALSE)="true","X",""),"")</f>
        <v/>
      </c>
      <c r="U698" s="16" t="str">
        <f>IFERROR(IF(VLOOKUP(B698,IMPORT!$F:$AF,10,FALSE)="true","X",""),"")</f>
        <v/>
      </c>
      <c r="V698" s="16" t="str">
        <f>IFERROR(IF(VLOOKUP(B698,IMPORT!$F:$AF,13,FALSE)="true","X",""),"")</f>
        <v/>
      </c>
      <c r="W698" s="16" t="str">
        <f>IFERROR(IF(VLOOKUP(B698,IMPORT!$F:$AF,14,FALSE)="true","X",""),"")</f>
        <v/>
      </c>
      <c r="X698" s="12" t="str">
        <f>IFERROR(INT(IF(MID(VLOOKUP(B698,IMPORT!$F:$AF,27,FALSE),1,10)&lt;&gt;"null",MID(VLOOKUP(B698,IMPORT!$F:$AF,27,FALSE),1,10),"-")),"")</f>
        <v/>
      </c>
      <c r="Y698" s="21" t="str">
        <f>IFERROR(IF(VLOOKUP(B698,IMPORT!$F:$AF,24,FALSE)&lt;&gt;"null",VLOOKUP(B698,IMPORT!$F:$AF,24,FALSE),""),"")</f>
        <v/>
      </c>
      <c r="Z698" s="18" t="str">
        <f>IFERROR(IF(VLOOKUP(B698,IMPORT!$F:$AF,25,FALSE)&lt;&gt;"null",VLOOKUP(B698,IMPORT!$F:$AF,25,FALSE),""),"")</f>
        <v/>
      </c>
    </row>
    <row r="699" spans="1:26">
      <c r="A699" s="1" t="str">
        <f>IFERROR(IF(IMPORT!C699&lt;&gt;"",IMPORT!C699,""),"")</f>
        <v/>
      </c>
      <c r="B699" s="1">
        <f>IFERROR(VLOOKUP(D699,IMPORT!$1:$1048576,6,FALSE),"")</f>
        <v>0</v>
      </c>
      <c r="C699" s="1" t="str">
        <f>IFERROR(VLOOKUP(B699,IMPORT!$F:$G,2,FALSE),"")</f>
        <v/>
      </c>
      <c r="D699" s="8" t="str">
        <f>IFERROR(IF(IMPORT!A699&lt;&gt;"",IMPORT!A699,""),"")</f>
        <v/>
      </c>
      <c r="E699" s="1">
        <f>IFERROR(VLOOKUP(D699,IMPORT!$1:$1048576,21,FALSE),"")</f>
        <v>0</v>
      </c>
      <c r="F699" s="22" t="str">
        <f>IFERROR(IF(VLOOKUP(B699,IMPORT!$F:$J,4,0)="true","","S"),"")</f>
        <v/>
      </c>
      <c r="G699" s="10" t="str">
        <f>IFERROR(IF(VLOOKUP(B699,IMPORT!$F:$J,5,0)="normal","","B"),"")</f>
        <v/>
      </c>
      <c r="H699" s="23" t="str">
        <f>IFERROR(IF(VLOOKUP(B699,IMPORT!$F:$L,7,0)="true","","P"),"")</f>
        <v/>
      </c>
      <c r="I699" s="18" t="str">
        <f>IF(AND(OR(IMPORT!K699="available",IMPORT!K699="reservation",IMPORT!K699="reservation-late"),OR(A699&lt;&gt;"Z - Garage - Livraison",A699&lt;&gt;"Z - Garage - Livraison")),B699,"")</f>
        <v/>
      </c>
      <c r="J699" s="18" t="str">
        <f>IFERROR(IF(VLOOKUP(B699,IMPORT!$F:$AF,21,FALSE)&lt;&gt;"null",IF(OR(A699="Z - Garage - Livraison",A699="Z - Garage - Restitution"),"",B699),""),"")</f>
        <v/>
      </c>
      <c r="K699" s="18" t="str">
        <f>IF(AND(J699="",OR(IMPORT!K699="intervention",IMPORT!K699="intervention-late")),IF(OR(A699="Z - Garage - Livraison",A699="Z - Garage - Restitution"),"",B699),"")</f>
        <v/>
      </c>
      <c r="L699" s="18" t="str">
        <f t="shared" si="20"/>
        <v/>
      </c>
      <c r="M699" s="20" t="str">
        <f>IFERROR(INT(IF(OR(IMPORT!K699="intervention",IMPORT!K699="intervention-late",IMPORT!K699="unavailable"),IF(J699&lt;&gt;"",MID(VLOOKUP(B699,IMPORT!$F:$AF,21,0),1,10),MID(VLOOKUP(B699,IMPORT!$F:$AF,19,0),1,10)),"")),"")</f>
        <v/>
      </c>
      <c r="N699" s="20" t="str">
        <f>IFERROR(INT(IF(OR(IMPORT!K699="intervention",IMPORT!K699="intervention-late",IMPORT!K699="unavailable"),IF(J699&lt;&gt;"",MID(VLOOKUP(B699,IMPORT!$F:$AF,22,0),1,10),MID(VLOOKUP(B699,IMPORT!$F:$AF,20,0),1,10)),"")),"")</f>
        <v/>
      </c>
      <c r="O699" s="18" t="str">
        <f t="shared" ca="1" si="21"/>
        <v/>
      </c>
      <c r="P699" s="14" t="str">
        <f>IFERROR(INT(IF(MID(VLOOKUP(B699,IMPORT!$F:$AF,23,FALSE),1,10)&lt;&gt;"null",MID(VLOOKUP(B699,IMPORT!$F:$AF,23,FALSE),1,10),"")),"")</f>
        <v/>
      </c>
      <c r="Q699" s="16" t="str">
        <f>IFERROR(INT(IF(MID(VLOOKUP(B699,IMPORT!$F:$AF,26,FALSE),1,10)&lt;&gt;"null",MID(VLOOKUP(B699,IMPORT!$F:$AF,26,FALSE),1,10),"")),"")</f>
        <v/>
      </c>
      <c r="R699" s="16" t="str">
        <f>IFERROR(IF(VLOOKUP(B699,IMPORT!$F:$AF,11,FALSE)="true","X",""),"")</f>
        <v/>
      </c>
      <c r="S699" s="16" t="str">
        <f>IFERROR(IF(VLOOKUP(B699,IMPORT!$F:$AF,12,FALSE)="true","X",""),"")</f>
        <v/>
      </c>
      <c r="T699" s="16" t="str">
        <f>IFERROR(IF(VLOOKUP(B699,IMPORT!$F:$AF,9,FALSE)="true","X",""),"")</f>
        <v/>
      </c>
      <c r="U699" s="16" t="str">
        <f>IFERROR(IF(VLOOKUP(B699,IMPORT!$F:$AF,10,FALSE)="true","X",""),"")</f>
        <v/>
      </c>
      <c r="V699" s="16" t="str">
        <f>IFERROR(IF(VLOOKUP(B699,IMPORT!$F:$AF,13,FALSE)="true","X",""),"")</f>
        <v/>
      </c>
      <c r="W699" s="16" t="str">
        <f>IFERROR(IF(VLOOKUP(B699,IMPORT!$F:$AF,14,FALSE)="true","X",""),"")</f>
        <v/>
      </c>
      <c r="X699" s="12" t="str">
        <f>IFERROR(INT(IF(MID(VLOOKUP(B699,IMPORT!$F:$AF,27,FALSE),1,10)&lt;&gt;"null",MID(VLOOKUP(B699,IMPORT!$F:$AF,27,FALSE),1,10),"-")),"")</f>
        <v/>
      </c>
      <c r="Y699" s="21" t="str">
        <f>IFERROR(IF(VLOOKUP(B699,IMPORT!$F:$AF,24,FALSE)&lt;&gt;"null",VLOOKUP(B699,IMPORT!$F:$AF,24,FALSE),""),"")</f>
        <v/>
      </c>
      <c r="Z699" s="18" t="str">
        <f>IFERROR(IF(VLOOKUP(B699,IMPORT!$F:$AF,25,FALSE)&lt;&gt;"null",VLOOKUP(B699,IMPORT!$F:$AF,25,FALSE),""),"")</f>
        <v/>
      </c>
    </row>
    <row r="700" spans="1:26">
      <c r="A700" s="1" t="str">
        <f>IFERROR(IF(IMPORT!C700&lt;&gt;"",IMPORT!C700,""),"")</f>
        <v/>
      </c>
      <c r="B700" s="1">
        <f>IFERROR(VLOOKUP(D700,IMPORT!$1:$1048576,6,FALSE),"")</f>
        <v>0</v>
      </c>
      <c r="C700" s="1" t="str">
        <f>IFERROR(VLOOKUP(B700,IMPORT!$F:$G,2,FALSE),"")</f>
        <v/>
      </c>
      <c r="D700" s="8" t="str">
        <f>IFERROR(IF(IMPORT!A700&lt;&gt;"",IMPORT!A700,""),"")</f>
        <v/>
      </c>
      <c r="E700" s="1">
        <f>IFERROR(VLOOKUP(D700,IMPORT!$1:$1048576,21,FALSE),"")</f>
        <v>0</v>
      </c>
      <c r="F700" s="22" t="str">
        <f>IFERROR(IF(VLOOKUP(B700,IMPORT!$F:$J,4,0)="true","","S"),"")</f>
        <v/>
      </c>
      <c r="G700" s="10" t="str">
        <f>IFERROR(IF(VLOOKUP(B700,IMPORT!$F:$J,5,0)="normal","","B"),"")</f>
        <v/>
      </c>
      <c r="H700" s="23" t="str">
        <f>IFERROR(IF(VLOOKUP(B700,IMPORT!$F:$L,7,0)="true","","P"),"")</f>
        <v/>
      </c>
      <c r="I700" s="18" t="str">
        <f>IF(AND(OR(IMPORT!K700="available",IMPORT!K700="reservation",IMPORT!K700="reservation-late"),OR(A700&lt;&gt;"Z - Garage - Livraison",A700&lt;&gt;"Z - Garage - Livraison")),B700,"")</f>
        <v/>
      </c>
      <c r="J700" s="18" t="str">
        <f>IFERROR(IF(VLOOKUP(B700,IMPORT!$F:$AF,21,FALSE)&lt;&gt;"null",IF(OR(A700="Z - Garage - Livraison",A700="Z - Garage - Restitution"),"",B700),""),"")</f>
        <v/>
      </c>
      <c r="K700" s="18" t="str">
        <f>IF(AND(J700="",OR(IMPORT!K700="intervention",IMPORT!K700="intervention-late")),IF(OR(A700="Z - Garage - Livraison",A700="Z - Garage - Restitution"),"",B700),"")</f>
        <v/>
      </c>
      <c r="L700" s="18" t="str">
        <f t="shared" si="20"/>
        <v/>
      </c>
      <c r="M700" s="20" t="str">
        <f>IFERROR(INT(IF(OR(IMPORT!K700="intervention",IMPORT!K700="intervention-late",IMPORT!K700="unavailable"),IF(J700&lt;&gt;"",MID(VLOOKUP(B700,IMPORT!$F:$AF,21,0),1,10),MID(VLOOKUP(B700,IMPORT!$F:$AF,19,0),1,10)),"")),"")</f>
        <v/>
      </c>
      <c r="N700" s="20" t="str">
        <f>IFERROR(INT(IF(OR(IMPORT!K700="intervention",IMPORT!K700="intervention-late",IMPORT!K700="unavailable"),IF(J700&lt;&gt;"",MID(VLOOKUP(B700,IMPORT!$F:$AF,22,0),1,10),MID(VLOOKUP(B700,IMPORT!$F:$AF,20,0),1,10)),"")),"")</f>
        <v/>
      </c>
      <c r="O700" s="18" t="str">
        <f t="shared" ca="1" si="21"/>
        <v/>
      </c>
      <c r="P700" s="14" t="str">
        <f>IFERROR(INT(IF(MID(VLOOKUP(B700,IMPORT!$F:$AF,23,FALSE),1,10)&lt;&gt;"null",MID(VLOOKUP(B700,IMPORT!$F:$AF,23,FALSE),1,10),"")),"")</f>
        <v/>
      </c>
      <c r="Q700" s="16" t="str">
        <f>IFERROR(INT(IF(MID(VLOOKUP(B700,IMPORT!$F:$AF,26,FALSE),1,10)&lt;&gt;"null",MID(VLOOKUP(B700,IMPORT!$F:$AF,26,FALSE),1,10),"")),"")</f>
        <v/>
      </c>
      <c r="R700" s="16" t="str">
        <f>IFERROR(IF(VLOOKUP(B700,IMPORT!$F:$AF,11,FALSE)="true","X",""),"")</f>
        <v/>
      </c>
      <c r="S700" s="16" t="str">
        <f>IFERROR(IF(VLOOKUP(B700,IMPORT!$F:$AF,12,FALSE)="true","X",""),"")</f>
        <v/>
      </c>
      <c r="T700" s="16" t="str">
        <f>IFERROR(IF(VLOOKUP(B700,IMPORT!$F:$AF,9,FALSE)="true","X",""),"")</f>
        <v/>
      </c>
      <c r="U700" s="16" t="str">
        <f>IFERROR(IF(VLOOKUP(B700,IMPORT!$F:$AF,10,FALSE)="true","X",""),"")</f>
        <v/>
      </c>
      <c r="V700" s="16" t="str">
        <f>IFERROR(IF(VLOOKUP(B700,IMPORT!$F:$AF,13,FALSE)="true","X",""),"")</f>
        <v/>
      </c>
      <c r="W700" s="16" t="str">
        <f>IFERROR(IF(VLOOKUP(B700,IMPORT!$F:$AF,14,FALSE)="true","X",""),"")</f>
        <v/>
      </c>
      <c r="X700" s="12" t="str">
        <f>IFERROR(INT(IF(MID(VLOOKUP(B700,IMPORT!$F:$AF,27,FALSE),1,10)&lt;&gt;"null",MID(VLOOKUP(B700,IMPORT!$F:$AF,27,FALSE),1,10),"-")),"")</f>
        <v/>
      </c>
      <c r="Y700" s="21" t="str">
        <f>IFERROR(IF(VLOOKUP(B700,IMPORT!$F:$AF,24,FALSE)&lt;&gt;"null",VLOOKUP(B700,IMPORT!$F:$AF,24,FALSE),""),"")</f>
        <v/>
      </c>
      <c r="Z700" s="18" t="str">
        <f>IFERROR(IF(VLOOKUP(B700,IMPORT!$F:$AF,25,FALSE)&lt;&gt;"null",VLOOKUP(B700,IMPORT!$F:$AF,25,FALSE),""),"")</f>
        <v/>
      </c>
    </row>
    <row r="701" spans="1:26">
      <c r="A701" s="1" t="str">
        <f>IFERROR(IF(IMPORT!C701&lt;&gt;"",IMPORT!C701,""),"")</f>
        <v/>
      </c>
      <c r="B701" s="1">
        <f>IFERROR(VLOOKUP(D701,IMPORT!$1:$1048576,6,FALSE),"")</f>
        <v>0</v>
      </c>
      <c r="C701" s="1" t="str">
        <f>IFERROR(VLOOKUP(B701,IMPORT!$F:$G,2,FALSE),"")</f>
        <v/>
      </c>
      <c r="D701" s="8" t="str">
        <f>IFERROR(IF(IMPORT!A701&lt;&gt;"",IMPORT!A701,""),"")</f>
        <v/>
      </c>
      <c r="E701" s="1">
        <f>IFERROR(VLOOKUP(D701,IMPORT!$1:$1048576,21,FALSE),"")</f>
        <v>0</v>
      </c>
      <c r="F701" s="22" t="str">
        <f>IFERROR(IF(VLOOKUP(B701,IMPORT!$F:$J,4,0)="true","","S"),"")</f>
        <v/>
      </c>
      <c r="G701" s="10" t="str">
        <f>IFERROR(IF(VLOOKUP(B701,IMPORT!$F:$J,5,0)="normal","","B"),"")</f>
        <v/>
      </c>
      <c r="H701" s="23" t="str">
        <f>IFERROR(IF(VLOOKUP(B701,IMPORT!$F:$L,7,0)="true","","P"),"")</f>
        <v/>
      </c>
      <c r="I701" s="18" t="str">
        <f>IF(AND(OR(IMPORT!K701="available",IMPORT!K701="reservation",IMPORT!K701="reservation-late"),OR(A701&lt;&gt;"Z - Garage - Livraison",A701&lt;&gt;"Z - Garage - Livraison")),B701,"")</f>
        <v/>
      </c>
      <c r="J701" s="18" t="str">
        <f>IFERROR(IF(VLOOKUP(B701,IMPORT!$F:$AF,21,FALSE)&lt;&gt;"null",IF(OR(A701="Z - Garage - Livraison",A701="Z - Garage - Restitution"),"",B701),""),"")</f>
        <v/>
      </c>
      <c r="K701" s="18" t="str">
        <f>IF(AND(J701="",OR(IMPORT!K701="intervention",IMPORT!K701="intervention-late")),IF(OR(A701="Z - Garage - Livraison",A701="Z - Garage - Restitution"),"",B701),"")</f>
        <v/>
      </c>
      <c r="L701" s="18" t="str">
        <f t="shared" si="20"/>
        <v/>
      </c>
      <c r="M701" s="20" t="str">
        <f>IFERROR(INT(IF(OR(IMPORT!K701="intervention",IMPORT!K701="intervention-late",IMPORT!K701="unavailable"),IF(J701&lt;&gt;"",MID(VLOOKUP(B701,IMPORT!$F:$AF,21,0),1,10),MID(VLOOKUP(B701,IMPORT!$F:$AF,19,0),1,10)),"")),"")</f>
        <v/>
      </c>
      <c r="N701" s="20" t="str">
        <f>IFERROR(INT(IF(OR(IMPORT!K701="intervention",IMPORT!K701="intervention-late",IMPORT!K701="unavailable"),IF(J701&lt;&gt;"",MID(VLOOKUP(B701,IMPORT!$F:$AF,22,0),1,10),MID(VLOOKUP(B701,IMPORT!$F:$AF,20,0),1,10)),"")),"")</f>
        <v/>
      </c>
      <c r="O701" s="18" t="str">
        <f t="shared" ca="1" si="21"/>
        <v/>
      </c>
      <c r="P701" s="14" t="str">
        <f>IFERROR(INT(IF(MID(VLOOKUP(B701,IMPORT!$F:$AF,23,FALSE),1,10)&lt;&gt;"null",MID(VLOOKUP(B701,IMPORT!$F:$AF,23,FALSE),1,10),"")),"")</f>
        <v/>
      </c>
      <c r="Q701" s="16" t="str">
        <f>IFERROR(INT(IF(MID(VLOOKUP(B701,IMPORT!$F:$AF,26,FALSE),1,10)&lt;&gt;"null",MID(VLOOKUP(B701,IMPORT!$F:$AF,26,FALSE),1,10),"")),"")</f>
        <v/>
      </c>
      <c r="R701" s="16" t="str">
        <f>IFERROR(IF(VLOOKUP(B701,IMPORT!$F:$AF,11,FALSE)="true","X",""),"")</f>
        <v/>
      </c>
      <c r="S701" s="16" t="str">
        <f>IFERROR(IF(VLOOKUP(B701,IMPORT!$F:$AF,12,FALSE)="true","X",""),"")</f>
        <v/>
      </c>
      <c r="T701" s="16" t="str">
        <f>IFERROR(IF(VLOOKUP(B701,IMPORT!$F:$AF,9,FALSE)="true","X",""),"")</f>
        <v/>
      </c>
      <c r="U701" s="16" t="str">
        <f>IFERROR(IF(VLOOKUP(B701,IMPORT!$F:$AF,10,FALSE)="true","X",""),"")</f>
        <v/>
      </c>
      <c r="V701" s="16" t="str">
        <f>IFERROR(IF(VLOOKUP(B701,IMPORT!$F:$AF,13,FALSE)="true","X",""),"")</f>
        <v/>
      </c>
      <c r="W701" s="16" t="str">
        <f>IFERROR(IF(VLOOKUP(B701,IMPORT!$F:$AF,14,FALSE)="true","X",""),"")</f>
        <v/>
      </c>
      <c r="X701" s="12" t="str">
        <f>IFERROR(INT(IF(MID(VLOOKUP(B701,IMPORT!$F:$AF,27,FALSE),1,10)&lt;&gt;"null",MID(VLOOKUP(B701,IMPORT!$F:$AF,27,FALSE),1,10),"-")),"")</f>
        <v/>
      </c>
      <c r="Y701" s="21" t="str">
        <f>IFERROR(IF(VLOOKUP(B701,IMPORT!$F:$AF,24,FALSE)&lt;&gt;"null",VLOOKUP(B701,IMPORT!$F:$AF,24,FALSE),""),"")</f>
        <v/>
      </c>
      <c r="Z701" s="18" t="str">
        <f>IFERROR(IF(VLOOKUP(B701,IMPORT!$F:$AF,25,FALSE)&lt;&gt;"null",VLOOKUP(B701,IMPORT!$F:$AF,25,FALSE),""),"")</f>
        <v/>
      </c>
    </row>
    <row r="702" spans="1:26">
      <c r="A702" s="1" t="str">
        <f>IFERROR(IF(IMPORT!C702&lt;&gt;"",IMPORT!C702,""),"")</f>
        <v/>
      </c>
      <c r="B702" s="1">
        <f>IFERROR(VLOOKUP(D702,IMPORT!$1:$1048576,6,FALSE),"")</f>
        <v>0</v>
      </c>
      <c r="C702" s="1" t="str">
        <f>IFERROR(VLOOKUP(B702,IMPORT!$F:$G,2,FALSE),"")</f>
        <v/>
      </c>
      <c r="D702" s="8" t="str">
        <f>IFERROR(IF(IMPORT!A702&lt;&gt;"",IMPORT!A702,""),"")</f>
        <v/>
      </c>
      <c r="E702" s="1">
        <f>IFERROR(VLOOKUP(D702,IMPORT!$1:$1048576,21,FALSE),"")</f>
        <v>0</v>
      </c>
      <c r="F702" s="22" t="str">
        <f>IFERROR(IF(VLOOKUP(B702,IMPORT!$F:$J,4,0)="true","","S"),"")</f>
        <v/>
      </c>
      <c r="G702" s="10" t="str">
        <f>IFERROR(IF(VLOOKUP(B702,IMPORT!$F:$J,5,0)="normal","","B"),"")</f>
        <v/>
      </c>
      <c r="H702" s="23" t="str">
        <f>IFERROR(IF(VLOOKUP(B702,IMPORT!$F:$L,7,0)="true","","P"),"")</f>
        <v/>
      </c>
      <c r="I702" s="18" t="str">
        <f>IF(AND(OR(IMPORT!K702="available",IMPORT!K702="reservation",IMPORT!K702="reservation-late"),OR(A702&lt;&gt;"Z - Garage - Livraison",A702&lt;&gt;"Z - Garage - Livraison")),B702,"")</f>
        <v/>
      </c>
      <c r="J702" s="18" t="str">
        <f>IFERROR(IF(VLOOKUP(B702,IMPORT!$F:$AF,21,FALSE)&lt;&gt;"null",IF(OR(A702="Z - Garage - Livraison",A702="Z - Garage - Restitution"),"",B702),""),"")</f>
        <v/>
      </c>
      <c r="K702" s="18" t="str">
        <f>IF(AND(J702="",OR(IMPORT!K702="intervention",IMPORT!K702="intervention-late")),IF(OR(A702="Z - Garage - Livraison",A702="Z - Garage - Restitution"),"",B702),"")</f>
        <v/>
      </c>
      <c r="L702" s="18" t="str">
        <f t="shared" si="20"/>
        <v/>
      </c>
      <c r="M702" s="20" t="str">
        <f>IFERROR(INT(IF(OR(IMPORT!K702="intervention",IMPORT!K702="intervention-late",IMPORT!K702="unavailable"),IF(J702&lt;&gt;"",MID(VLOOKUP(B702,IMPORT!$F:$AF,21,0),1,10),MID(VLOOKUP(B702,IMPORT!$F:$AF,19,0),1,10)),"")),"")</f>
        <v/>
      </c>
      <c r="N702" s="20" t="str">
        <f>IFERROR(INT(IF(OR(IMPORT!K702="intervention",IMPORT!K702="intervention-late",IMPORT!K702="unavailable"),IF(J702&lt;&gt;"",MID(VLOOKUP(B702,IMPORT!$F:$AF,22,0),1,10),MID(VLOOKUP(B702,IMPORT!$F:$AF,20,0),1,10)),"")),"")</f>
        <v/>
      </c>
      <c r="O702" s="18" t="str">
        <f t="shared" ca="1" si="21"/>
        <v/>
      </c>
      <c r="P702" s="14" t="str">
        <f>IFERROR(INT(IF(MID(VLOOKUP(B702,IMPORT!$F:$AF,23,FALSE),1,10)&lt;&gt;"null",MID(VLOOKUP(B702,IMPORT!$F:$AF,23,FALSE),1,10),"")),"")</f>
        <v/>
      </c>
      <c r="Q702" s="16" t="str">
        <f>IFERROR(INT(IF(MID(VLOOKUP(B702,IMPORT!$F:$AF,26,FALSE),1,10)&lt;&gt;"null",MID(VLOOKUP(B702,IMPORT!$F:$AF,26,FALSE),1,10),"")),"")</f>
        <v/>
      </c>
      <c r="R702" s="16" t="str">
        <f>IFERROR(IF(VLOOKUP(B702,IMPORT!$F:$AF,11,FALSE)="true","X",""),"")</f>
        <v/>
      </c>
      <c r="S702" s="16" t="str">
        <f>IFERROR(IF(VLOOKUP(B702,IMPORT!$F:$AF,12,FALSE)="true","X",""),"")</f>
        <v/>
      </c>
      <c r="T702" s="16" t="str">
        <f>IFERROR(IF(VLOOKUP(B702,IMPORT!$F:$AF,9,FALSE)="true","X",""),"")</f>
        <v/>
      </c>
      <c r="U702" s="16" t="str">
        <f>IFERROR(IF(VLOOKUP(B702,IMPORT!$F:$AF,10,FALSE)="true","X",""),"")</f>
        <v/>
      </c>
      <c r="V702" s="16" t="str">
        <f>IFERROR(IF(VLOOKUP(B702,IMPORT!$F:$AF,13,FALSE)="true","X",""),"")</f>
        <v/>
      </c>
      <c r="W702" s="16" t="str">
        <f>IFERROR(IF(VLOOKUP(B702,IMPORT!$F:$AF,14,FALSE)="true","X",""),"")</f>
        <v/>
      </c>
      <c r="X702" s="12" t="str">
        <f>IFERROR(INT(IF(MID(VLOOKUP(B702,IMPORT!$F:$AF,27,FALSE),1,10)&lt;&gt;"null",MID(VLOOKUP(B702,IMPORT!$F:$AF,27,FALSE),1,10),"-")),"")</f>
        <v/>
      </c>
      <c r="Y702" s="21" t="str">
        <f>IFERROR(IF(VLOOKUP(B702,IMPORT!$F:$AF,24,FALSE)&lt;&gt;"null",VLOOKUP(B702,IMPORT!$F:$AF,24,FALSE),""),"")</f>
        <v/>
      </c>
      <c r="Z702" s="18" t="str">
        <f>IFERROR(IF(VLOOKUP(B702,IMPORT!$F:$AF,25,FALSE)&lt;&gt;"null",VLOOKUP(B702,IMPORT!$F:$AF,25,FALSE),""),"")</f>
        <v/>
      </c>
    </row>
    <row r="703" spans="1:26">
      <c r="A703" s="1" t="str">
        <f>IFERROR(IF(IMPORT!C703&lt;&gt;"",IMPORT!C703,""),"")</f>
        <v/>
      </c>
      <c r="B703" s="1">
        <f>IFERROR(VLOOKUP(D703,IMPORT!$1:$1048576,6,FALSE),"")</f>
        <v>0</v>
      </c>
      <c r="C703" s="1" t="str">
        <f>IFERROR(VLOOKUP(B703,IMPORT!$F:$G,2,FALSE),"")</f>
        <v/>
      </c>
      <c r="D703" s="8" t="str">
        <f>IFERROR(IF(IMPORT!A703&lt;&gt;"",IMPORT!A703,""),"")</f>
        <v/>
      </c>
      <c r="E703" s="1">
        <f>IFERROR(VLOOKUP(D703,IMPORT!$1:$1048576,21,FALSE),"")</f>
        <v>0</v>
      </c>
      <c r="F703" s="22" t="str">
        <f>IFERROR(IF(VLOOKUP(B703,IMPORT!$F:$J,4,0)="true","","S"),"")</f>
        <v/>
      </c>
      <c r="G703" s="10" t="str">
        <f>IFERROR(IF(VLOOKUP(B703,IMPORT!$F:$J,5,0)="normal","","B"),"")</f>
        <v/>
      </c>
      <c r="H703" s="23" t="str">
        <f>IFERROR(IF(VLOOKUP(B703,IMPORT!$F:$L,7,0)="true","","P"),"")</f>
        <v/>
      </c>
      <c r="I703" s="18" t="str">
        <f>IF(AND(OR(IMPORT!K703="available",IMPORT!K703="reservation",IMPORT!K703="reservation-late"),OR(A703&lt;&gt;"Z - Garage - Livraison",A703&lt;&gt;"Z - Garage - Livraison")),B703,"")</f>
        <v/>
      </c>
      <c r="J703" s="18" t="str">
        <f>IFERROR(IF(VLOOKUP(B703,IMPORT!$F:$AF,21,FALSE)&lt;&gt;"null",IF(OR(A703="Z - Garage - Livraison",A703="Z - Garage - Restitution"),"",B703),""),"")</f>
        <v/>
      </c>
      <c r="K703" s="18" t="str">
        <f>IF(AND(J703="",OR(IMPORT!K703="intervention",IMPORT!K703="intervention-late")),IF(OR(A703="Z - Garage - Livraison",A703="Z - Garage - Restitution"),"",B703),"")</f>
        <v/>
      </c>
      <c r="L703" s="18" t="str">
        <f t="shared" si="20"/>
        <v/>
      </c>
      <c r="M703" s="20" t="str">
        <f>IFERROR(INT(IF(OR(IMPORT!K703="intervention",IMPORT!K703="intervention-late",IMPORT!K703="unavailable"),IF(J703&lt;&gt;"",MID(VLOOKUP(B703,IMPORT!$F:$AF,21,0),1,10),MID(VLOOKUP(B703,IMPORT!$F:$AF,19,0),1,10)),"")),"")</f>
        <v/>
      </c>
      <c r="N703" s="20" t="str">
        <f>IFERROR(INT(IF(OR(IMPORT!K703="intervention",IMPORT!K703="intervention-late",IMPORT!K703="unavailable"),IF(J703&lt;&gt;"",MID(VLOOKUP(B703,IMPORT!$F:$AF,22,0),1,10),MID(VLOOKUP(B703,IMPORT!$F:$AF,20,0),1,10)),"")),"")</f>
        <v/>
      </c>
      <c r="O703" s="18" t="str">
        <f t="shared" ca="1" si="21"/>
        <v/>
      </c>
      <c r="P703" s="14" t="str">
        <f>IFERROR(INT(IF(MID(VLOOKUP(B703,IMPORT!$F:$AF,23,FALSE),1,10)&lt;&gt;"null",MID(VLOOKUP(B703,IMPORT!$F:$AF,23,FALSE),1,10),"")),"")</f>
        <v/>
      </c>
      <c r="Q703" s="16" t="str">
        <f>IFERROR(INT(IF(MID(VLOOKUP(B703,IMPORT!$F:$AF,26,FALSE),1,10)&lt;&gt;"null",MID(VLOOKUP(B703,IMPORT!$F:$AF,26,FALSE),1,10),"")),"")</f>
        <v/>
      </c>
      <c r="R703" s="16" t="str">
        <f>IFERROR(IF(VLOOKUP(B703,IMPORT!$F:$AF,11,FALSE)="true","X",""),"")</f>
        <v/>
      </c>
      <c r="S703" s="16" t="str">
        <f>IFERROR(IF(VLOOKUP(B703,IMPORT!$F:$AF,12,FALSE)="true","X",""),"")</f>
        <v/>
      </c>
      <c r="T703" s="16" t="str">
        <f>IFERROR(IF(VLOOKUP(B703,IMPORT!$F:$AF,9,FALSE)="true","X",""),"")</f>
        <v/>
      </c>
      <c r="U703" s="16" t="str">
        <f>IFERROR(IF(VLOOKUP(B703,IMPORT!$F:$AF,10,FALSE)="true","X",""),"")</f>
        <v/>
      </c>
      <c r="V703" s="16" t="str">
        <f>IFERROR(IF(VLOOKUP(B703,IMPORT!$F:$AF,13,FALSE)="true","X",""),"")</f>
        <v/>
      </c>
      <c r="W703" s="16" t="str">
        <f>IFERROR(IF(VLOOKUP(B703,IMPORT!$F:$AF,14,FALSE)="true","X",""),"")</f>
        <v/>
      </c>
      <c r="X703" s="12" t="str">
        <f>IFERROR(INT(IF(MID(VLOOKUP(B703,IMPORT!$F:$AF,27,FALSE),1,10)&lt;&gt;"null",MID(VLOOKUP(B703,IMPORT!$F:$AF,27,FALSE),1,10),"-")),"")</f>
        <v/>
      </c>
      <c r="Y703" s="21" t="str">
        <f>IFERROR(IF(VLOOKUP(B703,IMPORT!$F:$AF,24,FALSE)&lt;&gt;"null",VLOOKUP(B703,IMPORT!$F:$AF,24,FALSE),""),"")</f>
        <v/>
      </c>
      <c r="Z703" s="18" t="str">
        <f>IFERROR(IF(VLOOKUP(B703,IMPORT!$F:$AF,25,FALSE)&lt;&gt;"null",VLOOKUP(B703,IMPORT!$F:$AF,25,FALSE),""),"")</f>
        <v/>
      </c>
    </row>
    <row r="704" spans="1:26">
      <c r="A704" s="1" t="str">
        <f>IFERROR(IF(IMPORT!C704&lt;&gt;"",IMPORT!C704,""),"")</f>
        <v/>
      </c>
      <c r="B704" s="1">
        <f>IFERROR(VLOOKUP(D704,IMPORT!$1:$1048576,6,FALSE),"")</f>
        <v>0</v>
      </c>
      <c r="C704" s="1" t="str">
        <f>IFERROR(VLOOKUP(B704,IMPORT!$F:$G,2,FALSE),"")</f>
        <v/>
      </c>
      <c r="D704" s="8" t="str">
        <f>IFERROR(IF(IMPORT!A704&lt;&gt;"",IMPORT!A704,""),"")</f>
        <v/>
      </c>
      <c r="E704" s="1">
        <f>IFERROR(VLOOKUP(D704,IMPORT!$1:$1048576,21,FALSE),"")</f>
        <v>0</v>
      </c>
      <c r="F704" s="22" t="str">
        <f>IFERROR(IF(VLOOKUP(B704,IMPORT!$F:$J,4,0)="true","","S"),"")</f>
        <v/>
      </c>
      <c r="G704" s="10" t="str">
        <f>IFERROR(IF(VLOOKUP(B704,IMPORT!$F:$J,5,0)="normal","","B"),"")</f>
        <v/>
      </c>
      <c r="H704" s="23" t="str">
        <f>IFERROR(IF(VLOOKUP(B704,IMPORT!$F:$L,7,0)="true","","P"),"")</f>
        <v/>
      </c>
      <c r="I704" s="18" t="str">
        <f>IF(AND(OR(IMPORT!K704="available",IMPORT!K704="reservation",IMPORT!K704="reservation-late"),OR(A704&lt;&gt;"Z - Garage - Livraison",A704&lt;&gt;"Z - Garage - Livraison")),B704,"")</f>
        <v/>
      </c>
      <c r="J704" s="18" t="str">
        <f>IFERROR(IF(VLOOKUP(B704,IMPORT!$F:$AF,21,FALSE)&lt;&gt;"null",IF(OR(A704="Z - Garage - Livraison",A704="Z - Garage - Restitution"),"",B704),""),"")</f>
        <v/>
      </c>
      <c r="K704" s="18" t="str">
        <f>IF(AND(J704="",OR(IMPORT!K704="intervention",IMPORT!K704="intervention-late")),IF(OR(A704="Z - Garage - Livraison",A704="Z - Garage - Restitution"),"",B704),"")</f>
        <v/>
      </c>
      <c r="L704" s="18" t="str">
        <f t="shared" si="20"/>
        <v/>
      </c>
      <c r="M704" s="20" t="str">
        <f>IFERROR(INT(IF(OR(IMPORT!K704="intervention",IMPORT!K704="intervention-late",IMPORT!K704="unavailable"),IF(J704&lt;&gt;"",MID(VLOOKUP(B704,IMPORT!$F:$AF,21,0),1,10),MID(VLOOKUP(B704,IMPORT!$F:$AF,19,0),1,10)),"")),"")</f>
        <v/>
      </c>
      <c r="N704" s="20" t="str">
        <f>IFERROR(INT(IF(OR(IMPORT!K704="intervention",IMPORT!K704="intervention-late",IMPORT!K704="unavailable"),IF(J704&lt;&gt;"",MID(VLOOKUP(B704,IMPORT!$F:$AF,22,0),1,10),MID(VLOOKUP(B704,IMPORT!$F:$AF,20,0),1,10)),"")),"")</f>
        <v/>
      </c>
      <c r="O704" s="18" t="str">
        <f t="shared" ca="1" si="21"/>
        <v/>
      </c>
      <c r="P704" s="14" t="str">
        <f>IFERROR(INT(IF(MID(VLOOKUP(B704,IMPORT!$F:$AF,23,FALSE),1,10)&lt;&gt;"null",MID(VLOOKUP(B704,IMPORT!$F:$AF,23,FALSE),1,10),"")),"")</f>
        <v/>
      </c>
      <c r="Q704" s="16" t="str">
        <f>IFERROR(INT(IF(MID(VLOOKUP(B704,IMPORT!$F:$AF,26,FALSE),1,10)&lt;&gt;"null",MID(VLOOKUP(B704,IMPORT!$F:$AF,26,FALSE),1,10),"")),"")</f>
        <v/>
      </c>
      <c r="R704" s="16" t="str">
        <f>IFERROR(IF(VLOOKUP(B704,IMPORT!$F:$AF,11,FALSE)="true","X",""),"")</f>
        <v/>
      </c>
      <c r="S704" s="16" t="str">
        <f>IFERROR(IF(VLOOKUP(B704,IMPORT!$F:$AF,12,FALSE)="true","X",""),"")</f>
        <v/>
      </c>
      <c r="T704" s="16" t="str">
        <f>IFERROR(IF(VLOOKUP(B704,IMPORT!$F:$AF,9,FALSE)="true","X",""),"")</f>
        <v/>
      </c>
      <c r="U704" s="16" t="str">
        <f>IFERROR(IF(VLOOKUP(B704,IMPORT!$F:$AF,10,FALSE)="true","X",""),"")</f>
        <v/>
      </c>
      <c r="V704" s="16" t="str">
        <f>IFERROR(IF(VLOOKUP(B704,IMPORT!$F:$AF,13,FALSE)="true","X",""),"")</f>
        <v/>
      </c>
      <c r="W704" s="16" t="str">
        <f>IFERROR(IF(VLOOKUP(B704,IMPORT!$F:$AF,14,FALSE)="true","X",""),"")</f>
        <v/>
      </c>
      <c r="X704" s="12" t="str">
        <f>IFERROR(INT(IF(MID(VLOOKUP(B704,IMPORT!$F:$AF,27,FALSE),1,10)&lt;&gt;"null",MID(VLOOKUP(B704,IMPORT!$F:$AF,27,FALSE),1,10),"-")),"")</f>
        <v/>
      </c>
      <c r="Y704" s="21" t="str">
        <f>IFERROR(IF(VLOOKUP(B704,IMPORT!$F:$AF,24,FALSE)&lt;&gt;"null",VLOOKUP(B704,IMPORT!$F:$AF,24,FALSE),""),"")</f>
        <v/>
      </c>
      <c r="Z704" s="18" t="str">
        <f>IFERROR(IF(VLOOKUP(B704,IMPORT!$F:$AF,25,FALSE)&lt;&gt;"null",VLOOKUP(B704,IMPORT!$F:$AF,25,FALSE),""),"")</f>
        <v/>
      </c>
    </row>
    <row r="705" spans="1:26">
      <c r="A705" s="1" t="str">
        <f>IFERROR(IF(IMPORT!C705&lt;&gt;"",IMPORT!C705,""),"")</f>
        <v/>
      </c>
      <c r="B705" s="1">
        <f>IFERROR(VLOOKUP(D705,IMPORT!$1:$1048576,6,FALSE),"")</f>
        <v>0</v>
      </c>
      <c r="C705" s="1" t="str">
        <f>IFERROR(VLOOKUP(B705,IMPORT!$F:$G,2,FALSE),"")</f>
        <v/>
      </c>
      <c r="D705" s="8" t="str">
        <f>IFERROR(IF(IMPORT!A705&lt;&gt;"",IMPORT!A705,""),"")</f>
        <v/>
      </c>
      <c r="E705" s="1">
        <f>IFERROR(VLOOKUP(D705,IMPORT!$1:$1048576,21,FALSE),"")</f>
        <v>0</v>
      </c>
      <c r="F705" s="22" t="str">
        <f>IFERROR(IF(VLOOKUP(B705,IMPORT!$F:$J,4,0)="true","","S"),"")</f>
        <v/>
      </c>
      <c r="G705" s="10" t="str">
        <f>IFERROR(IF(VLOOKUP(B705,IMPORT!$F:$J,5,0)="normal","","B"),"")</f>
        <v/>
      </c>
      <c r="H705" s="23" t="str">
        <f>IFERROR(IF(VLOOKUP(B705,IMPORT!$F:$L,7,0)="true","","P"),"")</f>
        <v/>
      </c>
      <c r="I705" s="18" t="str">
        <f>IF(AND(OR(IMPORT!K705="available",IMPORT!K705="reservation",IMPORT!K705="reservation-late"),OR(A705&lt;&gt;"Z - Garage - Livraison",A705&lt;&gt;"Z - Garage - Livraison")),B705,"")</f>
        <v/>
      </c>
      <c r="J705" s="18" t="str">
        <f>IFERROR(IF(VLOOKUP(B705,IMPORT!$F:$AF,21,FALSE)&lt;&gt;"null",IF(OR(A705="Z - Garage - Livraison",A705="Z - Garage - Restitution"),"",B705),""),"")</f>
        <v/>
      </c>
      <c r="K705" s="18" t="str">
        <f>IF(AND(J705="",OR(IMPORT!K705="intervention",IMPORT!K705="intervention-late")),IF(OR(A705="Z - Garage - Livraison",A705="Z - Garage - Restitution"),"",B705),"")</f>
        <v/>
      </c>
      <c r="L705" s="18" t="str">
        <f t="shared" si="20"/>
        <v/>
      </c>
      <c r="M705" s="20" t="str">
        <f>IFERROR(INT(IF(OR(IMPORT!K705="intervention",IMPORT!K705="intervention-late",IMPORT!K705="unavailable"),IF(J705&lt;&gt;"",MID(VLOOKUP(B705,IMPORT!$F:$AF,21,0),1,10),MID(VLOOKUP(B705,IMPORT!$F:$AF,19,0),1,10)),"")),"")</f>
        <v/>
      </c>
      <c r="N705" s="20" t="str">
        <f>IFERROR(INT(IF(OR(IMPORT!K705="intervention",IMPORT!K705="intervention-late",IMPORT!K705="unavailable"),IF(J705&lt;&gt;"",MID(VLOOKUP(B705,IMPORT!$F:$AF,22,0),1,10),MID(VLOOKUP(B705,IMPORT!$F:$AF,20,0),1,10)),"")),"")</f>
        <v/>
      </c>
      <c r="O705" s="18" t="str">
        <f t="shared" ca="1" si="21"/>
        <v/>
      </c>
      <c r="P705" s="14" t="str">
        <f>IFERROR(INT(IF(MID(VLOOKUP(B705,IMPORT!$F:$AF,23,FALSE),1,10)&lt;&gt;"null",MID(VLOOKUP(B705,IMPORT!$F:$AF,23,FALSE),1,10),"")),"")</f>
        <v/>
      </c>
      <c r="Q705" s="16" t="str">
        <f>IFERROR(INT(IF(MID(VLOOKUP(B705,IMPORT!$F:$AF,26,FALSE),1,10)&lt;&gt;"null",MID(VLOOKUP(B705,IMPORT!$F:$AF,26,FALSE),1,10),"")),"")</f>
        <v/>
      </c>
      <c r="R705" s="16" t="str">
        <f>IFERROR(IF(VLOOKUP(B705,IMPORT!$F:$AF,11,FALSE)="true","X",""),"")</f>
        <v/>
      </c>
      <c r="S705" s="16" t="str">
        <f>IFERROR(IF(VLOOKUP(B705,IMPORT!$F:$AF,12,FALSE)="true","X",""),"")</f>
        <v/>
      </c>
      <c r="T705" s="16" t="str">
        <f>IFERROR(IF(VLOOKUP(B705,IMPORT!$F:$AF,9,FALSE)="true","X",""),"")</f>
        <v/>
      </c>
      <c r="U705" s="16" t="str">
        <f>IFERROR(IF(VLOOKUP(B705,IMPORT!$F:$AF,10,FALSE)="true","X",""),"")</f>
        <v/>
      </c>
      <c r="V705" s="16" t="str">
        <f>IFERROR(IF(VLOOKUP(B705,IMPORT!$F:$AF,13,FALSE)="true","X",""),"")</f>
        <v/>
      </c>
      <c r="W705" s="16" t="str">
        <f>IFERROR(IF(VLOOKUP(B705,IMPORT!$F:$AF,14,FALSE)="true","X",""),"")</f>
        <v/>
      </c>
      <c r="X705" s="12" t="str">
        <f>IFERROR(INT(IF(MID(VLOOKUP(B705,IMPORT!$F:$AF,27,FALSE),1,10)&lt;&gt;"null",MID(VLOOKUP(B705,IMPORT!$F:$AF,27,FALSE),1,10),"-")),"")</f>
        <v/>
      </c>
      <c r="Y705" s="21" t="str">
        <f>IFERROR(IF(VLOOKUP(B705,IMPORT!$F:$AF,24,FALSE)&lt;&gt;"null",VLOOKUP(B705,IMPORT!$F:$AF,24,FALSE),""),"")</f>
        <v/>
      </c>
      <c r="Z705" s="18" t="str">
        <f>IFERROR(IF(VLOOKUP(B705,IMPORT!$F:$AF,25,FALSE)&lt;&gt;"null",VLOOKUP(B705,IMPORT!$F:$AF,25,FALSE),""),"")</f>
        <v/>
      </c>
    </row>
    <row r="706" spans="1:26">
      <c r="A706" s="1" t="str">
        <f>IFERROR(IF(IMPORT!C706&lt;&gt;"",IMPORT!C706,""),"")</f>
        <v/>
      </c>
      <c r="B706" s="1">
        <f>IFERROR(VLOOKUP(D706,IMPORT!$1:$1048576,6,FALSE),"")</f>
        <v>0</v>
      </c>
      <c r="C706" s="1" t="str">
        <f>IFERROR(VLOOKUP(B706,IMPORT!$F:$G,2,FALSE),"")</f>
        <v/>
      </c>
      <c r="D706" s="8" t="str">
        <f>IFERROR(IF(IMPORT!A706&lt;&gt;"",IMPORT!A706,""),"")</f>
        <v/>
      </c>
      <c r="E706" s="1">
        <f>IFERROR(VLOOKUP(D706,IMPORT!$1:$1048576,21,FALSE),"")</f>
        <v>0</v>
      </c>
      <c r="F706" s="22" t="str">
        <f>IFERROR(IF(VLOOKUP(B706,IMPORT!$F:$J,4,0)="true","","S"),"")</f>
        <v/>
      </c>
      <c r="G706" s="10" t="str">
        <f>IFERROR(IF(VLOOKUP(B706,IMPORT!$F:$J,5,0)="normal","","B"),"")</f>
        <v/>
      </c>
      <c r="H706" s="23" t="str">
        <f>IFERROR(IF(VLOOKUP(B706,IMPORT!$F:$L,7,0)="true","","P"),"")</f>
        <v/>
      </c>
      <c r="I706" s="18" t="str">
        <f>IF(AND(OR(IMPORT!K706="available",IMPORT!K706="reservation",IMPORT!K706="reservation-late"),OR(A706&lt;&gt;"Z - Garage - Livraison",A706&lt;&gt;"Z - Garage - Livraison")),B706,"")</f>
        <v/>
      </c>
      <c r="J706" s="18" t="str">
        <f>IFERROR(IF(VLOOKUP(B706,IMPORT!$F:$AF,21,FALSE)&lt;&gt;"null",IF(OR(A706="Z - Garage - Livraison",A706="Z - Garage - Restitution"),"",B706),""),"")</f>
        <v/>
      </c>
      <c r="K706" s="18" t="str">
        <f>IF(AND(J706="",OR(IMPORT!K706="intervention",IMPORT!K706="intervention-late")),IF(OR(A706="Z - Garage - Livraison",A706="Z - Garage - Restitution"),"",B706),"")</f>
        <v/>
      </c>
      <c r="L706" s="18" t="str">
        <f t="shared" ref="L706:L769" si="22">IFERROR(IF(OR(A706="Z - Garage - Livraison",A706="Z - Garage - Restitution"),B706,""),"")</f>
        <v/>
      </c>
      <c r="M706" s="20" t="str">
        <f>IFERROR(INT(IF(OR(IMPORT!K706="intervention",IMPORT!K706="intervention-late",IMPORT!K706="unavailable"),IF(J706&lt;&gt;"",MID(VLOOKUP(B706,IMPORT!$F:$AF,21,0),1,10),MID(VLOOKUP(B706,IMPORT!$F:$AF,19,0),1,10)),"")),"")</f>
        <v/>
      </c>
      <c r="N706" s="20" t="str">
        <f>IFERROR(INT(IF(OR(IMPORT!K706="intervention",IMPORT!K706="intervention-late",IMPORT!K706="unavailable"),IF(J706&lt;&gt;"",MID(VLOOKUP(B706,IMPORT!$F:$AF,22,0),1,10),MID(VLOOKUP(B706,IMPORT!$F:$AF,20,0),1,10)),"")),"")</f>
        <v/>
      </c>
      <c r="O706" s="18" t="str">
        <f t="shared" ca="1" si="21"/>
        <v/>
      </c>
      <c r="P706" s="14" t="str">
        <f>IFERROR(INT(IF(MID(VLOOKUP(B706,IMPORT!$F:$AF,23,FALSE),1,10)&lt;&gt;"null",MID(VLOOKUP(B706,IMPORT!$F:$AF,23,FALSE),1,10),"")),"")</f>
        <v/>
      </c>
      <c r="Q706" s="16" t="str">
        <f>IFERROR(INT(IF(MID(VLOOKUP(B706,IMPORT!$F:$AF,26,FALSE),1,10)&lt;&gt;"null",MID(VLOOKUP(B706,IMPORT!$F:$AF,26,FALSE),1,10),"")),"")</f>
        <v/>
      </c>
      <c r="R706" s="16" t="str">
        <f>IFERROR(IF(VLOOKUP(B706,IMPORT!$F:$AF,11,FALSE)="true","X",""),"")</f>
        <v/>
      </c>
      <c r="S706" s="16" t="str">
        <f>IFERROR(IF(VLOOKUP(B706,IMPORT!$F:$AF,12,FALSE)="true","X",""),"")</f>
        <v/>
      </c>
      <c r="T706" s="16" t="str">
        <f>IFERROR(IF(VLOOKUP(B706,IMPORT!$F:$AF,9,FALSE)="true","X",""),"")</f>
        <v/>
      </c>
      <c r="U706" s="16" t="str">
        <f>IFERROR(IF(VLOOKUP(B706,IMPORT!$F:$AF,10,FALSE)="true","X",""),"")</f>
        <v/>
      </c>
      <c r="V706" s="16" t="str">
        <f>IFERROR(IF(VLOOKUP(B706,IMPORT!$F:$AF,13,FALSE)="true","X",""),"")</f>
        <v/>
      </c>
      <c r="W706" s="16" t="str">
        <f>IFERROR(IF(VLOOKUP(B706,IMPORT!$F:$AF,14,FALSE)="true","X",""),"")</f>
        <v/>
      </c>
      <c r="X706" s="12" t="str">
        <f>IFERROR(INT(IF(MID(VLOOKUP(B706,IMPORT!$F:$AF,27,FALSE),1,10)&lt;&gt;"null",MID(VLOOKUP(B706,IMPORT!$F:$AF,27,FALSE),1,10),"-")),"")</f>
        <v/>
      </c>
      <c r="Y706" s="21" t="str">
        <f>IFERROR(IF(VLOOKUP(B706,IMPORT!$F:$AF,24,FALSE)&lt;&gt;"null",VLOOKUP(B706,IMPORT!$F:$AF,24,FALSE),""),"")</f>
        <v/>
      </c>
      <c r="Z706" s="18" t="str">
        <f>IFERROR(IF(VLOOKUP(B706,IMPORT!$F:$AF,25,FALSE)&lt;&gt;"null",VLOOKUP(B706,IMPORT!$F:$AF,25,FALSE),""),"")</f>
        <v/>
      </c>
    </row>
    <row r="707" spans="1:26">
      <c r="A707" s="1" t="str">
        <f>IFERROR(IF(IMPORT!C707&lt;&gt;"",IMPORT!C707,""),"")</f>
        <v/>
      </c>
      <c r="B707" s="1">
        <f>IFERROR(VLOOKUP(D707,IMPORT!$1:$1048576,6,FALSE),"")</f>
        <v>0</v>
      </c>
      <c r="C707" s="1" t="str">
        <f>IFERROR(VLOOKUP(B707,IMPORT!$F:$G,2,FALSE),"")</f>
        <v/>
      </c>
      <c r="D707" s="8" t="str">
        <f>IFERROR(IF(IMPORT!A707&lt;&gt;"",IMPORT!A707,""),"")</f>
        <v/>
      </c>
      <c r="E707" s="1">
        <f>IFERROR(VLOOKUP(D707,IMPORT!$1:$1048576,21,FALSE),"")</f>
        <v>0</v>
      </c>
      <c r="F707" s="22" t="str">
        <f>IFERROR(IF(VLOOKUP(B707,IMPORT!$F:$J,4,0)="true","","S"),"")</f>
        <v/>
      </c>
      <c r="G707" s="10" t="str">
        <f>IFERROR(IF(VLOOKUP(B707,IMPORT!$F:$J,5,0)="normal","","B"),"")</f>
        <v/>
      </c>
      <c r="H707" s="23" t="str">
        <f>IFERROR(IF(VLOOKUP(B707,IMPORT!$F:$L,7,0)="true","","P"),"")</f>
        <v/>
      </c>
      <c r="I707" s="18" t="str">
        <f>IF(AND(OR(IMPORT!K707="available",IMPORT!K707="reservation",IMPORT!K707="reservation-late"),OR(A707&lt;&gt;"Z - Garage - Livraison",A707&lt;&gt;"Z - Garage - Livraison")),B707,"")</f>
        <v/>
      </c>
      <c r="J707" s="18" t="str">
        <f>IFERROR(IF(VLOOKUP(B707,IMPORT!$F:$AF,21,FALSE)&lt;&gt;"null",IF(OR(A707="Z - Garage - Livraison",A707="Z - Garage - Restitution"),"",B707),""),"")</f>
        <v/>
      </c>
      <c r="K707" s="18" t="str">
        <f>IF(AND(J707="",OR(IMPORT!K707="intervention",IMPORT!K707="intervention-late")),IF(OR(A707="Z - Garage - Livraison",A707="Z - Garage - Restitution"),"",B707),"")</f>
        <v/>
      </c>
      <c r="L707" s="18" t="str">
        <f t="shared" si="22"/>
        <v/>
      </c>
      <c r="M707" s="20" t="str">
        <f>IFERROR(INT(IF(OR(IMPORT!K707="intervention",IMPORT!K707="intervention-late",IMPORT!K707="unavailable"),IF(J707&lt;&gt;"",MID(VLOOKUP(B707,IMPORT!$F:$AF,21,0),1,10),MID(VLOOKUP(B707,IMPORT!$F:$AF,19,0),1,10)),"")),"")</f>
        <v/>
      </c>
      <c r="N707" s="20" t="str">
        <f>IFERROR(INT(IF(OR(IMPORT!K707="intervention",IMPORT!K707="intervention-late",IMPORT!K707="unavailable"),IF(J707&lt;&gt;"",MID(VLOOKUP(B707,IMPORT!$F:$AF,22,0),1,10),MID(VLOOKUP(B707,IMPORT!$F:$AF,20,0),1,10)),"")),"")</f>
        <v/>
      </c>
      <c r="O707" s="18" t="str">
        <f t="shared" ref="O707:O770" ca="1" si="23">IF(J707&lt;&gt;"",IF(N707&lt;&gt;"",N707-TODAY(),""),"")</f>
        <v/>
      </c>
      <c r="P707" s="14" t="str">
        <f>IFERROR(INT(IF(MID(VLOOKUP(B707,IMPORT!$F:$AF,23,FALSE),1,10)&lt;&gt;"null",MID(VLOOKUP(B707,IMPORT!$F:$AF,23,FALSE),1,10),"")),"")</f>
        <v/>
      </c>
      <c r="Q707" s="16" t="str">
        <f>IFERROR(INT(IF(MID(VLOOKUP(B707,IMPORT!$F:$AF,26,FALSE),1,10)&lt;&gt;"null",MID(VLOOKUP(B707,IMPORT!$F:$AF,26,FALSE),1,10),"")),"")</f>
        <v/>
      </c>
      <c r="R707" s="16" t="str">
        <f>IFERROR(IF(VLOOKUP(B707,IMPORT!$F:$AF,11,FALSE)="true","X",""),"")</f>
        <v/>
      </c>
      <c r="S707" s="16" t="str">
        <f>IFERROR(IF(VLOOKUP(B707,IMPORT!$F:$AF,12,FALSE)="true","X",""),"")</f>
        <v/>
      </c>
      <c r="T707" s="16" t="str">
        <f>IFERROR(IF(VLOOKUP(B707,IMPORT!$F:$AF,9,FALSE)="true","X",""),"")</f>
        <v/>
      </c>
      <c r="U707" s="16" t="str">
        <f>IFERROR(IF(VLOOKUP(B707,IMPORT!$F:$AF,10,FALSE)="true","X",""),"")</f>
        <v/>
      </c>
      <c r="V707" s="16" t="str">
        <f>IFERROR(IF(VLOOKUP(B707,IMPORT!$F:$AF,13,FALSE)="true","X",""),"")</f>
        <v/>
      </c>
      <c r="W707" s="16" t="str">
        <f>IFERROR(IF(VLOOKUP(B707,IMPORT!$F:$AF,14,FALSE)="true","X",""),"")</f>
        <v/>
      </c>
      <c r="X707" s="12" t="str">
        <f>IFERROR(INT(IF(MID(VLOOKUP(B707,IMPORT!$F:$AF,27,FALSE),1,10)&lt;&gt;"null",MID(VLOOKUP(B707,IMPORT!$F:$AF,27,FALSE),1,10),"-")),"")</f>
        <v/>
      </c>
      <c r="Y707" s="21" t="str">
        <f>IFERROR(IF(VLOOKUP(B707,IMPORT!$F:$AF,24,FALSE)&lt;&gt;"null",VLOOKUP(B707,IMPORT!$F:$AF,24,FALSE),""),"")</f>
        <v/>
      </c>
      <c r="Z707" s="18" t="str">
        <f>IFERROR(IF(VLOOKUP(B707,IMPORT!$F:$AF,25,FALSE)&lt;&gt;"null",VLOOKUP(B707,IMPORT!$F:$AF,25,FALSE),""),"")</f>
        <v/>
      </c>
    </row>
    <row r="708" spans="1:26">
      <c r="A708" s="1" t="str">
        <f>IFERROR(IF(IMPORT!C708&lt;&gt;"",IMPORT!C708,""),"")</f>
        <v/>
      </c>
      <c r="B708" s="1">
        <f>IFERROR(VLOOKUP(D708,IMPORT!$1:$1048576,6,FALSE),"")</f>
        <v>0</v>
      </c>
      <c r="C708" s="1" t="str">
        <f>IFERROR(VLOOKUP(B708,IMPORT!$F:$G,2,FALSE),"")</f>
        <v/>
      </c>
      <c r="D708" s="8" t="str">
        <f>IFERROR(IF(IMPORT!A708&lt;&gt;"",IMPORT!A708,""),"")</f>
        <v/>
      </c>
      <c r="E708" s="1">
        <f>IFERROR(VLOOKUP(D708,IMPORT!$1:$1048576,21,FALSE),"")</f>
        <v>0</v>
      </c>
      <c r="F708" s="22" t="str">
        <f>IFERROR(IF(VLOOKUP(B708,IMPORT!$F:$J,4,0)="true","","S"),"")</f>
        <v/>
      </c>
      <c r="G708" s="10" t="str">
        <f>IFERROR(IF(VLOOKUP(B708,IMPORT!$F:$J,5,0)="normal","","B"),"")</f>
        <v/>
      </c>
      <c r="H708" s="23" t="str">
        <f>IFERROR(IF(VLOOKUP(B708,IMPORT!$F:$L,7,0)="true","","P"),"")</f>
        <v/>
      </c>
      <c r="I708" s="18" t="str">
        <f>IF(AND(OR(IMPORT!K708="available",IMPORT!K708="reservation",IMPORT!K708="reservation-late"),OR(A708&lt;&gt;"Z - Garage - Livraison",A708&lt;&gt;"Z - Garage - Livraison")),B708,"")</f>
        <v/>
      </c>
      <c r="J708" s="18" t="str">
        <f>IFERROR(IF(VLOOKUP(B708,IMPORT!$F:$AF,21,FALSE)&lt;&gt;"null",IF(OR(A708="Z - Garage - Livraison",A708="Z - Garage - Restitution"),"",B708),""),"")</f>
        <v/>
      </c>
      <c r="K708" s="18" t="str">
        <f>IF(AND(J708="",OR(IMPORT!K708="intervention",IMPORT!K708="intervention-late")),IF(OR(A708="Z - Garage - Livraison",A708="Z - Garage - Restitution"),"",B708),"")</f>
        <v/>
      </c>
      <c r="L708" s="18" t="str">
        <f t="shared" si="22"/>
        <v/>
      </c>
      <c r="M708" s="20" t="str">
        <f>IFERROR(INT(IF(OR(IMPORT!K708="intervention",IMPORT!K708="intervention-late",IMPORT!K708="unavailable"),IF(J708&lt;&gt;"",MID(VLOOKUP(B708,IMPORT!$F:$AF,21,0),1,10),MID(VLOOKUP(B708,IMPORT!$F:$AF,19,0),1,10)),"")),"")</f>
        <v/>
      </c>
      <c r="N708" s="20" t="str">
        <f>IFERROR(INT(IF(OR(IMPORT!K708="intervention",IMPORT!K708="intervention-late",IMPORT!K708="unavailable"),IF(J708&lt;&gt;"",MID(VLOOKUP(B708,IMPORT!$F:$AF,22,0),1,10),MID(VLOOKUP(B708,IMPORT!$F:$AF,20,0),1,10)),"")),"")</f>
        <v/>
      </c>
      <c r="O708" s="18" t="str">
        <f t="shared" ca="1" si="23"/>
        <v/>
      </c>
      <c r="P708" s="14" t="str">
        <f>IFERROR(INT(IF(MID(VLOOKUP(B708,IMPORT!$F:$AF,23,FALSE),1,10)&lt;&gt;"null",MID(VLOOKUP(B708,IMPORT!$F:$AF,23,FALSE),1,10),"")),"")</f>
        <v/>
      </c>
      <c r="Q708" s="16" t="str">
        <f>IFERROR(INT(IF(MID(VLOOKUP(B708,IMPORT!$F:$AF,26,FALSE),1,10)&lt;&gt;"null",MID(VLOOKUP(B708,IMPORT!$F:$AF,26,FALSE),1,10),"")),"")</f>
        <v/>
      </c>
      <c r="R708" s="16" t="str">
        <f>IFERROR(IF(VLOOKUP(B708,IMPORT!$F:$AF,11,FALSE)="true","X",""),"")</f>
        <v/>
      </c>
      <c r="S708" s="16" t="str">
        <f>IFERROR(IF(VLOOKUP(B708,IMPORT!$F:$AF,12,FALSE)="true","X",""),"")</f>
        <v/>
      </c>
      <c r="T708" s="16" t="str">
        <f>IFERROR(IF(VLOOKUP(B708,IMPORT!$F:$AF,9,FALSE)="true","X",""),"")</f>
        <v/>
      </c>
      <c r="U708" s="16" t="str">
        <f>IFERROR(IF(VLOOKUP(B708,IMPORT!$F:$AF,10,FALSE)="true","X",""),"")</f>
        <v/>
      </c>
      <c r="V708" s="16" t="str">
        <f>IFERROR(IF(VLOOKUP(B708,IMPORT!$F:$AF,13,FALSE)="true","X",""),"")</f>
        <v/>
      </c>
      <c r="W708" s="16" t="str">
        <f>IFERROR(IF(VLOOKUP(B708,IMPORT!$F:$AF,14,FALSE)="true","X",""),"")</f>
        <v/>
      </c>
      <c r="X708" s="12" t="str">
        <f>IFERROR(INT(IF(MID(VLOOKUP(B708,IMPORT!$F:$AF,27,FALSE),1,10)&lt;&gt;"null",MID(VLOOKUP(B708,IMPORT!$F:$AF,27,FALSE),1,10),"-")),"")</f>
        <v/>
      </c>
      <c r="Y708" s="21" t="str">
        <f>IFERROR(IF(VLOOKUP(B708,IMPORT!$F:$AF,24,FALSE)&lt;&gt;"null",VLOOKUP(B708,IMPORT!$F:$AF,24,FALSE),""),"")</f>
        <v/>
      </c>
      <c r="Z708" s="18" t="str">
        <f>IFERROR(IF(VLOOKUP(B708,IMPORT!$F:$AF,25,FALSE)&lt;&gt;"null",VLOOKUP(B708,IMPORT!$F:$AF,25,FALSE),""),"")</f>
        <v/>
      </c>
    </row>
    <row r="709" spans="1:26">
      <c r="A709" s="1" t="str">
        <f>IFERROR(IF(IMPORT!C709&lt;&gt;"",IMPORT!C709,""),"")</f>
        <v/>
      </c>
      <c r="B709" s="1">
        <f>IFERROR(VLOOKUP(D709,IMPORT!$1:$1048576,6,FALSE),"")</f>
        <v>0</v>
      </c>
      <c r="C709" s="1" t="str">
        <f>IFERROR(VLOOKUP(B709,IMPORT!$F:$G,2,FALSE),"")</f>
        <v/>
      </c>
      <c r="D709" s="8" t="str">
        <f>IFERROR(IF(IMPORT!A709&lt;&gt;"",IMPORT!A709,""),"")</f>
        <v/>
      </c>
      <c r="E709" s="1">
        <f>IFERROR(VLOOKUP(D709,IMPORT!$1:$1048576,21,FALSE),"")</f>
        <v>0</v>
      </c>
      <c r="F709" s="22" t="str">
        <f>IFERROR(IF(VLOOKUP(B709,IMPORT!$F:$J,4,0)="true","","S"),"")</f>
        <v/>
      </c>
      <c r="G709" s="10" t="str">
        <f>IFERROR(IF(VLOOKUP(B709,IMPORT!$F:$J,5,0)="normal","","B"),"")</f>
        <v/>
      </c>
      <c r="H709" s="23" t="str">
        <f>IFERROR(IF(VLOOKUP(B709,IMPORT!$F:$L,7,0)="true","","P"),"")</f>
        <v/>
      </c>
      <c r="I709" s="18" t="str">
        <f>IF(AND(OR(IMPORT!K709="available",IMPORT!K709="reservation",IMPORT!K709="reservation-late"),OR(A709&lt;&gt;"Z - Garage - Livraison",A709&lt;&gt;"Z - Garage - Livraison")),B709,"")</f>
        <v/>
      </c>
      <c r="J709" s="18" t="str">
        <f>IFERROR(IF(VLOOKUP(B709,IMPORT!$F:$AF,21,FALSE)&lt;&gt;"null",IF(OR(A709="Z - Garage - Livraison",A709="Z - Garage - Restitution"),"",B709),""),"")</f>
        <v/>
      </c>
      <c r="K709" s="18" t="str">
        <f>IF(AND(J709="",OR(IMPORT!K709="intervention",IMPORT!K709="intervention-late")),IF(OR(A709="Z - Garage - Livraison",A709="Z - Garage - Restitution"),"",B709),"")</f>
        <v/>
      </c>
      <c r="L709" s="18" t="str">
        <f t="shared" si="22"/>
        <v/>
      </c>
      <c r="M709" s="20" t="str">
        <f>IFERROR(INT(IF(OR(IMPORT!K709="intervention",IMPORT!K709="intervention-late",IMPORT!K709="unavailable"),IF(J709&lt;&gt;"",MID(VLOOKUP(B709,IMPORT!$F:$AF,21,0),1,10),MID(VLOOKUP(B709,IMPORT!$F:$AF,19,0),1,10)),"")),"")</f>
        <v/>
      </c>
      <c r="N709" s="20" t="str">
        <f>IFERROR(INT(IF(OR(IMPORT!K709="intervention",IMPORT!K709="intervention-late",IMPORT!K709="unavailable"),IF(J709&lt;&gt;"",MID(VLOOKUP(B709,IMPORT!$F:$AF,22,0),1,10),MID(VLOOKUP(B709,IMPORT!$F:$AF,20,0),1,10)),"")),"")</f>
        <v/>
      </c>
      <c r="O709" s="18" t="str">
        <f t="shared" ca="1" si="23"/>
        <v/>
      </c>
      <c r="P709" s="14" t="str">
        <f>IFERROR(INT(IF(MID(VLOOKUP(B709,IMPORT!$F:$AF,23,FALSE),1,10)&lt;&gt;"null",MID(VLOOKUP(B709,IMPORT!$F:$AF,23,FALSE),1,10),"")),"")</f>
        <v/>
      </c>
      <c r="Q709" s="16" t="str">
        <f>IFERROR(INT(IF(MID(VLOOKUP(B709,IMPORT!$F:$AF,26,FALSE),1,10)&lt;&gt;"null",MID(VLOOKUP(B709,IMPORT!$F:$AF,26,FALSE),1,10),"")),"")</f>
        <v/>
      </c>
      <c r="R709" s="16" t="str">
        <f>IFERROR(IF(VLOOKUP(B709,IMPORT!$F:$AF,11,FALSE)="true","X",""),"")</f>
        <v/>
      </c>
      <c r="S709" s="16" t="str">
        <f>IFERROR(IF(VLOOKUP(B709,IMPORT!$F:$AF,12,FALSE)="true","X",""),"")</f>
        <v/>
      </c>
      <c r="T709" s="16" t="str">
        <f>IFERROR(IF(VLOOKUP(B709,IMPORT!$F:$AF,9,FALSE)="true","X",""),"")</f>
        <v/>
      </c>
      <c r="U709" s="16" t="str">
        <f>IFERROR(IF(VLOOKUP(B709,IMPORT!$F:$AF,10,FALSE)="true","X",""),"")</f>
        <v/>
      </c>
      <c r="V709" s="16" t="str">
        <f>IFERROR(IF(VLOOKUP(B709,IMPORT!$F:$AF,13,FALSE)="true","X",""),"")</f>
        <v/>
      </c>
      <c r="W709" s="16" t="str">
        <f>IFERROR(IF(VLOOKUP(B709,IMPORT!$F:$AF,14,FALSE)="true","X",""),"")</f>
        <v/>
      </c>
      <c r="X709" s="12" t="str">
        <f>IFERROR(INT(IF(MID(VLOOKUP(B709,IMPORT!$F:$AF,27,FALSE),1,10)&lt;&gt;"null",MID(VLOOKUP(B709,IMPORT!$F:$AF,27,FALSE),1,10),"-")),"")</f>
        <v/>
      </c>
      <c r="Y709" s="21" t="str">
        <f>IFERROR(IF(VLOOKUP(B709,IMPORT!$F:$AF,24,FALSE)&lt;&gt;"null",VLOOKUP(B709,IMPORT!$F:$AF,24,FALSE),""),"")</f>
        <v/>
      </c>
      <c r="Z709" s="18" t="str">
        <f>IFERROR(IF(VLOOKUP(B709,IMPORT!$F:$AF,25,FALSE)&lt;&gt;"null",VLOOKUP(B709,IMPORT!$F:$AF,25,FALSE),""),"")</f>
        <v/>
      </c>
    </row>
    <row r="710" spans="1:26">
      <c r="A710" s="1" t="str">
        <f>IFERROR(IF(IMPORT!C710&lt;&gt;"",IMPORT!C710,""),"")</f>
        <v/>
      </c>
      <c r="B710" s="1">
        <f>IFERROR(VLOOKUP(D710,IMPORT!$1:$1048576,6,FALSE),"")</f>
        <v>0</v>
      </c>
      <c r="C710" s="1" t="str">
        <f>IFERROR(VLOOKUP(B710,IMPORT!$F:$G,2,FALSE),"")</f>
        <v/>
      </c>
      <c r="D710" s="8" t="str">
        <f>IFERROR(IF(IMPORT!A710&lt;&gt;"",IMPORT!A710,""),"")</f>
        <v/>
      </c>
      <c r="E710" s="1">
        <f>IFERROR(VLOOKUP(D710,IMPORT!$1:$1048576,21,FALSE),"")</f>
        <v>0</v>
      </c>
      <c r="F710" s="22" t="str">
        <f>IFERROR(IF(VLOOKUP(B710,IMPORT!$F:$J,4,0)="true","","S"),"")</f>
        <v/>
      </c>
      <c r="G710" s="10" t="str">
        <f>IFERROR(IF(VLOOKUP(B710,IMPORT!$F:$J,5,0)="normal","","B"),"")</f>
        <v/>
      </c>
      <c r="H710" s="23" t="str">
        <f>IFERROR(IF(VLOOKUP(B710,IMPORT!$F:$L,7,0)="true","","P"),"")</f>
        <v/>
      </c>
      <c r="I710" s="18" t="str">
        <f>IF(AND(OR(IMPORT!K710="available",IMPORT!K710="reservation",IMPORT!K710="reservation-late"),OR(A710&lt;&gt;"Z - Garage - Livraison",A710&lt;&gt;"Z - Garage - Livraison")),B710,"")</f>
        <v/>
      </c>
      <c r="J710" s="18" t="str">
        <f>IFERROR(IF(VLOOKUP(B710,IMPORT!$F:$AF,21,FALSE)&lt;&gt;"null",IF(OR(A710="Z - Garage - Livraison",A710="Z - Garage - Restitution"),"",B710),""),"")</f>
        <v/>
      </c>
      <c r="K710" s="18" t="str">
        <f>IF(AND(J710="",OR(IMPORT!K710="intervention",IMPORT!K710="intervention-late")),IF(OR(A710="Z - Garage - Livraison",A710="Z - Garage - Restitution"),"",B710),"")</f>
        <v/>
      </c>
      <c r="L710" s="18" t="str">
        <f t="shared" si="22"/>
        <v/>
      </c>
      <c r="M710" s="20" t="str">
        <f>IFERROR(INT(IF(OR(IMPORT!K710="intervention",IMPORT!K710="intervention-late",IMPORT!K710="unavailable"),IF(J710&lt;&gt;"",MID(VLOOKUP(B710,IMPORT!$F:$AF,21,0),1,10),MID(VLOOKUP(B710,IMPORT!$F:$AF,19,0),1,10)),"")),"")</f>
        <v/>
      </c>
      <c r="N710" s="20" t="str">
        <f>IFERROR(INT(IF(OR(IMPORT!K710="intervention",IMPORT!K710="intervention-late",IMPORT!K710="unavailable"),IF(J710&lt;&gt;"",MID(VLOOKUP(B710,IMPORT!$F:$AF,22,0),1,10),MID(VLOOKUP(B710,IMPORT!$F:$AF,20,0),1,10)),"")),"")</f>
        <v/>
      </c>
      <c r="O710" s="18" t="str">
        <f t="shared" ca="1" si="23"/>
        <v/>
      </c>
      <c r="P710" s="14" t="str">
        <f>IFERROR(INT(IF(MID(VLOOKUP(B710,IMPORT!$F:$AF,23,FALSE),1,10)&lt;&gt;"null",MID(VLOOKUP(B710,IMPORT!$F:$AF,23,FALSE),1,10),"")),"")</f>
        <v/>
      </c>
      <c r="Q710" s="16" t="str">
        <f>IFERROR(INT(IF(MID(VLOOKUP(B710,IMPORT!$F:$AF,26,FALSE),1,10)&lt;&gt;"null",MID(VLOOKUP(B710,IMPORT!$F:$AF,26,FALSE),1,10),"")),"")</f>
        <v/>
      </c>
      <c r="R710" s="16" t="str">
        <f>IFERROR(IF(VLOOKUP(B710,IMPORT!$F:$AF,11,FALSE)="true","X",""),"")</f>
        <v/>
      </c>
      <c r="S710" s="16" t="str">
        <f>IFERROR(IF(VLOOKUP(B710,IMPORT!$F:$AF,12,FALSE)="true","X",""),"")</f>
        <v/>
      </c>
      <c r="T710" s="16" t="str">
        <f>IFERROR(IF(VLOOKUP(B710,IMPORT!$F:$AF,9,FALSE)="true","X",""),"")</f>
        <v/>
      </c>
      <c r="U710" s="16" t="str">
        <f>IFERROR(IF(VLOOKUP(B710,IMPORT!$F:$AF,10,FALSE)="true","X",""),"")</f>
        <v/>
      </c>
      <c r="V710" s="16" t="str">
        <f>IFERROR(IF(VLOOKUP(B710,IMPORT!$F:$AF,13,FALSE)="true","X",""),"")</f>
        <v/>
      </c>
      <c r="W710" s="16" t="str">
        <f>IFERROR(IF(VLOOKUP(B710,IMPORT!$F:$AF,14,FALSE)="true","X",""),"")</f>
        <v/>
      </c>
      <c r="X710" s="12" t="str">
        <f>IFERROR(INT(IF(MID(VLOOKUP(B710,IMPORT!$F:$AF,27,FALSE),1,10)&lt;&gt;"null",MID(VLOOKUP(B710,IMPORT!$F:$AF,27,FALSE),1,10),"-")),"")</f>
        <v/>
      </c>
      <c r="Y710" s="21" t="str">
        <f>IFERROR(IF(VLOOKUP(B710,IMPORT!$F:$AF,24,FALSE)&lt;&gt;"null",VLOOKUP(B710,IMPORT!$F:$AF,24,FALSE),""),"")</f>
        <v/>
      </c>
      <c r="Z710" s="18" t="str">
        <f>IFERROR(IF(VLOOKUP(B710,IMPORT!$F:$AF,25,FALSE)&lt;&gt;"null",VLOOKUP(B710,IMPORT!$F:$AF,25,FALSE),""),"")</f>
        <v/>
      </c>
    </row>
    <row r="711" spans="1:26">
      <c r="A711" s="1" t="str">
        <f>IFERROR(IF(IMPORT!C711&lt;&gt;"",IMPORT!C711,""),"")</f>
        <v/>
      </c>
      <c r="B711" s="1">
        <f>IFERROR(VLOOKUP(D711,IMPORT!$1:$1048576,6,FALSE),"")</f>
        <v>0</v>
      </c>
      <c r="C711" s="1" t="str">
        <f>IFERROR(VLOOKUP(B711,IMPORT!$F:$G,2,FALSE),"")</f>
        <v/>
      </c>
      <c r="D711" s="8" t="str">
        <f>IFERROR(IF(IMPORT!A711&lt;&gt;"",IMPORT!A711,""),"")</f>
        <v/>
      </c>
      <c r="E711" s="1">
        <f>IFERROR(VLOOKUP(D711,IMPORT!$1:$1048576,21,FALSE),"")</f>
        <v>0</v>
      </c>
      <c r="F711" s="22" t="str">
        <f>IFERROR(IF(VLOOKUP(B711,IMPORT!$F:$J,4,0)="true","","S"),"")</f>
        <v/>
      </c>
      <c r="G711" s="10" t="str">
        <f>IFERROR(IF(VLOOKUP(B711,IMPORT!$F:$J,5,0)="normal","","B"),"")</f>
        <v/>
      </c>
      <c r="H711" s="23" t="str">
        <f>IFERROR(IF(VLOOKUP(B711,IMPORT!$F:$L,7,0)="true","","P"),"")</f>
        <v/>
      </c>
      <c r="I711" s="18" t="str">
        <f>IF(AND(OR(IMPORT!K711="available",IMPORT!K711="reservation",IMPORT!K711="reservation-late"),OR(A711&lt;&gt;"Z - Garage - Livraison",A711&lt;&gt;"Z - Garage - Livraison")),B711,"")</f>
        <v/>
      </c>
      <c r="J711" s="18" t="str">
        <f>IFERROR(IF(VLOOKUP(B711,IMPORT!$F:$AF,21,FALSE)&lt;&gt;"null",IF(OR(A711="Z - Garage - Livraison",A711="Z - Garage - Restitution"),"",B711),""),"")</f>
        <v/>
      </c>
      <c r="K711" s="18" t="str">
        <f>IF(AND(J711="",OR(IMPORT!K711="intervention",IMPORT!K711="intervention-late")),IF(OR(A711="Z - Garage - Livraison",A711="Z - Garage - Restitution"),"",B711),"")</f>
        <v/>
      </c>
      <c r="L711" s="18" t="str">
        <f t="shared" si="22"/>
        <v/>
      </c>
      <c r="M711" s="20" t="str">
        <f>IFERROR(INT(IF(OR(IMPORT!K711="intervention",IMPORT!K711="intervention-late",IMPORT!K711="unavailable"),IF(J711&lt;&gt;"",MID(VLOOKUP(B711,IMPORT!$F:$AF,21,0),1,10),MID(VLOOKUP(B711,IMPORT!$F:$AF,19,0),1,10)),"")),"")</f>
        <v/>
      </c>
      <c r="N711" s="20" t="str">
        <f>IFERROR(INT(IF(OR(IMPORT!K711="intervention",IMPORT!K711="intervention-late",IMPORT!K711="unavailable"),IF(J711&lt;&gt;"",MID(VLOOKUP(B711,IMPORT!$F:$AF,22,0),1,10),MID(VLOOKUP(B711,IMPORT!$F:$AF,20,0),1,10)),"")),"")</f>
        <v/>
      </c>
      <c r="O711" s="18" t="str">
        <f t="shared" ca="1" si="23"/>
        <v/>
      </c>
      <c r="P711" s="14" t="str">
        <f>IFERROR(INT(IF(MID(VLOOKUP(B711,IMPORT!$F:$AF,23,FALSE),1,10)&lt;&gt;"null",MID(VLOOKUP(B711,IMPORT!$F:$AF,23,FALSE),1,10),"")),"")</f>
        <v/>
      </c>
      <c r="Q711" s="16" t="str">
        <f>IFERROR(INT(IF(MID(VLOOKUP(B711,IMPORT!$F:$AF,26,FALSE),1,10)&lt;&gt;"null",MID(VLOOKUP(B711,IMPORT!$F:$AF,26,FALSE),1,10),"")),"")</f>
        <v/>
      </c>
      <c r="R711" s="16" t="str">
        <f>IFERROR(IF(VLOOKUP(B711,IMPORT!$F:$AF,11,FALSE)="true","X",""),"")</f>
        <v/>
      </c>
      <c r="S711" s="16" t="str">
        <f>IFERROR(IF(VLOOKUP(B711,IMPORT!$F:$AF,12,FALSE)="true","X",""),"")</f>
        <v/>
      </c>
      <c r="T711" s="16" t="str">
        <f>IFERROR(IF(VLOOKUP(B711,IMPORT!$F:$AF,9,FALSE)="true","X",""),"")</f>
        <v/>
      </c>
      <c r="U711" s="16" t="str">
        <f>IFERROR(IF(VLOOKUP(B711,IMPORT!$F:$AF,10,FALSE)="true","X",""),"")</f>
        <v/>
      </c>
      <c r="V711" s="16" t="str">
        <f>IFERROR(IF(VLOOKUP(B711,IMPORT!$F:$AF,13,FALSE)="true","X",""),"")</f>
        <v/>
      </c>
      <c r="W711" s="16" t="str">
        <f>IFERROR(IF(VLOOKUP(B711,IMPORT!$F:$AF,14,FALSE)="true","X",""),"")</f>
        <v/>
      </c>
      <c r="X711" s="12" t="str">
        <f>IFERROR(INT(IF(MID(VLOOKUP(B711,IMPORT!$F:$AF,27,FALSE),1,10)&lt;&gt;"null",MID(VLOOKUP(B711,IMPORT!$F:$AF,27,FALSE),1,10),"-")),"")</f>
        <v/>
      </c>
      <c r="Y711" s="21" t="str">
        <f>IFERROR(IF(VLOOKUP(B711,IMPORT!$F:$AF,24,FALSE)&lt;&gt;"null",VLOOKUP(B711,IMPORT!$F:$AF,24,FALSE),""),"")</f>
        <v/>
      </c>
      <c r="Z711" s="18" t="str">
        <f>IFERROR(IF(VLOOKUP(B711,IMPORT!$F:$AF,25,FALSE)&lt;&gt;"null",VLOOKUP(B711,IMPORT!$F:$AF,25,FALSE),""),"")</f>
        <v/>
      </c>
    </row>
    <row r="712" spans="1:26">
      <c r="A712" s="1" t="str">
        <f>IFERROR(IF(IMPORT!C712&lt;&gt;"",IMPORT!C712,""),"")</f>
        <v/>
      </c>
      <c r="B712" s="1">
        <f>IFERROR(VLOOKUP(D712,IMPORT!$1:$1048576,6,FALSE),"")</f>
        <v>0</v>
      </c>
      <c r="C712" s="1" t="str">
        <f>IFERROR(VLOOKUP(B712,IMPORT!$F:$G,2,FALSE),"")</f>
        <v/>
      </c>
      <c r="D712" s="8" t="str">
        <f>IFERROR(IF(IMPORT!A712&lt;&gt;"",IMPORT!A712,""),"")</f>
        <v/>
      </c>
      <c r="E712" s="1">
        <f>IFERROR(VLOOKUP(D712,IMPORT!$1:$1048576,21,FALSE),"")</f>
        <v>0</v>
      </c>
      <c r="F712" s="22" t="str">
        <f>IFERROR(IF(VLOOKUP(B712,IMPORT!$F:$J,4,0)="true","","S"),"")</f>
        <v/>
      </c>
      <c r="G712" s="10" t="str">
        <f>IFERROR(IF(VLOOKUP(B712,IMPORT!$F:$J,5,0)="normal","","B"),"")</f>
        <v/>
      </c>
      <c r="H712" s="23" t="str">
        <f>IFERROR(IF(VLOOKUP(B712,IMPORT!$F:$L,7,0)="true","","P"),"")</f>
        <v/>
      </c>
      <c r="I712" s="18" t="str">
        <f>IF(AND(OR(IMPORT!K712="available",IMPORT!K712="reservation",IMPORT!K712="reservation-late"),OR(A712&lt;&gt;"Z - Garage - Livraison",A712&lt;&gt;"Z - Garage - Livraison")),B712,"")</f>
        <v/>
      </c>
      <c r="J712" s="18" t="str">
        <f>IFERROR(IF(VLOOKUP(B712,IMPORT!$F:$AF,21,FALSE)&lt;&gt;"null",IF(OR(A712="Z - Garage - Livraison",A712="Z - Garage - Restitution"),"",B712),""),"")</f>
        <v/>
      </c>
      <c r="K712" s="18" t="str">
        <f>IF(AND(J712="",OR(IMPORT!K712="intervention",IMPORT!K712="intervention-late")),IF(OR(A712="Z - Garage - Livraison",A712="Z - Garage - Restitution"),"",B712),"")</f>
        <v/>
      </c>
      <c r="L712" s="18" t="str">
        <f t="shared" si="22"/>
        <v/>
      </c>
      <c r="M712" s="20" t="str">
        <f>IFERROR(INT(IF(OR(IMPORT!K712="intervention",IMPORT!K712="intervention-late",IMPORT!K712="unavailable"),IF(J712&lt;&gt;"",MID(VLOOKUP(B712,IMPORT!$F:$AF,21,0),1,10),MID(VLOOKUP(B712,IMPORT!$F:$AF,19,0),1,10)),"")),"")</f>
        <v/>
      </c>
      <c r="N712" s="20" t="str">
        <f>IFERROR(INT(IF(OR(IMPORT!K712="intervention",IMPORT!K712="intervention-late",IMPORT!K712="unavailable"),IF(J712&lt;&gt;"",MID(VLOOKUP(B712,IMPORT!$F:$AF,22,0),1,10),MID(VLOOKUP(B712,IMPORT!$F:$AF,20,0),1,10)),"")),"")</f>
        <v/>
      </c>
      <c r="O712" s="18" t="str">
        <f t="shared" ca="1" si="23"/>
        <v/>
      </c>
      <c r="P712" s="14" t="str">
        <f>IFERROR(INT(IF(MID(VLOOKUP(B712,IMPORT!$F:$AF,23,FALSE),1,10)&lt;&gt;"null",MID(VLOOKUP(B712,IMPORT!$F:$AF,23,FALSE),1,10),"")),"")</f>
        <v/>
      </c>
      <c r="Q712" s="16" t="str">
        <f>IFERROR(INT(IF(MID(VLOOKUP(B712,IMPORT!$F:$AF,26,FALSE),1,10)&lt;&gt;"null",MID(VLOOKUP(B712,IMPORT!$F:$AF,26,FALSE),1,10),"")),"")</f>
        <v/>
      </c>
      <c r="R712" s="16" t="str">
        <f>IFERROR(IF(VLOOKUP(B712,IMPORT!$F:$AF,11,FALSE)="true","X",""),"")</f>
        <v/>
      </c>
      <c r="S712" s="16" t="str">
        <f>IFERROR(IF(VLOOKUP(B712,IMPORT!$F:$AF,12,FALSE)="true","X",""),"")</f>
        <v/>
      </c>
      <c r="T712" s="16" t="str">
        <f>IFERROR(IF(VLOOKUP(B712,IMPORT!$F:$AF,9,FALSE)="true","X",""),"")</f>
        <v/>
      </c>
      <c r="U712" s="16" t="str">
        <f>IFERROR(IF(VLOOKUP(B712,IMPORT!$F:$AF,10,FALSE)="true","X",""),"")</f>
        <v/>
      </c>
      <c r="V712" s="16" t="str">
        <f>IFERROR(IF(VLOOKUP(B712,IMPORT!$F:$AF,13,FALSE)="true","X",""),"")</f>
        <v/>
      </c>
      <c r="W712" s="16" t="str">
        <f>IFERROR(IF(VLOOKUP(B712,IMPORT!$F:$AF,14,FALSE)="true","X",""),"")</f>
        <v/>
      </c>
      <c r="X712" s="12" t="str">
        <f>IFERROR(INT(IF(MID(VLOOKUP(B712,IMPORT!$F:$AF,27,FALSE),1,10)&lt;&gt;"null",MID(VLOOKUP(B712,IMPORT!$F:$AF,27,FALSE),1,10),"-")),"")</f>
        <v/>
      </c>
      <c r="Y712" s="21" t="str">
        <f>IFERROR(IF(VLOOKUP(B712,IMPORT!$F:$AF,24,FALSE)&lt;&gt;"null",VLOOKUP(B712,IMPORT!$F:$AF,24,FALSE),""),"")</f>
        <v/>
      </c>
      <c r="Z712" s="18" t="str">
        <f>IFERROR(IF(VLOOKUP(B712,IMPORT!$F:$AF,25,FALSE)&lt;&gt;"null",VLOOKUP(B712,IMPORT!$F:$AF,25,FALSE),""),"")</f>
        <v/>
      </c>
    </row>
    <row r="713" spans="1:26">
      <c r="A713" s="1" t="str">
        <f>IFERROR(IF(IMPORT!C713&lt;&gt;"",IMPORT!C713,""),"")</f>
        <v/>
      </c>
      <c r="B713" s="1">
        <f>IFERROR(VLOOKUP(D713,IMPORT!$1:$1048576,6,FALSE),"")</f>
        <v>0</v>
      </c>
      <c r="C713" s="1" t="str">
        <f>IFERROR(VLOOKUP(B713,IMPORT!$F:$G,2,FALSE),"")</f>
        <v/>
      </c>
      <c r="D713" s="8" t="str">
        <f>IFERROR(IF(IMPORT!A713&lt;&gt;"",IMPORT!A713,""),"")</f>
        <v/>
      </c>
      <c r="E713" s="1">
        <f>IFERROR(VLOOKUP(D713,IMPORT!$1:$1048576,21,FALSE),"")</f>
        <v>0</v>
      </c>
      <c r="F713" s="22" t="str">
        <f>IFERROR(IF(VLOOKUP(B713,IMPORT!$F:$J,4,0)="true","","S"),"")</f>
        <v/>
      </c>
      <c r="G713" s="10" t="str">
        <f>IFERROR(IF(VLOOKUP(B713,IMPORT!$F:$J,5,0)="normal","","B"),"")</f>
        <v/>
      </c>
      <c r="H713" s="23" t="str">
        <f>IFERROR(IF(VLOOKUP(B713,IMPORT!$F:$L,7,0)="true","","P"),"")</f>
        <v/>
      </c>
      <c r="I713" s="18" t="str">
        <f>IF(AND(OR(IMPORT!K713="available",IMPORT!K713="reservation",IMPORT!K713="reservation-late"),OR(A713&lt;&gt;"Z - Garage - Livraison",A713&lt;&gt;"Z - Garage - Livraison")),B713,"")</f>
        <v/>
      </c>
      <c r="J713" s="18" t="str">
        <f>IFERROR(IF(VLOOKUP(B713,IMPORT!$F:$AF,21,FALSE)&lt;&gt;"null",IF(OR(A713="Z - Garage - Livraison",A713="Z - Garage - Restitution"),"",B713),""),"")</f>
        <v/>
      </c>
      <c r="K713" s="18" t="str">
        <f>IF(AND(J713="",OR(IMPORT!K713="intervention",IMPORT!K713="intervention-late")),IF(OR(A713="Z - Garage - Livraison",A713="Z - Garage - Restitution"),"",B713),"")</f>
        <v/>
      </c>
      <c r="L713" s="18" t="str">
        <f t="shared" si="22"/>
        <v/>
      </c>
      <c r="M713" s="20" t="str">
        <f>IFERROR(INT(IF(OR(IMPORT!K713="intervention",IMPORT!K713="intervention-late",IMPORT!K713="unavailable"),IF(J713&lt;&gt;"",MID(VLOOKUP(B713,IMPORT!$F:$AF,21,0),1,10),MID(VLOOKUP(B713,IMPORT!$F:$AF,19,0),1,10)),"")),"")</f>
        <v/>
      </c>
      <c r="N713" s="20" t="str">
        <f>IFERROR(INT(IF(OR(IMPORT!K713="intervention",IMPORT!K713="intervention-late",IMPORT!K713="unavailable"),IF(J713&lt;&gt;"",MID(VLOOKUP(B713,IMPORT!$F:$AF,22,0),1,10),MID(VLOOKUP(B713,IMPORT!$F:$AF,20,0),1,10)),"")),"")</f>
        <v/>
      </c>
      <c r="O713" s="18" t="str">
        <f t="shared" ca="1" si="23"/>
        <v/>
      </c>
      <c r="P713" s="14" t="str">
        <f>IFERROR(INT(IF(MID(VLOOKUP(B713,IMPORT!$F:$AF,23,FALSE),1,10)&lt;&gt;"null",MID(VLOOKUP(B713,IMPORT!$F:$AF,23,FALSE),1,10),"")),"")</f>
        <v/>
      </c>
      <c r="Q713" s="16" t="str">
        <f>IFERROR(INT(IF(MID(VLOOKUP(B713,IMPORT!$F:$AF,26,FALSE),1,10)&lt;&gt;"null",MID(VLOOKUP(B713,IMPORT!$F:$AF,26,FALSE),1,10),"")),"")</f>
        <v/>
      </c>
      <c r="R713" s="16" t="str">
        <f>IFERROR(IF(VLOOKUP(B713,IMPORT!$F:$AF,11,FALSE)="true","X",""),"")</f>
        <v/>
      </c>
      <c r="S713" s="16" t="str">
        <f>IFERROR(IF(VLOOKUP(B713,IMPORT!$F:$AF,12,FALSE)="true","X",""),"")</f>
        <v/>
      </c>
      <c r="T713" s="16" t="str">
        <f>IFERROR(IF(VLOOKUP(B713,IMPORT!$F:$AF,9,FALSE)="true","X",""),"")</f>
        <v/>
      </c>
      <c r="U713" s="16" t="str">
        <f>IFERROR(IF(VLOOKUP(B713,IMPORT!$F:$AF,10,FALSE)="true","X",""),"")</f>
        <v/>
      </c>
      <c r="V713" s="16" t="str">
        <f>IFERROR(IF(VLOOKUP(B713,IMPORT!$F:$AF,13,FALSE)="true","X",""),"")</f>
        <v/>
      </c>
      <c r="W713" s="16" t="str">
        <f>IFERROR(IF(VLOOKUP(B713,IMPORT!$F:$AF,14,FALSE)="true","X",""),"")</f>
        <v/>
      </c>
      <c r="X713" s="12" t="str">
        <f>IFERROR(INT(IF(MID(VLOOKUP(B713,IMPORT!$F:$AF,27,FALSE),1,10)&lt;&gt;"null",MID(VLOOKUP(B713,IMPORT!$F:$AF,27,FALSE),1,10),"-")),"")</f>
        <v/>
      </c>
      <c r="Y713" s="21" t="str">
        <f>IFERROR(IF(VLOOKUP(B713,IMPORT!$F:$AF,24,FALSE)&lt;&gt;"null",VLOOKUP(B713,IMPORT!$F:$AF,24,FALSE),""),"")</f>
        <v/>
      </c>
      <c r="Z713" s="18" t="str">
        <f>IFERROR(IF(VLOOKUP(B713,IMPORT!$F:$AF,25,FALSE)&lt;&gt;"null",VLOOKUP(B713,IMPORT!$F:$AF,25,FALSE),""),"")</f>
        <v/>
      </c>
    </row>
    <row r="714" spans="1:26">
      <c r="A714" s="1" t="str">
        <f>IFERROR(IF(IMPORT!C714&lt;&gt;"",IMPORT!C714,""),"")</f>
        <v/>
      </c>
      <c r="B714" s="1">
        <f>IFERROR(VLOOKUP(D714,IMPORT!$1:$1048576,6,FALSE),"")</f>
        <v>0</v>
      </c>
      <c r="C714" s="1" t="str">
        <f>IFERROR(VLOOKUP(B714,IMPORT!$F:$G,2,FALSE),"")</f>
        <v/>
      </c>
      <c r="D714" s="8" t="str">
        <f>IFERROR(IF(IMPORT!A714&lt;&gt;"",IMPORT!A714,""),"")</f>
        <v/>
      </c>
      <c r="E714" s="1">
        <f>IFERROR(VLOOKUP(D714,IMPORT!$1:$1048576,21,FALSE),"")</f>
        <v>0</v>
      </c>
      <c r="F714" s="22" t="str">
        <f>IFERROR(IF(VLOOKUP(B714,IMPORT!$F:$J,4,0)="true","","S"),"")</f>
        <v/>
      </c>
      <c r="G714" s="10" t="str">
        <f>IFERROR(IF(VLOOKUP(B714,IMPORT!$F:$J,5,0)="normal","","B"),"")</f>
        <v/>
      </c>
      <c r="H714" s="23" t="str">
        <f>IFERROR(IF(VLOOKUP(B714,IMPORT!$F:$L,7,0)="true","","P"),"")</f>
        <v/>
      </c>
      <c r="I714" s="18" t="str">
        <f>IF(AND(OR(IMPORT!K714="available",IMPORT!K714="reservation",IMPORT!K714="reservation-late"),OR(A714&lt;&gt;"Z - Garage - Livraison",A714&lt;&gt;"Z - Garage - Livraison")),B714,"")</f>
        <v/>
      </c>
      <c r="J714" s="18" t="str">
        <f>IFERROR(IF(VLOOKUP(B714,IMPORT!$F:$AF,21,FALSE)&lt;&gt;"null",IF(OR(A714="Z - Garage - Livraison",A714="Z - Garage - Restitution"),"",B714),""),"")</f>
        <v/>
      </c>
      <c r="K714" s="18" t="str">
        <f>IF(AND(J714="",OR(IMPORT!K714="intervention",IMPORT!K714="intervention-late")),IF(OR(A714="Z - Garage - Livraison",A714="Z - Garage - Restitution"),"",B714),"")</f>
        <v/>
      </c>
      <c r="L714" s="18" t="str">
        <f t="shared" si="22"/>
        <v/>
      </c>
      <c r="M714" s="20" t="str">
        <f>IFERROR(INT(IF(OR(IMPORT!K714="intervention",IMPORT!K714="intervention-late",IMPORT!K714="unavailable"),IF(J714&lt;&gt;"",MID(VLOOKUP(B714,IMPORT!$F:$AF,21,0),1,10),MID(VLOOKUP(B714,IMPORT!$F:$AF,19,0),1,10)),"")),"")</f>
        <v/>
      </c>
      <c r="N714" s="20" t="str">
        <f>IFERROR(INT(IF(OR(IMPORT!K714="intervention",IMPORT!K714="intervention-late",IMPORT!K714="unavailable"),IF(J714&lt;&gt;"",MID(VLOOKUP(B714,IMPORT!$F:$AF,22,0),1,10),MID(VLOOKUP(B714,IMPORT!$F:$AF,20,0),1,10)),"")),"")</f>
        <v/>
      </c>
      <c r="O714" s="18" t="str">
        <f t="shared" ca="1" si="23"/>
        <v/>
      </c>
      <c r="P714" s="14" t="str">
        <f>IFERROR(INT(IF(MID(VLOOKUP(B714,IMPORT!$F:$AF,23,FALSE),1,10)&lt;&gt;"null",MID(VLOOKUP(B714,IMPORT!$F:$AF,23,FALSE),1,10),"")),"")</f>
        <v/>
      </c>
      <c r="Q714" s="16" t="str">
        <f>IFERROR(INT(IF(MID(VLOOKUP(B714,IMPORT!$F:$AF,26,FALSE),1,10)&lt;&gt;"null",MID(VLOOKUP(B714,IMPORT!$F:$AF,26,FALSE),1,10),"")),"")</f>
        <v/>
      </c>
      <c r="R714" s="16" t="str">
        <f>IFERROR(IF(VLOOKUP(B714,IMPORT!$F:$AF,11,FALSE)="true","X",""),"")</f>
        <v/>
      </c>
      <c r="S714" s="16" t="str">
        <f>IFERROR(IF(VLOOKUP(B714,IMPORT!$F:$AF,12,FALSE)="true","X",""),"")</f>
        <v/>
      </c>
      <c r="T714" s="16" t="str">
        <f>IFERROR(IF(VLOOKUP(B714,IMPORT!$F:$AF,9,FALSE)="true","X",""),"")</f>
        <v/>
      </c>
      <c r="U714" s="16" t="str">
        <f>IFERROR(IF(VLOOKUP(B714,IMPORT!$F:$AF,10,FALSE)="true","X",""),"")</f>
        <v/>
      </c>
      <c r="V714" s="16" t="str">
        <f>IFERROR(IF(VLOOKUP(B714,IMPORT!$F:$AF,13,FALSE)="true","X",""),"")</f>
        <v/>
      </c>
      <c r="W714" s="16" t="str">
        <f>IFERROR(IF(VLOOKUP(B714,IMPORT!$F:$AF,14,FALSE)="true","X",""),"")</f>
        <v/>
      </c>
      <c r="X714" s="12" t="str">
        <f>IFERROR(INT(IF(MID(VLOOKUP(B714,IMPORT!$F:$AF,27,FALSE),1,10)&lt;&gt;"null",MID(VLOOKUP(B714,IMPORT!$F:$AF,27,FALSE),1,10),"-")),"")</f>
        <v/>
      </c>
      <c r="Y714" s="21" t="str">
        <f>IFERROR(IF(VLOOKUP(B714,IMPORT!$F:$AF,24,FALSE)&lt;&gt;"null",VLOOKUP(B714,IMPORT!$F:$AF,24,FALSE),""),"")</f>
        <v/>
      </c>
      <c r="Z714" s="18" t="str">
        <f>IFERROR(IF(VLOOKUP(B714,IMPORT!$F:$AF,25,FALSE)&lt;&gt;"null",VLOOKUP(B714,IMPORT!$F:$AF,25,FALSE),""),"")</f>
        <v/>
      </c>
    </row>
    <row r="715" spans="1:26">
      <c r="A715" s="1" t="str">
        <f>IFERROR(IF(IMPORT!C715&lt;&gt;"",IMPORT!C715,""),"")</f>
        <v/>
      </c>
      <c r="B715" s="1">
        <f>IFERROR(VLOOKUP(D715,IMPORT!$1:$1048576,6,FALSE),"")</f>
        <v>0</v>
      </c>
      <c r="C715" s="1" t="str">
        <f>IFERROR(VLOOKUP(B715,IMPORT!$F:$G,2,FALSE),"")</f>
        <v/>
      </c>
      <c r="D715" s="8" t="str">
        <f>IFERROR(IF(IMPORT!A715&lt;&gt;"",IMPORT!A715,""),"")</f>
        <v/>
      </c>
      <c r="E715" s="1">
        <f>IFERROR(VLOOKUP(D715,IMPORT!$1:$1048576,21,FALSE),"")</f>
        <v>0</v>
      </c>
      <c r="F715" s="22" t="str">
        <f>IFERROR(IF(VLOOKUP(B715,IMPORT!$F:$J,4,0)="true","","S"),"")</f>
        <v/>
      </c>
      <c r="G715" s="10" t="str">
        <f>IFERROR(IF(VLOOKUP(B715,IMPORT!$F:$J,5,0)="normal","","B"),"")</f>
        <v/>
      </c>
      <c r="H715" s="23" t="str">
        <f>IFERROR(IF(VLOOKUP(B715,IMPORT!$F:$L,7,0)="true","","P"),"")</f>
        <v/>
      </c>
      <c r="I715" s="18" t="str">
        <f>IF(AND(OR(IMPORT!K715="available",IMPORT!K715="reservation",IMPORT!K715="reservation-late"),OR(A715&lt;&gt;"Z - Garage - Livraison",A715&lt;&gt;"Z - Garage - Livraison")),B715,"")</f>
        <v/>
      </c>
      <c r="J715" s="18" t="str">
        <f>IFERROR(IF(VLOOKUP(B715,IMPORT!$F:$AF,21,FALSE)&lt;&gt;"null",IF(OR(A715="Z - Garage - Livraison",A715="Z - Garage - Restitution"),"",B715),""),"")</f>
        <v/>
      </c>
      <c r="K715" s="18" t="str">
        <f>IF(AND(J715="",OR(IMPORT!K715="intervention",IMPORT!K715="intervention-late")),IF(OR(A715="Z - Garage - Livraison",A715="Z - Garage - Restitution"),"",B715),"")</f>
        <v/>
      </c>
      <c r="L715" s="18" t="str">
        <f t="shared" si="22"/>
        <v/>
      </c>
      <c r="M715" s="20" t="str">
        <f>IFERROR(INT(IF(OR(IMPORT!K715="intervention",IMPORT!K715="intervention-late",IMPORT!K715="unavailable"),IF(J715&lt;&gt;"",MID(VLOOKUP(B715,IMPORT!$F:$AF,21,0),1,10),MID(VLOOKUP(B715,IMPORT!$F:$AF,19,0),1,10)),"")),"")</f>
        <v/>
      </c>
      <c r="N715" s="20" t="str">
        <f>IFERROR(INT(IF(OR(IMPORT!K715="intervention",IMPORT!K715="intervention-late",IMPORT!K715="unavailable"),IF(J715&lt;&gt;"",MID(VLOOKUP(B715,IMPORT!$F:$AF,22,0),1,10),MID(VLOOKUP(B715,IMPORT!$F:$AF,20,0),1,10)),"")),"")</f>
        <v/>
      </c>
      <c r="O715" s="18" t="str">
        <f t="shared" ca="1" si="23"/>
        <v/>
      </c>
      <c r="P715" s="14" t="str">
        <f>IFERROR(INT(IF(MID(VLOOKUP(B715,IMPORT!$F:$AF,23,FALSE),1,10)&lt;&gt;"null",MID(VLOOKUP(B715,IMPORT!$F:$AF,23,FALSE),1,10),"")),"")</f>
        <v/>
      </c>
      <c r="Q715" s="16" t="str">
        <f>IFERROR(INT(IF(MID(VLOOKUP(B715,IMPORT!$F:$AF,26,FALSE),1,10)&lt;&gt;"null",MID(VLOOKUP(B715,IMPORT!$F:$AF,26,FALSE),1,10),"")),"")</f>
        <v/>
      </c>
      <c r="R715" s="16" t="str">
        <f>IFERROR(IF(VLOOKUP(B715,IMPORT!$F:$AF,11,FALSE)="true","X",""),"")</f>
        <v/>
      </c>
      <c r="S715" s="16" t="str">
        <f>IFERROR(IF(VLOOKUP(B715,IMPORT!$F:$AF,12,FALSE)="true","X",""),"")</f>
        <v/>
      </c>
      <c r="T715" s="16" t="str">
        <f>IFERROR(IF(VLOOKUP(B715,IMPORT!$F:$AF,9,FALSE)="true","X",""),"")</f>
        <v/>
      </c>
      <c r="U715" s="16" t="str">
        <f>IFERROR(IF(VLOOKUP(B715,IMPORT!$F:$AF,10,FALSE)="true","X",""),"")</f>
        <v/>
      </c>
      <c r="V715" s="16" t="str">
        <f>IFERROR(IF(VLOOKUP(B715,IMPORT!$F:$AF,13,FALSE)="true","X",""),"")</f>
        <v/>
      </c>
      <c r="W715" s="16" t="str">
        <f>IFERROR(IF(VLOOKUP(B715,IMPORT!$F:$AF,14,FALSE)="true","X",""),"")</f>
        <v/>
      </c>
      <c r="X715" s="12" t="str">
        <f>IFERROR(INT(IF(MID(VLOOKUP(B715,IMPORT!$F:$AF,27,FALSE),1,10)&lt;&gt;"null",MID(VLOOKUP(B715,IMPORT!$F:$AF,27,FALSE),1,10),"-")),"")</f>
        <v/>
      </c>
      <c r="Y715" s="21" t="str">
        <f>IFERROR(IF(VLOOKUP(B715,IMPORT!$F:$AF,24,FALSE)&lt;&gt;"null",VLOOKUP(B715,IMPORT!$F:$AF,24,FALSE),""),"")</f>
        <v/>
      </c>
      <c r="Z715" s="18" t="str">
        <f>IFERROR(IF(VLOOKUP(B715,IMPORT!$F:$AF,25,FALSE)&lt;&gt;"null",VLOOKUP(B715,IMPORT!$F:$AF,25,FALSE),""),"")</f>
        <v/>
      </c>
    </row>
    <row r="716" spans="1:26">
      <c r="A716" s="1" t="str">
        <f>IFERROR(IF(IMPORT!C716&lt;&gt;"",IMPORT!C716,""),"")</f>
        <v/>
      </c>
      <c r="B716" s="1">
        <f>IFERROR(VLOOKUP(D716,IMPORT!$1:$1048576,6,FALSE),"")</f>
        <v>0</v>
      </c>
      <c r="C716" s="1" t="str">
        <f>IFERROR(VLOOKUP(B716,IMPORT!$F:$G,2,FALSE),"")</f>
        <v/>
      </c>
      <c r="D716" s="8" t="str">
        <f>IFERROR(IF(IMPORT!A716&lt;&gt;"",IMPORT!A716,""),"")</f>
        <v/>
      </c>
      <c r="E716" s="1">
        <f>IFERROR(VLOOKUP(D716,IMPORT!$1:$1048576,21,FALSE),"")</f>
        <v>0</v>
      </c>
      <c r="F716" s="22" t="str">
        <f>IFERROR(IF(VLOOKUP(B716,IMPORT!$F:$J,4,0)="true","","S"),"")</f>
        <v/>
      </c>
      <c r="G716" s="10" t="str">
        <f>IFERROR(IF(VLOOKUP(B716,IMPORT!$F:$J,5,0)="normal","","B"),"")</f>
        <v/>
      </c>
      <c r="H716" s="23" t="str">
        <f>IFERROR(IF(VLOOKUP(B716,IMPORT!$F:$L,7,0)="true","","P"),"")</f>
        <v/>
      </c>
      <c r="I716" s="18" t="str">
        <f>IF(AND(OR(IMPORT!K716="available",IMPORT!K716="reservation",IMPORT!K716="reservation-late"),OR(A716&lt;&gt;"Z - Garage - Livraison",A716&lt;&gt;"Z - Garage - Livraison")),B716,"")</f>
        <v/>
      </c>
      <c r="J716" s="18" t="str">
        <f>IFERROR(IF(VLOOKUP(B716,IMPORT!$F:$AF,21,FALSE)&lt;&gt;"null",IF(OR(A716="Z - Garage - Livraison",A716="Z - Garage - Restitution"),"",B716),""),"")</f>
        <v/>
      </c>
      <c r="K716" s="18" t="str">
        <f>IF(AND(J716="",OR(IMPORT!K716="intervention",IMPORT!K716="intervention-late")),IF(OR(A716="Z - Garage - Livraison",A716="Z - Garage - Restitution"),"",B716),"")</f>
        <v/>
      </c>
      <c r="L716" s="18" t="str">
        <f t="shared" si="22"/>
        <v/>
      </c>
      <c r="M716" s="20" t="str">
        <f>IFERROR(INT(IF(OR(IMPORT!K716="intervention",IMPORT!K716="intervention-late",IMPORT!K716="unavailable"),IF(J716&lt;&gt;"",MID(VLOOKUP(B716,IMPORT!$F:$AF,21,0),1,10),MID(VLOOKUP(B716,IMPORT!$F:$AF,19,0),1,10)),"")),"")</f>
        <v/>
      </c>
      <c r="N716" s="20" t="str">
        <f>IFERROR(INT(IF(OR(IMPORT!K716="intervention",IMPORT!K716="intervention-late",IMPORT!K716="unavailable"),IF(J716&lt;&gt;"",MID(VLOOKUP(B716,IMPORT!$F:$AF,22,0),1,10),MID(VLOOKUP(B716,IMPORT!$F:$AF,20,0),1,10)),"")),"")</f>
        <v/>
      </c>
      <c r="O716" s="18" t="str">
        <f t="shared" ca="1" si="23"/>
        <v/>
      </c>
      <c r="P716" s="14" t="str">
        <f>IFERROR(INT(IF(MID(VLOOKUP(B716,IMPORT!$F:$AF,23,FALSE),1,10)&lt;&gt;"null",MID(VLOOKUP(B716,IMPORT!$F:$AF,23,FALSE),1,10),"")),"")</f>
        <v/>
      </c>
      <c r="Q716" s="16" t="str">
        <f>IFERROR(INT(IF(MID(VLOOKUP(B716,IMPORT!$F:$AF,26,FALSE),1,10)&lt;&gt;"null",MID(VLOOKUP(B716,IMPORT!$F:$AF,26,FALSE),1,10),"")),"")</f>
        <v/>
      </c>
      <c r="R716" s="16" t="str">
        <f>IFERROR(IF(VLOOKUP(B716,IMPORT!$F:$AF,11,FALSE)="true","X",""),"")</f>
        <v/>
      </c>
      <c r="S716" s="16" t="str">
        <f>IFERROR(IF(VLOOKUP(B716,IMPORT!$F:$AF,12,FALSE)="true","X",""),"")</f>
        <v/>
      </c>
      <c r="T716" s="16" t="str">
        <f>IFERROR(IF(VLOOKUP(B716,IMPORT!$F:$AF,9,FALSE)="true","X",""),"")</f>
        <v/>
      </c>
      <c r="U716" s="16" t="str">
        <f>IFERROR(IF(VLOOKUP(B716,IMPORT!$F:$AF,10,FALSE)="true","X",""),"")</f>
        <v/>
      </c>
      <c r="V716" s="16" t="str">
        <f>IFERROR(IF(VLOOKUP(B716,IMPORT!$F:$AF,13,FALSE)="true","X",""),"")</f>
        <v/>
      </c>
      <c r="W716" s="16" t="str">
        <f>IFERROR(IF(VLOOKUP(B716,IMPORT!$F:$AF,14,FALSE)="true","X",""),"")</f>
        <v/>
      </c>
      <c r="X716" s="12" t="str">
        <f>IFERROR(INT(IF(MID(VLOOKUP(B716,IMPORT!$F:$AF,27,FALSE),1,10)&lt;&gt;"null",MID(VLOOKUP(B716,IMPORT!$F:$AF,27,FALSE),1,10),"-")),"")</f>
        <v/>
      </c>
      <c r="Y716" s="21" t="str">
        <f>IFERROR(IF(VLOOKUP(B716,IMPORT!$F:$AF,24,FALSE)&lt;&gt;"null",VLOOKUP(B716,IMPORT!$F:$AF,24,FALSE),""),"")</f>
        <v/>
      </c>
      <c r="Z716" s="18" t="str">
        <f>IFERROR(IF(VLOOKUP(B716,IMPORT!$F:$AF,25,FALSE)&lt;&gt;"null",VLOOKUP(B716,IMPORT!$F:$AF,25,FALSE),""),"")</f>
        <v/>
      </c>
    </row>
    <row r="717" spans="1:26">
      <c r="A717" s="1" t="str">
        <f>IFERROR(IF(IMPORT!C717&lt;&gt;"",IMPORT!C717,""),"")</f>
        <v/>
      </c>
      <c r="B717" s="1">
        <f>IFERROR(VLOOKUP(D717,IMPORT!$1:$1048576,6,FALSE),"")</f>
        <v>0</v>
      </c>
      <c r="C717" s="1" t="str">
        <f>IFERROR(VLOOKUP(B717,IMPORT!$F:$G,2,FALSE),"")</f>
        <v/>
      </c>
      <c r="D717" s="8" t="str">
        <f>IFERROR(IF(IMPORT!A717&lt;&gt;"",IMPORT!A717,""),"")</f>
        <v/>
      </c>
      <c r="E717" s="1">
        <f>IFERROR(VLOOKUP(D717,IMPORT!$1:$1048576,21,FALSE),"")</f>
        <v>0</v>
      </c>
      <c r="F717" s="22" t="str">
        <f>IFERROR(IF(VLOOKUP(B717,IMPORT!$F:$J,4,0)="true","","S"),"")</f>
        <v/>
      </c>
      <c r="G717" s="10" t="str">
        <f>IFERROR(IF(VLOOKUP(B717,IMPORT!$F:$J,5,0)="normal","","B"),"")</f>
        <v/>
      </c>
      <c r="H717" s="23" t="str">
        <f>IFERROR(IF(VLOOKUP(B717,IMPORT!$F:$L,7,0)="true","","P"),"")</f>
        <v/>
      </c>
      <c r="I717" s="18" t="str">
        <f>IF(AND(OR(IMPORT!K717="available",IMPORT!K717="reservation",IMPORT!K717="reservation-late"),OR(A717&lt;&gt;"Z - Garage - Livraison",A717&lt;&gt;"Z - Garage - Livraison")),B717,"")</f>
        <v/>
      </c>
      <c r="J717" s="18" t="str">
        <f>IFERROR(IF(VLOOKUP(B717,IMPORT!$F:$AF,21,FALSE)&lt;&gt;"null",IF(OR(A717="Z - Garage - Livraison",A717="Z - Garage - Restitution"),"",B717),""),"")</f>
        <v/>
      </c>
      <c r="K717" s="18" t="str">
        <f>IF(AND(J717="",OR(IMPORT!K717="intervention",IMPORT!K717="intervention-late")),IF(OR(A717="Z - Garage - Livraison",A717="Z - Garage - Restitution"),"",B717),"")</f>
        <v/>
      </c>
      <c r="L717" s="18" t="str">
        <f t="shared" si="22"/>
        <v/>
      </c>
      <c r="M717" s="20" t="str">
        <f>IFERROR(INT(IF(OR(IMPORT!K717="intervention",IMPORT!K717="intervention-late",IMPORT!K717="unavailable"),IF(J717&lt;&gt;"",MID(VLOOKUP(B717,IMPORT!$F:$AF,21,0),1,10),MID(VLOOKUP(B717,IMPORT!$F:$AF,19,0),1,10)),"")),"")</f>
        <v/>
      </c>
      <c r="N717" s="20" t="str">
        <f>IFERROR(INT(IF(OR(IMPORT!K717="intervention",IMPORT!K717="intervention-late",IMPORT!K717="unavailable"),IF(J717&lt;&gt;"",MID(VLOOKUP(B717,IMPORT!$F:$AF,22,0),1,10),MID(VLOOKUP(B717,IMPORT!$F:$AF,20,0),1,10)),"")),"")</f>
        <v/>
      </c>
      <c r="O717" s="18" t="str">
        <f t="shared" ca="1" si="23"/>
        <v/>
      </c>
      <c r="P717" s="14" t="str">
        <f>IFERROR(INT(IF(MID(VLOOKUP(B717,IMPORT!$F:$AF,23,FALSE),1,10)&lt;&gt;"null",MID(VLOOKUP(B717,IMPORT!$F:$AF,23,FALSE),1,10),"")),"")</f>
        <v/>
      </c>
      <c r="Q717" s="16" t="str">
        <f>IFERROR(INT(IF(MID(VLOOKUP(B717,IMPORT!$F:$AF,26,FALSE),1,10)&lt;&gt;"null",MID(VLOOKUP(B717,IMPORT!$F:$AF,26,FALSE),1,10),"")),"")</f>
        <v/>
      </c>
      <c r="R717" s="16" t="str">
        <f>IFERROR(IF(VLOOKUP(B717,IMPORT!$F:$AF,11,FALSE)="true","X",""),"")</f>
        <v/>
      </c>
      <c r="S717" s="16" t="str">
        <f>IFERROR(IF(VLOOKUP(B717,IMPORT!$F:$AF,12,FALSE)="true","X",""),"")</f>
        <v/>
      </c>
      <c r="T717" s="16" t="str">
        <f>IFERROR(IF(VLOOKUP(B717,IMPORT!$F:$AF,9,FALSE)="true","X",""),"")</f>
        <v/>
      </c>
      <c r="U717" s="16" t="str">
        <f>IFERROR(IF(VLOOKUP(B717,IMPORT!$F:$AF,10,FALSE)="true","X",""),"")</f>
        <v/>
      </c>
      <c r="V717" s="16" t="str">
        <f>IFERROR(IF(VLOOKUP(B717,IMPORT!$F:$AF,13,FALSE)="true","X",""),"")</f>
        <v/>
      </c>
      <c r="W717" s="16" t="str">
        <f>IFERROR(IF(VLOOKUP(B717,IMPORT!$F:$AF,14,FALSE)="true","X",""),"")</f>
        <v/>
      </c>
      <c r="X717" s="12" t="str">
        <f>IFERROR(INT(IF(MID(VLOOKUP(B717,IMPORT!$F:$AF,27,FALSE),1,10)&lt;&gt;"null",MID(VLOOKUP(B717,IMPORT!$F:$AF,27,FALSE),1,10),"-")),"")</f>
        <v/>
      </c>
      <c r="Y717" s="21" t="str">
        <f>IFERROR(IF(VLOOKUP(B717,IMPORT!$F:$AF,24,FALSE)&lt;&gt;"null",VLOOKUP(B717,IMPORT!$F:$AF,24,FALSE),""),"")</f>
        <v/>
      </c>
      <c r="Z717" s="18" t="str">
        <f>IFERROR(IF(VLOOKUP(B717,IMPORT!$F:$AF,25,FALSE)&lt;&gt;"null",VLOOKUP(B717,IMPORT!$F:$AF,25,FALSE),""),"")</f>
        <v/>
      </c>
    </row>
    <row r="718" spans="1:26">
      <c r="A718" s="1" t="str">
        <f>IFERROR(IF(IMPORT!C718&lt;&gt;"",IMPORT!C718,""),"")</f>
        <v/>
      </c>
      <c r="B718" s="1">
        <f>IFERROR(VLOOKUP(D718,IMPORT!$1:$1048576,6,FALSE),"")</f>
        <v>0</v>
      </c>
      <c r="C718" s="1" t="str">
        <f>IFERROR(VLOOKUP(B718,IMPORT!$F:$G,2,FALSE),"")</f>
        <v/>
      </c>
      <c r="D718" s="8" t="str">
        <f>IFERROR(IF(IMPORT!A718&lt;&gt;"",IMPORT!A718,""),"")</f>
        <v/>
      </c>
      <c r="E718" s="1">
        <f>IFERROR(VLOOKUP(D718,IMPORT!$1:$1048576,21,FALSE),"")</f>
        <v>0</v>
      </c>
      <c r="F718" s="22" t="str">
        <f>IFERROR(IF(VLOOKUP(B718,IMPORT!$F:$J,4,0)="true","","S"),"")</f>
        <v/>
      </c>
      <c r="G718" s="10" t="str">
        <f>IFERROR(IF(VLOOKUP(B718,IMPORT!$F:$J,5,0)="normal","","B"),"")</f>
        <v/>
      </c>
      <c r="H718" s="23" t="str">
        <f>IFERROR(IF(VLOOKUP(B718,IMPORT!$F:$L,7,0)="true","","P"),"")</f>
        <v/>
      </c>
      <c r="I718" s="18" t="str">
        <f>IF(AND(OR(IMPORT!K718="available",IMPORT!K718="reservation",IMPORT!K718="reservation-late"),OR(A718&lt;&gt;"Z - Garage - Livraison",A718&lt;&gt;"Z - Garage - Livraison")),B718,"")</f>
        <v/>
      </c>
      <c r="J718" s="18" t="str">
        <f>IFERROR(IF(VLOOKUP(B718,IMPORT!$F:$AF,21,FALSE)&lt;&gt;"null",IF(OR(A718="Z - Garage - Livraison",A718="Z - Garage - Restitution"),"",B718),""),"")</f>
        <v/>
      </c>
      <c r="K718" s="18" t="str">
        <f>IF(AND(J718="",OR(IMPORT!K718="intervention",IMPORT!K718="intervention-late")),IF(OR(A718="Z - Garage - Livraison",A718="Z - Garage - Restitution"),"",B718),"")</f>
        <v/>
      </c>
      <c r="L718" s="18" t="str">
        <f t="shared" si="22"/>
        <v/>
      </c>
      <c r="M718" s="20" t="str">
        <f>IFERROR(INT(IF(OR(IMPORT!K718="intervention",IMPORT!K718="intervention-late",IMPORT!K718="unavailable"),IF(J718&lt;&gt;"",MID(VLOOKUP(B718,IMPORT!$F:$AF,21,0),1,10),MID(VLOOKUP(B718,IMPORT!$F:$AF,19,0),1,10)),"")),"")</f>
        <v/>
      </c>
      <c r="N718" s="20" t="str">
        <f>IFERROR(INT(IF(OR(IMPORT!K718="intervention",IMPORT!K718="intervention-late",IMPORT!K718="unavailable"),IF(J718&lt;&gt;"",MID(VLOOKUP(B718,IMPORT!$F:$AF,22,0),1,10),MID(VLOOKUP(B718,IMPORT!$F:$AF,20,0),1,10)),"")),"")</f>
        <v/>
      </c>
      <c r="O718" s="18" t="str">
        <f t="shared" ca="1" si="23"/>
        <v/>
      </c>
      <c r="P718" s="14" t="str">
        <f>IFERROR(INT(IF(MID(VLOOKUP(B718,IMPORT!$F:$AF,23,FALSE),1,10)&lt;&gt;"null",MID(VLOOKUP(B718,IMPORT!$F:$AF,23,FALSE),1,10),"")),"")</f>
        <v/>
      </c>
      <c r="Q718" s="16" t="str">
        <f>IFERROR(INT(IF(MID(VLOOKUP(B718,IMPORT!$F:$AF,26,FALSE),1,10)&lt;&gt;"null",MID(VLOOKUP(B718,IMPORT!$F:$AF,26,FALSE),1,10),"")),"")</f>
        <v/>
      </c>
      <c r="R718" s="16" t="str">
        <f>IFERROR(IF(VLOOKUP(B718,IMPORT!$F:$AF,11,FALSE)="true","X",""),"")</f>
        <v/>
      </c>
      <c r="S718" s="16" t="str">
        <f>IFERROR(IF(VLOOKUP(B718,IMPORT!$F:$AF,12,FALSE)="true","X",""),"")</f>
        <v/>
      </c>
      <c r="T718" s="16" t="str">
        <f>IFERROR(IF(VLOOKUP(B718,IMPORT!$F:$AF,9,FALSE)="true","X",""),"")</f>
        <v/>
      </c>
      <c r="U718" s="16" t="str">
        <f>IFERROR(IF(VLOOKUP(B718,IMPORT!$F:$AF,10,FALSE)="true","X",""),"")</f>
        <v/>
      </c>
      <c r="V718" s="16" t="str">
        <f>IFERROR(IF(VLOOKUP(B718,IMPORT!$F:$AF,13,FALSE)="true","X",""),"")</f>
        <v/>
      </c>
      <c r="W718" s="16" t="str">
        <f>IFERROR(IF(VLOOKUP(B718,IMPORT!$F:$AF,14,FALSE)="true","X",""),"")</f>
        <v/>
      </c>
      <c r="X718" s="12" t="str">
        <f>IFERROR(INT(IF(MID(VLOOKUP(B718,IMPORT!$F:$AF,27,FALSE),1,10)&lt;&gt;"null",MID(VLOOKUP(B718,IMPORT!$F:$AF,27,FALSE),1,10),"-")),"")</f>
        <v/>
      </c>
      <c r="Y718" s="21" t="str">
        <f>IFERROR(IF(VLOOKUP(B718,IMPORT!$F:$AF,24,FALSE)&lt;&gt;"null",VLOOKUP(B718,IMPORT!$F:$AF,24,FALSE),""),"")</f>
        <v/>
      </c>
      <c r="Z718" s="18" t="str">
        <f>IFERROR(IF(VLOOKUP(B718,IMPORT!$F:$AF,25,FALSE)&lt;&gt;"null",VLOOKUP(B718,IMPORT!$F:$AF,25,FALSE),""),"")</f>
        <v/>
      </c>
    </row>
    <row r="719" spans="1:26">
      <c r="A719" s="1" t="str">
        <f>IFERROR(IF(IMPORT!C719&lt;&gt;"",IMPORT!C719,""),"")</f>
        <v/>
      </c>
      <c r="B719" s="1">
        <f>IFERROR(VLOOKUP(D719,IMPORT!$1:$1048576,6,FALSE),"")</f>
        <v>0</v>
      </c>
      <c r="C719" s="1" t="str">
        <f>IFERROR(VLOOKUP(B719,IMPORT!$F:$G,2,FALSE),"")</f>
        <v/>
      </c>
      <c r="D719" s="8" t="str">
        <f>IFERROR(IF(IMPORT!A719&lt;&gt;"",IMPORT!A719,""),"")</f>
        <v/>
      </c>
      <c r="E719" s="1">
        <f>IFERROR(VLOOKUP(D719,IMPORT!$1:$1048576,21,FALSE),"")</f>
        <v>0</v>
      </c>
      <c r="F719" s="22" t="str">
        <f>IFERROR(IF(VLOOKUP(B719,IMPORT!$F:$J,4,0)="true","","S"),"")</f>
        <v/>
      </c>
      <c r="G719" s="10" t="str">
        <f>IFERROR(IF(VLOOKUP(B719,IMPORT!$F:$J,5,0)="normal","","B"),"")</f>
        <v/>
      </c>
      <c r="H719" s="23" t="str">
        <f>IFERROR(IF(VLOOKUP(B719,IMPORT!$F:$L,7,0)="true","","P"),"")</f>
        <v/>
      </c>
      <c r="I719" s="18" t="str">
        <f>IF(AND(OR(IMPORT!K719="available",IMPORT!K719="reservation",IMPORT!K719="reservation-late"),OR(A719&lt;&gt;"Z - Garage - Livraison",A719&lt;&gt;"Z - Garage - Livraison")),B719,"")</f>
        <v/>
      </c>
      <c r="J719" s="18" t="str">
        <f>IFERROR(IF(VLOOKUP(B719,IMPORT!$F:$AF,21,FALSE)&lt;&gt;"null",IF(OR(A719="Z - Garage - Livraison",A719="Z - Garage - Restitution"),"",B719),""),"")</f>
        <v/>
      </c>
      <c r="K719" s="18" t="str">
        <f>IF(AND(J719="",OR(IMPORT!K719="intervention",IMPORT!K719="intervention-late")),IF(OR(A719="Z - Garage - Livraison",A719="Z - Garage - Restitution"),"",B719),"")</f>
        <v/>
      </c>
      <c r="L719" s="18" t="str">
        <f t="shared" si="22"/>
        <v/>
      </c>
      <c r="M719" s="20" t="str">
        <f>IFERROR(INT(IF(OR(IMPORT!K719="intervention",IMPORT!K719="intervention-late",IMPORT!K719="unavailable"),IF(J719&lt;&gt;"",MID(VLOOKUP(B719,IMPORT!$F:$AF,21,0),1,10),MID(VLOOKUP(B719,IMPORT!$F:$AF,19,0),1,10)),"")),"")</f>
        <v/>
      </c>
      <c r="N719" s="20" t="str">
        <f>IFERROR(INT(IF(OR(IMPORT!K719="intervention",IMPORT!K719="intervention-late",IMPORT!K719="unavailable"),IF(J719&lt;&gt;"",MID(VLOOKUP(B719,IMPORT!$F:$AF,22,0),1,10),MID(VLOOKUP(B719,IMPORT!$F:$AF,20,0),1,10)),"")),"")</f>
        <v/>
      </c>
      <c r="O719" s="18" t="str">
        <f t="shared" ca="1" si="23"/>
        <v/>
      </c>
      <c r="P719" s="14" t="str">
        <f>IFERROR(INT(IF(MID(VLOOKUP(B719,IMPORT!$F:$AF,23,FALSE),1,10)&lt;&gt;"null",MID(VLOOKUP(B719,IMPORT!$F:$AF,23,FALSE),1,10),"")),"")</f>
        <v/>
      </c>
      <c r="Q719" s="16" t="str">
        <f>IFERROR(INT(IF(MID(VLOOKUP(B719,IMPORT!$F:$AF,26,FALSE),1,10)&lt;&gt;"null",MID(VLOOKUP(B719,IMPORT!$F:$AF,26,FALSE),1,10),"")),"")</f>
        <v/>
      </c>
      <c r="R719" s="16" t="str">
        <f>IFERROR(IF(VLOOKUP(B719,IMPORT!$F:$AF,11,FALSE)="true","X",""),"")</f>
        <v/>
      </c>
      <c r="S719" s="16" t="str">
        <f>IFERROR(IF(VLOOKUP(B719,IMPORT!$F:$AF,12,FALSE)="true","X",""),"")</f>
        <v/>
      </c>
      <c r="T719" s="16" t="str">
        <f>IFERROR(IF(VLOOKUP(B719,IMPORT!$F:$AF,9,FALSE)="true","X",""),"")</f>
        <v/>
      </c>
      <c r="U719" s="16" t="str">
        <f>IFERROR(IF(VLOOKUP(B719,IMPORT!$F:$AF,10,FALSE)="true","X",""),"")</f>
        <v/>
      </c>
      <c r="V719" s="16" t="str">
        <f>IFERROR(IF(VLOOKUP(B719,IMPORT!$F:$AF,13,FALSE)="true","X",""),"")</f>
        <v/>
      </c>
      <c r="W719" s="16" t="str">
        <f>IFERROR(IF(VLOOKUP(B719,IMPORT!$F:$AF,14,FALSE)="true","X",""),"")</f>
        <v/>
      </c>
      <c r="X719" s="12" t="str">
        <f>IFERROR(INT(IF(MID(VLOOKUP(B719,IMPORT!$F:$AF,27,FALSE),1,10)&lt;&gt;"null",MID(VLOOKUP(B719,IMPORT!$F:$AF,27,FALSE),1,10),"-")),"")</f>
        <v/>
      </c>
      <c r="Y719" s="21" t="str">
        <f>IFERROR(IF(VLOOKUP(B719,IMPORT!$F:$AF,24,FALSE)&lt;&gt;"null",VLOOKUP(B719,IMPORT!$F:$AF,24,FALSE),""),"")</f>
        <v/>
      </c>
      <c r="Z719" s="18" t="str">
        <f>IFERROR(IF(VLOOKUP(B719,IMPORT!$F:$AF,25,FALSE)&lt;&gt;"null",VLOOKUP(B719,IMPORT!$F:$AF,25,FALSE),""),"")</f>
        <v/>
      </c>
    </row>
    <row r="720" spans="1:26">
      <c r="A720" s="1" t="str">
        <f>IFERROR(IF(IMPORT!C720&lt;&gt;"",IMPORT!C720,""),"")</f>
        <v/>
      </c>
      <c r="B720" s="1">
        <f>IFERROR(VLOOKUP(D720,IMPORT!$1:$1048576,6,FALSE),"")</f>
        <v>0</v>
      </c>
      <c r="C720" s="1" t="str">
        <f>IFERROR(VLOOKUP(B720,IMPORT!$F:$G,2,FALSE),"")</f>
        <v/>
      </c>
      <c r="D720" s="8" t="str">
        <f>IFERROR(IF(IMPORT!A720&lt;&gt;"",IMPORT!A720,""),"")</f>
        <v/>
      </c>
      <c r="E720" s="1">
        <f>IFERROR(VLOOKUP(D720,IMPORT!$1:$1048576,21,FALSE),"")</f>
        <v>0</v>
      </c>
      <c r="F720" s="22" t="str">
        <f>IFERROR(IF(VLOOKUP(B720,IMPORT!$F:$J,4,0)="true","","S"),"")</f>
        <v/>
      </c>
      <c r="G720" s="10" t="str">
        <f>IFERROR(IF(VLOOKUP(B720,IMPORT!$F:$J,5,0)="normal","","B"),"")</f>
        <v/>
      </c>
      <c r="H720" s="23" t="str">
        <f>IFERROR(IF(VLOOKUP(B720,IMPORT!$F:$L,7,0)="true","","P"),"")</f>
        <v/>
      </c>
      <c r="I720" s="18" t="str">
        <f>IF(AND(OR(IMPORT!K720="available",IMPORT!K720="reservation",IMPORT!K720="reservation-late"),OR(A720&lt;&gt;"Z - Garage - Livraison",A720&lt;&gt;"Z - Garage - Livraison")),B720,"")</f>
        <v/>
      </c>
      <c r="J720" s="18" t="str">
        <f>IFERROR(IF(VLOOKUP(B720,IMPORT!$F:$AF,21,FALSE)&lt;&gt;"null",IF(OR(A720="Z - Garage - Livraison",A720="Z - Garage - Restitution"),"",B720),""),"")</f>
        <v/>
      </c>
      <c r="K720" s="18" t="str">
        <f>IF(AND(J720="",OR(IMPORT!K720="intervention",IMPORT!K720="intervention-late")),IF(OR(A720="Z - Garage - Livraison",A720="Z - Garage - Restitution"),"",B720),"")</f>
        <v/>
      </c>
      <c r="L720" s="18" t="str">
        <f t="shared" si="22"/>
        <v/>
      </c>
      <c r="M720" s="20" t="str">
        <f>IFERROR(INT(IF(OR(IMPORT!K720="intervention",IMPORT!K720="intervention-late",IMPORT!K720="unavailable"),IF(J720&lt;&gt;"",MID(VLOOKUP(B720,IMPORT!$F:$AF,21,0),1,10),MID(VLOOKUP(B720,IMPORT!$F:$AF,19,0),1,10)),"")),"")</f>
        <v/>
      </c>
      <c r="N720" s="20" t="str">
        <f>IFERROR(INT(IF(OR(IMPORT!K720="intervention",IMPORT!K720="intervention-late",IMPORT!K720="unavailable"),IF(J720&lt;&gt;"",MID(VLOOKUP(B720,IMPORT!$F:$AF,22,0),1,10),MID(VLOOKUP(B720,IMPORT!$F:$AF,20,0),1,10)),"")),"")</f>
        <v/>
      </c>
      <c r="O720" s="18" t="str">
        <f t="shared" ca="1" si="23"/>
        <v/>
      </c>
      <c r="P720" s="14" t="str">
        <f>IFERROR(INT(IF(MID(VLOOKUP(B720,IMPORT!$F:$AF,23,FALSE),1,10)&lt;&gt;"null",MID(VLOOKUP(B720,IMPORT!$F:$AF,23,FALSE),1,10),"")),"")</f>
        <v/>
      </c>
      <c r="Q720" s="16" t="str">
        <f>IFERROR(INT(IF(MID(VLOOKUP(B720,IMPORT!$F:$AF,26,FALSE),1,10)&lt;&gt;"null",MID(VLOOKUP(B720,IMPORT!$F:$AF,26,FALSE),1,10),"")),"")</f>
        <v/>
      </c>
      <c r="R720" s="16" t="str">
        <f>IFERROR(IF(VLOOKUP(B720,IMPORT!$F:$AF,11,FALSE)="true","X",""),"")</f>
        <v/>
      </c>
      <c r="S720" s="16" t="str">
        <f>IFERROR(IF(VLOOKUP(B720,IMPORT!$F:$AF,12,FALSE)="true","X",""),"")</f>
        <v/>
      </c>
      <c r="T720" s="16" t="str">
        <f>IFERROR(IF(VLOOKUP(B720,IMPORT!$F:$AF,9,FALSE)="true","X",""),"")</f>
        <v/>
      </c>
      <c r="U720" s="16" t="str">
        <f>IFERROR(IF(VLOOKUP(B720,IMPORT!$F:$AF,10,FALSE)="true","X",""),"")</f>
        <v/>
      </c>
      <c r="V720" s="16" t="str">
        <f>IFERROR(IF(VLOOKUP(B720,IMPORT!$F:$AF,13,FALSE)="true","X",""),"")</f>
        <v/>
      </c>
      <c r="W720" s="16" t="str">
        <f>IFERROR(IF(VLOOKUP(B720,IMPORT!$F:$AF,14,FALSE)="true","X",""),"")</f>
        <v/>
      </c>
      <c r="X720" s="12" t="str">
        <f>IFERROR(INT(IF(MID(VLOOKUP(B720,IMPORT!$F:$AF,27,FALSE),1,10)&lt;&gt;"null",MID(VLOOKUP(B720,IMPORT!$F:$AF,27,FALSE),1,10),"-")),"")</f>
        <v/>
      </c>
      <c r="Y720" s="21" t="str">
        <f>IFERROR(IF(VLOOKUP(B720,IMPORT!$F:$AF,24,FALSE)&lt;&gt;"null",VLOOKUP(B720,IMPORT!$F:$AF,24,FALSE),""),"")</f>
        <v/>
      </c>
      <c r="Z720" s="18" t="str">
        <f>IFERROR(IF(VLOOKUP(B720,IMPORT!$F:$AF,25,FALSE)&lt;&gt;"null",VLOOKUP(B720,IMPORT!$F:$AF,25,FALSE),""),"")</f>
        <v/>
      </c>
    </row>
    <row r="721" spans="1:26">
      <c r="A721" s="1" t="str">
        <f>IFERROR(IF(IMPORT!C721&lt;&gt;"",IMPORT!C721,""),"")</f>
        <v/>
      </c>
      <c r="B721" s="1">
        <f>IFERROR(VLOOKUP(D721,IMPORT!$1:$1048576,6,FALSE),"")</f>
        <v>0</v>
      </c>
      <c r="C721" s="1" t="str">
        <f>IFERROR(VLOOKUP(B721,IMPORT!$F:$G,2,FALSE),"")</f>
        <v/>
      </c>
      <c r="D721" s="8" t="str">
        <f>IFERROR(IF(IMPORT!A721&lt;&gt;"",IMPORT!A721,""),"")</f>
        <v/>
      </c>
      <c r="E721" s="1">
        <f>IFERROR(VLOOKUP(D721,IMPORT!$1:$1048576,21,FALSE),"")</f>
        <v>0</v>
      </c>
      <c r="F721" s="22" t="str">
        <f>IFERROR(IF(VLOOKUP(B721,IMPORT!$F:$J,4,0)="true","","S"),"")</f>
        <v/>
      </c>
      <c r="G721" s="10" t="str">
        <f>IFERROR(IF(VLOOKUP(B721,IMPORT!$F:$J,5,0)="normal","","B"),"")</f>
        <v/>
      </c>
      <c r="H721" s="23" t="str">
        <f>IFERROR(IF(VLOOKUP(B721,IMPORT!$F:$L,7,0)="true","","P"),"")</f>
        <v/>
      </c>
      <c r="I721" s="18" t="str">
        <f>IF(AND(OR(IMPORT!K721="available",IMPORT!K721="reservation",IMPORT!K721="reservation-late"),OR(A721&lt;&gt;"Z - Garage - Livraison",A721&lt;&gt;"Z - Garage - Livraison")),B721,"")</f>
        <v/>
      </c>
      <c r="J721" s="18" t="str">
        <f>IFERROR(IF(VLOOKUP(B721,IMPORT!$F:$AF,21,FALSE)&lt;&gt;"null",IF(OR(A721="Z - Garage - Livraison",A721="Z - Garage - Restitution"),"",B721),""),"")</f>
        <v/>
      </c>
      <c r="K721" s="18" t="str">
        <f>IF(AND(J721="",OR(IMPORT!K721="intervention",IMPORT!K721="intervention-late")),IF(OR(A721="Z - Garage - Livraison",A721="Z - Garage - Restitution"),"",B721),"")</f>
        <v/>
      </c>
      <c r="L721" s="18" t="str">
        <f t="shared" si="22"/>
        <v/>
      </c>
      <c r="M721" s="20" t="str">
        <f>IFERROR(INT(IF(OR(IMPORT!K721="intervention",IMPORT!K721="intervention-late",IMPORT!K721="unavailable"),IF(J721&lt;&gt;"",MID(VLOOKUP(B721,IMPORT!$F:$AF,21,0),1,10),MID(VLOOKUP(B721,IMPORT!$F:$AF,19,0),1,10)),"")),"")</f>
        <v/>
      </c>
      <c r="N721" s="20" t="str">
        <f>IFERROR(INT(IF(OR(IMPORT!K721="intervention",IMPORT!K721="intervention-late",IMPORT!K721="unavailable"),IF(J721&lt;&gt;"",MID(VLOOKUP(B721,IMPORT!$F:$AF,22,0),1,10),MID(VLOOKUP(B721,IMPORT!$F:$AF,20,0),1,10)),"")),"")</f>
        <v/>
      </c>
      <c r="O721" s="18" t="str">
        <f t="shared" ca="1" si="23"/>
        <v/>
      </c>
      <c r="P721" s="14" t="str">
        <f>IFERROR(INT(IF(MID(VLOOKUP(B721,IMPORT!$F:$AF,23,FALSE),1,10)&lt;&gt;"null",MID(VLOOKUP(B721,IMPORT!$F:$AF,23,FALSE),1,10),"")),"")</f>
        <v/>
      </c>
      <c r="Q721" s="16" t="str">
        <f>IFERROR(INT(IF(MID(VLOOKUP(B721,IMPORT!$F:$AF,26,FALSE),1,10)&lt;&gt;"null",MID(VLOOKUP(B721,IMPORT!$F:$AF,26,FALSE),1,10),"")),"")</f>
        <v/>
      </c>
      <c r="R721" s="16" t="str">
        <f>IFERROR(IF(VLOOKUP(B721,IMPORT!$F:$AF,11,FALSE)="true","X",""),"")</f>
        <v/>
      </c>
      <c r="S721" s="16" t="str">
        <f>IFERROR(IF(VLOOKUP(B721,IMPORT!$F:$AF,12,FALSE)="true","X",""),"")</f>
        <v/>
      </c>
      <c r="T721" s="16" t="str">
        <f>IFERROR(IF(VLOOKUP(B721,IMPORT!$F:$AF,9,FALSE)="true","X",""),"")</f>
        <v/>
      </c>
      <c r="U721" s="16" t="str">
        <f>IFERROR(IF(VLOOKUP(B721,IMPORT!$F:$AF,10,FALSE)="true","X",""),"")</f>
        <v/>
      </c>
      <c r="V721" s="16" t="str">
        <f>IFERROR(IF(VLOOKUP(B721,IMPORT!$F:$AF,13,FALSE)="true","X",""),"")</f>
        <v/>
      </c>
      <c r="W721" s="16" t="str">
        <f>IFERROR(IF(VLOOKUP(B721,IMPORT!$F:$AF,14,FALSE)="true","X",""),"")</f>
        <v/>
      </c>
      <c r="X721" s="12" t="str">
        <f>IFERROR(INT(IF(MID(VLOOKUP(B721,IMPORT!$F:$AF,27,FALSE),1,10)&lt;&gt;"null",MID(VLOOKUP(B721,IMPORT!$F:$AF,27,FALSE),1,10),"-")),"")</f>
        <v/>
      </c>
      <c r="Y721" s="21" t="str">
        <f>IFERROR(IF(VLOOKUP(B721,IMPORT!$F:$AF,24,FALSE)&lt;&gt;"null",VLOOKUP(B721,IMPORT!$F:$AF,24,FALSE),""),"")</f>
        <v/>
      </c>
      <c r="Z721" s="18" t="str">
        <f>IFERROR(IF(VLOOKUP(B721,IMPORT!$F:$AF,25,FALSE)&lt;&gt;"null",VLOOKUP(B721,IMPORT!$F:$AF,25,FALSE),""),"")</f>
        <v/>
      </c>
    </row>
    <row r="722" spans="1:26">
      <c r="A722" s="1" t="str">
        <f>IFERROR(IF(IMPORT!C722&lt;&gt;"",IMPORT!C722,""),"")</f>
        <v/>
      </c>
      <c r="B722" s="1">
        <f>IFERROR(VLOOKUP(D722,IMPORT!$1:$1048576,6,FALSE),"")</f>
        <v>0</v>
      </c>
      <c r="C722" s="1" t="str">
        <f>IFERROR(VLOOKUP(B722,IMPORT!$F:$G,2,FALSE),"")</f>
        <v/>
      </c>
      <c r="D722" s="8" t="str">
        <f>IFERROR(IF(IMPORT!A722&lt;&gt;"",IMPORT!A722,""),"")</f>
        <v/>
      </c>
      <c r="E722" s="1">
        <f>IFERROR(VLOOKUP(D722,IMPORT!$1:$1048576,21,FALSE),"")</f>
        <v>0</v>
      </c>
      <c r="F722" s="22" t="str">
        <f>IFERROR(IF(VLOOKUP(B722,IMPORT!$F:$J,4,0)="true","","S"),"")</f>
        <v/>
      </c>
      <c r="G722" s="10" t="str">
        <f>IFERROR(IF(VLOOKUP(B722,IMPORT!$F:$J,5,0)="normal","","B"),"")</f>
        <v/>
      </c>
      <c r="H722" s="23" t="str">
        <f>IFERROR(IF(VLOOKUP(B722,IMPORT!$F:$L,7,0)="true","","P"),"")</f>
        <v/>
      </c>
      <c r="I722" s="18" t="str">
        <f>IF(AND(OR(IMPORT!K722="available",IMPORT!K722="reservation",IMPORT!K722="reservation-late"),OR(A722&lt;&gt;"Z - Garage - Livraison",A722&lt;&gt;"Z - Garage - Livraison")),B722,"")</f>
        <v/>
      </c>
      <c r="J722" s="18" t="str">
        <f>IFERROR(IF(VLOOKUP(B722,IMPORT!$F:$AF,21,FALSE)&lt;&gt;"null",IF(OR(A722="Z - Garage - Livraison",A722="Z - Garage - Restitution"),"",B722),""),"")</f>
        <v/>
      </c>
      <c r="K722" s="18" t="str">
        <f>IF(AND(J722="",OR(IMPORT!K722="intervention",IMPORT!K722="intervention-late")),IF(OR(A722="Z - Garage - Livraison",A722="Z - Garage - Restitution"),"",B722),"")</f>
        <v/>
      </c>
      <c r="L722" s="18" t="str">
        <f t="shared" si="22"/>
        <v/>
      </c>
      <c r="M722" s="20" t="str">
        <f>IFERROR(INT(IF(OR(IMPORT!K722="intervention",IMPORT!K722="intervention-late",IMPORT!K722="unavailable"),IF(J722&lt;&gt;"",MID(VLOOKUP(B722,IMPORT!$F:$AF,21,0),1,10),MID(VLOOKUP(B722,IMPORT!$F:$AF,19,0),1,10)),"")),"")</f>
        <v/>
      </c>
      <c r="N722" s="20" t="str">
        <f>IFERROR(INT(IF(OR(IMPORT!K722="intervention",IMPORT!K722="intervention-late",IMPORT!K722="unavailable"),IF(J722&lt;&gt;"",MID(VLOOKUP(B722,IMPORT!$F:$AF,22,0),1,10),MID(VLOOKUP(B722,IMPORT!$F:$AF,20,0),1,10)),"")),"")</f>
        <v/>
      </c>
      <c r="O722" s="18" t="str">
        <f t="shared" ca="1" si="23"/>
        <v/>
      </c>
      <c r="P722" s="14" t="str">
        <f>IFERROR(INT(IF(MID(VLOOKUP(B722,IMPORT!$F:$AF,23,FALSE),1,10)&lt;&gt;"null",MID(VLOOKUP(B722,IMPORT!$F:$AF,23,FALSE),1,10),"")),"")</f>
        <v/>
      </c>
      <c r="Q722" s="16" t="str">
        <f>IFERROR(INT(IF(MID(VLOOKUP(B722,IMPORT!$F:$AF,26,FALSE),1,10)&lt;&gt;"null",MID(VLOOKUP(B722,IMPORT!$F:$AF,26,FALSE),1,10),"")),"")</f>
        <v/>
      </c>
      <c r="R722" s="16" t="str">
        <f>IFERROR(IF(VLOOKUP(B722,IMPORT!$F:$AF,11,FALSE)="true","X",""),"")</f>
        <v/>
      </c>
      <c r="S722" s="16" t="str">
        <f>IFERROR(IF(VLOOKUP(B722,IMPORT!$F:$AF,12,FALSE)="true","X",""),"")</f>
        <v/>
      </c>
      <c r="T722" s="16" t="str">
        <f>IFERROR(IF(VLOOKUP(B722,IMPORT!$F:$AF,9,FALSE)="true","X",""),"")</f>
        <v/>
      </c>
      <c r="U722" s="16" t="str">
        <f>IFERROR(IF(VLOOKUP(B722,IMPORT!$F:$AF,10,FALSE)="true","X",""),"")</f>
        <v/>
      </c>
      <c r="V722" s="16" t="str">
        <f>IFERROR(IF(VLOOKUP(B722,IMPORT!$F:$AF,13,FALSE)="true","X",""),"")</f>
        <v/>
      </c>
      <c r="W722" s="16" t="str">
        <f>IFERROR(IF(VLOOKUP(B722,IMPORT!$F:$AF,14,FALSE)="true","X",""),"")</f>
        <v/>
      </c>
      <c r="X722" s="12" t="str">
        <f>IFERROR(INT(IF(MID(VLOOKUP(B722,IMPORT!$F:$AF,27,FALSE),1,10)&lt;&gt;"null",MID(VLOOKUP(B722,IMPORT!$F:$AF,27,FALSE),1,10),"-")),"")</f>
        <v/>
      </c>
      <c r="Y722" s="21" t="str">
        <f>IFERROR(IF(VLOOKUP(B722,IMPORT!$F:$AF,24,FALSE)&lt;&gt;"null",VLOOKUP(B722,IMPORT!$F:$AF,24,FALSE),""),"")</f>
        <v/>
      </c>
      <c r="Z722" s="18" t="str">
        <f>IFERROR(IF(VLOOKUP(B722,IMPORT!$F:$AF,25,FALSE)&lt;&gt;"null",VLOOKUP(B722,IMPORT!$F:$AF,25,FALSE),""),"")</f>
        <v/>
      </c>
    </row>
    <row r="723" spans="1:26">
      <c r="A723" s="1" t="str">
        <f>IFERROR(IF(IMPORT!C723&lt;&gt;"",IMPORT!C723,""),"")</f>
        <v/>
      </c>
      <c r="B723" s="1">
        <f>IFERROR(VLOOKUP(D723,IMPORT!$1:$1048576,6,FALSE),"")</f>
        <v>0</v>
      </c>
      <c r="C723" s="1" t="str">
        <f>IFERROR(VLOOKUP(B723,IMPORT!$F:$G,2,FALSE),"")</f>
        <v/>
      </c>
      <c r="D723" s="8" t="str">
        <f>IFERROR(IF(IMPORT!A723&lt;&gt;"",IMPORT!A723,""),"")</f>
        <v/>
      </c>
      <c r="E723" s="1">
        <f>IFERROR(VLOOKUP(D723,IMPORT!$1:$1048576,21,FALSE),"")</f>
        <v>0</v>
      </c>
      <c r="F723" s="22" t="str">
        <f>IFERROR(IF(VLOOKUP(B723,IMPORT!$F:$J,4,0)="true","","S"),"")</f>
        <v/>
      </c>
      <c r="G723" s="10" t="str">
        <f>IFERROR(IF(VLOOKUP(B723,IMPORT!$F:$J,5,0)="normal","","B"),"")</f>
        <v/>
      </c>
      <c r="H723" s="23" t="str">
        <f>IFERROR(IF(VLOOKUP(B723,IMPORT!$F:$L,7,0)="true","","P"),"")</f>
        <v/>
      </c>
      <c r="I723" s="18" t="str">
        <f>IF(AND(OR(IMPORT!K723="available",IMPORT!K723="reservation",IMPORT!K723="reservation-late"),OR(A723&lt;&gt;"Z - Garage - Livraison",A723&lt;&gt;"Z - Garage - Livraison")),B723,"")</f>
        <v/>
      </c>
      <c r="J723" s="18" t="str">
        <f>IFERROR(IF(VLOOKUP(B723,IMPORT!$F:$AF,21,FALSE)&lt;&gt;"null",IF(OR(A723="Z - Garage - Livraison",A723="Z - Garage - Restitution"),"",B723),""),"")</f>
        <v/>
      </c>
      <c r="K723" s="18" t="str">
        <f>IF(AND(J723="",OR(IMPORT!K723="intervention",IMPORT!K723="intervention-late")),IF(OR(A723="Z - Garage - Livraison",A723="Z - Garage - Restitution"),"",B723),"")</f>
        <v/>
      </c>
      <c r="L723" s="18" t="str">
        <f t="shared" si="22"/>
        <v/>
      </c>
      <c r="M723" s="20" t="str">
        <f>IFERROR(INT(IF(OR(IMPORT!K723="intervention",IMPORT!K723="intervention-late",IMPORT!K723="unavailable"),IF(J723&lt;&gt;"",MID(VLOOKUP(B723,IMPORT!$F:$AF,21,0),1,10),MID(VLOOKUP(B723,IMPORT!$F:$AF,19,0),1,10)),"")),"")</f>
        <v/>
      </c>
      <c r="N723" s="20" t="str">
        <f>IFERROR(INT(IF(OR(IMPORT!K723="intervention",IMPORT!K723="intervention-late",IMPORT!K723="unavailable"),IF(J723&lt;&gt;"",MID(VLOOKUP(B723,IMPORT!$F:$AF,22,0),1,10),MID(VLOOKUP(B723,IMPORT!$F:$AF,20,0),1,10)),"")),"")</f>
        <v/>
      </c>
      <c r="O723" s="18" t="str">
        <f t="shared" ca="1" si="23"/>
        <v/>
      </c>
      <c r="P723" s="14" t="str">
        <f>IFERROR(INT(IF(MID(VLOOKUP(B723,IMPORT!$F:$AF,23,FALSE),1,10)&lt;&gt;"null",MID(VLOOKUP(B723,IMPORT!$F:$AF,23,FALSE),1,10),"")),"")</f>
        <v/>
      </c>
      <c r="Q723" s="16" t="str">
        <f>IFERROR(INT(IF(MID(VLOOKUP(B723,IMPORT!$F:$AF,26,FALSE),1,10)&lt;&gt;"null",MID(VLOOKUP(B723,IMPORT!$F:$AF,26,FALSE),1,10),"")),"")</f>
        <v/>
      </c>
      <c r="R723" s="16" t="str">
        <f>IFERROR(IF(VLOOKUP(B723,IMPORT!$F:$AF,11,FALSE)="true","X",""),"")</f>
        <v/>
      </c>
      <c r="S723" s="16" t="str">
        <f>IFERROR(IF(VLOOKUP(B723,IMPORT!$F:$AF,12,FALSE)="true","X",""),"")</f>
        <v/>
      </c>
      <c r="T723" s="16" t="str">
        <f>IFERROR(IF(VLOOKUP(B723,IMPORT!$F:$AF,9,FALSE)="true","X",""),"")</f>
        <v/>
      </c>
      <c r="U723" s="16" t="str">
        <f>IFERROR(IF(VLOOKUP(B723,IMPORT!$F:$AF,10,FALSE)="true","X",""),"")</f>
        <v/>
      </c>
      <c r="V723" s="16" t="str">
        <f>IFERROR(IF(VLOOKUP(B723,IMPORT!$F:$AF,13,FALSE)="true","X",""),"")</f>
        <v/>
      </c>
      <c r="W723" s="16" t="str">
        <f>IFERROR(IF(VLOOKUP(B723,IMPORT!$F:$AF,14,FALSE)="true","X",""),"")</f>
        <v/>
      </c>
      <c r="X723" s="12" t="str">
        <f>IFERROR(INT(IF(MID(VLOOKUP(B723,IMPORT!$F:$AF,27,FALSE),1,10)&lt;&gt;"null",MID(VLOOKUP(B723,IMPORT!$F:$AF,27,FALSE),1,10),"-")),"")</f>
        <v/>
      </c>
      <c r="Y723" s="21" t="str">
        <f>IFERROR(IF(VLOOKUP(B723,IMPORT!$F:$AF,24,FALSE)&lt;&gt;"null",VLOOKUP(B723,IMPORT!$F:$AF,24,FALSE),""),"")</f>
        <v/>
      </c>
      <c r="Z723" s="18" t="str">
        <f>IFERROR(IF(VLOOKUP(B723,IMPORT!$F:$AF,25,FALSE)&lt;&gt;"null",VLOOKUP(B723,IMPORT!$F:$AF,25,FALSE),""),"")</f>
        <v/>
      </c>
    </row>
    <row r="724" spans="1:26">
      <c r="A724" s="1" t="str">
        <f>IFERROR(IF(IMPORT!C724&lt;&gt;"",IMPORT!C724,""),"")</f>
        <v/>
      </c>
      <c r="B724" s="1">
        <f>IFERROR(VLOOKUP(D724,IMPORT!$1:$1048576,6,FALSE),"")</f>
        <v>0</v>
      </c>
      <c r="C724" s="1" t="str">
        <f>IFERROR(VLOOKUP(B724,IMPORT!$F:$G,2,FALSE),"")</f>
        <v/>
      </c>
      <c r="D724" s="8" t="str">
        <f>IFERROR(IF(IMPORT!A724&lt;&gt;"",IMPORT!A724,""),"")</f>
        <v/>
      </c>
      <c r="E724" s="1">
        <f>IFERROR(VLOOKUP(D724,IMPORT!$1:$1048576,21,FALSE),"")</f>
        <v>0</v>
      </c>
      <c r="F724" s="22" t="str">
        <f>IFERROR(IF(VLOOKUP(B724,IMPORT!$F:$J,4,0)="true","","S"),"")</f>
        <v/>
      </c>
      <c r="G724" s="10" t="str">
        <f>IFERROR(IF(VLOOKUP(B724,IMPORT!$F:$J,5,0)="normal","","B"),"")</f>
        <v/>
      </c>
      <c r="H724" s="23" t="str">
        <f>IFERROR(IF(VLOOKUP(B724,IMPORT!$F:$L,7,0)="true","","P"),"")</f>
        <v/>
      </c>
      <c r="I724" s="18" t="str">
        <f>IF(AND(OR(IMPORT!K724="available",IMPORT!K724="reservation",IMPORT!K724="reservation-late"),OR(A724&lt;&gt;"Z - Garage - Livraison",A724&lt;&gt;"Z - Garage - Livraison")),B724,"")</f>
        <v/>
      </c>
      <c r="J724" s="18" t="str">
        <f>IFERROR(IF(VLOOKUP(B724,IMPORT!$F:$AF,21,FALSE)&lt;&gt;"null",IF(OR(A724="Z - Garage - Livraison",A724="Z - Garage - Restitution"),"",B724),""),"")</f>
        <v/>
      </c>
      <c r="K724" s="18" t="str">
        <f>IF(AND(J724="",OR(IMPORT!K724="intervention",IMPORT!K724="intervention-late")),IF(OR(A724="Z - Garage - Livraison",A724="Z - Garage - Restitution"),"",B724),"")</f>
        <v/>
      </c>
      <c r="L724" s="18" t="str">
        <f t="shared" si="22"/>
        <v/>
      </c>
      <c r="M724" s="20" t="str">
        <f>IFERROR(INT(IF(OR(IMPORT!K724="intervention",IMPORT!K724="intervention-late",IMPORT!K724="unavailable"),IF(J724&lt;&gt;"",MID(VLOOKUP(B724,IMPORT!$F:$AF,21,0),1,10),MID(VLOOKUP(B724,IMPORT!$F:$AF,19,0),1,10)),"")),"")</f>
        <v/>
      </c>
      <c r="N724" s="20" t="str">
        <f>IFERROR(INT(IF(OR(IMPORT!K724="intervention",IMPORT!K724="intervention-late",IMPORT!K724="unavailable"),IF(J724&lt;&gt;"",MID(VLOOKUP(B724,IMPORT!$F:$AF,22,0),1,10),MID(VLOOKUP(B724,IMPORT!$F:$AF,20,0),1,10)),"")),"")</f>
        <v/>
      </c>
      <c r="O724" s="18" t="str">
        <f t="shared" ca="1" si="23"/>
        <v/>
      </c>
      <c r="P724" s="14" t="str">
        <f>IFERROR(INT(IF(MID(VLOOKUP(B724,IMPORT!$F:$AF,23,FALSE),1,10)&lt;&gt;"null",MID(VLOOKUP(B724,IMPORT!$F:$AF,23,FALSE),1,10),"")),"")</f>
        <v/>
      </c>
      <c r="Q724" s="16" t="str">
        <f>IFERROR(INT(IF(MID(VLOOKUP(B724,IMPORT!$F:$AF,26,FALSE),1,10)&lt;&gt;"null",MID(VLOOKUP(B724,IMPORT!$F:$AF,26,FALSE),1,10),"")),"")</f>
        <v/>
      </c>
      <c r="R724" s="16" t="str">
        <f>IFERROR(IF(VLOOKUP(B724,IMPORT!$F:$AF,11,FALSE)="true","X",""),"")</f>
        <v/>
      </c>
      <c r="S724" s="16" t="str">
        <f>IFERROR(IF(VLOOKUP(B724,IMPORT!$F:$AF,12,FALSE)="true","X",""),"")</f>
        <v/>
      </c>
      <c r="T724" s="16" t="str">
        <f>IFERROR(IF(VLOOKUP(B724,IMPORT!$F:$AF,9,FALSE)="true","X",""),"")</f>
        <v/>
      </c>
      <c r="U724" s="16" t="str">
        <f>IFERROR(IF(VLOOKUP(B724,IMPORT!$F:$AF,10,FALSE)="true","X",""),"")</f>
        <v/>
      </c>
      <c r="V724" s="16" t="str">
        <f>IFERROR(IF(VLOOKUP(B724,IMPORT!$F:$AF,13,FALSE)="true","X",""),"")</f>
        <v/>
      </c>
      <c r="W724" s="16" t="str">
        <f>IFERROR(IF(VLOOKUP(B724,IMPORT!$F:$AF,14,FALSE)="true","X",""),"")</f>
        <v/>
      </c>
      <c r="X724" s="12" t="str">
        <f>IFERROR(INT(IF(MID(VLOOKUP(B724,IMPORT!$F:$AF,27,FALSE),1,10)&lt;&gt;"null",MID(VLOOKUP(B724,IMPORT!$F:$AF,27,FALSE),1,10),"-")),"")</f>
        <v/>
      </c>
      <c r="Y724" s="21" t="str">
        <f>IFERROR(IF(VLOOKUP(B724,IMPORT!$F:$AF,24,FALSE)&lt;&gt;"null",VLOOKUP(B724,IMPORT!$F:$AF,24,FALSE),""),"")</f>
        <v/>
      </c>
      <c r="Z724" s="18" t="str">
        <f>IFERROR(IF(VLOOKUP(B724,IMPORT!$F:$AF,25,FALSE)&lt;&gt;"null",VLOOKUP(B724,IMPORT!$F:$AF,25,FALSE),""),"")</f>
        <v/>
      </c>
    </row>
    <row r="725" spans="1:26">
      <c r="A725" s="1" t="str">
        <f>IFERROR(IF(IMPORT!C725&lt;&gt;"",IMPORT!C725,""),"")</f>
        <v/>
      </c>
      <c r="B725" s="1">
        <f>IFERROR(VLOOKUP(D725,IMPORT!$1:$1048576,6,FALSE),"")</f>
        <v>0</v>
      </c>
      <c r="C725" s="1" t="str">
        <f>IFERROR(VLOOKUP(B725,IMPORT!$F:$G,2,FALSE),"")</f>
        <v/>
      </c>
      <c r="D725" s="8" t="str">
        <f>IFERROR(IF(IMPORT!A725&lt;&gt;"",IMPORT!A725,""),"")</f>
        <v/>
      </c>
      <c r="E725" s="1">
        <f>IFERROR(VLOOKUP(D725,IMPORT!$1:$1048576,21,FALSE),"")</f>
        <v>0</v>
      </c>
      <c r="F725" s="22" t="str">
        <f>IFERROR(IF(VLOOKUP(B725,IMPORT!$F:$J,4,0)="true","","S"),"")</f>
        <v/>
      </c>
      <c r="G725" s="10" t="str">
        <f>IFERROR(IF(VLOOKUP(B725,IMPORT!$F:$J,5,0)="normal","","B"),"")</f>
        <v/>
      </c>
      <c r="H725" s="23" t="str">
        <f>IFERROR(IF(VLOOKUP(B725,IMPORT!$F:$L,7,0)="true","","P"),"")</f>
        <v/>
      </c>
      <c r="I725" s="18" t="str">
        <f>IF(AND(OR(IMPORT!K725="available",IMPORT!K725="reservation",IMPORT!K725="reservation-late"),OR(A725&lt;&gt;"Z - Garage - Livraison",A725&lt;&gt;"Z - Garage - Livraison")),B725,"")</f>
        <v/>
      </c>
      <c r="J725" s="18" t="str">
        <f>IFERROR(IF(VLOOKUP(B725,IMPORT!$F:$AF,21,FALSE)&lt;&gt;"null",IF(OR(A725="Z - Garage - Livraison",A725="Z - Garage - Restitution"),"",B725),""),"")</f>
        <v/>
      </c>
      <c r="K725" s="18" t="str">
        <f>IF(AND(J725="",OR(IMPORT!K725="intervention",IMPORT!K725="intervention-late")),IF(OR(A725="Z - Garage - Livraison",A725="Z - Garage - Restitution"),"",B725),"")</f>
        <v/>
      </c>
      <c r="L725" s="18" t="str">
        <f t="shared" si="22"/>
        <v/>
      </c>
      <c r="M725" s="20" t="str">
        <f>IFERROR(INT(IF(OR(IMPORT!K725="intervention",IMPORT!K725="intervention-late",IMPORT!K725="unavailable"),IF(J725&lt;&gt;"",MID(VLOOKUP(B725,IMPORT!$F:$AF,21,0),1,10),MID(VLOOKUP(B725,IMPORT!$F:$AF,19,0),1,10)),"")),"")</f>
        <v/>
      </c>
      <c r="N725" s="20" t="str">
        <f>IFERROR(INT(IF(OR(IMPORT!K725="intervention",IMPORT!K725="intervention-late",IMPORT!K725="unavailable"),IF(J725&lt;&gt;"",MID(VLOOKUP(B725,IMPORT!$F:$AF,22,0),1,10),MID(VLOOKUP(B725,IMPORT!$F:$AF,20,0),1,10)),"")),"")</f>
        <v/>
      </c>
      <c r="O725" s="18" t="str">
        <f t="shared" ca="1" si="23"/>
        <v/>
      </c>
      <c r="P725" s="14" t="str">
        <f>IFERROR(INT(IF(MID(VLOOKUP(B725,IMPORT!$F:$AF,23,FALSE),1,10)&lt;&gt;"null",MID(VLOOKUP(B725,IMPORT!$F:$AF,23,FALSE),1,10),"")),"")</f>
        <v/>
      </c>
      <c r="Q725" s="16" t="str">
        <f>IFERROR(INT(IF(MID(VLOOKUP(B725,IMPORT!$F:$AF,26,FALSE),1,10)&lt;&gt;"null",MID(VLOOKUP(B725,IMPORT!$F:$AF,26,FALSE),1,10),"")),"")</f>
        <v/>
      </c>
      <c r="R725" s="16" t="str">
        <f>IFERROR(IF(VLOOKUP(B725,IMPORT!$F:$AF,11,FALSE)="true","X",""),"")</f>
        <v/>
      </c>
      <c r="S725" s="16" t="str">
        <f>IFERROR(IF(VLOOKUP(B725,IMPORT!$F:$AF,12,FALSE)="true","X",""),"")</f>
        <v/>
      </c>
      <c r="T725" s="16" t="str">
        <f>IFERROR(IF(VLOOKUP(B725,IMPORT!$F:$AF,9,FALSE)="true","X",""),"")</f>
        <v/>
      </c>
      <c r="U725" s="16" t="str">
        <f>IFERROR(IF(VLOOKUP(B725,IMPORT!$F:$AF,10,FALSE)="true","X",""),"")</f>
        <v/>
      </c>
      <c r="V725" s="16" t="str">
        <f>IFERROR(IF(VLOOKUP(B725,IMPORT!$F:$AF,13,FALSE)="true","X",""),"")</f>
        <v/>
      </c>
      <c r="W725" s="16" t="str">
        <f>IFERROR(IF(VLOOKUP(B725,IMPORT!$F:$AF,14,FALSE)="true","X",""),"")</f>
        <v/>
      </c>
      <c r="X725" s="12" t="str">
        <f>IFERROR(INT(IF(MID(VLOOKUP(B725,IMPORT!$F:$AF,27,FALSE),1,10)&lt;&gt;"null",MID(VLOOKUP(B725,IMPORT!$F:$AF,27,FALSE),1,10),"-")),"")</f>
        <v/>
      </c>
      <c r="Y725" s="21" t="str">
        <f>IFERROR(IF(VLOOKUP(B725,IMPORT!$F:$AF,24,FALSE)&lt;&gt;"null",VLOOKUP(B725,IMPORT!$F:$AF,24,FALSE),""),"")</f>
        <v/>
      </c>
      <c r="Z725" s="18" t="str">
        <f>IFERROR(IF(VLOOKUP(B725,IMPORT!$F:$AF,25,FALSE)&lt;&gt;"null",VLOOKUP(B725,IMPORT!$F:$AF,25,FALSE),""),"")</f>
        <v/>
      </c>
    </row>
    <row r="726" spans="1:26">
      <c r="A726" s="1" t="str">
        <f>IFERROR(IF(IMPORT!C726&lt;&gt;"",IMPORT!C726,""),"")</f>
        <v/>
      </c>
      <c r="B726" s="1">
        <f>IFERROR(VLOOKUP(D726,IMPORT!$1:$1048576,6,FALSE),"")</f>
        <v>0</v>
      </c>
      <c r="C726" s="1" t="str">
        <f>IFERROR(VLOOKUP(B726,IMPORT!$F:$G,2,FALSE),"")</f>
        <v/>
      </c>
      <c r="D726" s="8" t="str">
        <f>IFERROR(IF(IMPORT!A726&lt;&gt;"",IMPORT!A726,""),"")</f>
        <v/>
      </c>
      <c r="E726" s="1">
        <f>IFERROR(VLOOKUP(D726,IMPORT!$1:$1048576,21,FALSE),"")</f>
        <v>0</v>
      </c>
      <c r="F726" s="22" t="str">
        <f>IFERROR(IF(VLOOKUP(B726,IMPORT!$F:$J,4,0)="true","","S"),"")</f>
        <v/>
      </c>
      <c r="G726" s="10" t="str">
        <f>IFERROR(IF(VLOOKUP(B726,IMPORT!$F:$J,5,0)="normal","","B"),"")</f>
        <v/>
      </c>
      <c r="H726" s="23" t="str">
        <f>IFERROR(IF(VLOOKUP(B726,IMPORT!$F:$L,7,0)="true","","P"),"")</f>
        <v/>
      </c>
      <c r="I726" s="18" t="str">
        <f>IF(AND(OR(IMPORT!K726="available",IMPORT!K726="reservation",IMPORT!K726="reservation-late"),OR(A726&lt;&gt;"Z - Garage - Livraison",A726&lt;&gt;"Z - Garage - Livraison")),B726,"")</f>
        <v/>
      </c>
      <c r="J726" s="18" t="str">
        <f>IFERROR(IF(VLOOKUP(B726,IMPORT!$F:$AF,21,FALSE)&lt;&gt;"null",IF(OR(A726="Z - Garage - Livraison",A726="Z - Garage - Restitution"),"",B726),""),"")</f>
        <v/>
      </c>
      <c r="K726" s="18" t="str">
        <f>IF(AND(J726="",OR(IMPORT!K726="intervention",IMPORT!K726="intervention-late")),IF(OR(A726="Z - Garage - Livraison",A726="Z - Garage - Restitution"),"",B726),"")</f>
        <v/>
      </c>
      <c r="L726" s="18" t="str">
        <f t="shared" si="22"/>
        <v/>
      </c>
      <c r="M726" s="20" t="str">
        <f>IFERROR(INT(IF(OR(IMPORT!K726="intervention",IMPORT!K726="intervention-late",IMPORT!K726="unavailable"),IF(J726&lt;&gt;"",MID(VLOOKUP(B726,IMPORT!$F:$AF,21,0),1,10),MID(VLOOKUP(B726,IMPORT!$F:$AF,19,0),1,10)),"")),"")</f>
        <v/>
      </c>
      <c r="N726" s="20" t="str">
        <f>IFERROR(INT(IF(OR(IMPORT!K726="intervention",IMPORT!K726="intervention-late",IMPORT!K726="unavailable"),IF(J726&lt;&gt;"",MID(VLOOKUP(B726,IMPORT!$F:$AF,22,0),1,10),MID(VLOOKUP(B726,IMPORT!$F:$AF,20,0),1,10)),"")),"")</f>
        <v/>
      </c>
      <c r="O726" s="18" t="str">
        <f t="shared" ca="1" si="23"/>
        <v/>
      </c>
      <c r="P726" s="14" t="str">
        <f>IFERROR(INT(IF(MID(VLOOKUP(B726,IMPORT!$F:$AF,23,FALSE),1,10)&lt;&gt;"null",MID(VLOOKUP(B726,IMPORT!$F:$AF,23,FALSE),1,10),"")),"")</f>
        <v/>
      </c>
      <c r="Q726" s="16" t="str">
        <f>IFERROR(INT(IF(MID(VLOOKUP(B726,IMPORT!$F:$AF,26,FALSE),1,10)&lt;&gt;"null",MID(VLOOKUP(B726,IMPORT!$F:$AF,26,FALSE),1,10),"")),"")</f>
        <v/>
      </c>
      <c r="R726" s="16" t="str">
        <f>IFERROR(IF(VLOOKUP(B726,IMPORT!$F:$AF,11,FALSE)="true","X",""),"")</f>
        <v/>
      </c>
      <c r="S726" s="16" t="str">
        <f>IFERROR(IF(VLOOKUP(B726,IMPORT!$F:$AF,12,FALSE)="true","X",""),"")</f>
        <v/>
      </c>
      <c r="T726" s="16" t="str">
        <f>IFERROR(IF(VLOOKUP(B726,IMPORT!$F:$AF,9,FALSE)="true","X",""),"")</f>
        <v/>
      </c>
      <c r="U726" s="16" t="str">
        <f>IFERROR(IF(VLOOKUP(B726,IMPORT!$F:$AF,10,FALSE)="true","X",""),"")</f>
        <v/>
      </c>
      <c r="V726" s="16" t="str">
        <f>IFERROR(IF(VLOOKUP(B726,IMPORT!$F:$AF,13,FALSE)="true","X",""),"")</f>
        <v/>
      </c>
      <c r="W726" s="16" t="str">
        <f>IFERROR(IF(VLOOKUP(B726,IMPORT!$F:$AF,14,FALSE)="true","X",""),"")</f>
        <v/>
      </c>
      <c r="X726" s="12" t="str">
        <f>IFERROR(INT(IF(MID(VLOOKUP(B726,IMPORT!$F:$AF,27,FALSE),1,10)&lt;&gt;"null",MID(VLOOKUP(B726,IMPORT!$F:$AF,27,FALSE),1,10),"-")),"")</f>
        <v/>
      </c>
      <c r="Y726" s="21" t="str">
        <f>IFERROR(IF(VLOOKUP(B726,IMPORT!$F:$AF,24,FALSE)&lt;&gt;"null",VLOOKUP(B726,IMPORT!$F:$AF,24,FALSE),""),"")</f>
        <v/>
      </c>
      <c r="Z726" s="18" t="str">
        <f>IFERROR(IF(VLOOKUP(B726,IMPORT!$F:$AF,25,FALSE)&lt;&gt;"null",VLOOKUP(B726,IMPORT!$F:$AF,25,FALSE),""),"")</f>
        <v/>
      </c>
    </row>
    <row r="727" spans="1:26">
      <c r="A727" s="1" t="str">
        <f>IFERROR(IF(IMPORT!C727&lt;&gt;"",IMPORT!C727,""),"")</f>
        <v/>
      </c>
      <c r="B727" s="1">
        <f>IFERROR(VLOOKUP(D727,IMPORT!$1:$1048576,6,FALSE),"")</f>
        <v>0</v>
      </c>
      <c r="C727" s="1" t="str">
        <f>IFERROR(VLOOKUP(B727,IMPORT!$F:$G,2,FALSE),"")</f>
        <v/>
      </c>
      <c r="D727" s="8" t="str">
        <f>IFERROR(IF(IMPORT!A727&lt;&gt;"",IMPORT!A727,""),"")</f>
        <v/>
      </c>
      <c r="E727" s="1">
        <f>IFERROR(VLOOKUP(D727,IMPORT!$1:$1048576,21,FALSE),"")</f>
        <v>0</v>
      </c>
      <c r="F727" s="22" t="str">
        <f>IFERROR(IF(VLOOKUP(B727,IMPORT!$F:$J,4,0)="true","","S"),"")</f>
        <v/>
      </c>
      <c r="G727" s="10" t="str">
        <f>IFERROR(IF(VLOOKUP(B727,IMPORT!$F:$J,5,0)="normal","","B"),"")</f>
        <v/>
      </c>
      <c r="H727" s="23" t="str">
        <f>IFERROR(IF(VLOOKUP(B727,IMPORT!$F:$L,7,0)="true","","P"),"")</f>
        <v/>
      </c>
      <c r="I727" s="18" t="str">
        <f>IF(AND(OR(IMPORT!K727="available",IMPORT!K727="reservation",IMPORT!K727="reservation-late"),OR(A727&lt;&gt;"Z - Garage - Livraison",A727&lt;&gt;"Z - Garage - Livraison")),B727,"")</f>
        <v/>
      </c>
      <c r="J727" s="18" t="str">
        <f>IFERROR(IF(VLOOKUP(B727,IMPORT!$F:$AF,21,FALSE)&lt;&gt;"null",IF(OR(A727="Z - Garage - Livraison",A727="Z - Garage - Restitution"),"",B727),""),"")</f>
        <v/>
      </c>
      <c r="K727" s="18" t="str">
        <f>IF(AND(J727="",OR(IMPORT!K727="intervention",IMPORT!K727="intervention-late")),IF(OR(A727="Z - Garage - Livraison",A727="Z - Garage - Restitution"),"",B727),"")</f>
        <v/>
      </c>
      <c r="L727" s="18" t="str">
        <f t="shared" si="22"/>
        <v/>
      </c>
      <c r="M727" s="20" t="str">
        <f>IFERROR(INT(IF(OR(IMPORT!K727="intervention",IMPORT!K727="intervention-late",IMPORT!K727="unavailable"),IF(J727&lt;&gt;"",MID(VLOOKUP(B727,IMPORT!$F:$AF,21,0),1,10),MID(VLOOKUP(B727,IMPORT!$F:$AF,19,0),1,10)),"")),"")</f>
        <v/>
      </c>
      <c r="N727" s="20" t="str">
        <f>IFERROR(INT(IF(OR(IMPORT!K727="intervention",IMPORT!K727="intervention-late",IMPORT!K727="unavailable"),IF(J727&lt;&gt;"",MID(VLOOKUP(B727,IMPORT!$F:$AF,22,0),1,10),MID(VLOOKUP(B727,IMPORT!$F:$AF,20,0),1,10)),"")),"")</f>
        <v/>
      </c>
      <c r="O727" s="18" t="str">
        <f t="shared" ca="1" si="23"/>
        <v/>
      </c>
      <c r="P727" s="14" t="str">
        <f>IFERROR(INT(IF(MID(VLOOKUP(B727,IMPORT!$F:$AF,23,FALSE),1,10)&lt;&gt;"null",MID(VLOOKUP(B727,IMPORT!$F:$AF,23,FALSE),1,10),"")),"")</f>
        <v/>
      </c>
      <c r="Q727" s="16" t="str">
        <f>IFERROR(INT(IF(MID(VLOOKUP(B727,IMPORT!$F:$AF,26,FALSE),1,10)&lt;&gt;"null",MID(VLOOKUP(B727,IMPORT!$F:$AF,26,FALSE),1,10),"")),"")</f>
        <v/>
      </c>
      <c r="R727" s="16" t="str">
        <f>IFERROR(IF(VLOOKUP(B727,IMPORT!$F:$AF,11,FALSE)="true","X",""),"")</f>
        <v/>
      </c>
      <c r="S727" s="16" t="str">
        <f>IFERROR(IF(VLOOKUP(B727,IMPORT!$F:$AF,12,FALSE)="true","X",""),"")</f>
        <v/>
      </c>
      <c r="T727" s="16" t="str">
        <f>IFERROR(IF(VLOOKUP(B727,IMPORT!$F:$AF,9,FALSE)="true","X",""),"")</f>
        <v/>
      </c>
      <c r="U727" s="16" t="str">
        <f>IFERROR(IF(VLOOKUP(B727,IMPORT!$F:$AF,10,FALSE)="true","X",""),"")</f>
        <v/>
      </c>
      <c r="V727" s="16" t="str">
        <f>IFERROR(IF(VLOOKUP(B727,IMPORT!$F:$AF,13,FALSE)="true","X",""),"")</f>
        <v/>
      </c>
      <c r="W727" s="16" t="str">
        <f>IFERROR(IF(VLOOKUP(B727,IMPORT!$F:$AF,14,FALSE)="true","X",""),"")</f>
        <v/>
      </c>
      <c r="X727" s="12" t="str">
        <f>IFERROR(INT(IF(MID(VLOOKUP(B727,IMPORT!$F:$AF,27,FALSE),1,10)&lt;&gt;"null",MID(VLOOKUP(B727,IMPORT!$F:$AF,27,FALSE),1,10),"-")),"")</f>
        <v/>
      </c>
      <c r="Y727" s="21" t="str">
        <f>IFERROR(IF(VLOOKUP(B727,IMPORT!$F:$AF,24,FALSE)&lt;&gt;"null",VLOOKUP(B727,IMPORT!$F:$AF,24,FALSE),""),"")</f>
        <v/>
      </c>
      <c r="Z727" s="18" t="str">
        <f>IFERROR(IF(VLOOKUP(B727,IMPORT!$F:$AF,25,FALSE)&lt;&gt;"null",VLOOKUP(B727,IMPORT!$F:$AF,25,FALSE),""),"")</f>
        <v/>
      </c>
    </row>
    <row r="728" spans="1:26">
      <c r="A728" s="1" t="str">
        <f>IFERROR(IF(IMPORT!C728&lt;&gt;"",IMPORT!C728,""),"")</f>
        <v/>
      </c>
      <c r="B728" s="1">
        <f>IFERROR(VLOOKUP(D728,IMPORT!$1:$1048576,6,FALSE),"")</f>
        <v>0</v>
      </c>
      <c r="C728" s="1" t="str">
        <f>IFERROR(VLOOKUP(B728,IMPORT!$F:$G,2,FALSE),"")</f>
        <v/>
      </c>
      <c r="D728" s="8" t="str">
        <f>IFERROR(IF(IMPORT!A728&lt;&gt;"",IMPORT!A728,""),"")</f>
        <v/>
      </c>
      <c r="E728" s="1">
        <f>IFERROR(VLOOKUP(D728,IMPORT!$1:$1048576,21,FALSE),"")</f>
        <v>0</v>
      </c>
      <c r="F728" s="22" t="str">
        <f>IFERROR(IF(VLOOKUP(B728,IMPORT!$F:$J,4,0)="true","","S"),"")</f>
        <v/>
      </c>
      <c r="G728" s="10" t="str">
        <f>IFERROR(IF(VLOOKUP(B728,IMPORT!$F:$J,5,0)="normal","","B"),"")</f>
        <v/>
      </c>
      <c r="H728" s="23" t="str">
        <f>IFERROR(IF(VLOOKUP(B728,IMPORT!$F:$L,7,0)="true","","P"),"")</f>
        <v/>
      </c>
      <c r="I728" s="18" t="str">
        <f>IF(AND(OR(IMPORT!K728="available",IMPORT!K728="reservation",IMPORT!K728="reservation-late"),OR(A728&lt;&gt;"Z - Garage - Livraison",A728&lt;&gt;"Z - Garage - Livraison")),B728,"")</f>
        <v/>
      </c>
      <c r="J728" s="18" t="str">
        <f>IFERROR(IF(VLOOKUP(B728,IMPORT!$F:$AF,21,FALSE)&lt;&gt;"null",IF(OR(A728="Z - Garage - Livraison",A728="Z - Garage - Restitution"),"",B728),""),"")</f>
        <v/>
      </c>
      <c r="K728" s="18" t="str">
        <f>IF(AND(J728="",OR(IMPORT!K728="intervention",IMPORT!K728="intervention-late")),IF(OR(A728="Z - Garage - Livraison",A728="Z - Garage - Restitution"),"",B728),"")</f>
        <v/>
      </c>
      <c r="L728" s="18" t="str">
        <f t="shared" si="22"/>
        <v/>
      </c>
      <c r="M728" s="20" t="str">
        <f>IFERROR(INT(IF(OR(IMPORT!K728="intervention",IMPORT!K728="intervention-late",IMPORT!K728="unavailable"),IF(J728&lt;&gt;"",MID(VLOOKUP(B728,IMPORT!$F:$AF,21,0),1,10),MID(VLOOKUP(B728,IMPORT!$F:$AF,19,0),1,10)),"")),"")</f>
        <v/>
      </c>
      <c r="N728" s="20" t="str">
        <f>IFERROR(INT(IF(OR(IMPORT!K728="intervention",IMPORT!K728="intervention-late",IMPORT!K728="unavailable"),IF(J728&lt;&gt;"",MID(VLOOKUP(B728,IMPORT!$F:$AF,22,0),1,10),MID(VLOOKUP(B728,IMPORT!$F:$AF,20,0),1,10)),"")),"")</f>
        <v/>
      </c>
      <c r="O728" s="18" t="str">
        <f t="shared" ca="1" si="23"/>
        <v/>
      </c>
      <c r="P728" s="14" t="str">
        <f>IFERROR(INT(IF(MID(VLOOKUP(B728,IMPORT!$F:$AF,23,FALSE),1,10)&lt;&gt;"null",MID(VLOOKUP(B728,IMPORT!$F:$AF,23,FALSE),1,10),"")),"")</f>
        <v/>
      </c>
      <c r="Q728" s="16" t="str">
        <f>IFERROR(INT(IF(MID(VLOOKUP(B728,IMPORT!$F:$AF,26,FALSE),1,10)&lt;&gt;"null",MID(VLOOKUP(B728,IMPORT!$F:$AF,26,FALSE),1,10),"")),"")</f>
        <v/>
      </c>
      <c r="R728" s="16" t="str">
        <f>IFERROR(IF(VLOOKUP(B728,IMPORT!$F:$AF,11,FALSE)="true","X",""),"")</f>
        <v/>
      </c>
      <c r="S728" s="16" t="str">
        <f>IFERROR(IF(VLOOKUP(B728,IMPORT!$F:$AF,12,FALSE)="true","X",""),"")</f>
        <v/>
      </c>
      <c r="T728" s="16" t="str">
        <f>IFERROR(IF(VLOOKUP(B728,IMPORT!$F:$AF,9,FALSE)="true","X",""),"")</f>
        <v/>
      </c>
      <c r="U728" s="16" t="str">
        <f>IFERROR(IF(VLOOKUP(B728,IMPORT!$F:$AF,10,FALSE)="true","X",""),"")</f>
        <v/>
      </c>
      <c r="V728" s="16" t="str">
        <f>IFERROR(IF(VLOOKUP(B728,IMPORT!$F:$AF,13,FALSE)="true","X",""),"")</f>
        <v/>
      </c>
      <c r="W728" s="16" t="str">
        <f>IFERROR(IF(VLOOKUP(B728,IMPORT!$F:$AF,14,FALSE)="true","X",""),"")</f>
        <v/>
      </c>
      <c r="X728" s="12" t="str">
        <f>IFERROR(INT(IF(MID(VLOOKUP(B728,IMPORT!$F:$AF,27,FALSE),1,10)&lt;&gt;"null",MID(VLOOKUP(B728,IMPORT!$F:$AF,27,FALSE),1,10),"-")),"")</f>
        <v/>
      </c>
      <c r="Y728" s="21" t="str">
        <f>IFERROR(IF(VLOOKUP(B728,IMPORT!$F:$AF,24,FALSE)&lt;&gt;"null",VLOOKUP(B728,IMPORT!$F:$AF,24,FALSE),""),"")</f>
        <v/>
      </c>
      <c r="Z728" s="18" t="str">
        <f>IFERROR(IF(VLOOKUP(B728,IMPORT!$F:$AF,25,FALSE)&lt;&gt;"null",VLOOKUP(B728,IMPORT!$F:$AF,25,FALSE),""),"")</f>
        <v/>
      </c>
    </row>
    <row r="729" spans="1:26">
      <c r="A729" s="1" t="str">
        <f>IFERROR(IF(IMPORT!C729&lt;&gt;"",IMPORT!C729,""),"")</f>
        <v/>
      </c>
      <c r="B729" s="1">
        <f>IFERROR(VLOOKUP(D729,IMPORT!$1:$1048576,6,FALSE),"")</f>
        <v>0</v>
      </c>
      <c r="C729" s="1" t="str">
        <f>IFERROR(VLOOKUP(B729,IMPORT!$F:$G,2,FALSE),"")</f>
        <v/>
      </c>
      <c r="D729" s="8" t="str">
        <f>IFERROR(IF(IMPORT!A729&lt;&gt;"",IMPORT!A729,""),"")</f>
        <v/>
      </c>
      <c r="E729" s="1">
        <f>IFERROR(VLOOKUP(D729,IMPORT!$1:$1048576,21,FALSE),"")</f>
        <v>0</v>
      </c>
      <c r="F729" s="22" t="str">
        <f>IFERROR(IF(VLOOKUP(B729,IMPORT!$F:$J,4,0)="true","","S"),"")</f>
        <v/>
      </c>
      <c r="G729" s="10" t="str">
        <f>IFERROR(IF(VLOOKUP(B729,IMPORT!$F:$J,5,0)="normal","","B"),"")</f>
        <v/>
      </c>
      <c r="H729" s="23" t="str">
        <f>IFERROR(IF(VLOOKUP(B729,IMPORT!$F:$L,7,0)="true","","P"),"")</f>
        <v/>
      </c>
      <c r="I729" s="18" t="str">
        <f>IF(AND(OR(IMPORT!K729="available",IMPORT!K729="reservation",IMPORT!K729="reservation-late"),OR(A729&lt;&gt;"Z - Garage - Livraison",A729&lt;&gt;"Z - Garage - Livraison")),B729,"")</f>
        <v/>
      </c>
      <c r="J729" s="18" t="str">
        <f>IFERROR(IF(VLOOKUP(B729,IMPORT!$F:$AF,21,FALSE)&lt;&gt;"null",IF(OR(A729="Z - Garage - Livraison",A729="Z - Garage - Restitution"),"",B729),""),"")</f>
        <v/>
      </c>
      <c r="K729" s="18" t="str">
        <f>IF(AND(J729="",OR(IMPORT!K729="intervention",IMPORT!K729="intervention-late")),IF(OR(A729="Z - Garage - Livraison",A729="Z - Garage - Restitution"),"",B729),"")</f>
        <v/>
      </c>
      <c r="L729" s="18" t="str">
        <f t="shared" si="22"/>
        <v/>
      </c>
      <c r="M729" s="20" t="str">
        <f>IFERROR(INT(IF(OR(IMPORT!K729="intervention",IMPORT!K729="intervention-late",IMPORT!K729="unavailable"),IF(J729&lt;&gt;"",MID(VLOOKUP(B729,IMPORT!$F:$AF,21,0),1,10),MID(VLOOKUP(B729,IMPORT!$F:$AF,19,0),1,10)),"")),"")</f>
        <v/>
      </c>
      <c r="N729" s="20" t="str">
        <f>IFERROR(INT(IF(OR(IMPORT!K729="intervention",IMPORT!K729="intervention-late",IMPORT!K729="unavailable"),IF(J729&lt;&gt;"",MID(VLOOKUP(B729,IMPORT!$F:$AF,22,0),1,10),MID(VLOOKUP(B729,IMPORT!$F:$AF,20,0),1,10)),"")),"")</f>
        <v/>
      </c>
      <c r="O729" s="18" t="str">
        <f t="shared" ca="1" si="23"/>
        <v/>
      </c>
      <c r="P729" s="14" t="str">
        <f>IFERROR(INT(IF(MID(VLOOKUP(B729,IMPORT!$F:$AF,23,FALSE),1,10)&lt;&gt;"null",MID(VLOOKUP(B729,IMPORT!$F:$AF,23,FALSE),1,10),"")),"")</f>
        <v/>
      </c>
      <c r="Q729" s="16" t="str">
        <f>IFERROR(INT(IF(MID(VLOOKUP(B729,IMPORT!$F:$AF,26,FALSE),1,10)&lt;&gt;"null",MID(VLOOKUP(B729,IMPORT!$F:$AF,26,FALSE),1,10),"")),"")</f>
        <v/>
      </c>
      <c r="R729" s="16" t="str">
        <f>IFERROR(IF(VLOOKUP(B729,IMPORT!$F:$AF,11,FALSE)="true","X",""),"")</f>
        <v/>
      </c>
      <c r="S729" s="16" t="str">
        <f>IFERROR(IF(VLOOKUP(B729,IMPORT!$F:$AF,12,FALSE)="true","X",""),"")</f>
        <v/>
      </c>
      <c r="T729" s="16" t="str">
        <f>IFERROR(IF(VLOOKUP(B729,IMPORT!$F:$AF,9,FALSE)="true","X",""),"")</f>
        <v/>
      </c>
      <c r="U729" s="16" t="str">
        <f>IFERROR(IF(VLOOKUP(B729,IMPORT!$F:$AF,10,FALSE)="true","X",""),"")</f>
        <v/>
      </c>
      <c r="V729" s="16" t="str">
        <f>IFERROR(IF(VLOOKUP(B729,IMPORT!$F:$AF,13,FALSE)="true","X",""),"")</f>
        <v/>
      </c>
      <c r="W729" s="16" t="str">
        <f>IFERROR(IF(VLOOKUP(B729,IMPORT!$F:$AF,14,FALSE)="true","X",""),"")</f>
        <v/>
      </c>
      <c r="X729" s="12" t="str">
        <f>IFERROR(INT(IF(MID(VLOOKUP(B729,IMPORT!$F:$AF,27,FALSE),1,10)&lt;&gt;"null",MID(VLOOKUP(B729,IMPORT!$F:$AF,27,FALSE),1,10),"-")),"")</f>
        <v/>
      </c>
      <c r="Y729" s="21" t="str">
        <f>IFERROR(IF(VLOOKUP(B729,IMPORT!$F:$AF,24,FALSE)&lt;&gt;"null",VLOOKUP(B729,IMPORT!$F:$AF,24,FALSE),""),"")</f>
        <v/>
      </c>
      <c r="Z729" s="18" t="str">
        <f>IFERROR(IF(VLOOKUP(B729,IMPORT!$F:$AF,25,FALSE)&lt;&gt;"null",VLOOKUP(B729,IMPORT!$F:$AF,25,FALSE),""),"")</f>
        <v/>
      </c>
    </row>
    <row r="730" spans="1:26">
      <c r="A730" s="1" t="str">
        <f>IFERROR(IF(IMPORT!C730&lt;&gt;"",IMPORT!C730,""),"")</f>
        <v/>
      </c>
      <c r="B730" s="1">
        <f>IFERROR(VLOOKUP(D730,IMPORT!$1:$1048576,6,FALSE),"")</f>
        <v>0</v>
      </c>
      <c r="C730" s="1" t="str">
        <f>IFERROR(VLOOKUP(B730,IMPORT!$F:$G,2,FALSE),"")</f>
        <v/>
      </c>
      <c r="D730" s="8" t="str">
        <f>IFERROR(IF(IMPORT!A730&lt;&gt;"",IMPORT!A730,""),"")</f>
        <v/>
      </c>
      <c r="E730" s="1">
        <f>IFERROR(VLOOKUP(D730,IMPORT!$1:$1048576,21,FALSE),"")</f>
        <v>0</v>
      </c>
      <c r="F730" s="22" t="str">
        <f>IFERROR(IF(VLOOKUP(B730,IMPORT!$F:$J,4,0)="true","","S"),"")</f>
        <v/>
      </c>
      <c r="G730" s="10" t="str">
        <f>IFERROR(IF(VLOOKUP(B730,IMPORT!$F:$J,5,0)="normal","","B"),"")</f>
        <v/>
      </c>
      <c r="H730" s="23" t="str">
        <f>IFERROR(IF(VLOOKUP(B730,IMPORT!$F:$L,7,0)="true","","P"),"")</f>
        <v/>
      </c>
      <c r="I730" s="18" t="str">
        <f>IF(AND(OR(IMPORT!K730="available",IMPORT!K730="reservation",IMPORT!K730="reservation-late"),OR(A730&lt;&gt;"Z - Garage - Livraison",A730&lt;&gt;"Z - Garage - Livraison")),B730,"")</f>
        <v/>
      </c>
      <c r="J730" s="18" t="str">
        <f>IFERROR(IF(VLOOKUP(B730,IMPORT!$F:$AF,21,FALSE)&lt;&gt;"null",IF(OR(A730="Z - Garage - Livraison",A730="Z - Garage - Restitution"),"",B730),""),"")</f>
        <v/>
      </c>
      <c r="K730" s="18" t="str">
        <f>IF(AND(J730="",OR(IMPORT!K730="intervention",IMPORT!K730="intervention-late")),IF(OR(A730="Z - Garage - Livraison",A730="Z - Garage - Restitution"),"",B730),"")</f>
        <v/>
      </c>
      <c r="L730" s="18" t="str">
        <f t="shared" si="22"/>
        <v/>
      </c>
      <c r="M730" s="20" t="str">
        <f>IFERROR(INT(IF(OR(IMPORT!K730="intervention",IMPORT!K730="intervention-late",IMPORT!K730="unavailable"),IF(J730&lt;&gt;"",MID(VLOOKUP(B730,IMPORT!$F:$AF,21,0),1,10),MID(VLOOKUP(B730,IMPORT!$F:$AF,19,0),1,10)),"")),"")</f>
        <v/>
      </c>
      <c r="N730" s="20" t="str">
        <f>IFERROR(INT(IF(OR(IMPORT!K730="intervention",IMPORT!K730="intervention-late",IMPORT!K730="unavailable"),IF(J730&lt;&gt;"",MID(VLOOKUP(B730,IMPORT!$F:$AF,22,0),1,10),MID(VLOOKUP(B730,IMPORT!$F:$AF,20,0),1,10)),"")),"")</f>
        <v/>
      </c>
      <c r="O730" s="18" t="str">
        <f t="shared" ca="1" si="23"/>
        <v/>
      </c>
      <c r="P730" s="14" t="str">
        <f>IFERROR(INT(IF(MID(VLOOKUP(B730,IMPORT!$F:$AF,23,FALSE),1,10)&lt;&gt;"null",MID(VLOOKUP(B730,IMPORT!$F:$AF,23,FALSE),1,10),"")),"")</f>
        <v/>
      </c>
      <c r="Q730" s="16" t="str">
        <f>IFERROR(INT(IF(MID(VLOOKUP(B730,IMPORT!$F:$AF,26,FALSE),1,10)&lt;&gt;"null",MID(VLOOKUP(B730,IMPORT!$F:$AF,26,FALSE),1,10),"")),"")</f>
        <v/>
      </c>
      <c r="R730" s="16" t="str">
        <f>IFERROR(IF(VLOOKUP(B730,IMPORT!$F:$AF,11,FALSE)="true","X",""),"")</f>
        <v/>
      </c>
      <c r="S730" s="16" t="str">
        <f>IFERROR(IF(VLOOKUP(B730,IMPORT!$F:$AF,12,FALSE)="true","X",""),"")</f>
        <v/>
      </c>
      <c r="T730" s="16" t="str">
        <f>IFERROR(IF(VLOOKUP(B730,IMPORT!$F:$AF,9,FALSE)="true","X",""),"")</f>
        <v/>
      </c>
      <c r="U730" s="16" t="str">
        <f>IFERROR(IF(VLOOKUP(B730,IMPORT!$F:$AF,10,FALSE)="true","X",""),"")</f>
        <v/>
      </c>
      <c r="V730" s="16" t="str">
        <f>IFERROR(IF(VLOOKUP(B730,IMPORT!$F:$AF,13,FALSE)="true","X",""),"")</f>
        <v/>
      </c>
      <c r="W730" s="16" t="str">
        <f>IFERROR(IF(VLOOKUP(B730,IMPORT!$F:$AF,14,FALSE)="true","X",""),"")</f>
        <v/>
      </c>
      <c r="X730" s="12" t="str">
        <f>IFERROR(INT(IF(MID(VLOOKUP(B730,IMPORT!$F:$AF,27,FALSE),1,10)&lt;&gt;"null",MID(VLOOKUP(B730,IMPORT!$F:$AF,27,FALSE),1,10),"-")),"")</f>
        <v/>
      </c>
      <c r="Y730" s="21" t="str">
        <f>IFERROR(IF(VLOOKUP(B730,IMPORT!$F:$AF,24,FALSE)&lt;&gt;"null",VLOOKUP(B730,IMPORT!$F:$AF,24,FALSE),""),"")</f>
        <v/>
      </c>
      <c r="Z730" s="18" t="str">
        <f>IFERROR(IF(VLOOKUP(B730,IMPORT!$F:$AF,25,FALSE)&lt;&gt;"null",VLOOKUP(B730,IMPORT!$F:$AF,25,FALSE),""),"")</f>
        <v/>
      </c>
    </row>
    <row r="731" spans="1:26">
      <c r="A731" s="1" t="str">
        <f>IFERROR(IF(IMPORT!C731&lt;&gt;"",IMPORT!C731,""),"")</f>
        <v/>
      </c>
      <c r="B731" s="1">
        <f>IFERROR(VLOOKUP(D731,IMPORT!$1:$1048576,6,FALSE),"")</f>
        <v>0</v>
      </c>
      <c r="C731" s="1" t="str">
        <f>IFERROR(VLOOKUP(B731,IMPORT!$F:$G,2,FALSE),"")</f>
        <v/>
      </c>
      <c r="D731" s="8" t="str">
        <f>IFERROR(IF(IMPORT!A731&lt;&gt;"",IMPORT!A731,""),"")</f>
        <v/>
      </c>
      <c r="E731" s="1">
        <f>IFERROR(VLOOKUP(D731,IMPORT!$1:$1048576,21,FALSE),"")</f>
        <v>0</v>
      </c>
      <c r="F731" s="22" t="str">
        <f>IFERROR(IF(VLOOKUP(B731,IMPORT!$F:$J,4,0)="true","","S"),"")</f>
        <v/>
      </c>
      <c r="G731" s="10" t="str">
        <f>IFERROR(IF(VLOOKUP(B731,IMPORT!$F:$J,5,0)="normal","","B"),"")</f>
        <v/>
      </c>
      <c r="H731" s="23" t="str">
        <f>IFERROR(IF(VLOOKUP(B731,IMPORT!$F:$L,7,0)="true","","P"),"")</f>
        <v/>
      </c>
      <c r="I731" s="18" t="str">
        <f>IF(AND(OR(IMPORT!K731="available",IMPORT!K731="reservation",IMPORT!K731="reservation-late"),OR(A731&lt;&gt;"Z - Garage - Livraison",A731&lt;&gt;"Z - Garage - Livraison")),B731,"")</f>
        <v/>
      </c>
      <c r="J731" s="18" t="str">
        <f>IFERROR(IF(VLOOKUP(B731,IMPORT!$F:$AF,21,FALSE)&lt;&gt;"null",IF(OR(A731="Z - Garage - Livraison",A731="Z - Garage - Restitution"),"",B731),""),"")</f>
        <v/>
      </c>
      <c r="K731" s="18" t="str">
        <f>IF(AND(J731="",OR(IMPORT!K731="intervention",IMPORT!K731="intervention-late")),IF(OR(A731="Z - Garage - Livraison",A731="Z - Garage - Restitution"),"",B731),"")</f>
        <v/>
      </c>
      <c r="L731" s="18" t="str">
        <f t="shared" si="22"/>
        <v/>
      </c>
      <c r="M731" s="20" t="str">
        <f>IFERROR(INT(IF(OR(IMPORT!K731="intervention",IMPORT!K731="intervention-late",IMPORT!K731="unavailable"),IF(J731&lt;&gt;"",MID(VLOOKUP(B731,IMPORT!$F:$AF,21,0),1,10),MID(VLOOKUP(B731,IMPORT!$F:$AF,19,0),1,10)),"")),"")</f>
        <v/>
      </c>
      <c r="N731" s="20" t="str">
        <f>IFERROR(INT(IF(OR(IMPORT!K731="intervention",IMPORT!K731="intervention-late",IMPORT!K731="unavailable"),IF(J731&lt;&gt;"",MID(VLOOKUP(B731,IMPORT!$F:$AF,22,0),1,10),MID(VLOOKUP(B731,IMPORT!$F:$AF,20,0),1,10)),"")),"")</f>
        <v/>
      </c>
      <c r="O731" s="18" t="str">
        <f t="shared" ca="1" si="23"/>
        <v/>
      </c>
      <c r="P731" s="14" t="str">
        <f>IFERROR(INT(IF(MID(VLOOKUP(B731,IMPORT!$F:$AF,23,FALSE),1,10)&lt;&gt;"null",MID(VLOOKUP(B731,IMPORT!$F:$AF,23,FALSE),1,10),"")),"")</f>
        <v/>
      </c>
      <c r="Q731" s="16" t="str">
        <f>IFERROR(INT(IF(MID(VLOOKUP(B731,IMPORT!$F:$AF,26,FALSE),1,10)&lt;&gt;"null",MID(VLOOKUP(B731,IMPORT!$F:$AF,26,FALSE),1,10),"")),"")</f>
        <v/>
      </c>
      <c r="R731" s="16" t="str">
        <f>IFERROR(IF(VLOOKUP(B731,IMPORT!$F:$AF,11,FALSE)="true","X",""),"")</f>
        <v/>
      </c>
      <c r="S731" s="16" t="str">
        <f>IFERROR(IF(VLOOKUP(B731,IMPORT!$F:$AF,12,FALSE)="true","X",""),"")</f>
        <v/>
      </c>
      <c r="T731" s="16" t="str">
        <f>IFERROR(IF(VLOOKUP(B731,IMPORT!$F:$AF,9,FALSE)="true","X",""),"")</f>
        <v/>
      </c>
      <c r="U731" s="16" t="str">
        <f>IFERROR(IF(VLOOKUP(B731,IMPORT!$F:$AF,10,FALSE)="true","X",""),"")</f>
        <v/>
      </c>
      <c r="V731" s="16" t="str">
        <f>IFERROR(IF(VLOOKUP(B731,IMPORT!$F:$AF,13,FALSE)="true","X",""),"")</f>
        <v/>
      </c>
      <c r="W731" s="16" t="str">
        <f>IFERROR(IF(VLOOKUP(B731,IMPORT!$F:$AF,14,FALSE)="true","X",""),"")</f>
        <v/>
      </c>
      <c r="X731" s="12" t="str">
        <f>IFERROR(INT(IF(MID(VLOOKUP(B731,IMPORT!$F:$AF,27,FALSE),1,10)&lt;&gt;"null",MID(VLOOKUP(B731,IMPORT!$F:$AF,27,FALSE),1,10),"-")),"")</f>
        <v/>
      </c>
      <c r="Y731" s="21" t="str">
        <f>IFERROR(IF(VLOOKUP(B731,IMPORT!$F:$AF,24,FALSE)&lt;&gt;"null",VLOOKUP(B731,IMPORT!$F:$AF,24,FALSE),""),"")</f>
        <v/>
      </c>
      <c r="Z731" s="18" t="str">
        <f>IFERROR(IF(VLOOKUP(B731,IMPORT!$F:$AF,25,FALSE)&lt;&gt;"null",VLOOKUP(B731,IMPORT!$F:$AF,25,FALSE),""),"")</f>
        <v/>
      </c>
    </row>
    <row r="732" spans="1:26">
      <c r="A732" s="1" t="str">
        <f>IFERROR(IF(IMPORT!C732&lt;&gt;"",IMPORT!C732,""),"")</f>
        <v/>
      </c>
      <c r="B732" s="1">
        <f>IFERROR(VLOOKUP(D732,IMPORT!$1:$1048576,6,FALSE),"")</f>
        <v>0</v>
      </c>
      <c r="C732" s="1" t="str">
        <f>IFERROR(VLOOKUP(B732,IMPORT!$F:$G,2,FALSE),"")</f>
        <v/>
      </c>
      <c r="D732" s="8" t="str">
        <f>IFERROR(IF(IMPORT!A732&lt;&gt;"",IMPORT!A732,""),"")</f>
        <v/>
      </c>
      <c r="E732" s="1">
        <f>IFERROR(VLOOKUP(D732,IMPORT!$1:$1048576,21,FALSE),"")</f>
        <v>0</v>
      </c>
      <c r="F732" s="22" t="str">
        <f>IFERROR(IF(VLOOKUP(B732,IMPORT!$F:$J,4,0)="true","","S"),"")</f>
        <v/>
      </c>
      <c r="G732" s="10" t="str">
        <f>IFERROR(IF(VLOOKUP(B732,IMPORT!$F:$J,5,0)="normal","","B"),"")</f>
        <v/>
      </c>
      <c r="H732" s="23" t="str">
        <f>IFERROR(IF(VLOOKUP(B732,IMPORT!$F:$L,7,0)="true","","P"),"")</f>
        <v/>
      </c>
      <c r="I732" s="18" t="str">
        <f>IF(AND(OR(IMPORT!K732="available",IMPORT!K732="reservation",IMPORT!K732="reservation-late"),OR(A732&lt;&gt;"Z - Garage - Livraison",A732&lt;&gt;"Z - Garage - Livraison")),B732,"")</f>
        <v/>
      </c>
      <c r="J732" s="18" t="str">
        <f>IFERROR(IF(VLOOKUP(B732,IMPORT!$F:$AF,21,FALSE)&lt;&gt;"null",IF(OR(A732="Z - Garage - Livraison",A732="Z - Garage - Restitution"),"",B732),""),"")</f>
        <v/>
      </c>
      <c r="K732" s="18" t="str">
        <f>IF(AND(J732="",OR(IMPORT!K732="intervention",IMPORT!K732="intervention-late")),IF(OR(A732="Z - Garage - Livraison",A732="Z - Garage - Restitution"),"",B732),"")</f>
        <v/>
      </c>
      <c r="L732" s="18" t="str">
        <f t="shared" si="22"/>
        <v/>
      </c>
      <c r="M732" s="20" t="str">
        <f>IFERROR(INT(IF(OR(IMPORT!K732="intervention",IMPORT!K732="intervention-late",IMPORT!K732="unavailable"),IF(J732&lt;&gt;"",MID(VLOOKUP(B732,IMPORT!$F:$AF,21,0),1,10),MID(VLOOKUP(B732,IMPORT!$F:$AF,19,0),1,10)),"")),"")</f>
        <v/>
      </c>
      <c r="N732" s="20" t="str">
        <f>IFERROR(INT(IF(OR(IMPORT!K732="intervention",IMPORT!K732="intervention-late",IMPORT!K732="unavailable"),IF(J732&lt;&gt;"",MID(VLOOKUP(B732,IMPORT!$F:$AF,22,0),1,10),MID(VLOOKUP(B732,IMPORT!$F:$AF,20,0),1,10)),"")),"")</f>
        <v/>
      </c>
      <c r="O732" s="18" t="str">
        <f t="shared" ca="1" si="23"/>
        <v/>
      </c>
      <c r="P732" s="14" t="str">
        <f>IFERROR(INT(IF(MID(VLOOKUP(B732,IMPORT!$F:$AF,23,FALSE),1,10)&lt;&gt;"null",MID(VLOOKUP(B732,IMPORT!$F:$AF,23,FALSE),1,10),"")),"")</f>
        <v/>
      </c>
      <c r="Q732" s="16" t="str">
        <f>IFERROR(INT(IF(MID(VLOOKUP(B732,IMPORT!$F:$AF,26,FALSE),1,10)&lt;&gt;"null",MID(VLOOKUP(B732,IMPORT!$F:$AF,26,FALSE),1,10),"")),"")</f>
        <v/>
      </c>
      <c r="R732" s="16" t="str">
        <f>IFERROR(IF(VLOOKUP(B732,IMPORT!$F:$AF,11,FALSE)="true","X",""),"")</f>
        <v/>
      </c>
      <c r="S732" s="16" t="str">
        <f>IFERROR(IF(VLOOKUP(B732,IMPORT!$F:$AF,12,FALSE)="true","X",""),"")</f>
        <v/>
      </c>
      <c r="T732" s="16" t="str">
        <f>IFERROR(IF(VLOOKUP(B732,IMPORT!$F:$AF,9,FALSE)="true","X",""),"")</f>
        <v/>
      </c>
      <c r="U732" s="16" t="str">
        <f>IFERROR(IF(VLOOKUP(B732,IMPORT!$F:$AF,10,FALSE)="true","X",""),"")</f>
        <v/>
      </c>
      <c r="V732" s="16" t="str">
        <f>IFERROR(IF(VLOOKUP(B732,IMPORT!$F:$AF,13,FALSE)="true","X",""),"")</f>
        <v/>
      </c>
      <c r="W732" s="16" t="str">
        <f>IFERROR(IF(VLOOKUP(B732,IMPORT!$F:$AF,14,FALSE)="true","X",""),"")</f>
        <v/>
      </c>
      <c r="X732" s="12" t="str">
        <f>IFERROR(INT(IF(MID(VLOOKUP(B732,IMPORT!$F:$AF,27,FALSE),1,10)&lt;&gt;"null",MID(VLOOKUP(B732,IMPORT!$F:$AF,27,FALSE),1,10),"-")),"")</f>
        <v/>
      </c>
      <c r="Y732" s="21" t="str">
        <f>IFERROR(IF(VLOOKUP(B732,IMPORT!$F:$AF,24,FALSE)&lt;&gt;"null",VLOOKUP(B732,IMPORT!$F:$AF,24,FALSE),""),"")</f>
        <v/>
      </c>
      <c r="Z732" s="18" t="str">
        <f>IFERROR(IF(VLOOKUP(B732,IMPORT!$F:$AF,25,FALSE)&lt;&gt;"null",VLOOKUP(B732,IMPORT!$F:$AF,25,FALSE),""),"")</f>
        <v/>
      </c>
    </row>
    <row r="733" spans="1:26">
      <c r="A733" s="1" t="str">
        <f>IFERROR(IF(IMPORT!C733&lt;&gt;"",IMPORT!C733,""),"")</f>
        <v/>
      </c>
      <c r="B733" s="1">
        <f>IFERROR(VLOOKUP(D733,IMPORT!$1:$1048576,6,FALSE),"")</f>
        <v>0</v>
      </c>
      <c r="C733" s="1" t="str">
        <f>IFERROR(VLOOKUP(B733,IMPORT!$F:$G,2,FALSE),"")</f>
        <v/>
      </c>
      <c r="D733" s="8" t="str">
        <f>IFERROR(IF(IMPORT!A733&lt;&gt;"",IMPORT!A733,""),"")</f>
        <v/>
      </c>
      <c r="E733" s="1">
        <f>IFERROR(VLOOKUP(D733,IMPORT!$1:$1048576,21,FALSE),"")</f>
        <v>0</v>
      </c>
      <c r="F733" s="22" t="str">
        <f>IFERROR(IF(VLOOKUP(B733,IMPORT!$F:$J,4,0)="true","","S"),"")</f>
        <v/>
      </c>
      <c r="G733" s="10" t="str">
        <f>IFERROR(IF(VLOOKUP(B733,IMPORT!$F:$J,5,0)="normal","","B"),"")</f>
        <v/>
      </c>
      <c r="H733" s="23" t="str">
        <f>IFERROR(IF(VLOOKUP(B733,IMPORT!$F:$L,7,0)="true","","P"),"")</f>
        <v/>
      </c>
      <c r="I733" s="18" t="str">
        <f>IF(AND(OR(IMPORT!K733="available",IMPORT!K733="reservation",IMPORT!K733="reservation-late"),OR(A733&lt;&gt;"Z - Garage - Livraison",A733&lt;&gt;"Z - Garage - Livraison")),B733,"")</f>
        <v/>
      </c>
      <c r="J733" s="18" t="str">
        <f>IFERROR(IF(VLOOKUP(B733,IMPORT!$F:$AF,21,FALSE)&lt;&gt;"null",IF(OR(A733="Z - Garage - Livraison",A733="Z - Garage - Restitution"),"",B733),""),"")</f>
        <v/>
      </c>
      <c r="K733" s="18" t="str">
        <f>IF(AND(J733="",OR(IMPORT!K733="intervention",IMPORT!K733="intervention-late")),IF(OR(A733="Z - Garage - Livraison",A733="Z - Garage - Restitution"),"",B733),"")</f>
        <v/>
      </c>
      <c r="L733" s="18" t="str">
        <f t="shared" si="22"/>
        <v/>
      </c>
      <c r="M733" s="20" t="str">
        <f>IFERROR(INT(IF(OR(IMPORT!K733="intervention",IMPORT!K733="intervention-late",IMPORT!K733="unavailable"),IF(J733&lt;&gt;"",MID(VLOOKUP(B733,IMPORT!$F:$AF,21,0),1,10),MID(VLOOKUP(B733,IMPORT!$F:$AF,19,0),1,10)),"")),"")</f>
        <v/>
      </c>
      <c r="N733" s="20" t="str">
        <f>IFERROR(INT(IF(OR(IMPORT!K733="intervention",IMPORT!K733="intervention-late",IMPORT!K733="unavailable"),IF(J733&lt;&gt;"",MID(VLOOKUP(B733,IMPORT!$F:$AF,22,0),1,10),MID(VLOOKUP(B733,IMPORT!$F:$AF,20,0),1,10)),"")),"")</f>
        <v/>
      </c>
      <c r="O733" s="18" t="str">
        <f t="shared" ca="1" si="23"/>
        <v/>
      </c>
      <c r="P733" s="14" t="str">
        <f>IFERROR(INT(IF(MID(VLOOKUP(B733,IMPORT!$F:$AF,23,FALSE),1,10)&lt;&gt;"null",MID(VLOOKUP(B733,IMPORT!$F:$AF,23,FALSE),1,10),"")),"")</f>
        <v/>
      </c>
      <c r="Q733" s="16" t="str">
        <f>IFERROR(INT(IF(MID(VLOOKUP(B733,IMPORT!$F:$AF,26,FALSE),1,10)&lt;&gt;"null",MID(VLOOKUP(B733,IMPORT!$F:$AF,26,FALSE),1,10),"")),"")</f>
        <v/>
      </c>
      <c r="R733" s="16" t="str">
        <f>IFERROR(IF(VLOOKUP(B733,IMPORT!$F:$AF,11,FALSE)="true","X",""),"")</f>
        <v/>
      </c>
      <c r="S733" s="16" t="str">
        <f>IFERROR(IF(VLOOKUP(B733,IMPORT!$F:$AF,12,FALSE)="true","X",""),"")</f>
        <v/>
      </c>
      <c r="T733" s="16" t="str">
        <f>IFERROR(IF(VLOOKUP(B733,IMPORT!$F:$AF,9,FALSE)="true","X",""),"")</f>
        <v/>
      </c>
      <c r="U733" s="16" t="str">
        <f>IFERROR(IF(VLOOKUP(B733,IMPORT!$F:$AF,10,FALSE)="true","X",""),"")</f>
        <v/>
      </c>
      <c r="V733" s="16" t="str">
        <f>IFERROR(IF(VLOOKUP(B733,IMPORT!$F:$AF,13,FALSE)="true","X",""),"")</f>
        <v/>
      </c>
      <c r="W733" s="16" t="str">
        <f>IFERROR(IF(VLOOKUP(B733,IMPORT!$F:$AF,14,FALSE)="true","X",""),"")</f>
        <v/>
      </c>
      <c r="X733" s="12" t="str">
        <f>IFERROR(INT(IF(MID(VLOOKUP(B733,IMPORT!$F:$AF,27,FALSE),1,10)&lt;&gt;"null",MID(VLOOKUP(B733,IMPORT!$F:$AF,27,FALSE),1,10),"-")),"")</f>
        <v/>
      </c>
      <c r="Y733" s="21" t="str">
        <f>IFERROR(IF(VLOOKUP(B733,IMPORT!$F:$AF,24,FALSE)&lt;&gt;"null",VLOOKUP(B733,IMPORT!$F:$AF,24,FALSE),""),"")</f>
        <v/>
      </c>
      <c r="Z733" s="18" t="str">
        <f>IFERROR(IF(VLOOKUP(B733,IMPORT!$F:$AF,25,FALSE)&lt;&gt;"null",VLOOKUP(B733,IMPORT!$F:$AF,25,FALSE),""),"")</f>
        <v/>
      </c>
    </row>
    <row r="734" spans="1:26">
      <c r="A734" s="1" t="str">
        <f>IFERROR(IF(IMPORT!C734&lt;&gt;"",IMPORT!C734,""),"")</f>
        <v/>
      </c>
      <c r="B734" s="1">
        <f>IFERROR(VLOOKUP(D734,IMPORT!$1:$1048576,6,FALSE),"")</f>
        <v>0</v>
      </c>
      <c r="C734" s="1" t="str">
        <f>IFERROR(VLOOKUP(B734,IMPORT!$F:$G,2,FALSE),"")</f>
        <v/>
      </c>
      <c r="D734" s="8" t="str">
        <f>IFERROR(IF(IMPORT!A734&lt;&gt;"",IMPORT!A734,""),"")</f>
        <v/>
      </c>
      <c r="E734" s="1">
        <f>IFERROR(VLOOKUP(D734,IMPORT!$1:$1048576,21,FALSE),"")</f>
        <v>0</v>
      </c>
      <c r="F734" s="22" t="str">
        <f>IFERROR(IF(VLOOKUP(B734,IMPORT!$F:$J,4,0)="true","","S"),"")</f>
        <v/>
      </c>
      <c r="G734" s="10" t="str">
        <f>IFERROR(IF(VLOOKUP(B734,IMPORT!$F:$J,5,0)="normal","","B"),"")</f>
        <v/>
      </c>
      <c r="H734" s="23" t="str">
        <f>IFERROR(IF(VLOOKUP(B734,IMPORT!$F:$L,7,0)="true","","P"),"")</f>
        <v/>
      </c>
      <c r="I734" s="18" t="str">
        <f>IF(AND(OR(IMPORT!K734="available",IMPORT!K734="reservation",IMPORT!K734="reservation-late"),OR(A734&lt;&gt;"Z - Garage - Livraison",A734&lt;&gt;"Z - Garage - Livraison")),B734,"")</f>
        <v/>
      </c>
      <c r="J734" s="18" t="str">
        <f>IFERROR(IF(VLOOKUP(B734,IMPORT!$F:$AF,21,FALSE)&lt;&gt;"null",IF(OR(A734="Z - Garage - Livraison",A734="Z - Garage - Restitution"),"",B734),""),"")</f>
        <v/>
      </c>
      <c r="K734" s="18" t="str">
        <f>IF(AND(J734="",OR(IMPORT!K734="intervention",IMPORT!K734="intervention-late")),IF(OR(A734="Z - Garage - Livraison",A734="Z - Garage - Restitution"),"",B734),"")</f>
        <v/>
      </c>
      <c r="L734" s="18" t="str">
        <f t="shared" si="22"/>
        <v/>
      </c>
      <c r="M734" s="20" t="str">
        <f>IFERROR(INT(IF(OR(IMPORT!K734="intervention",IMPORT!K734="intervention-late",IMPORT!K734="unavailable"),IF(J734&lt;&gt;"",MID(VLOOKUP(B734,IMPORT!$F:$AF,21,0),1,10),MID(VLOOKUP(B734,IMPORT!$F:$AF,19,0),1,10)),"")),"")</f>
        <v/>
      </c>
      <c r="N734" s="20" t="str">
        <f>IFERROR(INT(IF(OR(IMPORT!K734="intervention",IMPORT!K734="intervention-late",IMPORT!K734="unavailable"),IF(J734&lt;&gt;"",MID(VLOOKUP(B734,IMPORT!$F:$AF,22,0),1,10),MID(VLOOKUP(B734,IMPORT!$F:$AF,20,0),1,10)),"")),"")</f>
        <v/>
      </c>
      <c r="O734" s="18" t="str">
        <f t="shared" ca="1" si="23"/>
        <v/>
      </c>
      <c r="P734" s="14" t="str">
        <f>IFERROR(INT(IF(MID(VLOOKUP(B734,IMPORT!$F:$AF,23,FALSE),1,10)&lt;&gt;"null",MID(VLOOKUP(B734,IMPORT!$F:$AF,23,FALSE),1,10),"")),"")</f>
        <v/>
      </c>
      <c r="Q734" s="16" t="str">
        <f>IFERROR(INT(IF(MID(VLOOKUP(B734,IMPORT!$F:$AF,26,FALSE),1,10)&lt;&gt;"null",MID(VLOOKUP(B734,IMPORT!$F:$AF,26,FALSE),1,10),"")),"")</f>
        <v/>
      </c>
      <c r="R734" s="16" t="str">
        <f>IFERROR(IF(VLOOKUP(B734,IMPORT!$F:$AF,11,FALSE)="true","X",""),"")</f>
        <v/>
      </c>
      <c r="S734" s="16" t="str">
        <f>IFERROR(IF(VLOOKUP(B734,IMPORT!$F:$AF,12,FALSE)="true","X",""),"")</f>
        <v/>
      </c>
      <c r="T734" s="16" t="str">
        <f>IFERROR(IF(VLOOKUP(B734,IMPORT!$F:$AF,9,FALSE)="true","X",""),"")</f>
        <v/>
      </c>
      <c r="U734" s="16" t="str">
        <f>IFERROR(IF(VLOOKUP(B734,IMPORT!$F:$AF,10,FALSE)="true","X",""),"")</f>
        <v/>
      </c>
      <c r="V734" s="16" t="str">
        <f>IFERROR(IF(VLOOKUP(B734,IMPORT!$F:$AF,13,FALSE)="true","X",""),"")</f>
        <v/>
      </c>
      <c r="W734" s="16" t="str">
        <f>IFERROR(IF(VLOOKUP(B734,IMPORT!$F:$AF,14,FALSE)="true","X",""),"")</f>
        <v/>
      </c>
      <c r="X734" s="12" t="str">
        <f>IFERROR(INT(IF(MID(VLOOKUP(B734,IMPORT!$F:$AF,27,FALSE),1,10)&lt;&gt;"null",MID(VLOOKUP(B734,IMPORT!$F:$AF,27,FALSE),1,10),"-")),"")</f>
        <v/>
      </c>
      <c r="Y734" s="21" t="str">
        <f>IFERROR(IF(VLOOKUP(B734,IMPORT!$F:$AF,24,FALSE)&lt;&gt;"null",VLOOKUP(B734,IMPORT!$F:$AF,24,FALSE),""),"")</f>
        <v/>
      </c>
      <c r="Z734" s="18" t="str">
        <f>IFERROR(IF(VLOOKUP(B734,IMPORT!$F:$AF,25,FALSE)&lt;&gt;"null",VLOOKUP(B734,IMPORT!$F:$AF,25,FALSE),""),"")</f>
        <v/>
      </c>
    </row>
    <row r="735" spans="1:26">
      <c r="A735" s="1" t="str">
        <f>IFERROR(IF(IMPORT!C735&lt;&gt;"",IMPORT!C735,""),"")</f>
        <v/>
      </c>
      <c r="B735" s="1">
        <f>IFERROR(VLOOKUP(D735,IMPORT!$1:$1048576,6,FALSE),"")</f>
        <v>0</v>
      </c>
      <c r="C735" s="1" t="str">
        <f>IFERROR(VLOOKUP(B735,IMPORT!$F:$G,2,FALSE),"")</f>
        <v/>
      </c>
      <c r="D735" s="8" t="str">
        <f>IFERROR(IF(IMPORT!A735&lt;&gt;"",IMPORT!A735,""),"")</f>
        <v/>
      </c>
      <c r="E735" s="1">
        <f>IFERROR(VLOOKUP(D735,IMPORT!$1:$1048576,21,FALSE),"")</f>
        <v>0</v>
      </c>
      <c r="F735" s="22" t="str">
        <f>IFERROR(IF(VLOOKUP(B735,IMPORT!$F:$J,4,0)="true","","S"),"")</f>
        <v/>
      </c>
      <c r="G735" s="10" t="str">
        <f>IFERROR(IF(VLOOKUP(B735,IMPORT!$F:$J,5,0)="normal","","B"),"")</f>
        <v/>
      </c>
      <c r="H735" s="23" t="str">
        <f>IFERROR(IF(VLOOKUP(B735,IMPORT!$F:$L,7,0)="true","","P"),"")</f>
        <v/>
      </c>
      <c r="I735" s="18" t="str">
        <f>IF(AND(OR(IMPORT!K735="available",IMPORT!K735="reservation",IMPORT!K735="reservation-late"),OR(A735&lt;&gt;"Z - Garage - Livraison",A735&lt;&gt;"Z - Garage - Livraison")),B735,"")</f>
        <v/>
      </c>
      <c r="J735" s="18" t="str">
        <f>IFERROR(IF(VLOOKUP(B735,IMPORT!$F:$AF,21,FALSE)&lt;&gt;"null",IF(OR(A735="Z - Garage - Livraison",A735="Z - Garage - Restitution"),"",B735),""),"")</f>
        <v/>
      </c>
      <c r="K735" s="18" t="str">
        <f>IF(AND(J735="",OR(IMPORT!K735="intervention",IMPORT!K735="intervention-late")),IF(OR(A735="Z - Garage - Livraison",A735="Z - Garage - Restitution"),"",B735),"")</f>
        <v/>
      </c>
      <c r="L735" s="18" t="str">
        <f t="shared" si="22"/>
        <v/>
      </c>
      <c r="M735" s="20" t="str">
        <f>IFERROR(INT(IF(OR(IMPORT!K735="intervention",IMPORT!K735="intervention-late",IMPORT!K735="unavailable"),IF(J735&lt;&gt;"",MID(VLOOKUP(B735,IMPORT!$F:$AF,21,0),1,10),MID(VLOOKUP(B735,IMPORT!$F:$AF,19,0),1,10)),"")),"")</f>
        <v/>
      </c>
      <c r="N735" s="20" t="str">
        <f>IFERROR(INT(IF(OR(IMPORT!K735="intervention",IMPORT!K735="intervention-late",IMPORT!K735="unavailable"),IF(J735&lt;&gt;"",MID(VLOOKUP(B735,IMPORT!$F:$AF,22,0),1,10),MID(VLOOKUP(B735,IMPORT!$F:$AF,20,0),1,10)),"")),"")</f>
        <v/>
      </c>
      <c r="O735" s="18" t="str">
        <f t="shared" ca="1" si="23"/>
        <v/>
      </c>
      <c r="P735" s="14" t="str">
        <f>IFERROR(INT(IF(MID(VLOOKUP(B735,IMPORT!$F:$AF,23,FALSE),1,10)&lt;&gt;"null",MID(VLOOKUP(B735,IMPORT!$F:$AF,23,FALSE),1,10),"")),"")</f>
        <v/>
      </c>
      <c r="Q735" s="16" t="str">
        <f>IFERROR(INT(IF(MID(VLOOKUP(B735,IMPORT!$F:$AF,26,FALSE),1,10)&lt;&gt;"null",MID(VLOOKUP(B735,IMPORT!$F:$AF,26,FALSE),1,10),"")),"")</f>
        <v/>
      </c>
      <c r="R735" s="16" t="str">
        <f>IFERROR(IF(VLOOKUP(B735,IMPORT!$F:$AF,11,FALSE)="true","X",""),"")</f>
        <v/>
      </c>
      <c r="S735" s="16" t="str">
        <f>IFERROR(IF(VLOOKUP(B735,IMPORT!$F:$AF,12,FALSE)="true","X",""),"")</f>
        <v/>
      </c>
      <c r="T735" s="16" t="str">
        <f>IFERROR(IF(VLOOKUP(B735,IMPORT!$F:$AF,9,FALSE)="true","X",""),"")</f>
        <v/>
      </c>
      <c r="U735" s="16" t="str">
        <f>IFERROR(IF(VLOOKUP(B735,IMPORT!$F:$AF,10,FALSE)="true","X",""),"")</f>
        <v/>
      </c>
      <c r="V735" s="16" t="str">
        <f>IFERROR(IF(VLOOKUP(B735,IMPORT!$F:$AF,13,FALSE)="true","X",""),"")</f>
        <v/>
      </c>
      <c r="W735" s="16" t="str">
        <f>IFERROR(IF(VLOOKUP(B735,IMPORT!$F:$AF,14,FALSE)="true","X",""),"")</f>
        <v/>
      </c>
      <c r="X735" s="12" t="str">
        <f>IFERROR(INT(IF(MID(VLOOKUP(B735,IMPORT!$F:$AF,27,FALSE),1,10)&lt;&gt;"null",MID(VLOOKUP(B735,IMPORT!$F:$AF,27,FALSE),1,10),"-")),"")</f>
        <v/>
      </c>
      <c r="Y735" s="21" t="str">
        <f>IFERROR(IF(VLOOKUP(B735,IMPORT!$F:$AF,24,FALSE)&lt;&gt;"null",VLOOKUP(B735,IMPORT!$F:$AF,24,FALSE),""),"")</f>
        <v/>
      </c>
      <c r="Z735" s="18" t="str">
        <f>IFERROR(IF(VLOOKUP(B735,IMPORT!$F:$AF,25,FALSE)&lt;&gt;"null",VLOOKUP(B735,IMPORT!$F:$AF,25,FALSE),""),"")</f>
        <v/>
      </c>
    </row>
    <row r="736" spans="1:26">
      <c r="A736" s="1" t="str">
        <f>IFERROR(IF(IMPORT!C736&lt;&gt;"",IMPORT!C736,""),"")</f>
        <v/>
      </c>
      <c r="B736" s="1">
        <f>IFERROR(VLOOKUP(D736,IMPORT!$1:$1048576,6,FALSE),"")</f>
        <v>0</v>
      </c>
      <c r="C736" s="1" t="str">
        <f>IFERROR(VLOOKUP(B736,IMPORT!$F:$G,2,FALSE),"")</f>
        <v/>
      </c>
      <c r="D736" s="8" t="str">
        <f>IFERROR(IF(IMPORT!A736&lt;&gt;"",IMPORT!A736,""),"")</f>
        <v/>
      </c>
      <c r="E736" s="1">
        <f>IFERROR(VLOOKUP(D736,IMPORT!$1:$1048576,21,FALSE),"")</f>
        <v>0</v>
      </c>
      <c r="F736" s="22" t="str">
        <f>IFERROR(IF(VLOOKUP(B736,IMPORT!$F:$J,4,0)="true","","S"),"")</f>
        <v/>
      </c>
      <c r="G736" s="10" t="str">
        <f>IFERROR(IF(VLOOKUP(B736,IMPORT!$F:$J,5,0)="normal","","B"),"")</f>
        <v/>
      </c>
      <c r="H736" s="23" t="str">
        <f>IFERROR(IF(VLOOKUP(B736,IMPORT!$F:$L,7,0)="true","","P"),"")</f>
        <v/>
      </c>
      <c r="I736" s="18" t="str">
        <f>IF(AND(OR(IMPORT!K736="available",IMPORT!K736="reservation",IMPORT!K736="reservation-late"),OR(A736&lt;&gt;"Z - Garage - Livraison",A736&lt;&gt;"Z - Garage - Livraison")),B736,"")</f>
        <v/>
      </c>
      <c r="J736" s="18" t="str">
        <f>IFERROR(IF(VLOOKUP(B736,IMPORT!$F:$AF,21,FALSE)&lt;&gt;"null",IF(OR(A736="Z - Garage - Livraison",A736="Z - Garage - Restitution"),"",B736),""),"")</f>
        <v/>
      </c>
      <c r="K736" s="18" t="str">
        <f>IF(AND(J736="",OR(IMPORT!K736="intervention",IMPORT!K736="intervention-late")),IF(OR(A736="Z - Garage - Livraison",A736="Z - Garage - Restitution"),"",B736),"")</f>
        <v/>
      </c>
      <c r="L736" s="18" t="str">
        <f t="shared" si="22"/>
        <v/>
      </c>
      <c r="M736" s="20" t="str">
        <f>IFERROR(INT(IF(OR(IMPORT!K736="intervention",IMPORT!K736="intervention-late",IMPORT!K736="unavailable"),IF(J736&lt;&gt;"",MID(VLOOKUP(B736,IMPORT!$F:$AF,21,0),1,10),MID(VLOOKUP(B736,IMPORT!$F:$AF,19,0),1,10)),"")),"")</f>
        <v/>
      </c>
      <c r="N736" s="20" t="str">
        <f>IFERROR(INT(IF(OR(IMPORT!K736="intervention",IMPORT!K736="intervention-late",IMPORT!K736="unavailable"),IF(J736&lt;&gt;"",MID(VLOOKUP(B736,IMPORT!$F:$AF,22,0),1,10),MID(VLOOKUP(B736,IMPORT!$F:$AF,20,0),1,10)),"")),"")</f>
        <v/>
      </c>
      <c r="O736" s="18" t="str">
        <f t="shared" ca="1" si="23"/>
        <v/>
      </c>
      <c r="P736" s="14" t="str">
        <f>IFERROR(INT(IF(MID(VLOOKUP(B736,IMPORT!$F:$AF,23,FALSE),1,10)&lt;&gt;"null",MID(VLOOKUP(B736,IMPORT!$F:$AF,23,FALSE),1,10),"")),"")</f>
        <v/>
      </c>
      <c r="Q736" s="16" t="str">
        <f>IFERROR(INT(IF(MID(VLOOKUP(B736,IMPORT!$F:$AF,26,FALSE),1,10)&lt;&gt;"null",MID(VLOOKUP(B736,IMPORT!$F:$AF,26,FALSE),1,10),"")),"")</f>
        <v/>
      </c>
      <c r="R736" s="16" t="str">
        <f>IFERROR(IF(VLOOKUP(B736,IMPORT!$F:$AF,11,FALSE)="true","X",""),"")</f>
        <v/>
      </c>
      <c r="S736" s="16" t="str">
        <f>IFERROR(IF(VLOOKUP(B736,IMPORT!$F:$AF,12,FALSE)="true","X",""),"")</f>
        <v/>
      </c>
      <c r="T736" s="16" t="str">
        <f>IFERROR(IF(VLOOKUP(B736,IMPORT!$F:$AF,9,FALSE)="true","X",""),"")</f>
        <v/>
      </c>
      <c r="U736" s="16" t="str">
        <f>IFERROR(IF(VLOOKUP(B736,IMPORT!$F:$AF,10,FALSE)="true","X",""),"")</f>
        <v/>
      </c>
      <c r="V736" s="16" t="str">
        <f>IFERROR(IF(VLOOKUP(B736,IMPORT!$F:$AF,13,FALSE)="true","X",""),"")</f>
        <v/>
      </c>
      <c r="W736" s="16" t="str">
        <f>IFERROR(IF(VLOOKUP(B736,IMPORT!$F:$AF,14,FALSE)="true","X",""),"")</f>
        <v/>
      </c>
      <c r="X736" s="12" t="str">
        <f>IFERROR(INT(IF(MID(VLOOKUP(B736,IMPORT!$F:$AF,27,FALSE),1,10)&lt;&gt;"null",MID(VLOOKUP(B736,IMPORT!$F:$AF,27,FALSE),1,10),"-")),"")</f>
        <v/>
      </c>
      <c r="Y736" s="21" t="str">
        <f>IFERROR(IF(VLOOKUP(B736,IMPORT!$F:$AF,24,FALSE)&lt;&gt;"null",VLOOKUP(B736,IMPORT!$F:$AF,24,FALSE),""),"")</f>
        <v/>
      </c>
      <c r="Z736" s="18" t="str">
        <f>IFERROR(IF(VLOOKUP(B736,IMPORT!$F:$AF,25,FALSE)&lt;&gt;"null",VLOOKUP(B736,IMPORT!$F:$AF,25,FALSE),""),"")</f>
        <v/>
      </c>
    </row>
    <row r="737" spans="1:26">
      <c r="A737" s="1" t="str">
        <f>IFERROR(IF(IMPORT!C737&lt;&gt;"",IMPORT!C737,""),"")</f>
        <v/>
      </c>
      <c r="B737" s="1">
        <f>IFERROR(VLOOKUP(D737,IMPORT!$1:$1048576,6,FALSE),"")</f>
        <v>0</v>
      </c>
      <c r="C737" s="1" t="str">
        <f>IFERROR(VLOOKUP(B737,IMPORT!$F:$G,2,FALSE),"")</f>
        <v/>
      </c>
      <c r="D737" s="8" t="str">
        <f>IFERROR(IF(IMPORT!A737&lt;&gt;"",IMPORT!A737,""),"")</f>
        <v/>
      </c>
      <c r="E737" s="1">
        <f>IFERROR(VLOOKUP(D737,IMPORT!$1:$1048576,21,FALSE),"")</f>
        <v>0</v>
      </c>
      <c r="F737" s="22" t="str">
        <f>IFERROR(IF(VLOOKUP(B737,IMPORT!$F:$J,4,0)="true","","S"),"")</f>
        <v/>
      </c>
      <c r="G737" s="10" t="str">
        <f>IFERROR(IF(VLOOKUP(B737,IMPORT!$F:$J,5,0)="normal","","B"),"")</f>
        <v/>
      </c>
      <c r="H737" s="23" t="str">
        <f>IFERROR(IF(VLOOKUP(B737,IMPORT!$F:$L,7,0)="true","","P"),"")</f>
        <v/>
      </c>
      <c r="I737" s="18" t="str">
        <f>IF(AND(OR(IMPORT!K737="available",IMPORT!K737="reservation",IMPORT!K737="reservation-late"),OR(A737&lt;&gt;"Z - Garage - Livraison",A737&lt;&gt;"Z - Garage - Livraison")),B737,"")</f>
        <v/>
      </c>
      <c r="J737" s="18" t="str">
        <f>IFERROR(IF(VLOOKUP(B737,IMPORT!$F:$AF,21,FALSE)&lt;&gt;"null",IF(OR(A737="Z - Garage - Livraison",A737="Z - Garage - Restitution"),"",B737),""),"")</f>
        <v/>
      </c>
      <c r="K737" s="18" t="str">
        <f>IF(AND(J737="",OR(IMPORT!K737="intervention",IMPORT!K737="intervention-late")),IF(OR(A737="Z - Garage - Livraison",A737="Z - Garage - Restitution"),"",B737),"")</f>
        <v/>
      </c>
      <c r="L737" s="18" t="str">
        <f t="shared" si="22"/>
        <v/>
      </c>
      <c r="M737" s="20" t="str">
        <f>IFERROR(INT(IF(OR(IMPORT!K737="intervention",IMPORT!K737="intervention-late",IMPORT!K737="unavailable"),IF(J737&lt;&gt;"",MID(VLOOKUP(B737,IMPORT!$F:$AF,21,0),1,10),MID(VLOOKUP(B737,IMPORT!$F:$AF,19,0),1,10)),"")),"")</f>
        <v/>
      </c>
      <c r="N737" s="20" t="str">
        <f>IFERROR(INT(IF(OR(IMPORT!K737="intervention",IMPORT!K737="intervention-late",IMPORT!K737="unavailable"),IF(J737&lt;&gt;"",MID(VLOOKUP(B737,IMPORT!$F:$AF,22,0),1,10),MID(VLOOKUP(B737,IMPORT!$F:$AF,20,0),1,10)),"")),"")</f>
        <v/>
      </c>
      <c r="O737" s="18" t="str">
        <f t="shared" ca="1" si="23"/>
        <v/>
      </c>
      <c r="P737" s="14" t="str">
        <f>IFERROR(INT(IF(MID(VLOOKUP(B737,IMPORT!$F:$AF,23,FALSE),1,10)&lt;&gt;"null",MID(VLOOKUP(B737,IMPORT!$F:$AF,23,FALSE),1,10),"")),"")</f>
        <v/>
      </c>
      <c r="Q737" s="16" t="str">
        <f>IFERROR(INT(IF(MID(VLOOKUP(B737,IMPORT!$F:$AF,26,FALSE),1,10)&lt;&gt;"null",MID(VLOOKUP(B737,IMPORT!$F:$AF,26,FALSE),1,10),"")),"")</f>
        <v/>
      </c>
      <c r="R737" s="16" t="str">
        <f>IFERROR(IF(VLOOKUP(B737,IMPORT!$F:$AF,11,FALSE)="true","X",""),"")</f>
        <v/>
      </c>
      <c r="S737" s="16" t="str">
        <f>IFERROR(IF(VLOOKUP(B737,IMPORT!$F:$AF,12,FALSE)="true","X",""),"")</f>
        <v/>
      </c>
      <c r="T737" s="16" t="str">
        <f>IFERROR(IF(VLOOKUP(B737,IMPORT!$F:$AF,9,FALSE)="true","X",""),"")</f>
        <v/>
      </c>
      <c r="U737" s="16" t="str">
        <f>IFERROR(IF(VLOOKUP(B737,IMPORT!$F:$AF,10,FALSE)="true","X",""),"")</f>
        <v/>
      </c>
      <c r="V737" s="16" t="str">
        <f>IFERROR(IF(VLOOKUP(B737,IMPORT!$F:$AF,13,FALSE)="true","X",""),"")</f>
        <v/>
      </c>
      <c r="W737" s="16" t="str">
        <f>IFERROR(IF(VLOOKUP(B737,IMPORT!$F:$AF,14,FALSE)="true","X",""),"")</f>
        <v/>
      </c>
      <c r="X737" s="12" t="str">
        <f>IFERROR(INT(IF(MID(VLOOKUP(B737,IMPORT!$F:$AF,27,FALSE),1,10)&lt;&gt;"null",MID(VLOOKUP(B737,IMPORT!$F:$AF,27,FALSE),1,10),"-")),"")</f>
        <v/>
      </c>
      <c r="Y737" s="21" t="str">
        <f>IFERROR(IF(VLOOKUP(B737,IMPORT!$F:$AF,24,FALSE)&lt;&gt;"null",VLOOKUP(B737,IMPORT!$F:$AF,24,FALSE),""),"")</f>
        <v/>
      </c>
      <c r="Z737" s="18" t="str">
        <f>IFERROR(IF(VLOOKUP(B737,IMPORT!$F:$AF,25,FALSE)&lt;&gt;"null",VLOOKUP(B737,IMPORT!$F:$AF,25,FALSE),""),"")</f>
        <v/>
      </c>
    </row>
    <row r="738" spans="1:26">
      <c r="A738" s="1" t="str">
        <f>IFERROR(IF(IMPORT!C738&lt;&gt;"",IMPORT!C738,""),"")</f>
        <v/>
      </c>
      <c r="B738" s="1">
        <f>IFERROR(VLOOKUP(D738,IMPORT!$1:$1048576,6,FALSE),"")</f>
        <v>0</v>
      </c>
      <c r="C738" s="1" t="str">
        <f>IFERROR(VLOOKUP(B738,IMPORT!$F:$G,2,FALSE),"")</f>
        <v/>
      </c>
      <c r="D738" s="8" t="str">
        <f>IFERROR(IF(IMPORT!A738&lt;&gt;"",IMPORT!A738,""),"")</f>
        <v/>
      </c>
      <c r="E738" s="1">
        <f>IFERROR(VLOOKUP(D738,IMPORT!$1:$1048576,21,FALSE),"")</f>
        <v>0</v>
      </c>
      <c r="F738" s="22" t="str">
        <f>IFERROR(IF(VLOOKUP(B738,IMPORT!$F:$J,4,0)="true","","S"),"")</f>
        <v/>
      </c>
      <c r="G738" s="10" t="str">
        <f>IFERROR(IF(VLOOKUP(B738,IMPORT!$F:$J,5,0)="normal","","B"),"")</f>
        <v/>
      </c>
      <c r="H738" s="23" t="str">
        <f>IFERROR(IF(VLOOKUP(B738,IMPORT!$F:$L,7,0)="true","","P"),"")</f>
        <v/>
      </c>
      <c r="I738" s="18" t="str">
        <f>IF(AND(OR(IMPORT!K738="available",IMPORT!K738="reservation",IMPORT!K738="reservation-late"),OR(A738&lt;&gt;"Z - Garage - Livraison",A738&lt;&gt;"Z - Garage - Livraison")),B738,"")</f>
        <v/>
      </c>
      <c r="J738" s="18" t="str">
        <f>IFERROR(IF(VLOOKUP(B738,IMPORT!$F:$AF,21,FALSE)&lt;&gt;"null",IF(OR(A738="Z - Garage - Livraison",A738="Z - Garage - Restitution"),"",B738),""),"")</f>
        <v/>
      </c>
      <c r="K738" s="18" t="str">
        <f>IF(AND(J738="",OR(IMPORT!K738="intervention",IMPORT!K738="intervention-late")),IF(OR(A738="Z - Garage - Livraison",A738="Z - Garage - Restitution"),"",B738),"")</f>
        <v/>
      </c>
      <c r="L738" s="18" t="str">
        <f t="shared" si="22"/>
        <v/>
      </c>
      <c r="M738" s="20" t="str">
        <f>IFERROR(INT(IF(OR(IMPORT!K738="intervention",IMPORT!K738="intervention-late",IMPORT!K738="unavailable"),IF(J738&lt;&gt;"",MID(VLOOKUP(B738,IMPORT!$F:$AF,21,0),1,10),MID(VLOOKUP(B738,IMPORT!$F:$AF,19,0),1,10)),"")),"")</f>
        <v/>
      </c>
      <c r="N738" s="20" t="str">
        <f>IFERROR(INT(IF(OR(IMPORT!K738="intervention",IMPORT!K738="intervention-late",IMPORT!K738="unavailable"),IF(J738&lt;&gt;"",MID(VLOOKUP(B738,IMPORT!$F:$AF,22,0),1,10),MID(VLOOKUP(B738,IMPORT!$F:$AF,20,0),1,10)),"")),"")</f>
        <v/>
      </c>
      <c r="O738" s="18" t="str">
        <f t="shared" ca="1" si="23"/>
        <v/>
      </c>
      <c r="P738" s="14" t="str">
        <f>IFERROR(INT(IF(MID(VLOOKUP(B738,IMPORT!$F:$AF,23,FALSE),1,10)&lt;&gt;"null",MID(VLOOKUP(B738,IMPORT!$F:$AF,23,FALSE),1,10),"")),"")</f>
        <v/>
      </c>
      <c r="Q738" s="16" t="str">
        <f>IFERROR(INT(IF(MID(VLOOKUP(B738,IMPORT!$F:$AF,26,FALSE),1,10)&lt;&gt;"null",MID(VLOOKUP(B738,IMPORT!$F:$AF,26,FALSE),1,10),"")),"")</f>
        <v/>
      </c>
      <c r="R738" s="16" t="str">
        <f>IFERROR(IF(VLOOKUP(B738,IMPORT!$F:$AF,11,FALSE)="true","X",""),"")</f>
        <v/>
      </c>
      <c r="S738" s="16" t="str">
        <f>IFERROR(IF(VLOOKUP(B738,IMPORT!$F:$AF,12,FALSE)="true","X",""),"")</f>
        <v/>
      </c>
      <c r="T738" s="16" t="str">
        <f>IFERROR(IF(VLOOKUP(B738,IMPORT!$F:$AF,9,FALSE)="true","X",""),"")</f>
        <v/>
      </c>
      <c r="U738" s="16" t="str">
        <f>IFERROR(IF(VLOOKUP(B738,IMPORT!$F:$AF,10,FALSE)="true","X",""),"")</f>
        <v/>
      </c>
      <c r="V738" s="16" t="str">
        <f>IFERROR(IF(VLOOKUP(B738,IMPORT!$F:$AF,13,FALSE)="true","X",""),"")</f>
        <v/>
      </c>
      <c r="W738" s="16" t="str">
        <f>IFERROR(IF(VLOOKUP(B738,IMPORT!$F:$AF,14,FALSE)="true","X",""),"")</f>
        <v/>
      </c>
      <c r="X738" s="12" t="str">
        <f>IFERROR(INT(IF(MID(VLOOKUP(B738,IMPORT!$F:$AF,27,FALSE),1,10)&lt;&gt;"null",MID(VLOOKUP(B738,IMPORT!$F:$AF,27,FALSE),1,10),"-")),"")</f>
        <v/>
      </c>
      <c r="Y738" s="21" t="str">
        <f>IFERROR(IF(VLOOKUP(B738,IMPORT!$F:$AF,24,FALSE)&lt;&gt;"null",VLOOKUP(B738,IMPORT!$F:$AF,24,FALSE),""),"")</f>
        <v/>
      </c>
      <c r="Z738" s="18" t="str">
        <f>IFERROR(IF(VLOOKUP(B738,IMPORT!$F:$AF,25,FALSE)&lt;&gt;"null",VLOOKUP(B738,IMPORT!$F:$AF,25,FALSE),""),"")</f>
        <v/>
      </c>
    </row>
    <row r="739" spans="1:26">
      <c r="A739" s="1" t="str">
        <f>IFERROR(IF(IMPORT!C739&lt;&gt;"",IMPORT!C739,""),"")</f>
        <v/>
      </c>
      <c r="B739" s="1">
        <f>IFERROR(VLOOKUP(D739,IMPORT!$1:$1048576,6,FALSE),"")</f>
        <v>0</v>
      </c>
      <c r="C739" s="1" t="str">
        <f>IFERROR(VLOOKUP(B739,IMPORT!$F:$G,2,FALSE),"")</f>
        <v/>
      </c>
      <c r="D739" s="8" t="str">
        <f>IFERROR(IF(IMPORT!A739&lt;&gt;"",IMPORT!A739,""),"")</f>
        <v/>
      </c>
      <c r="E739" s="1">
        <f>IFERROR(VLOOKUP(D739,IMPORT!$1:$1048576,21,FALSE),"")</f>
        <v>0</v>
      </c>
      <c r="F739" s="22" t="str">
        <f>IFERROR(IF(VLOOKUP(B739,IMPORT!$F:$J,4,0)="true","","S"),"")</f>
        <v/>
      </c>
      <c r="G739" s="10" t="str">
        <f>IFERROR(IF(VLOOKUP(B739,IMPORT!$F:$J,5,0)="normal","","B"),"")</f>
        <v/>
      </c>
      <c r="H739" s="23" t="str">
        <f>IFERROR(IF(VLOOKUP(B739,IMPORT!$F:$L,7,0)="true","","P"),"")</f>
        <v/>
      </c>
      <c r="I739" s="18" t="str">
        <f>IF(AND(OR(IMPORT!K739="available",IMPORT!K739="reservation",IMPORT!K739="reservation-late"),OR(A739&lt;&gt;"Z - Garage - Livraison",A739&lt;&gt;"Z - Garage - Livraison")),B739,"")</f>
        <v/>
      </c>
      <c r="J739" s="18" t="str">
        <f>IFERROR(IF(VLOOKUP(B739,IMPORT!$F:$AF,21,FALSE)&lt;&gt;"null",IF(OR(A739="Z - Garage - Livraison",A739="Z - Garage - Restitution"),"",B739),""),"")</f>
        <v/>
      </c>
      <c r="K739" s="18" t="str">
        <f>IF(AND(J739="",OR(IMPORT!K739="intervention",IMPORT!K739="intervention-late")),IF(OR(A739="Z - Garage - Livraison",A739="Z - Garage - Restitution"),"",B739),"")</f>
        <v/>
      </c>
      <c r="L739" s="18" t="str">
        <f t="shared" si="22"/>
        <v/>
      </c>
      <c r="M739" s="20" t="str">
        <f>IFERROR(INT(IF(OR(IMPORT!K739="intervention",IMPORT!K739="intervention-late",IMPORT!K739="unavailable"),IF(J739&lt;&gt;"",MID(VLOOKUP(B739,IMPORT!$F:$AF,21,0),1,10),MID(VLOOKUP(B739,IMPORT!$F:$AF,19,0),1,10)),"")),"")</f>
        <v/>
      </c>
      <c r="N739" s="20" t="str">
        <f>IFERROR(INT(IF(OR(IMPORT!K739="intervention",IMPORT!K739="intervention-late",IMPORT!K739="unavailable"),IF(J739&lt;&gt;"",MID(VLOOKUP(B739,IMPORT!$F:$AF,22,0),1,10),MID(VLOOKUP(B739,IMPORT!$F:$AF,20,0),1,10)),"")),"")</f>
        <v/>
      </c>
      <c r="O739" s="18" t="str">
        <f t="shared" ca="1" si="23"/>
        <v/>
      </c>
      <c r="P739" s="14" t="str">
        <f>IFERROR(INT(IF(MID(VLOOKUP(B739,IMPORT!$F:$AF,23,FALSE),1,10)&lt;&gt;"null",MID(VLOOKUP(B739,IMPORT!$F:$AF,23,FALSE),1,10),"")),"")</f>
        <v/>
      </c>
      <c r="Q739" s="16" t="str">
        <f>IFERROR(INT(IF(MID(VLOOKUP(B739,IMPORT!$F:$AF,26,FALSE),1,10)&lt;&gt;"null",MID(VLOOKUP(B739,IMPORT!$F:$AF,26,FALSE),1,10),"")),"")</f>
        <v/>
      </c>
      <c r="R739" s="16" t="str">
        <f>IFERROR(IF(VLOOKUP(B739,IMPORT!$F:$AF,11,FALSE)="true","X",""),"")</f>
        <v/>
      </c>
      <c r="S739" s="16" t="str">
        <f>IFERROR(IF(VLOOKUP(B739,IMPORT!$F:$AF,12,FALSE)="true","X",""),"")</f>
        <v/>
      </c>
      <c r="T739" s="16" t="str">
        <f>IFERROR(IF(VLOOKUP(B739,IMPORT!$F:$AF,9,FALSE)="true","X",""),"")</f>
        <v/>
      </c>
      <c r="U739" s="16" t="str">
        <f>IFERROR(IF(VLOOKUP(B739,IMPORT!$F:$AF,10,FALSE)="true","X",""),"")</f>
        <v/>
      </c>
      <c r="V739" s="16" t="str">
        <f>IFERROR(IF(VLOOKUP(B739,IMPORT!$F:$AF,13,FALSE)="true","X",""),"")</f>
        <v/>
      </c>
      <c r="W739" s="16" t="str">
        <f>IFERROR(IF(VLOOKUP(B739,IMPORT!$F:$AF,14,FALSE)="true","X",""),"")</f>
        <v/>
      </c>
      <c r="X739" s="12" t="str">
        <f>IFERROR(INT(IF(MID(VLOOKUP(B739,IMPORT!$F:$AF,27,FALSE),1,10)&lt;&gt;"null",MID(VLOOKUP(B739,IMPORT!$F:$AF,27,FALSE),1,10),"-")),"")</f>
        <v/>
      </c>
      <c r="Y739" s="21" t="str">
        <f>IFERROR(IF(VLOOKUP(B739,IMPORT!$F:$AF,24,FALSE)&lt;&gt;"null",VLOOKUP(B739,IMPORT!$F:$AF,24,FALSE),""),"")</f>
        <v/>
      </c>
      <c r="Z739" s="18" t="str">
        <f>IFERROR(IF(VLOOKUP(B739,IMPORT!$F:$AF,25,FALSE)&lt;&gt;"null",VLOOKUP(B739,IMPORT!$F:$AF,25,FALSE),""),"")</f>
        <v/>
      </c>
    </row>
    <row r="740" spans="1:26">
      <c r="A740" s="1" t="str">
        <f>IFERROR(IF(IMPORT!C740&lt;&gt;"",IMPORT!C740,""),"")</f>
        <v/>
      </c>
      <c r="B740" s="1">
        <f>IFERROR(VLOOKUP(D740,IMPORT!$1:$1048576,6,FALSE),"")</f>
        <v>0</v>
      </c>
      <c r="C740" s="1" t="str">
        <f>IFERROR(VLOOKUP(B740,IMPORT!$F:$G,2,FALSE),"")</f>
        <v/>
      </c>
      <c r="D740" s="8" t="str">
        <f>IFERROR(IF(IMPORT!A740&lt;&gt;"",IMPORT!A740,""),"")</f>
        <v/>
      </c>
      <c r="E740" s="1">
        <f>IFERROR(VLOOKUP(D740,IMPORT!$1:$1048576,21,FALSE),"")</f>
        <v>0</v>
      </c>
      <c r="F740" s="22" t="str">
        <f>IFERROR(IF(VLOOKUP(B740,IMPORT!$F:$J,4,0)="true","","S"),"")</f>
        <v/>
      </c>
      <c r="G740" s="10" t="str">
        <f>IFERROR(IF(VLOOKUP(B740,IMPORT!$F:$J,5,0)="normal","","B"),"")</f>
        <v/>
      </c>
      <c r="H740" s="23" t="str">
        <f>IFERROR(IF(VLOOKUP(B740,IMPORT!$F:$L,7,0)="true","","P"),"")</f>
        <v/>
      </c>
      <c r="I740" s="18" t="str">
        <f>IF(AND(OR(IMPORT!K740="available",IMPORT!K740="reservation",IMPORT!K740="reservation-late"),OR(A740&lt;&gt;"Z - Garage - Livraison",A740&lt;&gt;"Z - Garage - Livraison")),B740,"")</f>
        <v/>
      </c>
      <c r="J740" s="18" t="str">
        <f>IFERROR(IF(VLOOKUP(B740,IMPORT!$F:$AF,21,FALSE)&lt;&gt;"null",IF(OR(A740="Z - Garage - Livraison",A740="Z - Garage - Restitution"),"",B740),""),"")</f>
        <v/>
      </c>
      <c r="K740" s="18" t="str">
        <f>IF(AND(J740="",OR(IMPORT!K740="intervention",IMPORT!K740="intervention-late")),IF(OR(A740="Z - Garage - Livraison",A740="Z - Garage - Restitution"),"",B740),"")</f>
        <v/>
      </c>
      <c r="L740" s="18" t="str">
        <f t="shared" si="22"/>
        <v/>
      </c>
      <c r="M740" s="20" t="str">
        <f>IFERROR(INT(IF(OR(IMPORT!K740="intervention",IMPORT!K740="intervention-late",IMPORT!K740="unavailable"),IF(J740&lt;&gt;"",MID(VLOOKUP(B740,IMPORT!$F:$AF,21,0),1,10),MID(VLOOKUP(B740,IMPORT!$F:$AF,19,0),1,10)),"")),"")</f>
        <v/>
      </c>
      <c r="N740" s="20" t="str">
        <f>IFERROR(INT(IF(OR(IMPORT!K740="intervention",IMPORT!K740="intervention-late",IMPORT!K740="unavailable"),IF(J740&lt;&gt;"",MID(VLOOKUP(B740,IMPORT!$F:$AF,22,0),1,10),MID(VLOOKUP(B740,IMPORT!$F:$AF,20,0),1,10)),"")),"")</f>
        <v/>
      </c>
      <c r="O740" s="18" t="str">
        <f t="shared" ca="1" si="23"/>
        <v/>
      </c>
      <c r="P740" s="14" t="str">
        <f>IFERROR(INT(IF(MID(VLOOKUP(B740,IMPORT!$F:$AF,23,FALSE),1,10)&lt;&gt;"null",MID(VLOOKUP(B740,IMPORT!$F:$AF,23,FALSE),1,10),"")),"")</f>
        <v/>
      </c>
      <c r="Q740" s="16" t="str">
        <f>IFERROR(INT(IF(MID(VLOOKUP(B740,IMPORT!$F:$AF,26,FALSE),1,10)&lt;&gt;"null",MID(VLOOKUP(B740,IMPORT!$F:$AF,26,FALSE),1,10),"")),"")</f>
        <v/>
      </c>
      <c r="R740" s="16" t="str">
        <f>IFERROR(IF(VLOOKUP(B740,IMPORT!$F:$AF,11,FALSE)="true","X",""),"")</f>
        <v/>
      </c>
      <c r="S740" s="16" t="str">
        <f>IFERROR(IF(VLOOKUP(B740,IMPORT!$F:$AF,12,FALSE)="true","X",""),"")</f>
        <v/>
      </c>
      <c r="T740" s="16" t="str">
        <f>IFERROR(IF(VLOOKUP(B740,IMPORT!$F:$AF,9,FALSE)="true","X",""),"")</f>
        <v/>
      </c>
      <c r="U740" s="16" t="str">
        <f>IFERROR(IF(VLOOKUP(B740,IMPORT!$F:$AF,10,FALSE)="true","X",""),"")</f>
        <v/>
      </c>
      <c r="V740" s="16" t="str">
        <f>IFERROR(IF(VLOOKUP(B740,IMPORT!$F:$AF,13,FALSE)="true","X",""),"")</f>
        <v/>
      </c>
      <c r="W740" s="16" t="str">
        <f>IFERROR(IF(VLOOKUP(B740,IMPORT!$F:$AF,14,FALSE)="true","X",""),"")</f>
        <v/>
      </c>
      <c r="X740" s="12" t="str">
        <f>IFERROR(INT(IF(MID(VLOOKUP(B740,IMPORT!$F:$AF,27,FALSE),1,10)&lt;&gt;"null",MID(VLOOKUP(B740,IMPORT!$F:$AF,27,FALSE),1,10),"-")),"")</f>
        <v/>
      </c>
      <c r="Y740" s="21" t="str">
        <f>IFERROR(IF(VLOOKUP(B740,IMPORT!$F:$AF,24,FALSE)&lt;&gt;"null",VLOOKUP(B740,IMPORT!$F:$AF,24,FALSE),""),"")</f>
        <v/>
      </c>
      <c r="Z740" s="18" t="str">
        <f>IFERROR(IF(VLOOKUP(B740,IMPORT!$F:$AF,25,FALSE)&lt;&gt;"null",VLOOKUP(B740,IMPORT!$F:$AF,25,FALSE),""),"")</f>
        <v/>
      </c>
    </row>
    <row r="741" spans="1:26">
      <c r="A741" s="1" t="str">
        <f>IFERROR(IF(IMPORT!C741&lt;&gt;"",IMPORT!C741,""),"")</f>
        <v/>
      </c>
      <c r="B741" s="1">
        <f>IFERROR(VLOOKUP(D741,IMPORT!$1:$1048576,6,FALSE),"")</f>
        <v>0</v>
      </c>
      <c r="C741" s="1" t="str">
        <f>IFERROR(VLOOKUP(B741,IMPORT!$F:$G,2,FALSE),"")</f>
        <v/>
      </c>
      <c r="D741" s="8" t="str">
        <f>IFERROR(IF(IMPORT!A741&lt;&gt;"",IMPORT!A741,""),"")</f>
        <v/>
      </c>
      <c r="E741" s="1">
        <f>IFERROR(VLOOKUP(D741,IMPORT!$1:$1048576,21,FALSE),"")</f>
        <v>0</v>
      </c>
      <c r="F741" s="22" t="str">
        <f>IFERROR(IF(VLOOKUP(B741,IMPORT!$F:$J,4,0)="true","","S"),"")</f>
        <v/>
      </c>
      <c r="G741" s="10" t="str">
        <f>IFERROR(IF(VLOOKUP(B741,IMPORT!$F:$J,5,0)="normal","","B"),"")</f>
        <v/>
      </c>
      <c r="H741" s="23" t="str">
        <f>IFERROR(IF(VLOOKUP(B741,IMPORT!$F:$L,7,0)="true","","P"),"")</f>
        <v/>
      </c>
      <c r="I741" s="18" t="str">
        <f>IF(AND(OR(IMPORT!K741="available",IMPORT!K741="reservation",IMPORT!K741="reservation-late"),OR(A741&lt;&gt;"Z - Garage - Livraison",A741&lt;&gt;"Z - Garage - Livraison")),B741,"")</f>
        <v/>
      </c>
      <c r="J741" s="18" t="str">
        <f>IFERROR(IF(VLOOKUP(B741,IMPORT!$F:$AF,21,FALSE)&lt;&gt;"null",IF(OR(A741="Z - Garage - Livraison",A741="Z - Garage - Restitution"),"",B741),""),"")</f>
        <v/>
      </c>
      <c r="K741" s="18" t="str">
        <f>IF(AND(J741="",OR(IMPORT!K741="intervention",IMPORT!K741="intervention-late")),IF(OR(A741="Z - Garage - Livraison",A741="Z - Garage - Restitution"),"",B741),"")</f>
        <v/>
      </c>
      <c r="L741" s="18" t="str">
        <f t="shared" si="22"/>
        <v/>
      </c>
      <c r="M741" s="20" t="str">
        <f>IFERROR(INT(IF(OR(IMPORT!K741="intervention",IMPORT!K741="intervention-late",IMPORT!K741="unavailable"),IF(J741&lt;&gt;"",MID(VLOOKUP(B741,IMPORT!$F:$AF,21,0),1,10),MID(VLOOKUP(B741,IMPORT!$F:$AF,19,0),1,10)),"")),"")</f>
        <v/>
      </c>
      <c r="N741" s="20" t="str">
        <f>IFERROR(INT(IF(OR(IMPORT!K741="intervention",IMPORT!K741="intervention-late",IMPORT!K741="unavailable"),IF(J741&lt;&gt;"",MID(VLOOKUP(B741,IMPORT!$F:$AF,22,0),1,10),MID(VLOOKUP(B741,IMPORT!$F:$AF,20,0),1,10)),"")),"")</f>
        <v/>
      </c>
      <c r="O741" s="18" t="str">
        <f t="shared" ca="1" si="23"/>
        <v/>
      </c>
      <c r="P741" s="14" t="str">
        <f>IFERROR(INT(IF(MID(VLOOKUP(B741,IMPORT!$F:$AF,23,FALSE),1,10)&lt;&gt;"null",MID(VLOOKUP(B741,IMPORT!$F:$AF,23,FALSE),1,10),"")),"")</f>
        <v/>
      </c>
      <c r="Q741" s="16" t="str">
        <f>IFERROR(INT(IF(MID(VLOOKUP(B741,IMPORT!$F:$AF,26,FALSE),1,10)&lt;&gt;"null",MID(VLOOKUP(B741,IMPORT!$F:$AF,26,FALSE),1,10),"")),"")</f>
        <v/>
      </c>
      <c r="R741" s="16" t="str">
        <f>IFERROR(IF(VLOOKUP(B741,IMPORT!$F:$AF,11,FALSE)="true","X",""),"")</f>
        <v/>
      </c>
      <c r="S741" s="16" t="str">
        <f>IFERROR(IF(VLOOKUP(B741,IMPORT!$F:$AF,12,FALSE)="true","X",""),"")</f>
        <v/>
      </c>
      <c r="T741" s="16" t="str">
        <f>IFERROR(IF(VLOOKUP(B741,IMPORT!$F:$AF,9,FALSE)="true","X",""),"")</f>
        <v/>
      </c>
      <c r="U741" s="16" t="str">
        <f>IFERROR(IF(VLOOKUP(B741,IMPORT!$F:$AF,10,FALSE)="true","X",""),"")</f>
        <v/>
      </c>
      <c r="V741" s="16" t="str">
        <f>IFERROR(IF(VLOOKUP(B741,IMPORT!$F:$AF,13,FALSE)="true","X",""),"")</f>
        <v/>
      </c>
      <c r="W741" s="16" t="str">
        <f>IFERROR(IF(VLOOKUP(B741,IMPORT!$F:$AF,14,FALSE)="true","X",""),"")</f>
        <v/>
      </c>
      <c r="X741" s="12" t="str">
        <f>IFERROR(INT(IF(MID(VLOOKUP(B741,IMPORT!$F:$AF,27,FALSE),1,10)&lt;&gt;"null",MID(VLOOKUP(B741,IMPORT!$F:$AF,27,FALSE),1,10),"-")),"")</f>
        <v/>
      </c>
      <c r="Y741" s="21" t="str">
        <f>IFERROR(IF(VLOOKUP(B741,IMPORT!$F:$AF,24,FALSE)&lt;&gt;"null",VLOOKUP(B741,IMPORT!$F:$AF,24,FALSE),""),"")</f>
        <v/>
      </c>
      <c r="Z741" s="18" t="str">
        <f>IFERROR(IF(VLOOKUP(B741,IMPORT!$F:$AF,25,FALSE)&lt;&gt;"null",VLOOKUP(B741,IMPORT!$F:$AF,25,FALSE),""),"")</f>
        <v/>
      </c>
    </row>
    <row r="742" spans="1:26">
      <c r="A742" s="1" t="str">
        <f>IFERROR(IF(IMPORT!C742&lt;&gt;"",IMPORT!C742,""),"")</f>
        <v/>
      </c>
      <c r="B742" s="1">
        <f>IFERROR(VLOOKUP(D742,IMPORT!$1:$1048576,6,FALSE),"")</f>
        <v>0</v>
      </c>
      <c r="C742" s="1" t="str">
        <f>IFERROR(VLOOKUP(B742,IMPORT!$F:$G,2,FALSE),"")</f>
        <v/>
      </c>
      <c r="D742" s="8" t="str">
        <f>IFERROR(IF(IMPORT!A742&lt;&gt;"",IMPORT!A742,""),"")</f>
        <v/>
      </c>
      <c r="E742" s="1">
        <f>IFERROR(VLOOKUP(D742,IMPORT!$1:$1048576,21,FALSE),"")</f>
        <v>0</v>
      </c>
      <c r="F742" s="22" t="str">
        <f>IFERROR(IF(VLOOKUP(B742,IMPORT!$F:$J,4,0)="true","","S"),"")</f>
        <v/>
      </c>
      <c r="G742" s="10" t="str">
        <f>IFERROR(IF(VLOOKUP(B742,IMPORT!$F:$J,5,0)="normal","","B"),"")</f>
        <v/>
      </c>
      <c r="H742" s="23" t="str">
        <f>IFERROR(IF(VLOOKUP(B742,IMPORT!$F:$L,7,0)="true","","P"),"")</f>
        <v/>
      </c>
      <c r="I742" s="18" t="str">
        <f>IF(AND(OR(IMPORT!K742="available",IMPORT!K742="reservation",IMPORT!K742="reservation-late"),OR(A742&lt;&gt;"Z - Garage - Livraison",A742&lt;&gt;"Z - Garage - Livraison")),B742,"")</f>
        <v/>
      </c>
      <c r="J742" s="18" t="str">
        <f>IFERROR(IF(VLOOKUP(B742,IMPORT!$F:$AF,21,FALSE)&lt;&gt;"null",IF(OR(A742="Z - Garage - Livraison",A742="Z - Garage - Restitution"),"",B742),""),"")</f>
        <v/>
      </c>
      <c r="K742" s="18" t="str">
        <f>IF(AND(J742="",OR(IMPORT!K742="intervention",IMPORT!K742="intervention-late")),IF(OR(A742="Z - Garage - Livraison",A742="Z - Garage - Restitution"),"",B742),"")</f>
        <v/>
      </c>
      <c r="L742" s="18" t="str">
        <f t="shared" si="22"/>
        <v/>
      </c>
      <c r="M742" s="20" t="str">
        <f>IFERROR(INT(IF(OR(IMPORT!K742="intervention",IMPORT!K742="intervention-late",IMPORT!K742="unavailable"),IF(J742&lt;&gt;"",MID(VLOOKUP(B742,IMPORT!$F:$AF,21,0),1,10),MID(VLOOKUP(B742,IMPORT!$F:$AF,19,0),1,10)),"")),"")</f>
        <v/>
      </c>
      <c r="N742" s="20" t="str">
        <f>IFERROR(INT(IF(OR(IMPORT!K742="intervention",IMPORT!K742="intervention-late",IMPORT!K742="unavailable"),IF(J742&lt;&gt;"",MID(VLOOKUP(B742,IMPORT!$F:$AF,22,0),1,10),MID(VLOOKUP(B742,IMPORT!$F:$AF,20,0),1,10)),"")),"")</f>
        <v/>
      </c>
      <c r="O742" s="18" t="str">
        <f t="shared" ca="1" si="23"/>
        <v/>
      </c>
      <c r="P742" s="14" t="str">
        <f>IFERROR(INT(IF(MID(VLOOKUP(B742,IMPORT!$F:$AF,23,FALSE),1,10)&lt;&gt;"null",MID(VLOOKUP(B742,IMPORT!$F:$AF,23,FALSE),1,10),"")),"")</f>
        <v/>
      </c>
      <c r="Q742" s="16" t="str">
        <f>IFERROR(INT(IF(MID(VLOOKUP(B742,IMPORT!$F:$AF,26,FALSE),1,10)&lt;&gt;"null",MID(VLOOKUP(B742,IMPORT!$F:$AF,26,FALSE),1,10),"")),"")</f>
        <v/>
      </c>
      <c r="R742" s="16" t="str">
        <f>IFERROR(IF(VLOOKUP(B742,IMPORT!$F:$AF,11,FALSE)="true","X",""),"")</f>
        <v/>
      </c>
      <c r="S742" s="16" t="str">
        <f>IFERROR(IF(VLOOKUP(B742,IMPORT!$F:$AF,12,FALSE)="true","X",""),"")</f>
        <v/>
      </c>
      <c r="T742" s="16" t="str">
        <f>IFERROR(IF(VLOOKUP(B742,IMPORT!$F:$AF,9,FALSE)="true","X",""),"")</f>
        <v/>
      </c>
      <c r="U742" s="16" t="str">
        <f>IFERROR(IF(VLOOKUP(B742,IMPORT!$F:$AF,10,FALSE)="true","X",""),"")</f>
        <v/>
      </c>
      <c r="V742" s="16" t="str">
        <f>IFERROR(IF(VLOOKUP(B742,IMPORT!$F:$AF,13,FALSE)="true","X",""),"")</f>
        <v/>
      </c>
      <c r="W742" s="16" t="str">
        <f>IFERROR(IF(VLOOKUP(B742,IMPORT!$F:$AF,14,FALSE)="true","X",""),"")</f>
        <v/>
      </c>
      <c r="X742" s="12" t="str">
        <f>IFERROR(INT(IF(MID(VLOOKUP(B742,IMPORT!$F:$AF,27,FALSE),1,10)&lt;&gt;"null",MID(VLOOKUP(B742,IMPORT!$F:$AF,27,FALSE),1,10),"-")),"")</f>
        <v/>
      </c>
      <c r="Y742" s="21" t="str">
        <f>IFERROR(IF(VLOOKUP(B742,IMPORT!$F:$AF,24,FALSE)&lt;&gt;"null",VLOOKUP(B742,IMPORT!$F:$AF,24,FALSE),""),"")</f>
        <v/>
      </c>
      <c r="Z742" s="18" t="str">
        <f>IFERROR(IF(VLOOKUP(B742,IMPORT!$F:$AF,25,FALSE)&lt;&gt;"null",VLOOKUP(B742,IMPORT!$F:$AF,25,FALSE),""),"")</f>
        <v/>
      </c>
    </row>
    <row r="743" spans="1:26">
      <c r="A743" s="1" t="str">
        <f>IFERROR(IF(IMPORT!C743&lt;&gt;"",IMPORT!C743,""),"")</f>
        <v/>
      </c>
      <c r="B743" s="1">
        <f>IFERROR(VLOOKUP(D743,IMPORT!$1:$1048576,6,FALSE),"")</f>
        <v>0</v>
      </c>
      <c r="C743" s="1" t="str">
        <f>IFERROR(VLOOKUP(B743,IMPORT!$F:$G,2,FALSE),"")</f>
        <v/>
      </c>
      <c r="D743" s="8" t="str">
        <f>IFERROR(IF(IMPORT!A743&lt;&gt;"",IMPORT!A743,""),"")</f>
        <v/>
      </c>
      <c r="E743" s="1">
        <f>IFERROR(VLOOKUP(D743,IMPORT!$1:$1048576,21,FALSE),"")</f>
        <v>0</v>
      </c>
      <c r="F743" s="22" t="str">
        <f>IFERROR(IF(VLOOKUP(B743,IMPORT!$F:$J,4,0)="true","","S"),"")</f>
        <v/>
      </c>
      <c r="G743" s="10" t="str">
        <f>IFERROR(IF(VLOOKUP(B743,IMPORT!$F:$J,5,0)="normal","","B"),"")</f>
        <v/>
      </c>
      <c r="H743" s="23" t="str">
        <f>IFERROR(IF(VLOOKUP(B743,IMPORT!$F:$L,7,0)="true","","P"),"")</f>
        <v/>
      </c>
      <c r="I743" s="18" t="str">
        <f>IF(AND(OR(IMPORT!K743="available",IMPORT!K743="reservation",IMPORT!K743="reservation-late"),OR(A743&lt;&gt;"Z - Garage - Livraison",A743&lt;&gt;"Z - Garage - Livraison")),B743,"")</f>
        <v/>
      </c>
      <c r="J743" s="18" t="str">
        <f>IFERROR(IF(VLOOKUP(B743,IMPORT!$F:$AF,21,FALSE)&lt;&gt;"null",IF(OR(A743="Z - Garage - Livraison",A743="Z - Garage - Restitution"),"",B743),""),"")</f>
        <v/>
      </c>
      <c r="K743" s="18" t="str">
        <f>IF(AND(J743="",OR(IMPORT!K743="intervention",IMPORT!K743="intervention-late")),IF(OR(A743="Z - Garage - Livraison",A743="Z - Garage - Restitution"),"",B743),"")</f>
        <v/>
      </c>
      <c r="L743" s="18" t="str">
        <f t="shared" si="22"/>
        <v/>
      </c>
      <c r="M743" s="20" t="str">
        <f>IFERROR(INT(IF(OR(IMPORT!K743="intervention",IMPORT!K743="intervention-late",IMPORT!K743="unavailable"),IF(J743&lt;&gt;"",MID(VLOOKUP(B743,IMPORT!$F:$AF,21,0),1,10),MID(VLOOKUP(B743,IMPORT!$F:$AF,19,0),1,10)),"")),"")</f>
        <v/>
      </c>
      <c r="N743" s="20" t="str">
        <f>IFERROR(INT(IF(OR(IMPORT!K743="intervention",IMPORT!K743="intervention-late",IMPORT!K743="unavailable"),IF(J743&lt;&gt;"",MID(VLOOKUP(B743,IMPORT!$F:$AF,22,0),1,10),MID(VLOOKUP(B743,IMPORT!$F:$AF,20,0),1,10)),"")),"")</f>
        <v/>
      </c>
      <c r="O743" s="18" t="str">
        <f t="shared" ca="1" si="23"/>
        <v/>
      </c>
      <c r="P743" s="14" t="str">
        <f>IFERROR(INT(IF(MID(VLOOKUP(B743,IMPORT!$F:$AF,23,FALSE),1,10)&lt;&gt;"null",MID(VLOOKUP(B743,IMPORT!$F:$AF,23,FALSE),1,10),"")),"")</f>
        <v/>
      </c>
      <c r="Q743" s="16" t="str">
        <f>IFERROR(INT(IF(MID(VLOOKUP(B743,IMPORT!$F:$AF,26,FALSE),1,10)&lt;&gt;"null",MID(VLOOKUP(B743,IMPORT!$F:$AF,26,FALSE),1,10),"")),"")</f>
        <v/>
      </c>
      <c r="R743" s="16" t="str">
        <f>IFERROR(IF(VLOOKUP(B743,IMPORT!$F:$AF,11,FALSE)="true","X",""),"")</f>
        <v/>
      </c>
      <c r="S743" s="16" t="str">
        <f>IFERROR(IF(VLOOKUP(B743,IMPORT!$F:$AF,12,FALSE)="true","X",""),"")</f>
        <v/>
      </c>
      <c r="T743" s="16" t="str">
        <f>IFERROR(IF(VLOOKUP(B743,IMPORT!$F:$AF,9,FALSE)="true","X",""),"")</f>
        <v/>
      </c>
      <c r="U743" s="16" t="str">
        <f>IFERROR(IF(VLOOKUP(B743,IMPORT!$F:$AF,10,FALSE)="true","X",""),"")</f>
        <v/>
      </c>
      <c r="V743" s="16" t="str">
        <f>IFERROR(IF(VLOOKUP(B743,IMPORT!$F:$AF,13,FALSE)="true","X",""),"")</f>
        <v/>
      </c>
      <c r="W743" s="16" t="str">
        <f>IFERROR(IF(VLOOKUP(B743,IMPORT!$F:$AF,14,FALSE)="true","X",""),"")</f>
        <v/>
      </c>
      <c r="X743" s="12" t="str">
        <f>IFERROR(INT(IF(MID(VLOOKUP(B743,IMPORT!$F:$AF,27,FALSE),1,10)&lt;&gt;"null",MID(VLOOKUP(B743,IMPORT!$F:$AF,27,FALSE),1,10),"-")),"")</f>
        <v/>
      </c>
      <c r="Y743" s="21" t="str">
        <f>IFERROR(IF(VLOOKUP(B743,IMPORT!$F:$AF,24,FALSE)&lt;&gt;"null",VLOOKUP(B743,IMPORT!$F:$AF,24,FALSE),""),"")</f>
        <v/>
      </c>
      <c r="Z743" s="18" t="str">
        <f>IFERROR(IF(VLOOKUP(B743,IMPORT!$F:$AF,25,FALSE)&lt;&gt;"null",VLOOKUP(B743,IMPORT!$F:$AF,25,FALSE),""),"")</f>
        <v/>
      </c>
    </row>
    <row r="744" spans="1:26">
      <c r="A744" s="1" t="str">
        <f>IFERROR(IF(IMPORT!C744&lt;&gt;"",IMPORT!C744,""),"")</f>
        <v/>
      </c>
      <c r="B744" s="1">
        <f>IFERROR(VLOOKUP(D744,IMPORT!$1:$1048576,6,FALSE),"")</f>
        <v>0</v>
      </c>
      <c r="C744" s="1" t="str">
        <f>IFERROR(VLOOKUP(B744,IMPORT!$F:$G,2,FALSE),"")</f>
        <v/>
      </c>
      <c r="D744" s="8" t="str">
        <f>IFERROR(IF(IMPORT!A744&lt;&gt;"",IMPORT!A744,""),"")</f>
        <v/>
      </c>
      <c r="E744" s="1">
        <f>IFERROR(VLOOKUP(D744,IMPORT!$1:$1048576,21,FALSE),"")</f>
        <v>0</v>
      </c>
      <c r="F744" s="22" t="str">
        <f>IFERROR(IF(VLOOKUP(B744,IMPORT!$F:$J,4,0)="true","","S"),"")</f>
        <v/>
      </c>
      <c r="G744" s="10" t="str">
        <f>IFERROR(IF(VLOOKUP(B744,IMPORT!$F:$J,5,0)="normal","","B"),"")</f>
        <v/>
      </c>
      <c r="H744" s="23" t="str">
        <f>IFERROR(IF(VLOOKUP(B744,IMPORT!$F:$L,7,0)="true","","P"),"")</f>
        <v/>
      </c>
      <c r="I744" s="18" t="str">
        <f>IF(AND(OR(IMPORT!K744="available",IMPORT!K744="reservation",IMPORT!K744="reservation-late"),OR(A744&lt;&gt;"Z - Garage - Livraison",A744&lt;&gt;"Z - Garage - Livraison")),B744,"")</f>
        <v/>
      </c>
      <c r="J744" s="18" t="str">
        <f>IFERROR(IF(VLOOKUP(B744,IMPORT!$F:$AF,21,FALSE)&lt;&gt;"null",IF(OR(A744="Z - Garage - Livraison",A744="Z - Garage - Restitution"),"",B744),""),"")</f>
        <v/>
      </c>
      <c r="K744" s="18" t="str">
        <f>IF(AND(J744="",OR(IMPORT!K744="intervention",IMPORT!K744="intervention-late")),IF(OR(A744="Z - Garage - Livraison",A744="Z - Garage - Restitution"),"",B744),"")</f>
        <v/>
      </c>
      <c r="L744" s="18" t="str">
        <f t="shared" si="22"/>
        <v/>
      </c>
      <c r="M744" s="20" t="str">
        <f>IFERROR(INT(IF(OR(IMPORT!K744="intervention",IMPORT!K744="intervention-late",IMPORT!K744="unavailable"),IF(J744&lt;&gt;"",MID(VLOOKUP(B744,IMPORT!$F:$AF,21,0),1,10),MID(VLOOKUP(B744,IMPORT!$F:$AF,19,0),1,10)),"")),"")</f>
        <v/>
      </c>
      <c r="N744" s="20" t="str">
        <f>IFERROR(INT(IF(OR(IMPORT!K744="intervention",IMPORT!K744="intervention-late",IMPORT!K744="unavailable"),IF(J744&lt;&gt;"",MID(VLOOKUP(B744,IMPORT!$F:$AF,22,0),1,10),MID(VLOOKUP(B744,IMPORT!$F:$AF,20,0),1,10)),"")),"")</f>
        <v/>
      </c>
      <c r="O744" s="18" t="str">
        <f t="shared" ca="1" si="23"/>
        <v/>
      </c>
      <c r="P744" s="14" t="str">
        <f>IFERROR(INT(IF(MID(VLOOKUP(B744,IMPORT!$F:$AF,23,FALSE),1,10)&lt;&gt;"null",MID(VLOOKUP(B744,IMPORT!$F:$AF,23,FALSE),1,10),"")),"")</f>
        <v/>
      </c>
      <c r="Q744" s="16" t="str">
        <f>IFERROR(INT(IF(MID(VLOOKUP(B744,IMPORT!$F:$AF,26,FALSE),1,10)&lt;&gt;"null",MID(VLOOKUP(B744,IMPORT!$F:$AF,26,FALSE),1,10),"")),"")</f>
        <v/>
      </c>
      <c r="R744" s="16" t="str">
        <f>IFERROR(IF(VLOOKUP(B744,IMPORT!$F:$AF,11,FALSE)="true","X",""),"")</f>
        <v/>
      </c>
      <c r="S744" s="16" t="str">
        <f>IFERROR(IF(VLOOKUP(B744,IMPORT!$F:$AF,12,FALSE)="true","X",""),"")</f>
        <v/>
      </c>
      <c r="T744" s="16" t="str">
        <f>IFERROR(IF(VLOOKUP(B744,IMPORT!$F:$AF,9,FALSE)="true","X",""),"")</f>
        <v/>
      </c>
      <c r="U744" s="16" t="str">
        <f>IFERROR(IF(VLOOKUP(B744,IMPORT!$F:$AF,10,FALSE)="true","X",""),"")</f>
        <v/>
      </c>
      <c r="V744" s="16" t="str">
        <f>IFERROR(IF(VLOOKUP(B744,IMPORT!$F:$AF,13,FALSE)="true","X",""),"")</f>
        <v/>
      </c>
      <c r="W744" s="16" t="str">
        <f>IFERROR(IF(VLOOKUP(B744,IMPORT!$F:$AF,14,FALSE)="true","X",""),"")</f>
        <v/>
      </c>
      <c r="X744" s="12" t="str">
        <f>IFERROR(INT(IF(MID(VLOOKUP(B744,IMPORT!$F:$AF,27,FALSE),1,10)&lt;&gt;"null",MID(VLOOKUP(B744,IMPORT!$F:$AF,27,FALSE),1,10),"-")),"")</f>
        <v/>
      </c>
      <c r="Y744" s="21" t="str">
        <f>IFERROR(IF(VLOOKUP(B744,IMPORT!$F:$AF,24,FALSE)&lt;&gt;"null",VLOOKUP(B744,IMPORT!$F:$AF,24,FALSE),""),"")</f>
        <v/>
      </c>
      <c r="Z744" s="18" t="str">
        <f>IFERROR(IF(VLOOKUP(B744,IMPORT!$F:$AF,25,FALSE)&lt;&gt;"null",VLOOKUP(B744,IMPORT!$F:$AF,25,FALSE),""),"")</f>
        <v/>
      </c>
    </row>
    <row r="745" spans="1:26">
      <c r="A745" s="1" t="str">
        <f>IFERROR(IF(IMPORT!C745&lt;&gt;"",IMPORT!C745,""),"")</f>
        <v/>
      </c>
      <c r="B745" s="1">
        <f>IFERROR(VLOOKUP(D745,IMPORT!$1:$1048576,6,FALSE),"")</f>
        <v>0</v>
      </c>
      <c r="C745" s="1" t="str">
        <f>IFERROR(VLOOKUP(B745,IMPORT!$F:$G,2,FALSE),"")</f>
        <v/>
      </c>
      <c r="D745" s="8" t="str">
        <f>IFERROR(IF(IMPORT!A745&lt;&gt;"",IMPORT!A745,""),"")</f>
        <v/>
      </c>
      <c r="E745" s="1">
        <f>IFERROR(VLOOKUP(D745,IMPORT!$1:$1048576,21,FALSE),"")</f>
        <v>0</v>
      </c>
      <c r="F745" s="22" t="str">
        <f>IFERROR(IF(VLOOKUP(B745,IMPORT!$F:$J,4,0)="true","","S"),"")</f>
        <v/>
      </c>
      <c r="G745" s="10" t="str">
        <f>IFERROR(IF(VLOOKUP(B745,IMPORT!$F:$J,5,0)="normal","","B"),"")</f>
        <v/>
      </c>
      <c r="H745" s="23" t="str">
        <f>IFERROR(IF(VLOOKUP(B745,IMPORT!$F:$L,7,0)="true","","P"),"")</f>
        <v/>
      </c>
      <c r="I745" s="18" t="str">
        <f>IF(AND(OR(IMPORT!K745="available",IMPORT!K745="reservation",IMPORT!K745="reservation-late"),OR(A745&lt;&gt;"Z - Garage - Livraison",A745&lt;&gt;"Z - Garage - Livraison")),B745,"")</f>
        <v/>
      </c>
      <c r="J745" s="18" t="str">
        <f>IFERROR(IF(VLOOKUP(B745,IMPORT!$F:$AF,21,FALSE)&lt;&gt;"null",IF(OR(A745="Z - Garage - Livraison",A745="Z - Garage - Restitution"),"",B745),""),"")</f>
        <v/>
      </c>
      <c r="K745" s="18" t="str">
        <f>IF(AND(J745="",OR(IMPORT!K745="intervention",IMPORT!K745="intervention-late")),IF(OR(A745="Z - Garage - Livraison",A745="Z - Garage - Restitution"),"",B745),"")</f>
        <v/>
      </c>
      <c r="L745" s="18" t="str">
        <f t="shared" si="22"/>
        <v/>
      </c>
      <c r="M745" s="20" t="str">
        <f>IFERROR(INT(IF(OR(IMPORT!K745="intervention",IMPORT!K745="intervention-late",IMPORT!K745="unavailable"),IF(J745&lt;&gt;"",MID(VLOOKUP(B745,IMPORT!$F:$AF,21,0),1,10),MID(VLOOKUP(B745,IMPORT!$F:$AF,19,0),1,10)),"")),"")</f>
        <v/>
      </c>
      <c r="N745" s="20" t="str">
        <f>IFERROR(INT(IF(OR(IMPORT!K745="intervention",IMPORT!K745="intervention-late",IMPORT!K745="unavailable"),IF(J745&lt;&gt;"",MID(VLOOKUP(B745,IMPORT!$F:$AF,22,0),1,10),MID(VLOOKUP(B745,IMPORT!$F:$AF,20,0),1,10)),"")),"")</f>
        <v/>
      </c>
      <c r="O745" s="18" t="str">
        <f t="shared" ca="1" si="23"/>
        <v/>
      </c>
      <c r="P745" s="14" t="str">
        <f>IFERROR(INT(IF(MID(VLOOKUP(B745,IMPORT!$F:$AF,23,FALSE),1,10)&lt;&gt;"null",MID(VLOOKUP(B745,IMPORT!$F:$AF,23,FALSE),1,10),"")),"")</f>
        <v/>
      </c>
      <c r="Q745" s="16" t="str">
        <f>IFERROR(INT(IF(MID(VLOOKUP(B745,IMPORT!$F:$AF,26,FALSE),1,10)&lt;&gt;"null",MID(VLOOKUP(B745,IMPORT!$F:$AF,26,FALSE),1,10),"")),"")</f>
        <v/>
      </c>
      <c r="R745" s="16" t="str">
        <f>IFERROR(IF(VLOOKUP(B745,IMPORT!$F:$AF,11,FALSE)="true","X",""),"")</f>
        <v/>
      </c>
      <c r="S745" s="16" t="str">
        <f>IFERROR(IF(VLOOKUP(B745,IMPORT!$F:$AF,12,FALSE)="true","X",""),"")</f>
        <v/>
      </c>
      <c r="T745" s="16" t="str">
        <f>IFERROR(IF(VLOOKUP(B745,IMPORT!$F:$AF,9,FALSE)="true","X",""),"")</f>
        <v/>
      </c>
      <c r="U745" s="16" t="str">
        <f>IFERROR(IF(VLOOKUP(B745,IMPORT!$F:$AF,10,FALSE)="true","X",""),"")</f>
        <v/>
      </c>
      <c r="V745" s="16" t="str">
        <f>IFERROR(IF(VLOOKUP(B745,IMPORT!$F:$AF,13,FALSE)="true","X",""),"")</f>
        <v/>
      </c>
      <c r="W745" s="16" t="str">
        <f>IFERROR(IF(VLOOKUP(B745,IMPORT!$F:$AF,14,FALSE)="true","X",""),"")</f>
        <v/>
      </c>
      <c r="X745" s="12" t="str">
        <f>IFERROR(INT(IF(MID(VLOOKUP(B745,IMPORT!$F:$AF,27,FALSE),1,10)&lt;&gt;"null",MID(VLOOKUP(B745,IMPORT!$F:$AF,27,FALSE),1,10),"-")),"")</f>
        <v/>
      </c>
      <c r="Y745" s="21" t="str">
        <f>IFERROR(IF(VLOOKUP(B745,IMPORT!$F:$AF,24,FALSE)&lt;&gt;"null",VLOOKUP(B745,IMPORT!$F:$AF,24,FALSE),""),"")</f>
        <v/>
      </c>
      <c r="Z745" s="18" t="str">
        <f>IFERROR(IF(VLOOKUP(B745,IMPORT!$F:$AF,25,FALSE)&lt;&gt;"null",VLOOKUP(B745,IMPORT!$F:$AF,25,FALSE),""),"")</f>
        <v/>
      </c>
    </row>
    <row r="746" spans="1:26">
      <c r="A746" s="1" t="str">
        <f>IFERROR(IF(IMPORT!C746&lt;&gt;"",IMPORT!C746,""),"")</f>
        <v/>
      </c>
      <c r="B746" s="1">
        <f>IFERROR(VLOOKUP(D746,IMPORT!$1:$1048576,6,FALSE),"")</f>
        <v>0</v>
      </c>
      <c r="C746" s="1" t="str">
        <f>IFERROR(VLOOKUP(B746,IMPORT!$F:$G,2,FALSE),"")</f>
        <v/>
      </c>
      <c r="D746" s="8" t="str">
        <f>IFERROR(IF(IMPORT!A746&lt;&gt;"",IMPORT!A746,""),"")</f>
        <v/>
      </c>
      <c r="E746" s="1">
        <f>IFERROR(VLOOKUP(D746,IMPORT!$1:$1048576,21,FALSE),"")</f>
        <v>0</v>
      </c>
      <c r="F746" s="22" t="str">
        <f>IFERROR(IF(VLOOKUP(B746,IMPORT!$F:$J,4,0)="true","","S"),"")</f>
        <v/>
      </c>
      <c r="G746" s="10" t="str">
        <f>IFERROR(IF(VLOOKUP(B746,IMPORT!$F:$J,5,0)="normal","","B"),"")</f>
        <v/>
      </c>
      <c r="H746" s="23" t="str">
        <f>IFERROR(IF(VLOOKUP(B746,IMPORT!$F:$L,7,0)="true","","P"),"")</f>
        <v/>
      </c>
      <c r="I746" s="18" t="str">
        <f>IF(AND(OR(IMPORT!K746="available",IMPORT!K746="reservation",IMPORT!K746="reservation-late"),OR(A746&lt;&gt;"Z - Garage - Livraison",A746&lt;&gt;"Z - Garage - Livraison")),B746,"")</f>
        <v/>
      </c>
      <c r="J746" s="18" t="str">
        <f>IFERROR(IF(VLOOKUP(B746,IMPORT!$F:$AF,21,FALSE)&lt;&gt;"null",IF(OR(A746="Z - Garage - Livraison",A746="Z - Garage - Restitution"),"",B746),""),"")</f>
        <v/>
      </c>
      <c r="K746" s="18" t="str">
        <f>IF(AND(J746="",OR(IMPORT!K746="intervention",IMPORT!K746="intervention-late")),IF(OR(A746="Z - Garage - Livraison",A746="Z - Garage - Restitution"),"",B746),"")</f>
        <v/>
      </c>
      <c r="L746" s="18" t="str">
        <f t="shared" si="22"/>
        <v/>
      </c>
      <c r="M746" s="20" t="str">
        <f>IFERROR(INT(IF(OR(IMPORT!K746="intervention",IMPORT!K746="intervention-late",IMPORT!K746="unavailable"),IF(J746&lt;&gt;"",MID(VLOOKUP(B746,IMPORT!$F:$AF,21,0),1,10),MID(VLOOKUP(B746,IMPORT!$F:$AF,19,0),1,10)),"")),"")</f>
        <v/>
      </c>
      <c r="N746" s="20" t="str">
        <f>IFERROR(INT(IF(OR(IMPORT!K746="intervention",IMPORT!K746="intervention-late",IMPORT!K746="unavailable"),IF(J746&lt;&gt;"",MID(VLOOKUP(B746,IMPORT!$F:$AF,22,0),1,10),MID(VLOOKUP(B746,IMPORT!$F:$AF,20,0),1,10)),"")),"")</f>
        <v/>
      </c>
      <c r="O746" s="18" t="str">
        <f t="shared" ca="1" si="23"/>
        <v/>
      </c>
      <c r="P746" s="14" t="str">
        <f>IFERROR(INT(IF(MID(VLOOKUP(B746,IMPORT!$F:$AF,23,FALSE),1,10)&lt;&gt;"null",MID(VLOOKUP(B746,IMPORT!$F:$AF,23,FALSE),1,10),"")),"")</f>
        <v/>
      </c>
      <c r="Q746" s="16" t="str">
        <f>IFERROR(INT(IF(MID(VLOOKUP(B746,IMPORT!$F:$AF,26,FALSE),1,10)&lt;&gt;"null",MID(VLOOKUP(B746,IMPORT!$F:$AF,26,FALSE),1,10),"")),"")</f>
        <v/>
      </c>
      <c r="R746" s="16" t="str">
        <f>IFERROR(IF(VLOOKUP(B746,IMPORT!$F:$AF,11,FALSE)="true","X",""),"")</f>
        <v/>
      </c>
      <c r="S746" s="16" t="str">
        <f>IFERROR(IF(VLOOKUP(B746,IMPORT!$F:$AF,12,FALSE)="true","X",""),"")</f>
        <v/>
      </c>
      <c r="T746" s="16" t="str">
        <f>IFERROR(IF(VLOOKUP(B746,IMPORT!$F:$AF,9,FALSE)="true","X",""),"")</f>
        <v/>
      </c>
      <c r="U746" s="16" t="str">
        <f>IFERROR(IF(VLOOKUP(B746,IMPORT!$F:$AF,10,FALSE)="true","X",""),"")</f>
        <v/>
      </c>
      <c r="V746" s="16" t="str">
        <f>IFERROR(IF(VLOOKUP(B746,IMPORT!$F:$AF,13,FALSE)="true","X",""),"")</f>
        <v/>
      </c>
      <c r="W746" s="16" t="str">
        <f>IFERROR(IF(VLOOKUP(B746,IMPORT!$F:$AF,14,FALSE)="true","X",""),"")</f>
        <v/>
      </c>
      <c r="X746" s="12" t="str">
        <f>IFERROR(INT(IF(MID(VLOOKUP(B746,IMPORT!$F:$AF,27,FALSE),1,10)&lt;&gt;"null",MID(VLOOKUP(B746,IMPORT!$F:$AF,27,FALSE),1,10),"-")),"")</f>
        <v/>
      </c>
      <c r="Y746" s="21" t="str">
        <f>IFERROR(IF(VLOOKUP(B746,IMPORT!$F:$AF,24,FALSE)&lt;&gt;"null",VLOOKUP(B746,IMPORT!$F:$AF,24,FALSE),""),"")</f>
        <v/>
      </c>
      <c r="Z746" s="18" t="str">
        <f>IFERROR(IF(VLOOKUP(B746,IMPORT!$F:$AF,25,FALSE)&lt;&gt;"null",VLOOKUP(B746,IMPORT!$F:$AF,25,FALSE),""),"")</f>
        <v/>
      </c>
    </row>
    <row r="747" spans="1:26">
      <c r="A747" s="1" t="str">
        <f>IFERROR(IF(IMPORT!C747&lt;&gt;"",IMPORT!C747,""),"")</f>
        <v/>
      </c>
      <c r="B747" s="1">
        <f>IFERROR(VLOOKUP(D747,IMPORT!$1:$1048576,6,FALSE),"")</f>
        <v>0</v>
      </c>
      <c r="C747" s="1" t="str">
        <f>IFERROR(VLOOKUP(B747,IMPORT!$F:$G,2,FALSE),"")</f>
        <v/>
      </c>
      <c r="D747" s="8" t="str">
        <f>IFERROR(IF(IMPORT!A747&lt;&gt;"",IMPORT!A747,""),"")</f>
        <v/>
      </c>
      <c r="E747" s="1">
        <f>IFERROR(VLOOKUP(D747,IMPORT!$1:$1048576,21,FALSE),"")</f>
        <v>0</v>
      </c>
      <c r="F747" s="22" t="str">
        <f>IFERROR(IF(VLOOKUP(B747,IMPORT!$F:$J,4,0)="true","","S"),"")</f>
        <v/>
      </c>
      <c r="G747" s="10" t="str">
        <f>IFERROR(IF(VLOOKUP(B747,IMPORT!$F:$J,5,0)="normal","","B"),"")</f>
        <v/>
      </c>
      <c r="H747" s="23" t="str">
        <f>IFERROR(IF(VLOOKUP(B747,IMPORT!$F:$L,7,0)="true","","P"),"")</f>
        <v/>
      </c>
      <c r="I747" s="18" t="str">
        <f>IF(AND(OR(IMPORT!K747="available",IMPORT!K747="reservation",IMPORT!K747="reservation-late"),OR(A747&lt;&gt;"Z - Garage - Livraison",A747&lt;&gt;"Z - Garage - Livraison")),B747,"")</f>
        <v/>
      </c>
      <c r="J747" s="18" t="str">
        <f>IFERROR(IF(VLOOKUP(B747,IMPORT!$F:$AF,21,FALSE)&lt;&gt;"null",IF(OR(A747="Z - Garage - Livraison",A747="Z - Garage - Restitution"),"",B747),""),"")</f>
        <v/>
      </c>
      <c r="K747" s="18" t="str">
        <f>IF(AND(J747="",OR(IMPORT!K747="intervention",IMPORT!K747="intervention-late")),IF(OR(A747="Z - Garage - Livraison",A747="Z - Garage - Restitution"),"",B747),"")</f>
        <v/>
      </c>
      <c r="L747" s="18" t="str">
        <f t="shared" si="22"/>
        <v/>
      </c>
      <c r="M747" s="20" t="str">
        <f>IFERROR(INT(IF(OR(IMPORT!K747="intervention",IMPORT!K747="intervention-late",IMPORT!K747="unavailable"),IF(J747&lt;&gt;"",MID(VLOOKUP(B747,IMPORT!$F:$AF,21,0),1,10),MID(VLOOKUP(B747,IMPORT!$F:$AF,19,0),1,10)),"")),"")</f>
        <v/>
      </c>
      <c r="N747" s="20" t="str">
        <f>IFERROR(INT(IF(OR(IMPORT!K747="intervention",IMPORT!K747="intervention-late",IMPORT!K747="unavailable"),IF(J747&lt;&gt;"",MID(VLOOKUP(B747,IMPORT!$F:$AF,22,0),1,10),MID(VLOOKUP(B747,IMPORT!$F:$AF,20,0),1,10)),"")),"")</f>
        <v/>
      </c>
      <c r="O747" s="18" t="str">
        <f t="shared" ca="1" si="23"/>
        <v/>
      </c>
      <c r="P747" s="14" t="str">
        <f>IFERROR(INT(IF(MID(VLOOKUP(B747,IMPORT!$F:$AF,23,FALSE),1,10)&lt;&gt;"null",MID(VLOOKUP(B747,IMPORT!$F:$AF,23,FALSE),1,10),"")),"")</f>
        <v/>
      </c>
      <c r="Q747" s="16" t="str">
        <f>IFERROR(INT(IF(MID(VLOOKUP(B747,IMPORT!$F:$AF,26,FALSE),1,10)&lt;&gt;"null",MID(VLOOKUP(B747,IMPORT!$F:$AF,26,FALSE),1,10),"")),"")</f>
        <v/>
      </c>
      <c r="R747" s="16" t="str">
        <f>IFERROR(IF(VLOOKUP(B747,IMPORT!$F:$AF,11,FALSE)="true","X",""),"")</f>
        <v/>
      </c>
      <c r="S747" s="16" t="str">
        <f>IFERROR(IF(VLOOKUP(B747,IMPORT!$F:$AF,12,FALSE)="true","X",""),"")</f>
        <v/>
      </c>
      <c r="T747" s="16" t="str">
        <f>IFERROR(IF(VLOOKUP(B747,IMPORT!$F:$AF,9,FALSE)="true","X",""),"")</f>
        <v/>
      </c>
      <c r="U747" s="16" t="str">
        <f>IFERROR(IF(VLOOKUP(B747,IMPORT!$F:$AF,10,FALSE)="true","X",""),"")</f>
        <v/>
      </c>
      <c r="V747" s="16" t="str">
        <f>IFERROR(IF(VLOOKUP(B747,IMPORT!$F:$AF,13,FALSE)="true","X",""),"")</f>
        <v/>
      </c>
      <c r="W747" s="16" t="str">
        <f>IFERROR(IF(VLOOKUP(B747,IMPORT!$F:$AF,14,FALSE)="true","X",""),"")</f>
        <v/>
      </c>
      <c r="X747" s="12" t="str">
        <f>IFERROR(INT(IF(MID(VLOOKUP(B747,IMPORT!$F:$AF,27,FALSE),1,10)&lt;&gt;"null",MID(VLOOKUP(B747,IMPORT!$F:$AF,27,FALSE),1,10),"-")),"")</f>
        <v/>
      </c>
      <c r="Y747" s="21" t="str">
        <f>IFERROR(IF(VLOOKUP(B747,IMPORT!$F:$AF,24,FALSE)&lt;&gt;"null",VLOOKUP(B747,IMPORT!$F:$AF,24,FALSE),""),"")</f>
        <v/>
      </c>
      <c r="Z747" s="18" t="str">
        <f>IFERROR(IF(VLOOKUP(B747,IMPORT!$F:$AF,25,FALSE)&lt;&gt;"null",VLOOKUP(B747,IMPORT!$F:$AF,25,FALSE),""),"")</f>
        <v/>
      </c>
    </row>
    <row r="748" spans="1:26">
      <c r="A748" s="1" t="str">
        <f>IFERROR(IF(IMPORT!C748&lt;&gt;"",IMPORT!C748,""),"")</f>
        <v/>
      </c>
      <c r="B748" s="1">
        <f>IFERROR(VLOOKUP(D748,IMPORT!$1:$1048576,6,FALSE),"")</f>
        <v>0</v>
      </c>
      <c r="C748" s="1" t="str">
        <f>IFERROR(VLOOKUP(B748,IMPORT!$F:$G,2,FALSE),"")</f>
        <v/>
      </c>
      <c r="D748" s="8" t="str">
        <f>IFERROR(IF(IMPORT!A748&lt;&gt;"",IMPORT!A748,""),"")</f>
        <v/>
      </c>
      <c r="E748" s="1">
        <f>IFERROR(VLOOKUP(D748,IMPORT!$1:$1048576,21,FALSE),"")</f>
        <v>0</v>
      </c>
      <c r="F748" s="22" t="str">
        <f>IFERROR(IF(VLOOKUP(B748,IMPORT!$F:$J,4,0)="true","","S"),"")</f>
        <v/>
      </c>
      <c r="G748" s="10" t="str">
        <f>IFERROR(IF(VLOOKUP(B748,IMPORT!$F:$J,5,0)="normal","","B"),"")</f>
        <v/>
      </c>
      <c r="H748" s="23" t="str">
        <f>IFERROR(IF(VLOOKUP(B748,IMPORT!$F:$L,7,0)="true","","P"),"")</f>
        <v/>
      </c>
      <c r="I748" s="18" t="str">
        <f>IF(AND(OR(IMPORT!K748="available",IMPORT!K748="reservation",IMPORT!K748="reservation-late"),OR(A748&lt;&gt;"Z - Garage - Livraison",A748&lt;&gt;"Z - Garage - Livraison")),B748,"")</f>
        <v/>
      </c>
      <c r="J748" s="18" t="str">
        <f>IFERROR(IF(VLOOKUP(B748,IMPORT!$F:$AF,21,FALSE)&lt;&gt;"null",IF(OR(A748="Z - Garage - Livraison",A748="Z - Garage - Restitution"),"",B748),""),"")</f>
        <v/>
      </c>
      <c r="K748" s="18" t="str">
        <f>IF(AND(J748="",OR(IMPORT!K748="intervention",IMPORT!K748="intervention-late")),IF(OR(A748="Z - Garage - Livraison",A748="Z - Garage - Restitution"),"",B748),"")</f>
        <v/>
      </c>
      <c r="L748" s="18" t="str">
        <f t="shared" si="22"/>
        <v/>
      </c>
      <c r="M748" s="20" t="str">
        <f>IFERROR(INT(IF(OR(IMPORT!K748="intervention",IMPORT!K748="intervention-late",IMPORT!K748="unavailable"),IF(J748&lt;&gt;"",MID(VLOOKUP(B748,IMPORT!$F:$AF,21,0),1,10),MID(VLOOKUP(B748,IMPORT!$F:$AF,19,0),1,10)),"")),"")</f>
        <v/>
      </c>
      <c r="N748" s="20" t="str">
        <f>IFERROR(INT(IF(OR(IMPORT!K748="intervention",IMPORT!K748="intervention-late",IMPORT!K748="unavailable"),IF(J748&lt;&gt;"",MID(VLOOKUP(B748,IMPORT!$F:$AF,22,0),1,10),MID(VLOOKUP(B748,IMPORT!$F:$AF,20,0),1,10)),"")),"")</f>
        <v/>
      </c>
      <c r="O748" s="18" t="str">
        <f t="shared" ca="1" si="23"/>
        <v/>
      </c>
      <c r="P748" s="14" t="str">
        <f>IFERROR(INT(IF(MID(VLOOKUP(B748,IMPORT!$F:$AF,23,FALSE),1,10)&lt;&gt;"null",MID(VLOOKUP(B748,IMPORT!$F:$AF,23,FALSE),1,10),"")),"")</f>
        <v/>
      </c>
      <c r="Q748" s="16" t="str">
        <f>IFERROR(INT(IF(MID(VLOOKUP(B748,IMPORT!$F:$AF,26,FALSE),1,10)&lt;&gt;"null",MID(VLOOKUP(B748,IMPORT!$F:$AF,26,FALSE),1,10),"")),"")</f>
        <v/>
      </c>
      <c r="R748" s="16" t="str">
        <f>IFERROR(IF(VLOOKUP(B748,IMPORT!$F:$AF,11,FALSE)="true","X",""),"")</f>
        <v/>
      </c>
      <c r="S748" s="16" t="str">
        <f>IFERROR(IF(VLOOKUP(B748,IMPORT!$F:$AF,12,FALSE)="true","X",""),"")</f>
        <v/>
      </c>
      <c r="T748" s="16" t="str">
        <f>IFERROR(IF(VLOOKUP(B748,IMPORT!$F:$AF,9,FALSE)="true","X",""),"")</f>
        <v/>
      </c>
      <c r="U748" s="16" t="str">
        <f>IFERROR(IF(VLOOKUP(B748,IMPORT!$F:$AF,10,FALSE)="true","X",""),"")</f>
        <v/>
      </c>
      <c r="V748" s="16" t="str">
        <f>IFERROR(IF(VLOOKUP(B748,IMPORT!$F:$AF,13,FALSE)="true","X",""),"")</f>
        <v/>
      </c>
      <c r="W748" s="16" t="str">
        <f>IFERROR(IF(VLOOKUP(B748,IMPORT!$F:$AF,14,FALSE)="true","X",""),"")</f>
        <v/>
      </c>
      <c r="X748" s="12" t="str">
        <f>IFERROR(INT(IF(MID(VLOOKUP(B748,IMPORT!$F:$AF,27,FALSE),1,10)&lt;&gt;"null",MID(VLOOKUP(B748,IMPORT!$F:$AF,27,FALSE),1,10),"-")),"")</f>
        <v/>
      </c>
      <c r="Y748" s="21" t="str">
        <f>IFERROR(IF(VLOOKUP(B748,IMPORT!$F:$AF,24,FALSE)&lt;&gt;"null",VLOOKUP(B748,IMPORT!$F:$AF,24,FALSE),""),"")</f>
        <v/>
      </c>
      <c r="Z748" s="18" t="str">
        <f>IFERROR(IF(VLOOKUP(B748,IMPORT!$F:$AF,25,FALSE)&lt;&gt;"null",VLOOKUP(B748,IMPORT!$F:$AF,25,FALSE),""),"")</f>
        <v/>
      </c>
    </row>
    <row r="749" spans="1:26">
      <c r="A749" s="1" t="str">
        <f>IFERROR(IF(IMPORT!C749&lt;&gt;"",IMPORT!C749,""),"")</f>
        <v/>
      </c>
      <c r="B749" s="1">
        <f>IFERROR(VLOOKUP(D749,IMPORT!$1:$1048576,6,FALSE),"")</f>
        <v>0</v>
      </c>
      <c r="C749" s="1" t="str">
        <f>IFERROR(VLOOKUP(B749,IMPORT!$F:$G,2,FALSE),"")</f>
        <v/>
      </c>
      <c r="D749" s="8" t="str">
        <f>IFERROR(IF(IMPORT!A749&lt;&gt;"",IMPORT!A749,""),"")</f>
        <v/>
      </c>
      <c r="E749" s="1">
        <f>IFERROR(VLOOKUP(D749,IMPORT!$1:$1048576,21,FALSE),"")</f>
        <v>0</v>
      </c>
      <c r="F749" s="22" t="str">
        <f>IFERROR(IF(VLOOKUP(B749,IMPORT!$F:$J,4,0)="true","","S"),"")</f>
        <v/>
      </c>
      <c r="G749" s="10" t="str">
        <f>IFERROR(IF(VLOOKUP(B749,IMPORT!$F:$J,5,0)="normal","","B"),"")</f>
        <v/>
      </c>
      <c r="H749" s="23" t="str">
        <f>IFERROR(IF(VLOOKUP(B749,IMPORT!$F:$L,7,0)="true","","P"),"")</f>
        <v/>
      </c>
      <c r="I749" s="18" t="str">
        <f>IF(AND(OR(IMPORT!K749="available",IMPORT!K749="reservation",IMPORT!K749="reservation-late"),OR(A749&lt;&gt;"Z - Garage - Livraison",A749&lt;&gt;"Z - Garage - Livraison")),B749,"")</f>
        <v/>
      </c>
      <c r="J749" s="18" t="str">
        <f>IFERROR(IF(VLOOKUP(B749,IMPORT!$F:$AF,21,FALSE)&lt;&gt;"null",IF(OR(A749="Z - Garage - Livraison",A749="Z - Garage - Restitution"),"",B749),""),"")</f>
        <v/>
      </c>
      <c r="K749" s="18" t="str">
        <f>IF(AND(J749="",OR(IMPORT!K749="intervention",IMPORT!K749="intervention-late")),IF(OR(A749="Z - Garage - Livraison",A749="Z - Garage - Restitution"),"",B749),"")</f>
        <v/>
      </c>
      <c r="L749" s="18" t="str">
        <f t="shared" si="22"/>
        <v/>
      </c>
      <c r="M749" s="20" t="str">
        <f>IFERROR(INT(IF(OR(IMPORT!K749="intervention",IMPORT!K749="intervention-late",IMPORT!K749="unavailable"),IF(J749&lt;&gt;"",MID(VLOOKUP(B749,IMPORT!$F:$AF,21,0),1,10),MID(VLOOKUP(B749,IMPORT!$F:$AF,19,0),1,10)),"")),"")</f>
        <v/>
      </c>
      <c r="N749" s="20" t="str">
        <f>IFERROR(INT(IF(OR(IMPORT!K749="intervention",IMPORT!K749="intervention-late",IMPORT!K749="unavailable"),IF(J749&lt;&gt;"",MID(VLOOKUP(B749,IMPORT!$F:$AF,22,0),1,10),MID(VLOOKUP(B749,IMPORT!$F:$AF,20,0),1,10)),"")),"")</f>
        <v/>
      </c>
      <c r="O749" s="18" t="str">
        <f t="shared" ca="1" si="23"/>
        <v/>
      </c>
      <c r="P749" s="14" t="str">
        <f>IFERROR(INT(IF(MID(VLOOKUP(B749,IMPORT!$F:$AF,23,FALSE),1,10)&lt;&gt;"null",MID(VLOOKUP(B749,IMPORT!$F:$AF,23,FALSE),1,10),"")),"")</f>
        <v/>
      </c>
      <c r="Q749" s="16" t="str">
        <f>IFERROR(INT(IF(MID(VLOOKUP(B749,IMPORT!$F:$AF,26,FALSE),1,10)&lt;&gt;"null",MID(VLOOKUP(B749,IMPORT!$F:$AF,26,FALSE),1,10),"")),"")</f>
        <v/>
      </c>
      <c r="R749" s="16" t="str">
        <f>IFERROR(IF(VLOOKUP(B749,IMPORT!$F:$AF,11,FALSE)="true","X",""),"")</f>
        <v/>
      </c>
      <c r="S749" s="16" t="str">
        <f>IFERROR(IF(VLOOKUP(B749,IMPORT!$F:$AF,12,FALSE)="true","X",""),"")</f>
        <v/>
      </c>
      <c r="T749" s="16" t="str">
        <f>IFERROR(IF(VLOOKUP(B749,IMPORT!$F:$AF,9,FALSE)="true","X",""),"")</f>
        <v/>
      </c>
      <c r="U749" s="16" t="str">
        <f>IFERROR(IF(VLOOKUP(B749,IMPORT!$F:$AF,10,FALSE)="true","X",""),"")</f>
        <v/>
      </c>
      <c r="V749" s="16" t="str">
        <f>IFERROR(IF(VLOOKUP(B749,IMPORT!$F:$AF,13,FALSE)="true","X",""),"")</f>
        <v/>
      </c>
      <c r="W749" s="16" t="str">
        <f>IFERROR(IF(VLOOKUP(B749,IMPORT!$F:$AF,14,FALSE)="true","X",""),"")</f>
        <v/>
      </c>
      <c r="X749" s="12" t="str">
        <f>IFERROR(INT(IF(MID(VLOOKUP(B749,IMPORT!$F:$AF,27,FALSE),1,10)&lt;&gt;"null",MID(VLOOKUP(B749,IMPORT!$F:$AF,27,FALSE),1,10),"-")),"")</f>
        <v/>
      </c>
      <c r="Y749" s="21" t="str">
        <f>IFERROR(IF(VLOOKUP(B749,IMPORT!$F:$AF,24,FALSE)&lt;&gt;"null",VLOOKUP(B749,IMPORT!$F:$AF,24,FALSE),""),"")</f>
        <v/>
      </c>
      <c r="Z749" s="18" t="str">
        <f>IFERROR(IF(VLOOKUP(B749,IMPORT!$F:$AF,25,FALSE)&lt;&gt;"null",VLOOKUP(B749,IMPORT!$F:$AF,25,FALSE),""),"")</f>
        <v/>
      </c>
    </row>
    <row r="750" spans="1:26">
      <c r="A750" s="1" t="str">
        <f>IFERROR(IF(IMPORT!C750&lt;&gt;"",IMPORT!C750,""),"")</f>
        <v/>
      </c>
      <c r="B750" s="1">
        <f>IFERROR(VLOOKUP(D750,IMPORT!$1:$1048576,6,FALSE),"")</f>
        <v>0</v>
      </c>
      <c r="C750" s="1" t="str">
        <f>IFERROR(VLOOKUP(B750,IMPORT!$F:$G,2,FALSE),"")</f>
        <v/>
      </c>
      <c r="D750" s="8" t="str">
        <f>IFERROR(IF(IMPORT!A750&lt;&gt;"",IMPORT!A750,""),"")</f>
        <v/>
      </c>
      <c r="E750" s="1">
        <f>IFERROR(VLOOKUP(D750,IMPORT!$1:$1048576,21,FALSE),"")</f>
        <v>0</v>
      </c>
      <c r="F750" s="22" t="str">
        <f>IFERROR(IF(VLOOKUP(B750,IMPORT!$F:$J,4,0)="true","","S"),"")</f>
        <v/>
      </c>
      <c r="G750" s="10" t="str">
        <f>IFERROR(IF(VLOOKUP(B750,IMPORT!$F:$J,5,0)="normal","","B"),"")</f>
        <v/>
      </c>
      <c r="H750" s="23" t="str">
        <f>IFERROR(IF(VLOOKUP(B750,IMPORT!$F:$L,7,0)="true","","P"),"")</f>
        <v/>
      </c>
      <c r="I750" s="18" t="str">
        <f>IF(AND(OR(IMPORT!K750="available",IMPORT!K750="reservation",IMPORT!K750="reservation-late"),OR(A750&lt;&gt;"Z - Garage - Livraison",A750&lt;&gt;"Z - Garage - Livraison")),B750,"")</f>
        <v/>
      </c>
      <c r="J750" s="18" t="str">
        <f>IFERROR(IF(VLOOKUP(B750,IMPORT!$F:$AF,21,FALSE)&lt;&gt;"null",IF(OR(A750="Z - Garage - Livraison",A750="Z - Garage - Restitution"),"",B750),""),"")</f>
        <v/>
      </c>
      <c r="K750" s="18" t="str">
        <f>IF(AND(J750="",OR(IMPORT!K750="intervention",IMPORT!K750="intervention-late")),IF(OR(A750="Z - Garage - Livraison",A750="Z - Garage - Restitution"),"",B750),"")</f>
        <v/>
      </c>
      <c r="L750" s="18" t="str">
        <f t="shared" si="22"/>
        <v/>
      </c>
      <c r="M750" s="20" t="str">
        <f>IFERROR(INT(IF(OR(IMPORT!K750="intervention",IMPORT!K750="intervention-late",IMPORT!K750="unavailable"),IF(J750&lt;&gt;"",MID(VLOOKUP(B750,IMPORT!$F:$AF,21,0),1,10),MID(VLOOKUP(B750,IMPORT!$F:$AF,19,0),1,10)),"")),"")</f>
        <v/>
      </c>
      <c r="N750" s="20" t="str">
        <f>IFERROR(INT(IF(OR(IMPORT!K750="intervention",IMPORT!K750="intervention-late",IMPORT!K750="unavailable"),IF(J750&lt;&gt;"",MID(VLOOKUP(B750,IMPORT!$F:$AF,22,0),1,10),MID(VLOOKUP(B750,IMPORT!$F:$AF,20,0),1,10)),"")),"")</f>
        <v/>
      </c>
      <c r="O750" s="18" t="str">
        <f t="shared" ca="1" si="23"/>
        <v/>
      </c>
      <c r="P750" s="14" t="str">
        <f>IFERROR(INT(IF(MID(VLOOKUP(B750,IMPORT!$F:$AF,23,FALSE),1,10)&lt;&gt;"null",MID(VLOOKUP(B750,IMPORT!$F:$AF,23,FALSE),1,10),"")),"")</f>
        <v/>
      </c>
      <c r="Q750" s="16" t="str">
        <f>IFERROR(INT(IF(MID(VLOOKUP(B750,IMPORT!$F:$AF,26,FALSE),1,10)&lt;&gt;"null",MID(VLOOKUP(B750,IMPORT!$F:$AF,26,FALSE),1,10),"")),"")</f>
        <v/>
      </c>
      <c r="R750" s="16" t="str">
        <f>IFERROR(IF(VLOOKUP(B750,IMPORT!$F:$AF,11,FALSE)="true","X",""),"")</f>
        <v/>
      </c>
      <c r="S750" s="16" t="str">
        <f>IFERROR(IF(VLOOKUP(B750,IMPORT!$F:$AF,12,FALSE)="true","X",""),"")</f>
        <v/>
      </c>
      <c r="T750" s="16" t="str">
        <f>IFERROR(IF(VLOOKUP(B750,IMPORT!$F:$AF,9,FALSE)="true","X",""),"")</f>
        <v/>
      </c>
      <c r="U750" s="16" t="str">
        <f>IFERROR(IF(VLOOKUP(B750,IMPORT!$F:$AF,10,FALSE)="true","X",""),"")</f>
        <v/>
      </c>
      <c r="V750" s="16" t="str">
        <f>IFERROR(IF(VLOOKUP(B750,IMPORT!$F:$AF,13,FALSE)="true","X",""),"")</f>
        <v/>
      </c>
      <c r="W750" s="16" t="str">
        <f>IFERROR(IF(VLOOKUP(B750,IMPORT!$F:$AF,14,FALSE)="true","X",""),"")</f>
        <v/>
      </c>
      <c r="X750" s="12" t="str">
        <f>IFERROR(INT(IF(MID(VLOOKUP(B750,IMPORT!$F:$AF,27,FALSE),1,10)&lt;&gt;"null",MID(VLOOKUP(B750,IMPORT!$F:$AF,27,FALSE),1,10),"-")),"")</f>
        <v/>
      </c>
      <c r="Y750" s="21" t="str">
        <f>IFERROR(IF(VLOOKUP(B750,IMPORT!$F:$AF,24,FALSE)&lt;&gt;"null",VLOOKUP(B750,IMPORT!$F:$AF,24,FALSE),""),"")</f>
        <v/>
      </c>
      <c r="Z750" s="18" t="str">
        <f>IFERROR(IF(VLOOKUP(B750,IMPORT!$F:$AF,25,FALSE)&lt;&gt;"null",VLOOKUP(B750,IMPORT!$F:$AF,25,FALSE),""),"")</f>
        <v/>
      </c>
    </row>
    <row r="751" spans="1:26">
      <c r="A751" s="1" t="str">
        <f>IFERROR(IF(IMPORT!C751&lt;&gt;"",IMPORT!C751,""),"")</f>
        <v/>
      </c>
      <c r="B751" s="1">
        <f>IFERROR(VLOOKUP(D751,IMPORT!$1:$1048576,6,FALSE),"")</f>
        <v>0</v>
      </c>
      <c r="C751" s="1" t="str">
        <f>IFERROR(VLOOKUP(B751,IMPORT!$F:$G,2,FALSE),"")</f>
        <v/>
      </c>
      <c r="D751" s="8" t="str">
        <f>IFERROR(IF(IMPORT!A751&lt;&gt;"",IMPORT!A751,""),"")</f>
        <v/>
      </c>
      <c r="E751" s="1">
        <f>IFERROR(VLOOKUP(D751,IMPORT!$1:$1048576,21,FALSE),"")</f>
        <v>0</v>
      </c>
      <c r="F751" s="22" t="str">
        <f>IFERROR(IF(VLOOKUP(B751,IMPORT!$F:$J,4,0)="true","","S"),"")</f>
        <v/>
      </c>
      <c r="G751" s="10" t="str">
        <f>IFERROR(IF(VLOOKUP(B751,IMPORT!$F:$J,5,0)="normal","","B"),"")</f>
        <v/>
      </c>
      <c r="H751" s="23" t="str">
        <f>IFERROR(IF(VLOOKUP(B751,IMPORT!$F:$L,7,0)="true","","P"),"")</f>
        <v/>
      </c>
      <c r="I751" s="18" t="str">
        <f>IF(AND(OR(IMPORT!K751="available",IMPORT!K751="reservation",IMPORT!K751="reservation-late"),OR(A751&lt;&gt;"Z - Garage - Livraison",A751&lt;&gt;"Z - Garage - Livraison")),B751,"")</f>
        <v/>
      </c>
      <c r="J751" s="18" t="str">
        <f>IFERROR(IF(VLOOKUP(B751,IMPORT!$F:$AF,21,FALSE)&lt;&gt;"null",IF(OR(A751="Z - Garage - Livraison",A751="Z - Garage - Restitution"),"",B751),""),"")</f>
        <v/>
      </c>
      <c r="K751" s="18" t="str">
        <f>IF(AND(J751="",OR(IMPORT!K751="intervention",IMPORT!K751="intervention-late")),IF(OR(A751="Z - Garage - Livraison",A751="Z - Garage - Restitution"),"",B751),"")</f>
        <v/>
      </c>
      <c r="L751" s="18" t="str">
        <f t="shared" si="22"/>
        <v/>
      </c>
      <c r="M751" s="20" t="str">
        <f>IFERROR(INT(IF(OR(IMPORT!K751="intervention",IMPORT!K751="intervention-late",IMPORT!K751="unavailable"),IF(J751&lt;&gt;"",MID(VLOOKUP(B751,IMPORT!$F:$AF,21,0),1,10),MID(VLOOKUP(B751,IMPORT!$F:$AF,19,0),1,10)),"")),"")</f>
        <v/>
      </c>
      <c r="N751" s="20" t="str">
        <f>IFERROR(INT(IF(OR(IMPORT!K751="intervention",IMPORT!K751="intervention-late",IMPORT!K751="unavailable"),IF(J751&lt;&gt;"",MID(VLOOKUP(B751,IMPORT!$F:$AF,22,0),1,10),MID(VLOOKUP(B751,IMPORT!$F:$AF,20,0),1,10)),"")),"")</f>
        <v/>
      </c>
      <c r="O751" s="18" t="str">
        <f t="shared" ca="1" si="23"/>
        <v/>
      </c>
      <c r="P751" s="14" t="str">
        <f>IFERROR(INT(IF(MID(VLOOKUP(B751,IMPORT!$F:$AF,23,FALSE),1,10)&lt;&gt;"null",MID(VLOOKUP(B751,IMPORT!$F:$AF,23,FALSE),1,10),"")),"")</f>
        <v/>
      </c>
      <c r="Q751" s="16" t="str">
        <f>IFERROR(INT(IF(MID(VLOOKUP(B751,IMPORT!$F:$AF,26,FALSE),1,10)&lt;&gt;"null",MID(VLOOKUP(B751,IMPORT!$F:$AF,26,FALSE),1,10),"")),"")</f>
        <v/>
      </c>
      <c r="R751" s="16" t="str">
        <f>IFERROR(IF(VLOOKUP(B751,IMPORT!$F:$AF,11,FALSE)="true","X",""),"")</f>
        <v/>
      </c>
      <c r="S751" s="16" t="str">
        <f>IFERROR(IF(VLOOKUP(B751,IMPORT!$F:$AF,12,FALSE)="true","X",""),"")</f>
        <v/>
      </c>
      <c r="T751" s="16" t="str">
        <f>IFERROR(IF(VLOOKUP(B751,IMPORT!$F:$AF,9,FALSE)="true","X",""),"")</f>
        <v/>
      </c>
      <c r="U751" s="16" t="str">
        <f>IFERROR(IF(VLOOKUP(B751,IMPORT!$F:$AF,10,FALSE)="true","X",""),"")</f>
        <v/>
      </c>
      <c r="V751" s="16" t="str">
        <f>IFERROR(IF(VLOOKUP(B751,IMPORT!$F:$AF,13,FALSE)="true","X",""),"")</f>
        <v/>
      </c>
      <c r="W751" s="16" t="str">
        <f>IFERROR(IF(VLOOKUP(B751,IMPORT!$F:$AF,14,FALSE)="true","X",""),"")</f>
        <v/>
      </c>
      <c r="X751" s="12" t="str">
        <f>IFERROR(INT(IF(MID(VLOOKUP(B751,IMPORT!$F:$AF,27,FALSE),1,10)&lt;&gt;"null",MID(VLOOKUP(B751,IMPORT!$F:$AF,27,FALSE),1,10),"-")),"")</f>
        <v/>
      </c>
      <c r="Y751" s="21" t="str">
        <f>IFERROR(IF(VLOOKUP(B751,IMPORT!$F:$AF,24,FALSE)&lt;&gt;"null",VLOOKUP(B751,IMPORT!$F:$AF,24,FALSE),""),"")</f>
        <v/>
      </c>
      <c r="Z751" s="18" t="str">
        <f>IFERROR(IF(VLOOKUP(B751,IMPORT!$F:$AF,25,FALSE)&lt;&gt;"null",VLOOKUP(B751,IMPORT!$F:$AF,25,FALSE),""),"")</f>
        <v/>
      </c>
    </row>
    <row r="752" spans="1:26">
      <c r="A752" s="1" t="str">
        <f>IFERROR(IF(IMPORT!C752&lt;&gt;"",IMPORT!C752,""),"")</f>
        <v/>
      </c>
      <c r="B752" s="1">
        <f>IFERROR(VLOOKUP(D752,IMPORT!$1:$1048576,6,FALSE),"")</f>
        <v>0</v>
      </c>
      <c r="C752" s="1" t="str">
        <f>IFERROR(VLOOKUP(B752,IMPORT!$F:$G,2,FALSE),"")</f>
        <v/>
      </c>
      <c r="D752" s="8" t="str">
        <f>IFERROR(IF(IMPORT!A752&lt;&gt;"",IMPORT!A752,""),"")</f>
        <v/>
      </c>
      <c r="E752" s="1">
        <f>IFERROR(VLOOKUP(D752,IMPORT!$1:$1048576,21,FALSE),"")</f>
        <v>0</v>
      </c>
      <c r="F752" s="22" t="str">
        <f>IFERROR(IF(VLOOKUP(B752,IMPORT!$F:$J,4,0)="true","","S"),"")</f>
        <v/>
      </c>
      <c r="G752" s="10" t="str">
        <f>IFERROR(IF(VLOOKUP(B752,IMPORT!$F:$J,5,0)="normal","","B"),"")</f>
        <v/>
      </c>
      <c r="H752" s="23" t="str">
        <f>IFERROR(IF(VLOOKUP(B752,IMPORT!$F:$L,7,0)="true","","P"),"")</f>
        <v/>
      </c>
      <c r="I752" s="18" t="str">
        <f>IF(AND(OR(IMPORT!K752="available",IMPORT!K752="reservation",IMPORT!K752="reservation-late"),OR(A752&lt;&gt;"Z - Garage - Livraison",A752&lt;&gt;"Z - Garage - Livraison")),B752,"")</f>
        <v/>
      </c>
      <c r="J752" s="18" t="str">
        <f>IFERROR(IF(VLOOKUP(B752,IMPORT!$F:$AF,21,FALSE)&lt;&gt;"null",IF(OR(A752="Z - Garage - Livraison",A752="Z - Garage - Restitution"),"",B752),""),"")</f>
        <v/>
      </c>
      <c r="K752" s="18" t="str">
        <f>IF(AND(J752="",OR(IMPORT!K752="intervention",IMPORT!K752="intervention-late")),IF(OR(A752="Z - Garage - Livraison",A752="Z - Garage - Restitution"),"",B752),"")</f>
        <v/>
      </c>
      <c r="L752" s="18" t="str">
        <f t="shared" si="22"/>
        <v/>
      </c>
      <c r="M752" s="20" t="str">
        <f>IFERROR(INT(IF(OR(IMPORT!K752="intervention",IMPORT!K752="intervention-late",IMPORT!K752="unavailable"),IF(J752&lt;&gt;"",MID(VLOOKUP(B752,IMPORT!$F:$AF,21,0),1,10),MID(VLOOKUP(B752,IMPORT!$F:$AF,19,0),1,10)),"")),"")</f>
        <v/>
      </c>
      <c r="N752" s="20" t="str">
        <f>IFERROR(INT(IF(OR(IMPORT!K752="intervention",IMPORT!K752="intervention-late",IMPORT!K752="unavailable"),IF(J752&lt;&gt;"",MID(VLOOKUP(B752,IMPORT!$F:$AF,22,0),1,10),MID(VLOOKUP(B752,IMPORT!$F:$AF,20,0),1,10)),"")),"")</f>
        <v/>
      </c>
      <c r="O752" s="18" t="str">
        <f t="shared" ca="1" si="23"/>
        <v/>
      </c>
      <c r="P752" s="14" t="str">
        <f>IFERROR(INT(IF(MID(VLOOKUP(B752,IMPORT!$F:$AF,23,FALSE),1,10)&lt;&gt;"null",MID(VLOOKUP(B752,IMPORT!$F:$AF,23,FALSE),1,10),"")),"")</f>
        <v/>
      </c>
      <c r="Q752" s="16" t="str">
        <f>IFERROR(INT(IF(MID(VLOOKUP(B752,IMPORT!$F:$AF,26,FALSE),1,10)&lt;&gt;"null",MID(VLOOKUP(B752,IMPORT!$F:$AF,26,FALSE),1,10),"")),"")</f>
        <v/>
      </c>
      <c r="R752" s="16" t="str">
        <f>IFERROR(IF(VLOOKUP(B752,IMPORT!$F:$AF,11,FALSE)="true","X",""),"")</f>
        <v/>
      </c>
      <c r="S752" s="16" t="str">
        <f>IFERROR(IF(VLOOKUP(B752,IMPORT!$F:$AF,12,FALSE)="true","X",""),"")</f>
        <v/>
      </c>
      <c r="T752" s="16" t="str">
        <f>IFERROR(IF(VLOOKUP(B752,IMPORT!$F:$AF,9,FALSE)="true","X",""),"")</f>
        <v/>
      </c>
      <c r="U752" s="16" t="str">
        <f>IFERROR(IF(VLOOKUP(B752,IMPORT!$F:$AF,10,FALSE)="true","X",""),"")</f>
        <v/>
      </c>
      <c r="V752" s="16" t="str">
        <f>IFERROR(IF(VLOOKUP(B752,IMPORT!$F:$AF,13,FALSE)="true","X",""),"")</f>
        <v/>
      </c>
      <c r="W752" s="16" t="str">
        <f>IFERROR(IF(VLOOKUP(B752,IMPORT!$F:$AF,14,FALSE)="true","X",""),"")</f>
        <v/>
      </c>
      <c r="X752" s="12" t="str">
        <f>IFERROR(INT(IF(MID(VLOOKUP(B752,IMPORT!$F:$AF,27,FALSE),1,10)&lt;&gt;"null",MID(VLOOKUP(B752,IMPORT!$F:$AF,27,FALSE),1,10),"-")),"")</f>
        <v/>
      </c>
      <c r="Y752" s="21" t="str">
        <f>IFERROR(IF(VLOOKUP(B752,IMPORT!$F:$AF,24,FALSE)&lt;&gt;"null",VLOOKUP(B752,IMPORT!$F:$AF,24,FALSE),""),"")</f>
        <v/>
      </c>
      <c r="Z752" s="18" t="str">
        <f>IFERROR(IF(VLOOKUP(B752,IMPORT!$F:$AF,25,FALSE)&lt;&gt;"null",VLOOKUP(B752,IMPORT!$F:$AF,25,FALSE),""),"")</f>
        <v/>
      </c>
    </row>
    <row r="753" spans="1:26">
      <c r="A753" s="1" t="str">
        <f>IFERROR(IF(IMPORT!C753&lt;&gt;"",IMPORT!C753,""),"")</f>
        <v/>
      </c>
      <c r="B753" s="1">
        <f>IFERROR(VLOOKUP(D753,IMPORT!$1:$1048576,6,FALSE),"")</f>
        <v>0</v>
      </c>
      <c r="C753" s="1" t="str">
        <f>IFERROR(VLOOKUP(B753,IMPORT!$F:$G,2,FALSE),"")</f>
        <v/>
      </c>
      <c r="D753" s="8" t="str">
        <f>IFERROR(IF(IMPORT!A753&lt;&gt;"",IMPORT!A753,""),"")</f>
        <v/>
      </c>
      <c r="E753" s="1">
        <f>IFERROR(VLOOKUP(D753,IMPORT!$1:$1048576,21,FALSE),"")</f>
        <v>0</v>
      </c>
      <c r="F753" s="22" t="str">
        <f>IFERROR(IF(VLOOKUP(B753,IMPORT!$F:$J,4,0)="true","","S"),"")</f>
        <v/>
      </c>
      <c r="G753" s="10" t="str">
        <f>IFERROR(IF(VLOOKUP(B753,IMPORT!$F:$J,5,0)="normal","","B"),"")</f>
        <v/>
      </c>
      <c r="H753" s="23" t="str">
        <f>IFERROR(IF(VLOOKUP(B753,IMPORT!$F:$L,7,0)="true","","P"),"")</f>
        <v/>
      </c>
      <c r="I753" s="18" t="str">
        <f>IF(AND(OR(IMPORT!K753="available",IMPORT!K753="reservation",IMPORT!K753="reservation-late"),OR(A753&lt;&gt;"Z - Garage - Livraison",A753&lt;&gt;"Z - Garage - Livraison")),B753,"")</f>
        <v/>
      </c>
      <c r="J753" s="18" t="str">
        <f>IFERROR(IF(VLOOKUP(B753,IMPORT!$F:$AF,21,FALSE)&lt;&gt;"null",IF(OR(A753="Z - Garage - Livraison",A753="Z - Garage - Restitution"),"",B753),""),"")</f>
        <v/>
      </c>
      <c r="K753" s="18" t="str">
        <f>IF(AND(J753="",OR(IMPORT!K753="intervention",IMPORT!K753="intervention-late")),IF(OR(A753="Z - Garage - Livraison",A753="Z - Garage - Restitution"),"",B753),"")</f>
        <v/>
      </c>
      <c r="L753" s="18" t="str">
        <f t="shared" si="22"/>
        <v/>
      </c>
      <c r="M753" s="20" t="str">
        <f>IFERROR(INT(IF(OR(IMPORT!K753="intervention",IMPORT!K753="intervention-late",IMPORT!K753="unavailable"),IF(J753&lt;&gt;"",MID(VLOOKUP(B753,IMPORT!$F:$AF,21,0),1,10),MID(VLOOKUP(B753,IMPORT!$F:$AF,19,0),1,10)),"")),"")</f>
        <v/>
      </c>
      <c r="N753" s="20" t="str">
        <f>IFERROR(INT(IF(OR(IMPORT!K753="intervention",IMPORT!K753="intervention-late",IMPORT!K753="unavailable"),IF(J753&lt;&gt;"",MID(VLOOKUP(B753,IMPORT!$F:$AF,22,0),1,10),MID(VLOOKUP(B753,IMPORT!$F:$AF,20,0),1,10)),"")),"")</f>
        <v/>
      </c>
      <c r="O753" s="18" t="str">
        <f t="shared" ca="1" si="23"/>
        <v/>
      </c>
      <c r="P753" s="14" t="str">
        <f>IFERROR(INT(IF(MID(VLOOKUP(B753,IMPORT!$F:$AF,23,FALSE),1,10)&lt;&gt;"null",MID(VLOOKUP(B753,IMPORT!$F:$AF,23,FALSE),1,10),"")),"")</f>
        <v/>
      </c>
      <c r="Q753" s="16" t="str">
        <f>IFERROR(INT(IF(MID(VLOOKUP(B753,IMPORT!$F:$AF,26,FALSE),1,10)&lt;&gt;"null",MID(VLOOKUP(B753,IMPORT!$F:$AF,26,FALSE),1,10),"")),"")</f>
        <v/>
      </c>
      <c r="R753" s="16" t="str">
        <f>IFERROR(IF(VLOOKUP(B753,IMPORT!$F:$AF,11,FALSE)="true","X",""),"")</f>
        <v/>
      </c>
      <c r="S753" s="16" t="str">
        <f>IFERROR(IF(VLOOKUP(B753,IMPORT!$F:$AF,12,FALSE)="true","X",""),"")</f>
        <v/>
      </c>
      <c r="T753" s="16" t="str">
        <f>IFERROR(IF(VLOOKUP(B753,IMPORT!$F:$AF,9,FALSE)="true","X",""),"")</f>
        <v/>
      </c>
      <c r="U753" s="16" t="str">
        <f>IFERROR(IF(VLOOKUP(B753,IMPORT!$F:$AF,10,FALSE)="true","X",""),"")</f>
        <v/>
      </c>
      <c r="V753" s="16" t="str">
        <f>IFERROR(IF(VLOOKUP(B753,IMPORT!$F:$AF,13,FALSE)="true","X",""),"")</f>
        <v/>
      </c>
      <c r="W753" s="16" t="str">
        <f>IFERROR(IF(VLOOKUP(B753,IMPORT!$F:$AF,14,FALSE)="true","X",""),"")</f>
        <v/>
      </c>
      <c r="X753" s="12" t="str">
        <f>IFERROR(INT(IF(MID(VLOOKUP(B753,IMPORT!$F:$AF,27,FALSE),1,10)&lt;&gt;"null",MID(VLOOKUP(B753,IMPORT!$F:$AF,27,FALSE),1,10),"-")),"")</f>
        <v/>
      </c>
      <c r="Y753" s="21" t="str">
        <f>IFERROR(IF(VLOOKUP(B753,IMPORT!$F:$AF,24,FALSE)&lt;&gt;"null",VLOOKUP(B753,IMPORT!$F:$AF,24,FALSE),""),"")</f>
        <v/>
      </c>
      <c r="Z753" s="18" t="str">
        <f>IFERROR(IF(VLOOKUP(B753,IMPORT!$F:$AF,25,FALSE)&lt;&gt;"null",VLOOKUP(B753,IMPORT!$F:$AF,25,FALSE),""),"")</f>
        <v/>
      </c>
    </row>
    <row r="754" spans="1:26">
      <c r="A754" s="1" t="str">
        <f>IFERROR(IF(IMPORT!C754&lt;&gt;"",IMPORT!C754,""),"")</f>
        <v/>
      </c>
      <c r="B754" s="1">
        <f>IFERROR(VLOOKUP(D754,IMPORT!$1:$1048576,6,FALSE),"")</f>
        <v>0</v>
      </c>
      <c r="C754" s="1" t="str">
        <f>IFERROR(VLOOKUP(B754,IMPORT!$F:$G,2,FALSE),"")</f>
        <v/>
      </c>
      <c r="D754" s="8" t="str">
        <f>IFERROR(IF(IMPORT!A754&lt;&gt;"",IMPORT!A754,""),"")</f>
        <v/>
      </c>
      <c r="E754" s="1">
        <f>IFERROR(VLOOKUP(D754,IMPORT!$1:$1048576,21,FALSE),"")</f>
        <v>0</v>
      </c>
      <c r="F754" s="22" t="str">
        <f>IFERROR(IF(VLOOKUP(B754,IMPORT!$F:$J,4,0)="true","","S"),"")</f>
        <v/>
      </c>
      <c r="G754" s="10" t="str">
        <f>IFERROR(IF(VLOOKUP(B754,IMPORT!$F:$J,5,0)="normal","","B"),"")</f>
        <v/>
      </c>
      <c r="H754" s="23" t="str">
        <f>IFERROR(IF(VLOOKUP(B754,IMPORT!$F:$L,7,0)="true","","P"),"")</f>
        <v/>
      </c>
      <c r="I754" s="18" t="str">
        <f>IF(AND(OR(IMPORT!K754="available",IMPORT!K754="reservation",IMPORT!K754="reservation-late"),OR(A754&lt;&gt;"Z - Garage - Livraison",A754&lt;&gt;"Z - Garage - Livraison")),B754,"")</f>
        <v/>
      </c>
      <c r="J754" s="18" t="str">
        <f>IFERROR(IF(VLOOKUP(B754,IMPORT!$F:$AF,21,FALSE)&lt;&gt;"null",IF(OR(A754="Z - Garage - Livraison",A754="Z - Garage - Restitution"),"",B754),""),"")</f>
        <v/>
      </c>
      <c r="K754" s="18" t="str">
        <f>IF(AND(J754="",OR(IMPORT!K754="intervention",IMPORT!K754="intervention-late")),IF(OR(A754="Z - Garage - Livraison",A754="Z - Garage - Restitution"),"",B754),"")</f>
        <v/>
      </c>
      <c r="L754" s="18" t="str">
        <f t="shared" si="22"/>
        <v/>
      </c>
      <c r="M754" s="20" t="str">
        <f>IFERROR(INT(IF(OR(IMPORT!K754="intervention",IMPORT!K754="intervention-late",IMPORT!K754="unavailable"),IF(J754&lt;&gt;"",MID(VLOOKUP(B754,IMPORT!$F:$AF,21,0),1,10),MID(VLOOKUP(B754,IMPORT!$F:$AF,19,0),1,10)),"")),"")</f>
        <v/>
      </c>
      <c r="N754" s="20" t="str">
        <f>IFERROR(INT(IF(OR(IMPORT!K754="intervention",IMPORT!K754="intervention-late",IMPORT!K754="unavailable"),IF(J754&lt;&gt;"",MID(VLOOKUP(B754,IMPORT!$F:$AF,22,0),1,10),MID(VLOOKUP(B754,IMPORT!$F:$AF,20,0),1,10)),"")),"")</f>
        <v/>
      </c>
      <c r="O754" s="18" t="str">
        <f t="shared" ca="1" si="23"/>
        <v/>
      </c>
      <c r="P754" s="14" t="str">
        <f>IFERROR(INT(IF(MID(VLOOKUP(B754,IMPORT!$F:$AF,23,FALSE),1,10)&lt;&gt;"null",MID(VLOOKUP(B754,IMPORT!$F:$AF,23,FALSE),1,10),"")),"")</f>
        <v/>
      </c>
      <c r="Q754" s="16" t="str">
        <f>IFERROR(INT(IF(MID(VLOOKUP(B754,IMPORT!$F:$AF,26,FALSE),1,10)&lt;&gt;"null",MID(VLOOKUP(B754,IMPORT!$F:$AF,26,FALSE),1,10),"")),"")</f>
        <v/>
      </c>
      <c r="R754" s="16" t="str">
        <f>IFERROR(IF(VLOOKUP(B754,IMPORT!$F:$AF,11,FALSE)="true","X",""),"")</f>
        <v/>
      </c>
      <c r="S754" s="16" t="str">
        <f>IFERROR(IF(VLOOKUP(B754,IMPORT!$F:$AF,12,FALSE)="true","X",""),"")</f>
        <v/>
      </c>
      <c r="T754" s="16" t="str">
        <f>IFERROR(IF(VLOOKUP(B754,IMPORT!$F:$AF,9,FALSE)="true","X",""),"")</f>
        <v/>
      </c>
      <c r="U754" s="16" t="str">
        <f>IFERROR(IF(VLOOKUP(B754,IMPORT!$F:$AF,10,FALSE)="true","X",""),"")</f>
        <v/>
      </c>
      <c r="V754" s="16" t="str">
        <f>IFERROR(IF(VLOOKUP(B754,IMPORT!$F:$AF,13,FALSE)="true","X",""),"")</f>
        <v/>
      </c>
      <c r="W754" s="16" t="str">
        <f>IFERROR(IF(VLOOKUP(B754,IMPORT!$F:$AF,14,FALSE)="true","X",""),"")</f>
        <v/>
      </c>
      <c r="X754" s="12" t="str">
        <f>IFERROR(INT(IF(MID(VLOOKUP(B754,IMPORT!$F:$AF,27,FALSE),1,10)&lt;&gt;"null",MID(VLOOKUP(B754,IMPORT!$F:$AF,27,FALSE),1,10),"-")),"")</f>
        <v/>
      </c>
      <c r="Y754" s="21" t="str">
        <f>IFERROR(IF(VLOOKUP(B754,IMPORT!$F:$AF,24,FALSE)&lt;&gt;"null",VLOOKUP(B754,IMPORT!$F:$AF,24,FALSE),""),"")</f>
        <v/>
      </c>
      <c r="Z754" s="18" t="str">
        <f>IFERROR(IF(VLOOKUP(B754,IMPORT!$F:$AF,25,FALSE)&lt;&gt;"null",VLOOKUP(B754,IMPORT!$F:$AF,25,FALSE),""),"")</f>
        <v/>
      </c>
    </row>
    <row r="755" spans="1:26">
      <c r="A755" s="1" t="str">
        <f>IFERROR(IF(IMPORT!C755&lt;&gt;"",IMPORT!C755,""),"")</f>
        <v/>
      </c>
      <c r="B755" s="1">
        <f>IFERROR(VLOOKUP(D755,IMPORT!$1:$1048576,6,FALSE),"")</f>
        <v>0</v>
      </c>
      <c r="C755" s="1" t="str">
        <f>IFERROR(VLOOKUP(B755,IMPORT!$F:$G,2,FALSE),"")</f>
        <v/>
      </c>
      <c r="D755" s="8" t="str">
        <f>IFERROR(IF(IMPORT!A755&lt;&gt;"",IMPORT!A755,""),"")</f>
        <v/>
      </c>
      <c r="E755" s="1">
        <f>IFERROR(VLOOKUP(D755,IMPORT!$1:$1048576,21,FALSE),"")</f>
        <v>0</v>
      </c>
      <c r="F755" s="22" t="str">
        <f>IFERROR(IF(VLOOKUP(B755,IMPORT!$F:$J,4,0)="true","","S"),"")</f>
        <v/>
      </c>
      <c r="G755" s="10" t="str">
        <f>IFERROR(IF(VLOOKUP(B755,IMPORT!$F:$J,5,0)="normal","","B"),"")</f>
        <v/>
      </c>
      <c r="H755" s="23" t="str">
        <f>IFERROR(IF(VLOOKUP(B755,IMPORT!$F:$L,7,0)="true","","P"),"")</f>
        <v/>
      </c>
      <c r="I755" s="18" t="str">
        <f>IF(AND(OR(IMPORT!K755="available",IMPORT!K755="reservation",IMPORT!K755="reservation-late"),OR(A755&lt;&gt;"Z - Garage - Livraison",A755&lt;&gt;"Z - Garage - Livraison")),B755,"")</f>
        <v/>
      </c>
      <c r="J755" s="18" t="str">
        <f>IFERROR(IF(VLOOKUP(B755,IMPORT!$F:$AF,21,FALSE)&lt;&gt;"null",IF(OR(A755="Z - Garage - Livraison",A755="Z - Garage - Restitution"),"",B755),""),"")</f>
        <v/>
      </c>
      <c r="K755" s="18" t="str">
        <f>IF(AND(J755="",OR(IMPORT!K755="intervention",IMPORT!K755="intervention-late")),IF(OR(A755="Z - Garage - Livraison",A755="Z - Garage - Restitution"),"",B755),"")</f>
        <v/>
      </c>
      <c r="L755" s="18" t="str">
        <f t="shared" si="22"/>
        <v/>
      </c>
      <c r="M755" s="20" t="str">
        <f>IFERROR(INT(IF(OR(IMPORT!K755="intervention",IMPORT!K755="intervention-late",IMPORT!K755="unavailable"),IF(J755&lt;&gt;"",MID(VLOOKUP(B755,IMPORT!$F:$AF,21,0),1,10),MID(VLOOKUP(B755,IMPORT!$F:$AF,19,0),1,10)),"")),"")</f>
        <v/>
      </c>
      <c r="N755" s="20" t="str">
        <f>IFERROR(INT(IF(OR(IMPORT!K755="intervention",IMPORT!K755="intervention-late",IMPORT!K755="unavailable"),IF(J755&lt;&gt;"",MID(VLOOKUP(B755,IMPORT!$F:$AF,22,0),1,10),MID(VLOOKUP(B755,IMPORT!$F:$AF,20,0),1,10)),"")),"")</f>
        <v/>
      </c>
      <c r="O755" s="18" t="str">
        <f t="shared" ca="1" si="23"/>
        <v/>
      </c>
      <c r="P755" s="14" t="str">
        <f>IFERROR(INT(IF(MID(VLOOKUP(B755,IMPORT!$F:$AF,23,FALSE),1,10)&lt;&gt;"null",MID(VLOOKUP(B755,IMPORT!$F:$AF,23,FALSE),1,10),"")),"")</f>
        <v/>
      </c>
      <c r="Q755" s="16" t="str">
        <f>IFERROR(INT(IF(MID(VLOOKUP(B755,IMPORT!$F:$AF,26,FALSE),1,10)&lt;&gt;"null",MID(VLOOKUP(B755,IMPORT!$F:$AF,26,FALSE),1,10),"")),"")</f>
        <v/>
      </c>
      <c r="R755" s="16" t="str">
        <f>IFERROR(IF(VLOOKUP(B755,IMPORT!$F:$AF,11,FALSE)="true","X",""),"")</f>
        <v/>
      </c>
      <c r="S755" s="16" t="str">
        <f>IFERROR(IF(VLOOKUP(B755,IMPORT!$F:$AF,12,FALSE)="true","X",""),"")</f>
        <v/>
      </c>
      <c r="T755" s="16" t="str">
        <f>IFERROR(IF(VLOOKUP(B755,IMPORT!$F:$AF,9,FALSE)="true","X",""),"")</f>
        <v/>
      </c>
      <c r="U755" s="16" t="str">
        <f>IFERROR(IF(VLOOKUP(B755,IMPORT!$F:$AF,10,FALSE)="true","X",""),"")</f>
        <v/>
      </c>
      <c r="V755" s="16" t="str">
        <f>IFERROR(IF(VLOOKUP(B755,IMPORT!$F:$AF,13,FALSE)="true","X",""),"")</f>
        <v/>
      </c>
      <c r="W755" s="16" t="str">
        <f>IFERROR(IF(VLOOKUP(B755,IMPORT!$F:$AF,14,FALSE)="true","X",""),"")</f>
        <v/>
      </c>
      <c r="X755" s="12" t="str">
        <f>IFERROR(INT(IF(MID(VLOOKUP(B755,IMPORT!$F:$AF,27,FALSE),1,10)&lt;&gt;"null",MID(VLOOKUP(B755,IMPORT!$F:$AF,27,FALSE),1,10),"-")),"")</f>
        <v/>
      </c>
      <c r="Y755" s="21" t="str">
        <f>IFERROR(IF(VLOOKUP(B755,IMPORT!$F:$AF,24,FALSE)&lt;&gt;"null",VLOOKUP(B755,IMPORT!$F:$AF,24,FALSE),""),"")</f>
        <v/>
      </c>
      <c r="Z755" s="18" t="str">
        <f>IFERROR(IF(VLOOKUP(B755,IMPORT!$F:$AF,25,FALSE)&lt;&gt;"null",VLOOKUP(B755,IMPORT!$F:$AF,25,FALSE),""),"")</f>
        <v/>
      </c>
    </row>
    <row r="756" spans="1:26">
      <c r="A756" s="1" t="str">
        <f>IFERROR(IF(IMPORT!C756&lt;&gt;"",IMPORT!C756,""),"")</f>
        <v/>
      </c>
      <c r="B756" s="1">
        <f>IFERROR(VLOOKUP(D756,IMPORT!$1:$1048576,6,FALSE),"")</f>
        <v>0</v>
      </c>
      <c r="C756" s="1" t="str">
        <f>IFERROR(VLOOKUP(B756,IMPORT!$F:$G,2,FALSE),"")</f>
        <v/>
      </c>
      <c r="D756" s="8" t="str">
        <f>IFERROR(IF(IMPORT!A756&lt;&gt;"",IMPORT!A756,""),"")</f>
        <v/>
      </c>
      <c r="E756" s="1">
        <f>IFERROR(VLOOKUP(D756,IMPORT!$1:$1048576,21,FALSE),"")</f>
        <v>0</v>
      </c>
      <c r="F756" s="22" t="str">
        <f>IFERROR(IF(VLOOKUP(B756,IMPORT!$F:$J,4,0)="true","","S"),"")</f>
        <v/>
      </c>
      <c r="G756" s="10" t="str">
        <f>IFERROR(IF(VLOOKUP(B756,IMPORT!$F:$J,5,0)="normal","","B"),"")</f>
        <v/>
      </c>
      <c r="H756" s="23" t="str">
        <f>IFERROR(IF(VLOOKUP(B756,IMPORT!$F:$L,7,0)="true","","P"),"")</f>
        <v/>
      </c>
      <c r="I756" s="18" t="str">
        <f>IF(AND(OR(IMPORT!K756="available",IMPORT!K756="reservation",IMPORT!K756="reservation-late"),OR(A756&lt;&gt;"Z - Garage - Livraison",A756&lt;&gt;"Z - Garage - Livraison")),B756,"")</f>
        <v/>
      </c>
      <c r="J756" s="18" t="str">
        <f>IFERROR(IF(VLOOKUP(B756,IMPORT!$F:$AF,21,FALSE)&lt;&gt;"null",IF(OR(A756="Z - Garage - Livraison",A756="Z - Garage - Restitution"),"",B756),""),"")</f>
        <v/>
      </c>
      <c r="K756" s="18" t="str">
        <f>IF(AND(J756="",OR(IMPORT!K756="intervention",IMPORT!K756="intervention-late")),IF(OR(A756="Z - Garage - Livraison",A756="Z - Garage - Restitution"),"",B756),"")</f>
        <v/>
      </c>
      <c r="L756" s="18" t="str">
        <f t="shared" si="22"/>
        <v/>
      </c>
      <c r="M756" s="20" t="str">
        <f>IFERROR(INT(IF(OR(IMPORT!K756="intervention",IMPORT!K756="intervention-late",IMPORT!K756="unavailable"),IF(J756&lt;&gt;"",MID(VLOOKUP(B756,IMPORT!$F:$AF,21,0),1,10),MID(VLOOKUP(B756,IMPORT!$F:$AF,19,0),1,10)),"")),"")</f>
        <v/>
      </c>
      <c r="N756" s="20" t="str">
        <f>IFERROR(INT(IF(OR(IMPORT!K756="intervention",IMPORT!K756="intervention-late",IMPORT!K756="unavailable"),IF(J756&lt;&gt;"",MID(VLOOKUP(B756,IMPORT!$F:$AF,22,0),1,10),MID(VLOOKUP(B756,IMPORT!$F:$AF,20,0),1,10)),"")),"")</f>
        <v/>
      </c>
      <c r="O756" s="18" t="str">
        <f t="shared" ca="1" si="23"/>
        <v/>
      </c>
      <c r="P756" s="14" t="str">
        <f>IFERROR(INT(IF(MID(VLOOKUP(B756,IMPORT!$F:$AF,23,FALSE),1,10)&lt;&gt;"null",MID(VLOOKUP(B756,IMPORT!$F:$AF,23,FALSE),1,10),"")),"")</f>
        <v/>
      </c>
      <c r="Q756" s="16" t="str">
        <f>IFERROR(INT(IF(MID(VLOOKUP(B756,IMPORT!$F:$AF,26,FALSE),1,10)&lt;&gt;"null",MID(VLOOKUP(B756,IMPORT!$F:$AF,26,FALSE),1,10),"")),"")</f>
        <v/>
      </c>
      <c r="R756" s="16" t="str">
        <f>IFERROR(IF(VLOOKUP(B756,IMPORT!$F:$AF,11,FALSE)="true","X",""),"")</f>
        <v/>
      </c>
      <c r="S756" s="16" t="str">
        <f>IFERROR(IF(VLOOKUP(B756,IMPORT!$F:$AF,12,FALSE)="true","X",""),"")</f>
        <v/>
      </c>
      <c r="T756" s="16" t="str">
        <f>IFERROR(IF(VLOOKUP(B756,IMPORT!$F:$AF,9,FALSE)="true","X",""),"")</f>
        <v/>
      </c>
      <c r="U756" s="16" t="str">
        <f>IFERROR(IF(VLOOKUP(B756,IMPORT!$F:$AF,10,FALSE)="true","X",""),"")</f>
        <v/>
      </c>
      <c r="V756" s="16" t="str">
        <f>IFERROR(IF(VLOOKUP(B756,IMPORT!$F:$AF,13,FALSE)="true","X",""),"")</f>
        <v/>
      </c>
      <c r="W756" s="16" t="str">
        <f>IFERROR(IF(VLOOKUP(B756,IMPORT!$F:$AF,14,FALSE)="true","X",""),"")</f>
        <v/>
      </c>
      <c r="X756" s="12" t="str">
        <f>IFERROR(INT(IF(MID(VLOOKUP(B756,IMPORT!$F:$AF,27,FALSE),1,10)&lt;&gt;"null",MID(VLOOKUP(B756,IMPORT!$F:$AF,27,FALSE),1,10),"-")),"")</f>
        <v/>
      </c>
      <c r="Y756" s="21" t="str">
        <f>IFERROR(IF(VLOOKUP(B756,IMPORT!$F:$AF,24,FALSE)&lt;&gt;"null",VLOOKUP(B756,IMPORT!$F:$AF,24,FALSE),""),"")</f>
        <v/>
      </c>
      <c r="Z756" s="18" t="str">
        <f>IFERROR(IF(VLOOKUP(B756,IMPORT!$F:$AF,25,FALSE)&lt;&gt;"null",VLOOKUP(B756,IMPORT!$F:$AF,25,FALSE),""),"")</f>
        <v/>
      </c>
    </row>
    <row r="757" spans="1:26">
      <c r="A757" s="1" t="str">
        <f>IFERROR(IF(IMPORT!C757&lt;&gt;"",IMPORT!C757,""),"")</f>
        <v/>
      </c>
      <c r="B757" s="1">
        <f>IFERROR(VLOOKUP(D757,IMPORT!$1:$1048576,6,FALSE),"")</f>
        <v>0</v>
      </c>
      <c r="C757" s="1" t="str">
        <f>IFERROR(VLOOKUP(B757,IMPORT!$F:$G,2,FALSE),"")</f>
        <v/>
      </c>
      <c r="D757" s="8" t="str">
        <f>IFERROR(IF(IMPORT!A757&lt;&gt;"",IMPORT!A757,""),"")</f>
        <v/>
      </c>
      <c r="E757" s="1">
        <f>IFERROR(VLOOKUP(D757,IMPORT!$1:$1048576,21,FALSE),"")</f>
        <v>0</v>
      </c>
      <c r="F757" s="22" t="str">
        <f>IFERROR(IF(VLOOKUP(B757,IMPORT!$F:$J,4,0)="true","","S"),"")</f>
        <v/>
      </c>
      <c r="G757" s="10" t="str">
        <f>IFERROR(IF(VLOOKUP(B757,IMPORT!$F:$J,5,0)="normal","","B"),"")</f>
        <v/>
      </c>
      <c r="H757" s="23" t="str">
        <f>IFERROR(IF(VLOOKUP(B757,IMPORT!$F:$L,7,0)="true","","P"),"")</f>
        <v/>
      </c>
      <c r="I757" s="18" t="str">
        <f>IF(AND(OR(IMPORT!K757="available",IMPORT!K757="reservation",IMPORT!K757="reservation-late"),OR(A757&lt;&gt;"Z - Garage - Livraison",A757&lt;&gt;"Z - Garage - Livraison")),B757,"")</f>
        <v/>
      </c>
      <c r="J757" s="18" t="str">
        <f>IFERROR(IF(VLOOKUP(B757,IMPORT!$F:$AF,21,FALSE)&lt;&gt;"null",IF(OR(A757="Z - Garage - Livraison",A757="Z - Garage - Restitution"),"",B757),""),"")</f>
        <v/>
      </c>
      <c r="K757" s="18" t="str">
        <f>IF(AND(J757="",OR(IMPORT!K757="intervention",IMPORT!K757="intervention-late")),IF(OR(A757="Z - Garage - Livraison",A757="Z - Garage - Restitution"),"",B757),"")</f>
        <v/>
      </c>
      <c r="L757" s="18" t="str">
        <f t="shared" si="22"/>
        <v/>
      </c>
      <c r="M757" s="20" t="str">
        <f>IFERROR(INT(IF(OR(IMPORT!K757="intervention",IMPORT!K757="intervention-late",IMPORT!K757="unavailable"),IF(J757&lt;&gt;"",MID(VLOOKUP(B757,IMPORT!$F:$AF,21,0),1,10),MID(VLOOKUP(B757,IMPORT!$F:$AF,19,0),1,10)),"")),"")</f>
        <v/>
      </c>
      <c r="N757" s="20" t="str">
        <f>IFERROR(INT(IF(OR(IMPORT!K757="intervention",IMPORT!K757="intervention-late",IMPORT!K757="unavailable"),IF(J757&lt;&gt;"",MID(VLOOKUP(B757,IMPORT!$F:$AF,22,0),1,10),MID(VLOOKUP(B757,IMPORT!$F:$AF,20,0),1,10)),"")),"")</f>
        <v/>
      </c>
      <c r="O757" s="18" t="str">
        <f t="shared" ca="1" si="23"/>
        <v/>
      </c>
      <c r="P757" s="14" t="str">
        <f>IFERROR(INT(IF(MID(VLOOKUP(B757,IMPORT!$F:$AF,23,FALSE),1,10)&lt;&gt;"null",MID(VLOOKUP(B757,IMPORT!$F:$AF,23,FALSE),1,10),"")),"")</f>
        <v/>
      </c>
      <c r="Q757" s="16" t="str">
        <f>IFERROR(INT(IF(MID(VLOOKUP(B757,IMPORT!$F:$AF,26,FALSE),1,10)&lt;&gt;"null",MID(VLOOKUP(B757,IMPORT!$F:$AF,26,FALSE),1,10),"")),"")</f>
        <v/>
      </c>
      <c r="R757" s="16" t="str">
        <f>IFERROR(IF(VLOOKUP(B757,IMPORT!$F:$AF,11,FALSE)="true","X",""),"")</f>
        <v/>
      </c>
      <c r="S757" s="16" t="str">
        <f>IFERROR(IF(VLOOKUP(B757,IMPORT!$F:$AF,12,FALSE)="true","X",""),"")</f>
        <v/>
      </c>
      <c r="T757" s="16" t="str">
        <f>IFERROR(IF(VLOOKUP(B757,IMPORT!$F:$AF,9,FALSE)="true","X",""),"")</f>
        <v/>
      </c>
      <c r="U757" s="16" t="str">
        <f>IFERROR(IF(VLOOKUP(B757,IMPORT!$F:$AF,10,FALSE)="true","X",""),"")</f>
        <v/>
      </c>
      <c r="V757" s="16" t="str">
        <f>IFERROR(IF(VLOOKUP(B757,IMPORT!$F:$AF,13,FALSE)="true","X",""),"")</f>
        <v/>
      </c>
      <c r="W757" s="16" t="str">
        <f>IFERROR(IF(VLOOKUP(B757,IMPORT!$F:$AF,14,FALSE)="true","X",""),"")</f>
        <v/>
      </c>
      <c r="X757" s="12" t="str">
        <f>IFERROR(INT(IF(MID(VLOOKUP(B757,IMPORT!$F:$AF,27,FALSE),1,10)&lt;&gt;"null",MID(VLOOKUP(B757,IMPORT!$F:$AF,27,FALSE),1,10),"-")),"")</f>
        <v/>
      </c>
      <c r="Y757" s="21" t="str">
        <f>IFERROR(IF(VLOOKUP(B757,IMPORT!$F:$AF,24,FALSE)&lt;&gt;"null",VLOOKUP(B757,IMPORT!$F:$AF,24,FALSE),""),"")</f>
        <v/>
      </c>
      <c r="Z757" s="18" t="str">
        <f>IFERROR(IF(VLOOKUP(B757,IMPORT!$F:$AF,25,FALSE)&lt;&gt;"null",VLOOKUP(B757,IMPORT!$F:$AF,25,FALSE),""),"")</f>
        <v/>
      </c>
    </row>
    <row r="758" spans="1:26">
      <c r="A758" s="1" t="str">
        <f>IFERROR(IF(IMPORT!C758&lt;&gt;"",IMPORT!C758,""),"")</f>
        <v/>
      </c>
      <c r="B758" s="1">
        <f>IFERROR(VLOOKUP(D758,IMPORT!$1:$1048576,6,FALSE),"")</f>
        <v>0</v>
      </c>
      <c r="C758" s="1" t="str">
        <f>IFERROR(VLOOKUP(B758,IMPORT!$F:$G,2,FALSE),"")</f>
        <v/>
      </c>
      <c r="D758" s="8" t="str">
        <f>IFERROR(IF(IMPORT!A758&lt;&gt;"",IMPORT!A758,""),"")</f>
        <v/>
      </c>
      <c r="E758" s="1">
        <f>IFERROR(VLOOKUP(D758,IMPORT!$1:$1048576,21,FALSE),"")</f>
        <v>0</v>
      </c>
      <c r="F758" s="22" t="str">
        <f>IFERROR(IF(VLOOKUP(B758,IMPORT!$F:$J,4,0)="true","","S"),"")</f>
        <v/>
      </c>
      <c r="G758" s="10" t="str">
        <f>IFERROR(IF(VLOOKUP(B758,IMPORT!$F:$J,5,0)="normal","","B"),"")</f>
        <v/>
      </c>
      <c r="H758" s="23" t="str">
        <f>IFERROR(IF(VLOOKUP(B758,IMPORT!$F:$L,7,0)="true","","P"),"")</f>
        <v/>
      </c>
      <c r="I758" s="18" t="str">
        <f>IF(AND(OR(IMPORT!K758="available",IMPORT!K758="reservation",IMPORT!K758="reservation-late"),OR(A758&lt;&gt;"Z - Garage - Livraison",A758&lt;&gt;"Z - Garage - Livraison")),B758,"")</f>
        <v/>
      </c>
      <c r="J758" s="18" t="str">
        <f>IFERROR(IF(VLOOKUP(B758,IMPORT!$F:$AF,21,FALSE)&lt;&gt;"null",IF(OR(A758="Z - Garage - Livraison",A758="Z - Garage - Restitution"),"",B758),""),"")</f>
        <v/>
      </c>
      <c r="K758" s="18" t="str">
        <f>IF(AND(J758="",OR(IMPORT!K758="intervention",IMPORT!K758="intervention-late")),IF(OR(A758="Z - Garage - Livraison",A758="Z - Garage - Restitution"),"",B758),"")</f>
        <v/>
      </c>
      <c r="L758" s="18" t="str">
        <f t="shared" si="22"/>
        <v/>
      </c>
      <c r="M758" s="20" t="str">
        <f>IFERROR(INT(IF(OR(IMPORT!K758="intervention",IMPORT!K758="intervention-late",IMPORT!K758="unavailable"),IF(J758&lt;&gt;"",MID(VLOOKUP(B758,IMPORT!$F:$AF,21,0),1,10),MID(VLOOKUP(B758,IMPORT!$F:$AF,19,0),1,10)),"")),"")</f>
        <v/>
      </c>
      <c r="N758" s="20" t="str">
        <f>IFERROR(INT(IF(OR(IMPORT!K758="intervention",IMPORT!K758="intervention-late",IMPORT!K758="unavailable"),IF(J758&lt;&gt;"",MID(VLOOKUP(B758,IMPORT!$F:$AF,22,0),1,10),MID(VLOOKUP(B758,IMPORT!$F:$AF,20,0),1,10)),"")),"")</f>
        <v/>
      </c>
      <c r="O758" s="18" t="str">
        <f t="shared" ca="1" si="23"/>
        <v/>
      </c>
      <c r="P758" s="14" t="str">
        <f>IFERROR(INT(IF(MID(VLOOKUP(B758,IMPORT!$F:$AF,23,FALSE),1,10)&lt;&gt;"null",MID(VLOOKUP(B758,IMPORT!$F:$AF,23,FALSE),1,10),"")),"")</f>
        <v/>
      </c>
      <c r="Q758" s="16" t="str">
        <f>IFERROR(INT(IF(MID(VLOOKUP(B758,IMPORT!$F:$AF,26,FALSE),1,10)&lt;&gt;"null",MID(VLOOKUP(B758,IMPORT!$F:$AF,26,FALSE),1,10),"")),"")</f>
        <v/>
      </c>
      <c r="R758" s="16" t="str">
        <f>IFERROR(IF(VLOOKUP(B758,IMPORT!$F:$AF,11,FALSE)="true","X",""),"")</f>
        <v/>
      </c>
      <c r="S758" s="16" t="str">
        <f>IFERROR(IF(VLOOKUP(B758,IMPORT!$F:$AF,12,FALSE)="true","X",""),"")</f>
        <v/>
      </c>
      <c r="T758" s="16" t="str">
        <f>IFERROR(IF(VLOOKUP(B758,IMPORT!$F:$AF,9,FALSE)="true","X",""),"")</f>
        <v/>
      </c>
      <c r="U758" s="16" t="str">
        <f>IFERROR(IF(VLOOKUP(B758,IMPORT!$F:$AF,10,FALSE)="true","X",""),"")</f>
        <v/>
      </c>
      <c r="V758" s="16" t="str">
        <f>IFERROR(IF(VLOOKUP(B758,IMPORT!$F:$AF,13,FALSE)="true","X",""),"")</f>
        <v/>
      </c>
      <c r="W758" s="16" t="str">
        <f>IFERROR(IF(VLOOKUP(B758,IMPORT!$F:$AF,14,FALSE)="true","X",""),"")</f>
        <v/>
      </c>
      <c r="X758" s="12" t="str">
        <f>IFERROR(INT(IF(MID(VLOOKUP(B758,IMPORT!$F:$AF,27,FALSE),1,10)&lt;&gt;"null",MID(VLOOKUP(B758,IMPORT!$F:$AF,27,FALSE),1,10),"-")),"")</f>
        <v/>
      </c>
      <c r="Y758" s="21" t="str">
        <f>IFERROR(IF(VLOOKUP(B758,IMPORT!$F:$AF,24,FALSE)&lt;&gt;"null",VLOOKUP(B758,IMPORT!$F:$AF,24,FALSE),""),"")</f>
        <v/>
      </c>
      <c r="Z758" s="18" t="str">
        <f>IFERROR(IF(VLOOKUP(B758,IMPORT!$F:$AF,25,FALSE)&lt;&gt;"null",VLOOKUP(B758,IMPORT!$F:$AF,25,FALSE),""),"")</f>
        <v/>
      </c>
    </row>
    <row r="759" spans="1:26">
      <c r="A759" s="1" t="str">
        <f>IFERROR(IF(IMPORT!C759&lt;&gt;"",IMPORT!C759,""),"")</f>
        <v/>
      </c>
      <c r="B759" s="1">
        <f>IFERROR(VLOOKUP(D759,IMPORT!$1:$1048576,6,FALSE),"")</f>
        <v>0</v>
      </c>
      <c r="C759" s="1" t="str">
        <f>IFERROR(VLOOKUP(B759,IMPORT!$F:$G,2,FALSE),"")</f>
        <v/>
      </c>
      <c r="D759" s="8" t="str">
        <f>IFERROR(IF(IMPORT!A759&lt;&gt;"",IMPORT!A759,""),"")</f>
        <v/>
      </c>
      <c r="E759" s="1">
        <f>IFERROR(VLOOKUP(D759,IMPORT!$1:$1048576,21,FALSE),"")</f>
        <v>0</v>
      </c>
      <c r="F759" s="22" t="str">
        <f>IFERROR(IF(VLOOKUP(B759,IMPORT!$F:$J,4,0)="true","","S"),"")</f>
        <v/>
      </c>
      <c r="G759" s="10" t="str">
        <f>IFERROR(IF(VLOOKUP(B759,IMPORT!$F:$J,5,0)="normal","","B"),"")</f>
        <v/>
      </c>
      <c r="H759" s="23" t="str">
        <f>IFERROR(IF(VLOOKUP(B759,IMPORT!$F:$L,7,0)="true","","P"),"")</f>
        <v/>
      </c>
      <c r="I759" s="18" t="str">
        <f>IF(AND(OR(IMPORT!K759="available",IMPORT!K759="reservation",IMPORT!K759="reservation-late"),OR(A759&lt;&gt;"Z - Garage - Livraison",A759&lt;&gt;"Z - Garage - Livraison")),B759,"")</f>
        <v/>
      </c>
      <c r="J759" s="18" t="str">
        <f>IFERROR(IF(VLOOKUP(B759,IMPORT!$F:$AF,21,FALSE)&lt;&gt;"null",IF(OR(A759="Z - Garage - Livraison",A759="Z - Garage - Restitution"),"",B759),""),"")</f>
        <v/>
      </c>
      <c r="K759" s="18" t="str">
        <f>IF(AND(J759="",OR(IMPORT!K759="intervention",IMPORT!K759="intervention-late")),IF(OR(A759="Z - Garage - Livraison",A759="Z - Garage - Restitution"),"",B759),"")</f>
        <v/>
      </c>
      <c r="L759" s="18" t="str">
        <f t="shared" si="22"/>
        <v/>
      </c>
      <c r="M759" s="20" t="str">
        <f>IFERROR(INT(IF(OR(IMPORT!K759="intervention",IMPORT!K759="intervention-late",IMPORT!K759="unavailable"),IF(J759&lt;&gt;"",MID(VLOOKUP(B759,IMPORT!$F:$AF,21,0),1,10),MID(VLOOKUP(B759,IMPORT!$F:$AF,19,0),1,10)),"")),"")</f>
        <v/>
      </c>
      <c r="N759" s="20" t="str">
        <f>IFERROR(INT(IF(OR(IMPORT!K759="intervention",IMPORT!K759="intervention-late",IMPORT!K759="unavailable"),IF(J759&lt;&gt;"",MID(VLOOKUP(B759,IMPORT!$F:$AF,22,0),1,10),MID(VLOOKUP(B759,IMPORT!$F:$AF,20,0),1,10)),"")),"")</f>
        <v/>
      </c>
      <c r="O759" s="18" t="str">
        <f t="shared" ca="1" si="23"/>
        <v/>
      </c>
      <c r="P759" s="14" t="str">
        <f>IFERROR(INT(IF(MID(VLOOKUP(B759,IMPORT!$F:$AF,23,FALSE),1,10)&lt;&gt;"null",MID(VLOOKUP(B759,IMPORT!$F:$AF,23,FALSE),1,10),"")),"")</f>
        <v/>
      </c>
      <c r="Q759" s="16" t="str">
        <f>IFERROR(INT(IF(MID(VLOOKUP(B759,IMPORT!$F:$AF,26,FALSE),1,10)&lt;&gt;"null",MID(VLOOKUP(B759,IMPORT!$F:$AF,26,FALSE),1,10),"")),"")</f>
        <v/>
      </c>
      <c r="R759" s="16" t="str">
        <f>IFERROR(IF(VLOOKUP(B759,IMPORT!$F:$AF,11,FALSE)="true","X",""),"")</f>
        <v/>
      </c>
      <c r="S759" s="16" t="str">
        <f>IFERROR(IF(VLOOKUP(B759,IMPORT!$F:$AF,12,FALSE)="true","X",""),"")</f>
        <v/>
      </c>
      <c r="T759" s="16" t="str">
        <f>IFERROR(IF(VLOOKUP(B759,IMPORT!$F:$AF,9,FALSE)="true","X",""),"")</f>
        <v/>
      </c>
      <c r="U759" s="16" t="str">
        <f>IFERROR(IF(VLOOKUP(B759,IMPORT!$F:$AF,10,FALSE)="true","X",""),"")</f>
        <v/>
      </c>
      <c r="V759" s="16" t="str">
        <f>IFERROR(IF(VLOOKUP(B759,IMPORT!$F:$AF,13,FALSE)="true","X",""),"")</f>
        <v/>
      </c>
      <c r="W759" s="16" t="str">
        <f>IFERROR(IF(VLOOKUP(B759,IMPORT!$F:$AF,14,FALSE)="true","X",""),"")</f>
        <v/>
      </c>
      <c r="X759" s="12" t="str">
        <f>IFERROR(INT(IF(MID(VLOOKUP(B759,IMPORT!$F:$AF,27,FALSE),1,10)&lt;&gt;"null",MID(VLOOKUP(B759,IMPORT!$F:$AF,27,FALSE),1,10),"-")),"")</f>
        <v/>
      </c>
      <c r="Y759" s="21" t="str">
        <f>IFERROR(IF(VLOOKUP(B759,IMPORT!$F:$AF,24,FALSE)&lt;&gt;"null",VLOOKUP(B759,IMPORT!$F:$AF,24,FALSE),""),"")</f>
        <v/>
      </c>
      <c r="Z759" s="18" t="str">
        <f>IFERROR(IF(VLOOKUP(B759,IMPORT!$F:$AF,25,FALSE)&lt;&gt;"null",VLOOKUP(B759,IMPORT!$F:$AF,25,FALSE),""),"")</f>
        <v/>
      </c>
    </row>
    <row r="760" spans="1:26">
      <c r="A760" s="1" t="str">
        <f>IFERROR(IF(IMPORT!C760&lt;&gt;"",IMPORT!C760,""),"")</f>
        <v/>
      </c>
      <c r="B760" s="1">
        <f>IFERROR(VLOOKUP(D760,IMPORT!$1:$1048576,6,FALSE),"")</f>
        <v>0</v>
      </c>
      <c r="C760" s="1" t="str">
        <f>IFERROR(VLOOKUP(B760,IMPORT!$F:$G,2,FALSE),"")</f>
        <v/>
      </c>
      <c r="D760" s="8" t="str">
        <f>IFERROR(IF(IMPORT!A760&lt;&gt;"",IMPORT!A760,""),"")</f>
        <v/>
      </c>
      <c r="E760" s="1">
        <f>IFERROR(VLOOKUP(D760,IMPORT!$1:$1048576,21,FALSE),"")</f>
        <v>0</v>
      </c>
      <c r="F760" s="22" t="str">
        <f>IFERROR(IF(VLOOKUP(B760,IMPORT!$F:$J,4,0)="true","","S"),"")</f>
        <v/>
      </c>
      <c r="G760" s="10" t="str">
        <f>IFERROR(IF(VLOOKUP(B760,IMPORT!$F:$J,5,0)="normal","","B"),"")</f>
        <v/>
      </c>
      <c r="H760" s="23" t="str">
        <f>IFERROR(IF(VLOOKUP(B760,IMPORT!$F:$L,7,0)="true","","P"),"")</f>
        <v/>
      </c>
      <c r="I760" s="18" t="str">
        <f>IF(AND(OR(IMPORT!K760="available",IMPORT!K760="reservation",IMPORT!K760="reservation-late"),OR(A760&lt;&gt;"Z - Garage - Livraison",A760&lt;&gt;"Z - Garage - Livraison")),B760,"")</f>
        <v/>
      </c>
      <c r="J760" s="18" t="str">
        <f>IFERROR(IF(VLOOKUP(B760,IMPORT!$F:$AF,21,FALSE)&lt;&gt;"null",IF(OR(A760="Z - Garage - Livraison",A760="Z - Garage - Restitution"),"",B760),""),"")</f>
        <v/>
      </c>
      <c r="K760" s="18" t="str">
        <f>IF(AND(J760="",OR(IMPORT!K760="intervention",IMPORT!K760="intervention-late")),IF(OR(A760="Z - Garage - Livraison",A760="Z - Garage - Restitution"),"",B760),"")</f>
        <v/>
      </c>
      <c r="L760" s="18" t="str">
        <f t="shared" si="22"/>
        <v/>
      </c>
      <c r="M760" s="20" t="str">
        <f>IFERROR(INT(IF(OR(IMPORT!K760="intervention",IMPORT!K760="intervention-late",IMPORT!K760="unavailable"),IF(J760&lt;&gt;"",MID(VLOOKUP(B760,IMPORT!$F:$AF,21,0),1,10),MID(VLOOKUP(B760,IMPORT!$F:$AF,19,0),1,10)),"")),"")</f>
        <v/>
      </c>
      <c r="N760" s="20" t="str">
        <f>IFERROR(INT(IF(OR(IMPORT!K760="intervention",IMPORT!K760="intervention-late",IMPORT!K760="unavailable"),IF(J760&lt;&gt;"",MID(VLOOKUP(B760,IMPORT!$F:$AF,22,0),1,10),MID(VLOOKUP(B760,IMPORT!$F:$AF,20,0),1,10)),"")),"")</f>
        <v/>
      </c>
      <c r="O760" s="18" t="str">
        <f t="shared" ca="1" si="23"/>
        <v/>
      </c>
      <c r="P760" s="14" t="str">
        <f>IFERROR(INT(IF(MID(VLOOKUP(B760,IMPORT!$F:$AF,23,FALSE),1,10)&lt;&gt;"null",MID(VLOOKUP(B760,IMPORT!$F:$AF,23,FALSE),1,10),"")),"")</f>
        <v/>
      </c>
      <c r="Q760" s="16" t="str">
        <f>IFERROR(INT(IF(MID(VLOOKUP(B760,IMPORT!$F:$AF,26,FALSE),1,10)&lt;&gt;"null",MID(VLOOKUP(B760,IMPORT!$F:$AF,26,FALSE),1,10),"")),"")</f>
        <v/>
      </c>
      <c r="R760" s="16" t="str">
        <f>IFERROR(IF(VLOOKUP(B760,IMPORT!$F:$AF,11,FALSE)="true","X",""),"")</f>
        <v/>
      </c>
      <c r="S760" s="16" t="str">
        <f>IFERROR(IF(VLOOKUP(B760,IMPORT!$F:$AF,12,FALSE)="true","X",""),"")</f>
        <v/>
      </c>
      <c r="T760" s="16" t="str">
        <f>IFERROR(IF(VLOOKUP(B760,IMPORT!$F:$AF,9,FALSE)="true","X",""),"")</f>
        <v/>
      </c>
      <c r="U760" s="16" t="str">
        <f>IFERROR(IF(VLOOKUP(B760,IMPORT!$F:$AF,10,FALSE)="true","X",""),"")</f>
        <v/>
      </c>
      <c r="V760" s="16" t="str">
        <f>IFERROR(IF(VLOOKUP(B760,IMPORT!$F:$AF,13,FALSE)="true","X",""),"")</f>
        <v/>
      </c>
      <c r="W760" s="16" t="str">
        <f>IFERROR(IF(VLOOKUP(B760,IMPORT!$F:$AF,14,FALSE)="true","X",""),"")</f>
        <v/>
      </c>
      <c r="X760" s="12" t="str">
        <f>IFERROR(INT(IF(MID(VLOOKUP(B760,IMPORT!$F:$AF,27,FALSE),1,10)&lt;&gt;"null",MID(VLOOKUP(B760,IMPORT!$F:$AF,27,FALSE),1,10),"-")),"")</f>
        <v/>
      </c>
      <c r="Y760" s="21" t="str">
        <f>IFERROR(IF(VLOOKUP(B760,IMPORT!$F:$AF,24,FALSE)&lt;&gt;"null",VLOOKUP(B760,IMPORT!$F:$AF,24,FALSE),""),"")</f>
        <v/>
      </c>
      <c r="Z760" s="18" t="str">
        <f>IFERROR(IF(VLOOKUP(B760,IMPORT!$F:$AF,25,FALSE)&lt;&gt;"null",VLOOKUP(B760,IMPORT!$F:$AF,25,FALSE),""),"")</f>
        <v/>
      </c>
    </row>
    <row r="761" spans="1:26">
      <c r="A761" s="1" t="str">
        <f>IFERROR(IF(IMPORT!C761&lt;&gt;"",IMPORT!C761,""),"")</f>
        <v/>
      </c>
      <c r="B761" s="1">
        <f>IFERROR(VLOOKUP(D761,IMPORT!$1:$1048576,6,FALSE),"")</f>
        <v>0</v>
      </c>
      <c r="C761" s="1" t="str">
        <f>IFERROR(VLOOKUP(B761,IMPORT!$F:$G,2,FALSE),"")</f>
        <v/>
      </c>
      <c r="D761" s="8" t="str">
        <f>IFERROR(IF(IMPORT!A761&lt;&gt;"",IMPORT!A761,""),"")</f>
        <v/>
      </c>
      <c r="E761" s="1">
        <f>IFERROR(VLOOKUP(D761,IMPORT!$1:$1048576,21,FALSE),"")</f>
        <v>0</v>
      </c>
      <c r="F761" s="22" t="str">
        <f>IFERROR(IF(VLOOKUP(B761,IMPORT!$F:$J,4,0)="true","","S"),"")</f>
        <v/>
      </c>
      <c r="G761" s="10" t="str">
        <f>IFERROR(IF(VLOOKUP(B761,IMPORT!$F:$J,5,0)="normal","","B"),"")</f>
        <v/>
      </c>
      <c r="H761" s="23" t="str">
        <f>IFERROR(IF(VLOOKUP(B761,IMPORT!$F:$L,7,0)="true","","P"),"")</f>
        <v/>
      </c>
      <c r="I761" s="18" t="str">
        <f>IF(AND(OR(IMPORT!K761="available",IMPORT!K761="reservation",IMPORT!K761="reservation-late"),OR(A761&lt;&gt;"Z - Garage - Livraison",A761&lt;&gt;"Z - Garage - Livraison")),B761,"")</f>
        <v/>
      </c>
      <c r="J761" s="18" t="str">
        <f>IFERROR(IF(VLOOKUP(B761,IMPORT!$F:$AF,21,FALSE)&lt;&gt;"null",IF(OR(A761="Z - Garage - Livraison",A761="Z - Garage - Restitution"),"",B761),""),"")</f>
        <v/>
      </c>
      <c r="K761" s="18" t="str">
        <f>IF(AND(J761="",OR(IMPORT!K761="intervention",IMPORT!K761="intervention-late")),IF(OR(A761="Z - Garage - Livraison",A761="Z - Garage - Restitution"),"",B761),"")</f>
        <v/>
      </c>
      <c r="L761" s="18" t="str">
        <f t="shared" si="22"/>
        <v/>
      </c>
      <c r="M761" s="20" t="str">
        <f>IFERROR(INT(IF(OR(IMPORT!K761="intervention",IMPORT!K761="intervention-late",IMPORT!K761="unavailable"),IF(J761&lt;&gt;"",MID(VLOOKUP(B761,IMPORT!$F:$AF,21,0),1,10),MID(VLOOKUP(B761,IMPORT!$F:$AF,19,0),1,10)),"")),"")</f>
        <v/>
      </c>
      <c r="N761" s="20" t="str">
        <f>IFERROR(INT(IF(OR(IMPORT!K761="intervention",IMPORT!K761="intervention-late",IMPORT!K761="unavailable"),IF(J761&lt;&gt;"",MID(VLOOKUP(B761,IMPORT!$F:$AF,22,0),1,10),MID(VLOOKUP(B761,IMPORT!$F:$AF,20,0),1,10)),"")),"")</f>
        <v/>
      </c>
      <c r="O761" s="18" t="str">
        <f t="shared" ca="1" si="23"/>
        <v/>
      </c>
      <c r="P761" s="14" t="str">
        <f>IFERROR(INT(IF(MID(VLOOKUP(B761,IMPORT!$F:$AF,23,FALSE),1,10)&lt;&gt;"null",MID(VLOOKUP(B761,IMPORT!$F:$AF,23,FALSE),1,10),"")),"")</f>
        <v/>
      </c>
      <c r="Q761" s="16" t="str">
        <f>IFERROR(INT(IF(MID(VLOOKUP(B761,IMPORT!$F:$AF,26,FALSE),1,10)&lt;&gt;"null",MID(VLOOKUP(B761,IMPORT!$F:$AF,26,FALSE),1,10),"")),"")</f>
        <v/>
      </c>
      <c r="R761" s="16" t="str">
        <f>IFERROR(IF(VLOOKUP(B761,IMPORT!$F:$AF,11,FALSE)="true","X",""),"")</f>
        <v/>
      </c>
      <c r="S761" s="16" t="str">
        <f>IFERROR(IF(VLOOKUP(B761,IMPORT!$F:$AF,12,FALSE)="true","X",""),"")</f>
        <v/>
      </c>
      <c r="T761" s="16" t="str">
        <f>IFERROR(IF(VLOOKUP(B761,IMPORT!$F:$AF,9,FALSE)="true","X",""),"")</f>
        <v/>
      </c>
      <c r="U761" s="16" t="str">
        <f>IFERROR(IF(VLOOKUP(B761,IMPORT!$F:$AF,10,FALSE)="true","X",""),"")</f>
        <v/>
      </c>
      <c r="V761" s="16" t="str">
        <f>IFERROR(IF(VLOOKUP(B761,IMPORT!$F:$AF,13,FALSE)="true","X",""),"")</f>
        <v/>
      </c>
      <c r="W761" s="16" t="str">
        <f>IFERROR(IF(VLOOKUP(B761,IMPORT!$F:$AF,14,FALSE)="true","X",""),"")</f>
        <v/>
      </c>
      <c r="X761" s="12" t="str">
        <f>IFERROR(INT(IF(MID(VLOOKUP(B761,IMPORT!$F:$AF,27,FALSE),1,10)&lt;&gt;"null",MID(VLOOKUP(B761,IMPORT!$F:$AF,27,FALSE),1,10),"-")),"")</f>
        <v/>
      </c>
      <c r="Y761" s="21" t="str">
        <f>IFERROR(IF(VLOOKUP(B761,IMPORT!$F:$AF,24,FALSE)&lt;&gt;"null",VLOOKUP(B761,IMPORT!$F:$AF,24,FALSE),""),"")</f>
        <v/>
      </c>
      <c r="Z761" s="18" t="str">
        <f>IFERROR(IF(VLOOKUP(B761,IMPORT!$F:$AF,25,FALSE)&lt;&gt;"null",VLOOKUP(B761,IMPORT!$F:$AF,25,FALSE),""),"")</f>
        <v/>
      </c>
    </row>
    <row r="762" spans="1:26">
      <c r="A762" s="1" t="str">
        <f>IFERROR(IF(IMPORT!C762&lt;&gt;"",IMPORT!C762,""),"")</f>
        <v/>
      </c>
      <c r="B762" s="1">
        <f>IFERROR(VLOOKUP(D762,IMPORT!$1:$1048576,6,FALSE),"")</f>
        <v>0</v>
      </c>
      <c r="C762" s="1" t="str">
        <f>IFERROR(VLOOKUP(B762,IMPORT!$F:$G,2,FALSE),"")</f>
        <v/>
      </c>
      <c r="D762" s="8" t="str">
        <f>IFERROR(IF(IMPORT!A762&lt;&gt;"",IMPORT!A762,""),"")</f>
        <v/>
      </c>
      <c r="E762" s="1">
        <f>IFERROR(VLOOKUP(D762,IMPORT!$1:$1048576,21,FALSE),"")</f>
        <v>0</v>
      </c>
      <c r="F762" s="22" t="str">
        <f>IFERROR(IF(VLOOKUP(B762,IMPORT!$F:$J,4,0)="true","","S"),"")</f>
        <v/>
      </c>
      <c r="G762" s="10" t="str">
        <f>IFERROR(IF(VLOOKUP(B762,IMPORT!$F:$J,5,0)="normal","","B"),"")</f>
        <v/>
      </c>
      <c r="H762" s="23" t="str">
        <f>IFERROR(IF(VLOOKUP(B762,IMPORT!$F:$L,7,0)="true","","P"),"")</f>
        <v/>
      </c>
      <c r="I762" s="18" t="str">
        <f>IF(AND(OR(IMPORT!K762="available",IMPORT!K762="reservation",IMPORT!K762="reservation-late"),OR(A762&lt;&gt;"Z - Garage - Livraison",A762&lt;&gt;"Z - Garage - Livraison")),B762,"")</f>
        <v/>
      </c>
      <c r="J762" s="18" t="str">
        <f>IFERROR(IF(VLOOKUP(B762,IMPORT!$F:$AF,21,FALSE)&lt;&gt;"null",IF(OR(A762="Z - Garage - Livraison",A762="Z - Garage - Restitution"),"",B762),""),"")</f>
        <v/>
      </c>
      <c r="K762" s="18" t="str">
        <f>IF(AND(J762="",OR(IMPORT!K762="intervention",IMPORT!K762="intervention-late")),IF(OR(A762="Z - Garage - Livraison",A762="Z - Garage - Restitution"),"",B762),"")</f>
        <v/>
      </c>
      <c r="L762" s="18" t="str">
        <f t="shared" si="22"/>
        <v/>
      </c>
      <c r="M762" s="20" t="str">
        <f>IFERROR(INT(IF(OR(IMPORT!K762="intervention",IMPORT!K762="intervention-late",IMPORT!K762="unavailable"),IF(J762&lt;&gt;"",MID(VLOOKUP(B762,IMPORT!$F:$AF,21,0),1,10),MID(VLOOKUP(B762,IMPORT!$F:$AF,19,0),1,10)),"")),"")</f>
        <v/>
      </c>
      <c r="N762" s="20" t="str">
        <f>IFERROR(INT(IF(OR(IMPORT!K762="intervention",IMPORT!K762="intervention-late",IMPORT!K762="unavailable"),IF(J762&lt;&gt;"",MID(VLOOKUP(B762,IMPORT!$F:$AF,22,0),1,10),MID(VLOOKUP(B762,IMPORT!$F:$AF,20,0),1,10)),"")),"")</f>
        <v/>
      </c>
      <c r="O762" s="18" t="str">
        <f t="shared" ca="1" si="23"/>
        <v/>
      </c>
      <c r="P762" s="14" t="str">
        <f>IFERROR(INT(IF(MID(VLOOKUP(B762,IMPORT!$F:$AF,23,FALSE),1,10)&lt;&gt;"null",MID(VLOOKUP(B762,IMPORT!$F:$AF,23,FALSE),1,10),"")),"")</f>
        <v/>
      </c>
      <c r="Q762" s="16" t="str">
        <f>IFERROR(INT(IF(MID(VLOOKUP(B762,IMPORT!$F:$AF,26,FALSE),1,10)&lt;&gt;"null",MID(VLOOKUP(B762,IMPORT!$F:$AF,26,FALSE),1,10),"")),"")</f>
        <v/>
      </c>
      <c r="R762" s="16" t="str">
        <f>IFERROR(IF(VLOOKUP(B762,IMPORT!$F:$AF,11,FALSE)="true","X",""),"")</f>
        <v/>
      </c>
      <c r="S762" s="16" t="str">
        <f>IFERROR(IF(VLOOKUP(B762,IMPORT!$F:$AF,12,FALSE)="true","X",""),"")</f>
        <v/>
      </c>
      <c r="T762" s="16" t="str">
        <f>IFERROR(IF(VLOOKUP(B762,IMPORT!$F:$AF,9,FALSE)="true","X",""),"")</f>
        <v/>
      </c>
      <c r="U762" s="16" t="str">
        <f>IFERROR(IF(VLOOKUP(B762,IMPORT!$F:$AF,10,FALSE)="true","X",""),"")</f>
        <v/>
      </c>
      <c r="V762" s="16" t="str">
        <f>IFERROR(IF(VLOOKUP(B762,IMPORT!$F:$AF,13,FALSE)="true","X",""),"")</f>
        <v/>
      </c>
      <c r="W762" s="16" t="str">
        <f>IFERROR(IF(VLOOKUP(B762,IMPORT!$F:$AF,14,FALSE)="true","X",""),"")</f>
        <v/>
      </c>
      <c r="X762" s="12" t="str">
        <f>IFERROR(INT(IF(MID(VLOOKUP(B762,IMPORT!$F:$AF,27,FALSE),1,10)&lt;&gt;"null",MID(VLOOKUP(B762,IMPORT!$F:$AF,27,FALSE),1,10),"-")),"")</f>
        <v/>
      </c>
      <c r="Y762" s="21" t="str">
        <f>IFERROR(IF(VLOOKUP(B762,IMPORT!$F:$AF,24,FALSE)&lt;&gt;"null",VLOOKUP(B762,IMPORT!$F:$AF,24,FALSE),""),"")</f>
        <v/>
      </c>
      <c r="Z762" s="18" t="str">
        <f>IFERROR(IF(VLOOKUP(B762,IMPORT!$F:$AF,25,FALSE)&lt;&gt;"null",VLOOKUP(B762,IMPORT!$F:$AF,25,FALSE),""),"")</f>
        <v/>
      </c>
    </row>
    <row r="763" spans="1:26">
      <c r="A763" s="1" t="str">
        <f>IFERROR(IF(IMPORT!C763&lt;&gt;"",IMPORT!C763,""),"")</f>
        <v/>
      </c>
      <c r="B763" s="1">
        <f>IFERROR(VLOOKUP(D763,IMPORT!$1:$1048576,6,FALSE),"")</f>
        <v>0</v>
      </c>
      <c r="C763" s="1" t="str">
        <f>IFERROR(VLOOKUP(B763,IMPORT!$F:$G,2,FALSE),"")</f>
        <v/>
      </c>
      <c r="D763" s="8" t="str">
        <f>IFERROR(IF(IMPORT!A763&lt;&gt;"",IMPORT!A763,""),"")</f>
        <v/>
      </c>
      <c r="E763" s="1">
        <f>IFERROR(VLOOKUP(D763,IMPORT!$1:$1048576,21,FALSE),"")</f>
        <v>0</v>
      </c>
      <c r="F763" s="22" t="str">
        <f>IFERROR(IF(VLOOKUP(B763,IMPORT!$F:$J,4,0)="true","","S"),"")</f>
        <v/>
      </c>
      <c r="G763" s="10" t="str">
        <f>IFERROR(IF(VLOOKUP(B763,IMPORT!$F:$J,5,0)="normal","","B"),"")</f>
        <v/>
      </c>
      <c r="H763" s="23" t="str">
        <f>IFERROR(IF(VLOOKUP(B763,IMPORT!$F:$L,7,0)="true","","P"),"")</f>
        <v/>
      </c>
      <c r="I763" s="18" t="str">
        <f>IF(AND(OR(IMPORT!K763="available",IMPORT!K763="reservation",IMPORT!K763="reservation-late"),OR(A763&lt;&gt;"Z - Garage - Livraison",A763&lt;&gt;"Z - Garage - Livraison")),B763,"")</f>
        <v/>
      </c>
      <c r="J763" s="18" t="str">
        <f>IFERROR(IF(VLOOKUP(B763,IMPORT!$F:$AF,21,FALSE)&lt;&gt;"null",IF(OR(A763="Z - Garage - Livraison",A763="Z - Garage - Restitution"),"",B763),""),"")</f>
        <v/>
      </c>
      <c r="K763" s="18" t="str">
        <f>IF(AND(J763="",OR(IMPORT!K763="intervention",IMPORT!K763="intervention-late")),IF(OR(A763="Z - Garage - Livraison",A763="Z - Garage - Restitution"),"",B763),"")</f>
        <v/>
      </c>
      <c r="L763" s="18" t="str">
        <f t="shared" si="22"/>
        <v/>
      </c>
      <c r="M763" s="20" t="str">
        <f>IFERROR(INT(IF(OR(IMPORT!K763="intervention",IMPORT!K763="intervention-late",IMPORT!K763="unavailable"),IF(J763&lt;&gt;"",MID(VLOOKUP(B763,IMPORT!$F:$AF,21,0),1,10),MID(VLOOKUP(B763,IMPORT!$F:$AF,19,0),1,10)),"")),"")</f>
        <v/>
      </c>
      <c r="N763" s="20" t="str">
        <f>IFERROR(INT(IF(OR(IMPORT!K763="intervention",IMPORT!K763="intervention-late",IMPORT!K763="unavailable"),IF(J763&lt;&gt;"",MID(VLOOKUP(B763,IMPORT!$F:$AF,22,0),1,10),MID(VLOOKUP(B763,IMPORT!$F:$AF,20,0),1,10)),"")),"")</f>
        <v/>
      </c>
      <c r="O763" s="18" t="str">
        <f t="shared" ca="1" si="23"/>
        <v/>
      </c>
      <c r="P763" s="14" t="str">
        <f>IFERROR(INT(IF(MID(VLOOKUP(B763,IMPORT!$F:$AF,23,FALSE),1,10)&lt;&gt;"null",MID(VLOOKUP(B763,IMPORT!$F:$AF,23,FALSE),1,10),"")),"")</f>
        <v/>
      </c>
      <c r="Q763" s="16" t="str">
        <f>IFERROR(INT(IF(MID(VLOOKUP(B763,IMPORT!$F:$AF,26,FALSE),1,10)&lt;&gt;"null",MID(VLOOKUP(B763,IMPORT!$F:$AF,26,FALSE),1,10),"")),"")</f>
        <v/>
      </c>
      <c r="R763" s="16" t="str">
        <f>IFERROR(IF(VLOOKUP(B763,IMPORT!$F:$AF,11,FALSE)="true","X",""),"")</f>
        <v/>
      </c>
      <c r="S763" s="16" t="str">
        <f>IFERROR(IF(VLOOKUP(B763,IMPORT!$F:$AF,12,FALSE)="true","X",""),"")</f>
        <v/>
      </c>
      <c r="T763" s="16" t="str">
        <f>IFERROR(IF(VLOOKUP(B763,IMPORT!$F:$AF,9,FALSE)="true","X",""),"")</f>
        <v/>
      </c>
      <c r="U763" s="16" t="str">
        <f>IFERROR(IF(VLOOKUP(B763,IMPORT!$F:$AF,10,FALSE)="true","X",""),"")</f>
        <v/>
      </c>
      <c r="V763" s="16" t="str">
        <f>IFERROR(IF(VLOOKUP(B763,IMPORT!$F:$AF,13,FALSE)="true","X",""),"")</f>
        <v/>
      </c>
      <c r="W763" s="16" t="str">
        <f>IFERROR(IF(VLOOKUP(B763,IMPORT!$F:$AF,14,FALSE)="true","X",""),"")</f>
        <v/>
      </c>
      <c r="X763" s="12" t="str">
        <f>IFERROR(INT(IF(MID(VLOOKUP(B763,IMPORT!$F:$AF,27,FALSE),1,10)&lt;&gt;"null",MID(VLOOKUP(B763,IMPORT!$F:$AF,27,FALSE),1,10),"-")),"")</f>
        <v/>
      </c>
      <c r="Y763" s="21" t="str">
        <f>IFERROR(IF(VLOOKUP(B763,IMPORT!$F:$AF,24,FALSE)&lt;&gt;"null",VLOOKUP(B763,IMPORT!$F:$AF,24,FALSE),""),"")</f>
        <v/>
      </c>
      <c r="Z763" s="18" t="str">
        <f>IFERROR(IF(VLOOKUP(B763,IMPORT!$F:$AF,25,FALSE)&lt;&gt;"null",VLOOKUP(B763,IMPORT!$F:$AF,25,FALSE),""),"")</f>
        <v/>
      </c>
    </row>
    <row r="764" spans="1:26">
      <c r="A764" s="1" t="str">
        <f>IFERROR(IF(IMPORT!C764&lt;&gt;"",IMPORT!C764,""),"")</f>
        <v/>
      </c>
      <c r="B764" s="1">
        <f>IFERROR(VLOOKUP(D764,IMPORT!$1:$1048576,6,FALSE),"")</f>
        <v>0</v>
      </c>
      <c r="C764" s="1" t="str">
        <f>IFERROR(VLOOKUP(B764,IMPORT!$F:$G,2,FALSE),"")</f>
        <v/>
      </c>
      <c r="D764" s="8" t="str">
        <f>IFERROR(IF(IMPORT!A764&lt;&gt;"",IMPORT!A764,""),"")</f>
        <v/>
      </c>
      <c r="E764" s="1">
        <f>IFERROR(VLOOKUP(D764,IMPORT!$1:$1048576,21,FALSE),"")</f>
        <v>0</v>
      </c>
      <c r="F764" s="22" t="str">
        <f>IFERROR(IF(VLOOKUP(B764,IMPORT!$F:$J,4,0)="true","","S"),"")</f>
        <v/>
      </c>
      <c r="G764" s="10" t="str">
        <f>IFERROR(IF(VLOOKUP(B764,IMPORT!$F:$J,5,0)="normal","","B"),"")</f>
        <v/>
      </c>
      <c r="H764" s="23" t="str">
        <f>IFERROR(IF(VLOOKUP(B764,IMPORT!$F:$L,7,0)="true","","P"),"")</f>
        <v/>
      </c>
      <c r="I764" s="18" t="str">
        <f>IF(AND(OR(IMPORT!K764="available",IMPORT!K764="reservation",IMPORT!K764="reservation-late"),OR(A764&lt;&gt;"Z - Garage - Livraison",A764&lt;&gt;"Z - Garage - Livraison")),B764,"")</f>
        <v/>
      </c>
      <c r="J764" s="18" t="str">
        <f>IFERROR(IF(VLOOKUP(B764,IMPORT!$F:$AF,21,FALSE)&lt;&gt;"null",IF(OR(A764="Z - Garage - Livraison",A764="Z - Garage - Restitution"),"",B764),""),"")</f>
        <v/>
      </c>
      <c r="K764" s="18" t="str">
        <f>IF(AND(J764="",OR(IMPORT!K764="intervention",IMPORT!K764="intervention-late")),IF(OR(A764="Z - Garage - Livraison",A764="Z - Garage - Restitution"),"",B764),"")</f>
        <v/>
      </c>
      <c r="L764" s="18" t="str">
        <f t="shared" si="22"/>
        <v/>
      </c>
      <c r="M764" s="20" t="str">
        <f>IFERROR(INT(IF(OR(IMPORT!K764="intervention",IMPORT!K764="intervention-late",IMPORT!K764="unavailable"),IF(J764&lt;&gt;"",MID(VLOOKUP(B764,IMPORT!$F:$AF,21,0),1,10),MID(VLOOKUP(B764,IMPORT!$F:$AF,19,0),1,10)),"")),"")</f>
        <v/>
      </c>
      <c r="N764" s="20" t="str">
        <f>IFERROR(INT(IF(OR(IMPORT!K764="intervention",IMPORT!K764="intervention-late",IMPORT!K764="unavailable"),IF(J764&lt;&gt;"",MID(VLOOKUP(B764,IMPORT!$F:$AF,22,0),1,10),MID(VLOOKUP(B764,IMPORT!$F:$AF,20,0),1,10)),"")),"")</f>
        <v/>
      </c>
      <c r="O764" s="18" t="str">
        <f t="shared" ca="1" si="23"/>
        <v/>
      </c>
      <c r="P764" s="14" t="str">
        <f>IFERROR(INT(IF(MID(VLOOKUP(B764,IMPORT!$F:$AF,23,FALSE),1,10)&lt;&gt;"null",MID(VLOOKUP(B764,IMPORT!$F:$AF,23,FALSE),1,10),"")),"")</f>
        <v/>
      </c>
      <c r="Q764" s="16" t="str">
        <f>IFERROR(INT(IF(MID(VLOOKUP(B764,IMPORT!$F:$AF,26,FALSE),1,10)&lt;&gt;"null",MID(VLOOKUP(B764,IMPORT!$F:$AF,26,FALSE),1,10),"")),"")</f>
        <v/>
      </c>
      <c r="R764" s="16" t="str">
        <f>IFERROR(IF(VLOOKUP(B764,IMPORT!$F:$AF,11,FALSE)="true","X",""),"")</f>
        <v/>
      </c>
      <c r="S764" s="16" t="str">
        <f>IFERROR(IF(VLOOKUP(B764,IMPORT!$F:$AF,12,FALSE)="true","X",""),"")</f>
        <v/>
      </c>
      <c r="T764" s="16" t="str">
        <f>IFERROR(IF(VLOOKUP(B764,IMPORT!$F:$AF,9,FALSE)="true","X",""),"")</f>
        <v/>
      </c>
      <c r="U764" s="16" t="str">
        <f>IFERROR(IF(VLOOKUP(B764,IMPORT!$F:$AF,10,FALSE)="true","X",""),"")</f>
        <v/>
      </c>
      <c r="V764" s="16" t="str">
        <f>IFERROR(IF(VLOOKUP(B764,IMPORT!$F:$AF,13,FALSE)="true","X",""),"")</f>
        <v/>
      </c>
      <c r="W764" s="16" t="str">
        <f>IFERROR(IF(VLOOKUP(B764,IMPORT!$F:$AF,14,FALSE)="true","X",""),"")</f>
        <v/>
      </c>
      <c r="X764" s="12" t="str">
        <f>IFERROR(INT(IF(MID(VLOOKUP(B764,IMPORT!$F:$AF,27,FALSE),1,10)&lt;&gt;"null",MID(VLOOKUP(B764,IMPORT!$F:$AF,27,FALSE),1,10),"-")),"")</f>
        <v/>
      </c>
      <c r="Y764" s="21" t="str">
        <f>IFERROR(IF(VLOOKUP(B764,IMPORT!$F:$AF,24,FALSE)&lt;&gt;"null",VLOOKUP(B764,IMPORT!$F:$AF,24,FALSE),""),"")</f>
        <v/>
      </c>
      <c r="Z764" s="18" t="str">
        <f>IFERROR(IF(VLOOKUP(B764,IMPORT!$F:$AF,25,FALSE)&lt;&gt;"null",VLOOKUP(B764,IMPORT!$F:$AF,25,FALSE),""),"")</f>
        <v/>
      </c>
    </row>
    <row r="765" spans="1:26">
      <c r="A765" s="1" t="str">
        <f>IFERROR(IF(IMPORT!C765&lt;&gt;"",IMPORT!C765,""),"")</f>
        <v/>
      </c>
      <c r="B765" s="1">
        <f>IFERROR(VLOOKUP(D765,IMPORT!$1:$1048576,6,FALSE),"")</f>
        <v>0</v>
      </c>
      <c r="C765" s="1" t="str">
        <f>IFERROR(VLOOKUP(B765,IMPORT!$F:$G,2,FALSE),"")</f>
        <v/>
      </c>
      <c r="D765" s="8" t="str">
        <f>IFERROR(IF(IMPORT!A765&lt;&gt;"",IMPORT!A765,""),"")</f>
        <v/>
      </c>
      <c r="E765" s="1">
        <f>IFERROR(VLOOKUP(D765,IMPORT!$1:$1048576,21,FALSE),"")</f>
        <v>0</v>
      </c>
      <c r="F765" s="22" t="str">
        <f>IFERROR(IF(VLOOKUP(B765,IMPORT!$F:$J,4,0)="true","","S"),"")</f>
        <v/>
      </c>
      <c r="G765" s="10" t="str">
        <f>IFERROR(IF(VLOOKUP(B765,IMPORT!$F:$J,5,0)="normal","","B"),"")</f>
        <v/>
      </c>
      <c r="H765" s="23" t="str">
        <f>IFERROR(IF(VLOOKUP(B765,IMPORT!$F:$L,7,0)="true","","P"),"")</f>
        <v/>
      </c>
      <c r="I765" s="18" t="str">
        <f>IF(AND(OR(IMPORT!K765="available",IMPORT!K765="reservation",IMPORT!K765="reservation-late"),OR(A765&lt;&gt;"Z - Garage - Livraison",A765&lt;&gt;"Z - Garage - Livraison")),B765,"")</f>
        <v/>
      </c>
      <c r="J765" s="18" t="str">
        <f>IFERROR(IF(VLOOKUP(B765,IMPORT!$F:$AF,21,FALSE)&lt;&gt;"null",IF(OR(A765="Z - Garage - Livraison",A765="Z - Garage - Restitution"),"",B765),""),"")</f>
        <v/>
      </c>
      <c r="K765" s="18" t="str">
        <f>IF(AND(J765="",OR(IMPORT!K765="intervention",IMPORT!K765="intervention-late")),IF(OR(A765="Z - Garage - Livraison",A765="Z - Garage - Restitution"),"",B765),"")</f>
        <v/>
      </c>
      <c r="L765" s="18" t="str">
        <f t="shared" si="22"/>
        <v/>
      </c>
      <c r="M765" s="20" t="str">
        <f>IFERROR(INT(IF(OR(IMPORT!K765="intervention",IMPORT!K765="intervention-late",IMPORT!K765="unavailable"),IF(J765&lt;&gt;"",MID(VLOOKUP(B765,IMPORT!$F:$AF,21,0),1,10),MID(VLOOKUP(B765,IMPORT!$F:$AF,19,0),1,10)),"")),"")</f>
        <v/>
      </c>
      <c r="N765" s="20" t="str">
        <f>IFERROR(INT(IF(OR(IMPORT!K765="intervention",IMPORT!K765="intervention-late",IMPORT!K765="unavailable"),IF(J765&lt;&gt;"",MID(VLOOKUP(B765,IMPORT!$F:$AF,22,0),1,10),MID(VLOOKUP(B765,IMPORT!$F:$AF,20,0),1,10)),"")),"")</f>
        <v/>
      </c>
      <c r="O765" s="18" t="str">
        <f t="shared" ca="1" si="23"/>
        <v/>
      </c>
      <c r="P765" s="14" t="str">
        <f>IFERROR(INT(IF(MID(VLOOKUP(B765,IMPORT!$F:$AF,23,FALSE),1,10)&lt;&gt;"null",MID(VLOOKUP(B765,IMPORT!$F:$AF,23,FALSE),1,10),"")),"")</f>
        <v/>
      </c>
      <c r="Q765" s="16" t="str">
        <f>IFERROR(INT(IF(MID(VLOOKUP(B765,IMPORT!$F:$AF,26,FALSE),1,10)&lt;&gt;"null",MID(VLOOKUP(B765,IMPORT!$F:$AF,26,FALSE),1,10),"")),"")</f>
        <v/>
      </c>
      <c r="R765" s="16" t="str">
        <f>IFERROR(IF(VLOOKUP(B765,IMPORT!$F:$AF,11,FALSE)="true","X",""),"")</f>
        <v/>
      </c>
      <c r="S765" s="16" t="str">
        <f>IFERROR(IF(VLOOKUP(B765,IMPORT!$F:$AF,12,FALSE)="true","X",""),"")</f>
        <v/>
      </c>
      <c r="T765" s="16" t="str">
        <f>IFERROR(IF(VLOOKUP(B765,IMPORT!$F:$AF,9,FALSE)="true","X",""),"")</f>
        <v/>
      </c>
      <c r="U765" s="16" t="str">
        <f>IFERROR(IF(VLOOKUP(B765,IMPORT!$F:$AF,10,FALSE)="true","X",""),"")</f>
        <v/>
      </c>
      <c r="V765" s="16" t="str">
        <f>IFERROR(IF(VLOOKUP(B765,IMPORT!$F:$AF,13,FALSE)="true","X",""),"")</f>
        <v/>
      </c>
      <c r="W765" s="16" t="str">
        <f>IFERROR(IF(VLOOKUP(B765,IMPORT!$F:$AF,14,FALSE)="true","X",""),"")</f>
        <v/>
      </c>
      <c r="X765" s="12" t="str">
        <f>IFERROR(INT(IF(MID(VLOOKUP(B765,IMPORT!$F:$AF,27,FALSE),1,10)&lt;&gt;"null",MID(VLOOKUP(B765,IMPORT!$F:$AF,27,FALSE),1,10),"-")),"")</f>
        <v/>
      </c>
      <c r="Y765" s="21" t="str">
        <f>IFERROR(IF(VLOOKUP(B765,IMPORT!$F:$AF,24,FALSE)&lt;&gt;"null",VLOOKUP(B765,IMPORT!$F:$AF,24,FALSE),""),"")</f>
        <v/>
      </c>
      <c r="Z765" s="18" t="str">
        <f>IFERROR(IF(VLOOKUP(B765,IMPORT!$F:$AF,25,FALSE)&lt;&gt;"null",VLOOKUP(B765,IMPORT!$F:$AF,25,FALSE),""),"")</f>
        <v/>
      </c>
    </row>
    <row r="766" spans="1:26">
      <c r="A766" s="1" t="str">
        <f>IFERROR(IF(IMPORT!C766&lt;&gt;"",IMPORT!C766,""),"")</f>
        <v/>
      </c>
      <c r="B766" s="1">
        <f>IFERROR(VLOOKUP(D766,IMPORT!$1:$1048576,6,FALSE),"")</f>
        <v>0</v>
      </c>
      <c r="C766" s="1" t="str">
        <f>IFERROR(VLOOKUP(B766,IMPORT!$F:$G,2,FALSE),"")</f>
        <v/>
      </c>
      <c r="D766" s="8" t="str">
        <f>IFERROR(IF(IMPORT!A766&lt;&gt;"",IMPORT!A766,""),"")</f>
        <v/>
      </c>
      <c r="E766" s="1">
        <f>IFERROR(VLOOKUP(D766,IMPORT!$1:$1048576,21,FALSE),"")</f>
        <v>0</v>
      </c>
      <c r="F766" s="22" t="str">
        <f>IFERROR(IF(VLOOKUP(B766,IMPORT!$F:$J,4,0)="true","","S"),"")</f>
        <v/>
      </c>
      <c r="G766" s="10" t="str">
        <f>IFERROR(IF(VLOOKUP(B766,IMPORT!$F:$J,5,0)="normal","","B"),"")</f>
        <v/>
      </c>
      <c r="H766" s="23" t="str">
        <f>IFERROR(IF(VLOOKUP(B766,IMPORT!$F:$L,7,0)="true","","P"),"")</f>
        <v/>
      </c>
      <c r="I766" s="18" t="str">
        <f>IF(AND(OR(IMPORT!K766="available",IMPORT!K766="reservation",IMPORT!K766="reservation-late"),OR(A766&lt;&gt;"Z - Garage - Livraison",A766&lt;&gt;"Z - Garage - Livraison")),B766,"")</f>
        <v/>
      </c>
      <c r="J766" s="18" t="str">
        <f>IFERROR(IF(VLOOKUP(B766,IMPORT!$F:$AF,21,FALSE)&lt;&gt;"null",IF(OR(A766="Z - Garage - Livraison",A766="Z - Garage - Restitution"),"",B766),""),"")</f>
        <v/>
      </c>
      <c r="K766" s="18" t="str">
        <f>IF(AND(J766="",OR(IMPORT!K766="intervention",IMPORT!K766="intervention-late")),IF(OR(A766="Z - Garage - Livraison",A766="Z - Garage - Restitution"),"",B766),"")</f>
        <v/>
      </c>
      <c r="L766" s="18" t="str">
        <f t="shared" si="22"/>
        <v/>
      </c>
      <c r="M766" s="20" t="str">
        <f>IFERROR(INT(IF(OR(IMPORT!K766="intervention",IMPORT!K766="intervention-late",IMPORT!K766="unavailable"),IF(J766&lt;&gt;"",MID(VLOOKUP(B766,IMPORT!$F:$AF,21,0),1,10),MID(VLOOKUP(B766,IMPORT!$F:$AF,19,0),1,10)),"")),"")</f>
        <v/>
      </c>
      <c r="N766" s="20" t="str">
        <f>IFERROR(INT(IF(OR(IMPORT!K766="intervention",IMPORT!K766="intervention-late",IMPORT!K766="unavailable"),IF(J766&lt;&gt;"",MID(VLOOKUP(B766,IMPORT!$F:$AF,22,0),1,10),MID(VLOOKUP(B766,IMPORT!$F:$AF,20,0),1,10)),"")),"")</f>
        <v/>
      </c>
      <c r="O766" s="18" t="str">
        <f t="shared" ca="1" si="23"/>
        <v/>
      </c>
      <c r="P766" s="14" t="str">
        <f>IFERROR(INT(IF(MID(VLOOKUP(B766,IMPORT!$F:$AF,23,FALSE),1,10)&lt;&gt;"null",MID(VLOOKUP(B766,IMPORT!$F:$AF,23,FALSE),1,10),"")),"")</f>
        <v/>
      </c>
      <c r="Q766" s="16" t="str">
        <f>IFERROR(INT(IF(MID(VLOOKUP(B766,IMPORT!$F:$AF,26,FALSE),1,10)&lt;&gt;"null",MID(VLOOKUP(B766,IMPORT!$F:$AF,26,FALSE),1,10),"")),"")</f>
        <v/>
      </c>
      <c r="R766" s="16" t="str">
        <f>IFERROR(IF(VLOOKUP(B766,IMPORT!$F:$AF,11,FALSE)="true","X",""),"")</f>
        <v/>
      </c>
      <c r="S766" s="16" t="str">
        <f>IFERROR(IF(VLOOKUP(B766,IMPORT!$F:$AF,12,FALSE)="true","X",""),"")</f>
        <v/>
      </c>
      <c r="T766" s="16" t="str">
        <f>IFERROR(IF(VLOOKUP(B766,IMPORT!$F:$AF,9,FALSE)="true","X",""),"")</f>
        <v/>
      </c>
      <c r="U766" s="16" t="str">
        <f>IFERROR(IF(VLOOKUP(B766,IMPORT!$F:$AF,10,FALSE)="true","X",""),"")</f>
        <v/>
      </c>
      <c r="V766" s="16" t="str">
        <f>IFERROR(IF(VLOOKUP(B766,IMPORT!$F:$AF,13,FALSE)="true","X",""),"")</f>
        <v/>
      </c>
      <c r="W766" s="16" t="str">
        <f>IFERROR(IF(VLOOKUP(B766,IMPORT!$F:$AF,14,FALSE)="true","X",""),"")</f>
        <v/>
      </c>
      <c r="X766" s="12" t="str">
        <f>IFERROR(INT(IF(MID(VLOOKUP(B766,IMPORT!$F:$AF,27,FALSE),1,10)&lt;&gt;"null",MID(VLOOKUP(B766,IMPORT!$F:$AF,27,FALSE),1,10),"-")),"")</f>
        <v/>
      </c>
      <c r="Y766" s="21" t="str">
        <f>IFERROR(IF(VLOOKUP(B766,IMPORT!$F:$AF,24,FALSE)&lt;&gt;"null",VLOOKUP(B766,IMPORT!$F:$AF,24,FALSE),""),"")</f>
        <v/>
      </c>
      <c r="Z766" s="18" t="str">
        <f>IFERROR(IF(VLOOKUP(B766,IMPORT!$F:$AF,25,FALSE)&lt;&gt;"null",VLOOKUP(B766,IMPORT!$F:$AF,25,FALSE),""),"")</f>
        <v/>
      </c>
    </row>
    <row r="767" spans="1:26">
      <c r="A767" s="1" t="str">
        <f>IFERROR(IF(IMPORT!C767&lt;&gt;"",IMPORT!C767,""),"")</f>
        <v/>
      </c>
      <c r="B767" s="1">
        <f>IFERROR(VLOOKUP(D767,IMPORT!$1:$1048576,6,FALSE),"")</f>
        <v>0</v>
      </c>
      <c r="C767" s="1" t="str">
        <f>IFERROR(VLOOKUP(B767,IMPORT!$F:$G,2,FALSE),"")</f>
        <v/>
      </c>
      <c r="D767" s="8" t="str">
        <f>IFERROR(IF(IMPORT!A767&lt;&gt;"",IMPORT!A767,""),"")</f>
        <v/>
      </c>
      <c r="E767" s="1">
        <f>IFERROR(VLOOKUP(D767,IMPORT!$1:$1048576,21,FALSE),"")</f>
        <v>0</v>
      </c>
      <c r="F767" s="22" t="str">
        <f>IFERROR(IF(VLOOKUP(B767,IMPORT!$F:$J,4,0)="true","","S"),"")</f>
        <v/>
      </c>
      <c r="G767" s="10" t="str">
        <f>IFERROR(IF(VLOOKUP(B767,IMPORT!$F:$J,5,0)="normal","","B"),"")</f>
        <v/>
      </c>
      <c r="H767" s="23" t="str">
        <f>IFERROR(IF(VLOOKUP(B767,IMPORT!$F:$L,7,0)="true","","P"),"")</f>
        <v/>
      </c>
      <c r="I767" s="18" t="str">
        <f>IF(AND(OR(IMPORT!K767="available",IMPORT!K767="reservation",IMPORT!K767="reservation-late"),OR(A767&lt;&gt;"Z - Garage - Livraison",A767&lt;&gt;"Z - Garage - Livraison")),B767,"")</f>
        <v/>
      </c>
      <c r="J767" s="18" t="str">
        <f>IFERROR(IF(VLOOKUP(B767,IMPORT!$F:$AF,21,FALSE)&lt;&gt;"null",IF(OR(A767="Z - Garage - Livraison",A767="Z - Garage - Restitution"),"",B767),""),"")</f>
        <v/>
      </c>
      <c r="K767" s="18" t="str">
        <f>IF(AND(J767="",OR(IMPORT!K767="intervention",IMPORT!K767="intervention-late")),IF(OR(A767="Z - Garage - Livraison",A767="Z - Garage - Restitution"),"",B767),"")</f>
        <v/>
      </c>
      <c r="L767" s="18" t="str">
        <f t="shared" si="22"/>
        <v/>
      </c>
      <c r="M767" s="20" t="str">
        <f>IFERROR(INT(IF(OR(IMPORT!K767="intervention",IMPORT!K767="intervention-late",IMPORT!K767="unavailable"),IF(J767&lt;&gt;"",MID(VLOOKUP(B767,IMPORT!$F:$AF,21,0),1,10),MID(VLOOKUP(B767,IMPORT!$F:$AF,19,0),1,10)),"")),"")</f>
        <v/>
      </c>
      <c r="N767" s="20" t="str">
        <f>IFERROR(INT(IF(OR(IMPORT!K767="intervention",IMPORT!K767="intervention-late",IMPORT!K767="unavailable"),IF(J767&lt;&gt;"",MID(VLOOKUP(B767,IMPORT!$F:$AF,22,0),1,10),MID(VLOOKUP(B767,IMPORT!$F:$AF,20,0),1,10)),"")),"")</f>
        <v/>
      </c>
      <c r="O767" s="18" t="str">
        <f t="shared" ca="1" si="23"/>
        <v/>
      </c>
      <c r="P767" s="14" t="str">
        <f>IFERROR(INT(IF(MID(VLOOKUP(B767,IMPORT!$F:$AF,23,FALSE),1,10)&lt;&gt;"null",MID(VLOOKUP(B767,IMPORT!$F:$AF,23,FALSE),1,10),"")),"")</f>
        <v/>
      </c>
      <c r="Q767" s="16" t="str">
        <f>IFERROR(INT(IF(MID(VLOOKUP(B767,IMPORT!$F:$AF,26,FALSE),1,10)&lt;&gt;"null",MID(VLOOKUP(B767,IMPORT!$F:$AF,26,FALSE),1,10),"")),"")</f>
        <v/>
      </c>
      <c r="R767" s="16" t="str">
        <f>IFERROR(IF(VLOOKUP(B767,IMPORT!$F:$AF,11,FALSE)="true","X",""),"")</f>
        <v/>
      </c>
      <c r="S767" s="16" t="str">
        <f>IFERROR(IF(VLOOKUP(B767,IMPORT!$F:$AF,12,FALSE)="true","X",""),"")</f>
        <v/>
      </c>
      <c r="T767" s="16" t="str">
        <f>IFERROR(IF(VLOOKUP(B767,IMPORT!$F:$AF,9,FALSE)="true","X",""),"")</f>
        <v/>
      </c>
      <c r="U767" s="16" t="str">
        <f>IFERROR(IF(VLOOKUP(B767,IMPORT!$F:$AF,10,FALSE)="true","X",""),"")</f>
        <v/>
      </c>
      <c r="V767" s="16" t="str">
        <f>IFERROR(IF(VLOOKUP(B767,IMPORT!$F:$AF,13,FALSE)="true","X",""),"")</f>
        <v/>
      </c>
      <c r="W767" s="16" t="str">
        <f>IFERROR(IF(VLOOKUP(B767,IMPORT!$F:$AF,14,FALSE)="true","X",""),"")</f>
        <v/>
      </c>
      <c r="X767" s="12" t="str">
        <f>IFERROR(INT(IF(MID(VLOOKUP(B767,IMPORT!$F:$AF,27,FALSE),1,10)&lt;&gt;"null",MID(VLOOKUP(B767,IMPORT!$F:$AF,27,FALSE),1,10),"-")),"")</f>
        <v/>
      </c>
      <c r="Y767" s="21" t="str">
        <f>IFERROR(IF(VLOOKUP(B767,IMPORT!$F:$AF,24,FALSE)&lt;&gt;"null",VLOOKUP(B767,IMPORT!$F:$AF,24,FALSE),""),"")</f>
        <v/>
      </c>
      <c r="Z767" s="18" t="str">
        <f>IFERROR(IF(VLOOKUP(B767,IMPORT!$F:$AF,25,FALSE)&lt;&gt;"null",VLOOKUP(B767,IMPORT!$F:$AF,25,FALSE),""),"")</f>
        <v/>
      </c>
    </row>
    <row r="768" spans="1:26">
      <c r="A768" s="1" t="str">
        <f>IFERROR(IF(IMPORT!C768&lt;&gt;"",IMPORT!C768,""),"")</f>
        <v/>
      </c>
      <c r="B768" s="1">
        <f>IFERROR(VLOOKUP(D768,IMPORT!$1:$1048576,6,FALSE),"")</f>
        <v>0</v>
      </c>
      <c r="C768" s="1" t="str">
        <f>IFERROR(VLOOKUP(B768,IMPORT!$F:$G,2,FALSE),"")</f>
        <v/>
      </c>
      <c r="D768" s="8" t="str">
        <f>IFERROR(IF(IMPORT!A768&lt;&gt;"",IMPORT!A768,""),"")</f>
        <v/>
      </c>
      <c r="E768" s="1">
        <f>IFERROR(VLOOKUP(D768,IMPORT!$1:$1048576,21,FALSE),"")</f>
        <v>0</v>
      </c>
      <c r="F768" s="22" t="str">
        <f>IFERROR(IF(VLOOKUP(B768,IMPORT!$F:$J,4,0)="true","","S"),"")</f>
        <v/>
      </c>
      <c r="G768" s="10" t="str">
        <f>IFERROR(IF(VLOOKUP(B768,IMPORT!$F:$J,5,0)="normal","","B"),"")</f>
        <v/>
      </c>
      <c r="H768" s="23" t="str">
        <f>IFERROR(IF(VLOOKUP(B768,IMPORT!$F:$L,7,0)="true","","P"),"")</f>
        <v/>
      </c>
      <c r="I768" s="18" t="str">
        <f>IF(AND(OR(IMPORT!K768="available",IMPORT!K768="reservation",IMPORT!K768="reservation-late"),OR(A768&lt;&gt;"Z - Garage - Livraison",A768&lt;&gt;"Z - Garage - Livraison")),B768,"")</f>
        <v/>
      </c>
      <c r="J768" s="18" t="str">
        <f>IFERROR(IF(VLOOKUP(B768,IMPORT!$F:$AF,21,FALSE)&lt;&gt;"null",IF(OR(A768="Z - Garage - Livraison",A768="Z - Garage - Restitution"),"",B768),""),"")</f>
        <v/>
      </c>
      <c r="K768" s="18" t="str">
        <f>IF(AND(J768="",OR(IMPORT!K768="intervention",IMPORT!K768="intervention-late")),IF(OR(A768="Z - Garage - Livraison",A768="Z - Garage - Restitution"),"",B768),"")</f>
        <v/>
      </c>
      <c r="L768" s="18" t="str">
        <f t="shared" si="22"/>
        <v/>
      </c>
      <c r="M768" s="20" t="str">
        <f>IFERROR(INT(IF(OR(IMPORT!K768="intervention",IMPORT!K768="intervention-late",IMPORT!K768="unavailable"),IF(J768&lt;&gt;"",MID(VLOOKUP(B768,IMPORT!$F:$AF,21,0),1,10),MID(VLOOKUP(B768,IMPORT!$F:$AF,19,0),1,10)),"")),"")</f>
        <v/>
      </c>
      <c r="N768" s="20" t="str">
        <f>IFERROR(INT(IF(OR(IMPORT!K768="intervention",IMPORT!K768="intervention-late",IMPORT!K768="unavailable"),IF(J768&lt;&gt;"",MID(VLOOKUP(B768,IMPORT!$F:$AF,22,0),1,10),MID(VLOOKUP(B768,IMPORT!$F:$AF,20,0),1,10)),"")),"")</f>
        <v/>
      </c>
      <c r="O768" s="18" t="str">
        <f t="shared" ca="1" si="23"/>
        <v/>
      </c>
      <c r="P768" s="14" t="str">
        <f>IFERROR(INT(IF(MID(VLOOKUP(B768,IMPORT!$F:$AF,23,FALSE),1,10)&lt;&gt;"null",MID(VLOOKUP(B768,IMPORT!$F:$AF,23,FALSE),1,10),"")),"")</f>
        <v/>
      </c>
      <c r="Q768" s="16" t="str">
        <f>IFERROR(INT(IF(MID(VLOOKUP(B768,IMPORT!$F:$AF,26,FALSE),1,10)&lt;&gt;"null",MID(VLOOKUP(B768,IMPORT!$F:$AF,26,FALSE),1,10),"")),"")</f>
        <v/>
      </c>
      <c r="R768" s="16" t="str">
        <f>IFERROR(IF(VLOOKUP(B768,IMPORT!$F:$AF,11,FALSE)="true","X",""),"")</f>
        <v/>
      </c>
      <c r="S768" s="16" t="str">
        <f>IFERROR(IF(VLOOKUP(B768,IMPORT!$F:$AF,12,FALSE)="true","X",""),"")</f>
        <v/>
      </c>
      <c r="T768" s="16" t="str">
        <f>IFERROR(IF(VLOOKUP(B768,IMPORT!$F:$AF,9,FALSE)="true","X",""),"")</f>
        <v/>
      </c>
      <c r="U768" s="16" t="str">
        <f>IFERROR(IF(VLOOKUP(B768,IMPORT!$F:$AF,10,FALSE)="true","X",""),"")</f>
        <v/>
      </c>
      <c r="V768" s="16" t="str">
        <f>IFERROR(IF(VLOOKUP(B768,IMPORT!$F:$AF,13,FALSE)="true","X",""),"")</f>
        <v/>
      </c>
      <c r="W768" s="16" t="str">
        <f>IFERROR(IF(VLOOKUP(B768,IMPORT!$F:$AF,14,FALSE)="true","X",""),"")</f>
        <v/>
      </c>
      <c r="X768" s="12" t="str">
        <f>IFERROR(INT(IF(MID(VLOOKUP(B768,IMPORT!$F:$AF,27,FALSE),1,10)&lt;&gt;"null",MID(VLOOKUP(B768,IMPORT!$F:$AF,27,FALSE),1,10),"-")),"")</f>
        <v/>
      </c>
      <c r="Y768" s="21" t="str">
        <f>IFERROR(IF(VLOOKUP(B768,IMPORT!$F:$AF,24,FALSE)&lt;&gt;"null",VLOOKUP(B768,IMPORT!$F:$AF,24,FALSE),""),"")</f>
        <v/>
      </c>
      <c r="Z768" s="18" t="str">
        <f>IFERROR(IF(VLOOKUP(B768,IMPORT!$F:$AF,25,FALSE)&lt;&gt;"null",VLOOKUP(B768,IMPORT!$F:$AF,25,FALSE),""),"")</f>
        <v/>
      </c>
    </row>
    <row r="769" spans="1:26">
      <c r="A769" s="1" t="str">
        <f>IFERROR(IF(IMPORT!C769&lt;&gt;"",IMPORT!C769,""),"")</f>
        <v/>
      </c>
      <c r="B769" s="1">
        <f>IFERROR(VLOOKUP(D769,IMPORT!$1:$1048576,6,FALSE),"")</f>
        <v>0</v>
      </c>
      <c r="C769" s="1" t="str">
        <f>IFERROR(VLOOKUP(B769,IMPORT!$F:$G,2,FALSE),"")</f>
        <v/>
      </c>
      <c r="D769" s="8" t="str">
        <f>IFERROR(IF(IMPORT!A769&lt;&gt;"",IMPORT!A769,""),"")</f>
        <v/>
      </c>
      <c r="E769" s="1">
        <f>IFERROR(VLOOKUP(D769,IMPORT!$1:$1048576,21,FALSE),"")</f>
        <v>0</v>
      </c>
      <c r="F769" s="22" t="str">
        <f>IFERROR(IF(VLOOKUP(B769,IMPORT!$F:$J,4,0)="true","","S"),"")</f>
        <v/>
      </c>
      <c r="G769" s="10" t="str">
        <f>IFERROR(IF(VLOOKUP(B769,IMPORT!$F:$J,5,0)="normal","","B"),"")</f>
        <v/>
      </c>
      <c r="H769" s="23" t="str">
        <f>IFERROR(IF(VLOOKUP(B769,IMPORT!$F:$L,7,0)="true","","P"),"")</f>
        <v/>
      </c>
      <c r="I769" s="18" t="str">
        <f>IF(AND(OR(IMPORT!K769="available",IMPORT!K769="reservation",IMPORT!K769="reservation-late"),OR(A769&lt;&gt;"Z - Garage - Livraison",A769&lt;&gt;"Z - Garage - Livraison")),B769,"")</f>
        <v/>
      </c>
      <c r="J769" s="18" t="str">
        <f>IFERROR(IF(VLOOKUP(B769,IMPORT!$F:$AF,21,FALSE)&lt;&gt;"null",IF(OR(A769="Z - Garage - Livraison",A769="Z - Garage - Restitution"),"",B769),""),"")</f>
        <v/>
      </c>
      <c r="K769" s="18" t="str">
        <f>IF(AND(J769="",OR(IMPORT!K769="intervention",IMPORT!K769="intervention-late")),IF(OR(A769="Z - Garage - Livraison",A769="Z - Garage - Restitution"),"",B769),"")</f>
        <v/>
      </c>
      <c r="L769" s="18" t="str">
        <f t="shared" si="22"/>
        <v/>
      </c>
      <c r="M769" s="20" t="str">
        <f>IFERROR(INT(IF(OR(IMPORT!K769="intervention",IMPORT!K769="intervention-late",IMPORT!K769="unavailable"),IF(J769&lt;&gt;"",MID(VLOOKUP(B769,IMPORT!$F:$AF,21,0),1,10),MID(VLOOKUP(B769,IMPORT!$F:$AF,19,0),1,10)),"")),"")</f>
        <v/>
      </c>
      <c r="N769" s="20" t="str">
        <f>IFERROR(INT(IF(OR(IMPORT!K769="intervention",IMPORT!K769="intervention-late",IMPORT!K769="unavailable"),IF(J769&lt;&gt;"",MID(VLOOKUP(B769,IMPORT!$F:$AF,22,0),1,10),MID(VLOOKUP(B769,IMPORT!$F:$AF,20,0),1,10)),"")),"")</f>
        <v/>
      </c>
      <c r="O769" s="18" t="str">
        <f t="shared" ca="1" si="23"/>
        <v/>
      </c>
      <c r="P769" s="14" t="str">
        <f>IFERROR(INT(IF(MID(VLOOKUP(B769,IMPORT!$F:$AF,23,FALSE),1,10)&lt;&gt;"null",MID(VLOOKUP(B769,IMPORT!$F:$AF,23,FALSE),1,10),"")),"")</f>
        <v/>
      </c>
      <c r="Q769" s="16" t="str">
        <f>IFERROR(INT(IF(MID(VLOOKUP(B769,IMPORT!$F:$AF,26,FALSE),1,10)&lt;&gt;"null",MID(VLOOKUP(B769,IMPORT!$F:$AF,26,FALSE),1,10),"")),"")</f>
        <v/>
      </c>
      <c r="R769" s="16" t="str">
        <f>IFERROR(IF(VLOOKUP(B769,IMPORT!$F:$AF,11,FALSE)="true","X",""),"")</f>
        <v/>
      </c>
      <c r="S769" s="16" t="str">
        <f>IFERROR(IF(VLOOKUP(B769,IMPORT!$F:$AF,12,FALSE)="true","X",""),"")</f>
        <v/>
      </c>
      <c r="T769" s="16" t="str">
        <f>IFERROR(IF(VLOOKUP(B769,IMPORT!$F:$AF,9,FALSE)="true","X",""),"")</f>
        <v/>
      </c>
      <c r="U769" s="16" t="str">
        <f>IFERROR(IF(VLOOKUP(B769,IMPORT!$F:$AF,10,FALSE)="true","X",""),"")</f>
        <v/>
      </c>
      <c r="V769" s="16" t="str">
        <f>IFERROR(IF(VLOOKUP(B769,IMPORT!$F:$AF,13,FALSE)="true","X",""),"")</f>
        <v/>
      </c>
      <c r="W769" s="16" t="str">
        <f>IFERROR(IF(VLOOKUP(B769,IMPORT!$F:$AF,14,FALSE)="true","X",""),"")</f>
        <v/>
      </c>
      <c r="X769" s="12" t="str">
        <f>IFERROR(INT(IF(MID(VLOOKUP(B769,IMPORT!$F:$AF,27,FALSE),1,10)&lt;&gt;"null",MID(VLOOKUP(B769,IMPORT!$F:$AF,27,FALSE),1,10),"-")),"")</f>
        <v/>
      </c>
      <c r="Y769" s="21" t="str">
        <f>IFERROR(IF(VLOOKUP(B769,IMPORT!$F:$AF,24,FALSE)&lt;&gt;"null",VLOOKUP(B769,IMPORT!$F:$AF,24,FALSE),""),"")</f>
        <v/>
      </c>
      <c r="Z769" s="18" t="str">
        <f>IFERROR(IF(VLOOKUP(B769,IMPORT!$F:$AF,25,FALSE)&lt;&gt;"null",VLOOKUP(B769,IMPORT!$F:$AF,25,FALSE),""),"")</f>
        <v/>
      </c>
    </row>
    <row r="770" spans="1:26">
      <c r="A770" s="1" t="str">
        <f>IFERROR(IF(IMPORT!C770&lt;&gt;"",IMPORT!C770,""),"")</f>
        <v/>
      </c>
      <c r="B770" s="1">
        <f>IFERROR(VLOOKUP(D770,IMPORT!$1:$1048576,6,FALSE),"")</f>
        <v>0</v>
      </c>
      <c r="C770" s="1" t="str">
        <f>IFERROR(VLOOKUP(B770,IMPORT!$F:$G,2,FALSE),"")</f>
        <v/>
      </c>
      <c r="D770" s="8" t="str">
        <f>IFERROR(IF(IMPORT!A770&lt;&gt;"",IMPORT!A770,""),"")</f>
        <v/>
      </c>
      <c r="E770" s="1">
        <f>IFERROR(VLOOKUP(D770,IMPORT!$1:$1048576,21,FALSE),"")</f>
        <v>0</v>
      </c>
      <c r="F770" s="22" t="str">
        <f>IFERROR(IF(VLOOKUP(B770,IMPORT!$F:$J,4,0)="true","","S"),"")</f>
        <v/>
      </c>
      <c r="G770" s="10" t="str">
        <f>IFERROR(IF(VLOOKUP(B770,IMPORT!$F:$J,5,0)="normal","","B"),"")</f>
        <v/>
      </c>
      <c r="H770" s="23" t="str">
        <f>IFERROR(IF(VLOOKUP(B770,IMPORT!$F:$L,7,0)="true","","P"),"")</f>
        <v/>
      </c>
      <c r="I770" s="18" t="str">
        <f>IF(AND(OR(IMPORT!K770="available",IMPORT!K770="reservation",IMPORT!K770="reservation-late"),OR(A770&lt;&gt;"Z - Garage - Livraison",A770&lt;&gt;"Z - Garage - Livraison")),B770,"")</f>
        <v/>
      </c>
      <c r="J770" s="18" t="str">
        <f>IFERROR(IF(VLOOKUP(B770,IMPORT!$F:$AF,21,FALSE)&lt;&gt;"null",IF(OR(A770="Z - Garage - Livraison",A770="Z - Garage - Restitution"),"",B770),""),"")</f>
        <v/>
      </c>
      <c r="K770" s="18" t="str">
        <f>IF(AND(J770="",OR(IMPORT!K770="intervention",IMPORT!K770="intervention-late")),IF(OR(A770="Z - Garage - Livraison",A770="Z - Garage - Restitution"),"",B770),"")</f>
        <v/>
      </c>
      <c r="L770" s="18" t="str">
        <f t="shared" ref="L770:L833" si="24">IFERROR(IF(OR(A770="Z - Garage - Livraison",A770="Z - Garage - Restitution"),B770,""),"")</f>
        <v/>
      </c>
      <c r="M770" s="20" t="str">
        <f>IFERROR(INT(IF(OR(IMPORT!K770="intervention",IMPORT!K770="intervention-late",IMPORT!K770="unavailable"),IF(J770&lt;&gt;"",MID(VLOOKUP(B770,IMPORT!$F:$AF,21,0),1,10),MID(VLOOKUP(B770,IMPORT!$F:$AF,19,0),1,10)),"")),"")</f>
        <v/>
      </c>
      <c r="N770" s="20" t="str">
        <f>IFERROR(INT(IF(OR(IMPORT!K770="intervention",IMPORT!K770="intervention-late",IMPORT!K770="unavailable"),IF(J770&lt;&gt;"",MID(VLOOKUP(B770,IMPORT!$F:$AF,22,0),1,10),MID(VLOOKUP(B770,IMPORT!$F:$AF,20,0),1,10)),"")),"")</f>
        <v/>
      </c>
      <c r="O770" s="18" t="str">
        <f t="shared" ca="1" si="23"/>
        <v/>
      </c>
      <c r="P770" s="14" t="str">
        <f>IFERROR(INT(IF(MID(VLOOKUP(B770,IMPORT!$F:$AF,23,FALSE),1,10)&lt;&gt;"null",MID(VLOOKUP(B770,IMPORT!$F:$AF,23,FALSE),1,10),"")),"")</f>
        <v/>
      </c>
      <c r="Q770" s="16" t="str">
        <f>IFERROR(INT(IF(MID(VLOOKUP(B770,IMPORT!$F:$AF,26,FALSE),1,10)&lt;&gt;"null",MID(VLOOKUP(B770,IMPORT!$F:$AF,26,FALSE),1,10),"")),"")</f>
        <v/>
      </c>
      <c r="R770" s="16" t="str">
        <f>IFERROR(IF(VLOOKUP(B770,IMPORT!$F:$AF,11,FALSE)="true","X",""),"")</f>
        <v/>
      </c>
      <c r="S770" s="16" t="str">
        <f>IFERROR(IF(VLOOKUP(B770,IMPORT!$F:$AF,12,FALSE)="true","X",""),"")</f>
        <v/>
      </c>
      <c r="T770" s="16" t="str">
        <f>IFERROR(IF(VLOOKUP(B770,IMPORT!$F:$AF,9,FALSE)="true","X",""),"")</f>
        <v/>
      </c>
      <c r="U770" s="16" t="str">
        <f>IFERROR(IF(VLOOKUP(B770,IMPORT!$F:$AF,10,FALSE)="true","X",""),"")</f>
        <v/>
      </c>
      <c r="V770" s="16" t="str">
        <f>IFERROR(IF(VLOOKUP(B770,IMPORT!$F:$AF,13,FALSE)="true","X",""),"")</f>
        <v/>
      </c>
      <c r="W770" s="16" t="str">
        <f>IFERROR(IF(VLOOKUP(B770,IMPORT!$F:$AF,14,FALSE)="true","X",""),"")</f>
        <v/>
      </c>
      <c r="X770" s="12" t="str">
        <f>IFERROR(INT(IF(MID(VLOOKUP(B770,IMPORT!$F:$AF,27,FALSE),1,10)&lt;&gt;"null",MID(VLOOKUP(B770,IMPORT!$F:$AF,27,FALSE),1,10),"-")),"")</f>
        <v/>
      </c>
      <c r="Y770" s="21" t="str">
        <f>IFERROR(IF(VLOOKUP(B770,IMPORT!$F:$AF,24,FALSE)&lt;&gt;"null",VLOOKUP(B770,IMPORT!$F:$AF,24,FALSE),""),"")</f>
        <v/>
      </c>
      <c r="Z770" s="18" t="str">
        <f>IFERROR(IF(VLOOKUP(B770,IMPORT!$F:$AF,25,FALSE)&lt;&gt;"null",VLOOKUP(B770,IMPORT!$F:$AF,25,FALSE),""),"")</f>
        <v/>
      </c>
    </row>
    <row r="771" spans="1:26">
      <c r="A771" s="1" t="str">
        <f>IFERROR(IF(IMPORT!C771&lt;&gt;"",IMPORT!C771,""),"")</f>
        <v/>
      </c>
      <c r="B771" s="1">
        <f>IFERROR(VLOOKUP(D771,IMPORT!$1:$1048576,6,FALSE),"")</f>
        <v>0</v>
      </c>
      <c r="C771" s="1" t="str">
        <f>IFERROR(VLOOKUP(B771,IMPORT!$F:$G,2,FALSE),"")</f>
        <v/>
      </c>
      <c r="D771" s="8" t="str">
        <f>IFERROR(IF(IMPORT!A771&lt;&gt;"",IMPORT!A771,""),"")</f>
        <v/>
      </c>
      <c r="E771" s="1">
        <f>IFERROR(VLOOKUP(D771,IMPORT!$1:$1048576,21,FALSE),"")</f>
        <v>0</v>
      </c>
      <c r="F771" s="22" t="str">
        <f>IFERROR(IF(VLOOKUP(B771,IMPORT!$F:$J,4,0)="true","","S"),"")</f>
        <v/>
      </c>
      <c r="G771" s="10" t="str">
        <f>IFERROR(IF(VLOOKUP(B771,IMPORT!$F:$J,5,0)="normal","","B"),"")</f>
        <v/>
      </c>
      <c r="H771" s="23" t="str">
        <f>IFERROR(IF(VLOOKUP(B771,IMPORT!$F:$L,7,0)="true","","P"),"")</f>
        <v/>
      </c>
      <c r="I771" s="18" t="str">
        <f>IF(AND(OR(IMPORT!K771="available",IMPORT!K771="reservation",IMPORT!K771="reservation-late"),OR(A771&lt;&gt;"Z - Garage - Livraison",A771&lt;&gt;"Z - Garage - Livraison")),B771,"")</f>
        <v/>
      </c>
      <c r="J771" s="18" t="str">
        <f>IFERROR(IF(VLOOKUP(B771,IMPORT!$F:$AF,21,FALSE)&lt;&gt;"null",IF(OR(A771="Z - Garage - Livraison",A771="Z - Garage - Restitution"),"",B771),""),"")</f>
        <v/>
      </c>
      <c r="K771" s="18" t="str">
        <f>IF(AND(J771="",OR(IMPORT!K771="intervention",IMPORT!K771="intervention-late")),IF(OR(A771="Z - Garage - Livraison",A771="Z - Garage - Restitution"),"",B771),"")</f>
        <v/>
      </c>
      <c r="L771" s="18" t="str">
        <f t="shared" si="24"/>
        <v/>
      </c>
      <c r="M771" s="20" t="str">
        <f>IFERROR(INT(IF(OR(IMPORT!K771="intervention",IMPORT!K771="intervention-late",IMPORT!K771="unavailable"),IF(J771&lt;&gt;"",MID(VLOOKUP(B771,IMPORT!$F:$AF,21,0),1,10),MID(VLOOKUP(B771,IMPORT!$F:$AF,19,0),1,10)),"")),"")</f>
        <v/>
      </c>
      <c r="N771" s="20" t="str">
        <f>IFERROR(INT(IF(OR(IMPORT!K771="intervention",IMPORT!K771="intervention-late",IMPORT!K771="unavailable"),IF(J771&lt;&gt;"",MID(VLOOKUP(B771,IMPORT!$F:$AF,22,0),1,10),MID(VLOOKUP(B771,IMPORT!$F:$AF,20,0),1,10)),"")),"")</f>
        <v/>
      </c>
      <c r="O771" s="18" t="str">
        <f t="shared" ref="O771:O834" ca="1" si="25">IF(J771&lt;&gt;"",IF(N771&lt;&gt;"",N771-TODAY(),""),"")</f>
        <v/>
      </c>
      <c r="P771" s="14" t="str">
        <f>IFERROR(INT(IF(MID(VLOOKUP(B771,IMPORT!$F:$AF,23,FALSE),1,10)&lt;&gt;"null",MID(VLOOKUP(B771,IMPORT!$F:$AF,23,FALSE),1,10),"")),"")</f>
        <v/>
      </c>
      <c r="Q771" s="16" t="str">
        <f>IFERROR(INT(IF(MID(VLOOKUP(B771,IMPORT!$F:$AF,26,FALSE),1,10)&lt;&gt;"null",MID(VLOOKUP(B771,IMPORT!$F:$AF,26,FALSE),1,10),"")),"")</f>
        <v/>
      </c>
      <c r="R771" s="16" t="str">
        <f>IFERROR(IF(VLOOKUP(B771,IMPORT!$F:$AF,11,FALSE)="true","X",""),"")</f>
        <v/>
      </c>
      <c r="S771" s="16" t="str">
        <f>IFERROR(IF(VLOOKUP(B771,IMPORT!$F:$AF,12,FALSE)="true","X",""),"")</f>
        <v/>
      </c>
      <c r="T771" s="16" t="str">
        <f>IFERROR(IF(VLOOKUP(B771,IMPORT!$F:$AF,9,FALSE)="true","X",""),"")</f>
        <v/>
      </c>
      <c r="U771" s="16" t="str">
        <f>IFERROR(IF(VLOOKUP(B771,IMPORT!$F:$AF,10,FALSE)="true","X",""),"")</f>
        <v/>
      </c>
      <c r="V771" s="16" t="str">
        <f>IFERROR(IF(VLOOKUP(B771,IMPORT!$F:$AF,13,FALSE)="true","X",""),"")</f>
        <v/>
      </c>
      <c r="W771" s="16" t="str">
        <f>IFERROR(IF(VLOOKUP(B771,IMPORT!$F:$AF,14,FALSE)="true","X",""),"")</f>
        <v/>
      </c>
      <c r="X771" s="12" t="str">
        <f>IFERROR(INT(IF(MID(VLOOKUP(B771,IMPORT!$F:$AF,27,FALSE),1,10)&lt;&gt;"null",MID(VLOOKUP(B771,IMPORT!$F:$AF,27,FALSE),1,10),"-")),"")</f>
        <v/>
      </c>
      <c r="Y771" s="21" t="str">
        <f>IFERROR(IF(VLOOKUP(B771,IMPORT!$F:$AF,24,FALSE)&lt;&gt;"null",VLOOKUP(B771,IMPORT!$F:$AF,24,FALSE),""),"")</f>
        <v/>
      </c>
      <c r="Z771" s="18" t="str">
        <f>IFERROR(IF(VLOOKUP(B771,IMPORT!$F:$AF,25,FALSE)&lt;&gt;"null",VLOOKUP(B771,IMPORT!$F:$AF,25,FALSE),""),"")</f>
        <v/>
      </c>
    </row>
    <row r="772" spans="1:26">
      <c r="A772" s="1" t="str">
        <f>IFERROR(IF(IMPORT!C772&lt;&gt;"",IMPORT!C772,""),"")</f>
        <v/>
      </c>
      <c r="B772" s="1">
        <f>IFERROR(VLOOKUP(D772,IMPORT!$1:$1048576,6,FALSE),"")</f>
        <v>0</v>
      </c>
      <c r="C772" s="1" t="str">
        <f>IFERROR(VLOOKUP(B772,IMPORT!$F:$G,2,FALSE),"")</f>
        <v/>
      </c>
      <c r="D772" s="8" t="str">
        <f>IFERROR(IF(IMPORT!A772&lt;&gt;"",IMPORT!A772,""),"")</f>
        <v/>
      </c>
      <c r="E772" s="1">
        <f>IFERROR(VLOOKUP(D772,IMPORT!$1:$1048576,21,FALSE),"")</f>
        <v>0</v>
      </c>
      <c r="F772" s="22" t="str">
        <f>IFERROR(IF(VLOOKUP(B772,IMPORT!$F:$J,4,0)="true","","S"),"")</f>
        <v/>
      </c>
      <c r="G772" s="10" t="str">
        <f>IFERROR(IF(VLOOKUP(B772,IMPORT!$F:$J,5,0)="normal","","B"),"")</f>
        <v/>
      </c>
      <c r="H772" s="23" t="str">
        <f>IFERROR(IF(VLOOKUP(B772,IMPORT!$F:$L,7,0)="true","","P"),"")</f>
        <v/>
      </c>
      <c r="I772" s="18" t="str">
        <f>IF(AND(OR(IMPORT!K772="available",IMPORT!K772="reservation",IMPORT!K772="reservation-late"),OR(A772&lt;&gt;"Z - Garage - Livraison",A772&lt;&gt;"Z - Garage - Livraison")),B772,"")</f>
        <v/>
      </c>
      <c r="J772" s="18" t="str">
        <f>IFERROR(IF(VLOOKUP(B772,IMPORT!$F:$AF,21,FALSE)&lt;&gt;"null",IF(OR(A772="Z - Garage - Livraison",A772="Z - Garage - Restitution"),"",B772),""),"")</f>
        <v/>
      </c>
      <c r="K772" s="18" t="str">
        <f>IF(AND(J772="",OR(IMPORT!K772="intervention",IMPORT!K772="intervention-late")),IF(OR(A772="Z - Garage - Livraison",A772="Z - Garage - Restitution"),"",B772),"")</f>
        <v/>
      </c>
      <c r="L772" s="18" t="str">
        <f t="shared" si="24"/>
        <v/>
      </c>
      <c r="M772" s="20" t="str">
        <f>IFERROR(INT(IF(OR(IMPORT!K772="intervention",IMPORT!K772="intervention-late",IMPORT!K772="unavailable"),IF(J772&lt;&gt;"",MID(VLOOKUP(B772,IMPORT!$F:$AF,21,0),1,10),MID(VLOOKUP(B772,IMPORT!$F:$AF,19,0),1,10)),"")),"")</f>
        <v/>
      </c>
      <c r="N772" s="20" t="str">
        <f>IFERROR(INT(IF(OR(IMPORT!K772="intervention",IMPORT!K772="intervention-late",IMPORT!K772="unavailable"),IF(J772&lt;&gt;"",MID(VLOOKUP(B772,IMPORT!$F:$AF,22,0),1,10),MID(VLOOKUP(B772,IMPORT!$F:$AF,20,0),1,10)),"")),"")</f>
        <v/>
      </c>
      <c r="O772" s="18" t="str">
        <f t="shared" ca="1" si="25"/>
        <v/>
      </c>
      <c r="P772" s="14" t="str">
        <f>IFERROR(INT(IF(MID(VLOOKUP(B772,IMPORT!$F:$AF,23,FALSE),1,10)&lt;&gt;"null",MID(VLOOKUP(B772,IMPORT!$F:$AF,23,FALSE),1,10),"")),"")</f>
        <v/>
      </c>
      <c r="Q772" s="16" t="str">
        <f>IFERROR(INT(IF(MID(VLOOKUP(B772,IMPORT!$F:$AF,26,FALSE),1,10)&lt;&gt;"null",MID(VLOOKUP(B772,IMPORT!$F:$AF,26,FALSE),1,10),"")),"")</f>
        <v/>
      </c>
      <c r="R772" s="16" t="str">
        <f>IFERROR(IF(VLOOKUP(B772,IMPORT!$F:$AF,11,FALSE)="true","X",""),"")</f>
        <v/>
      </c>
      <c r="S772" s="16" t="str">
        <f>IFERROR(IF(VLOOKUP(B772,IMPORT!$F:$AF,12,FALSE)="true","X",""),"")</f>
        <v/>
      </c>
      <c r="T772" s="16" t="str">
        <f>IFERROR(IF(VLOOKUP(B772,IMPORT!$F:$AF,9,FALSE)="true","X",""),"")</f>
        <v/>
      </c>
      <c r="U772" s="16" t="str">
        <f>IFERROR(IF(VLOOKUP(B772,IMPORT!$F:$AF,10,FALSE)="true","X",""),"")</f>
        <v/>
      </c>
      <c r="V772" s="16" t="str">
        <f>IFERROR(IF(VLOOKUP(B772,IMPORT!$F:$AF,13,FALSE)="true","X",""),"")</f>
        <v/>
      </c>
      <c r="W772" s="16" t="str">
        <f>IFERROR(IF(VLOOKUP(B772,IMPORT!$F:$AF,14,FALSE)="true","X",""),"")</f>
        <v/>
      </c>
      <c r="X772" s="12" t="str">
        <f>IFERROR(INT(IF(MID(VLOOKUP(B772,IMPORT!$F:$AF,27,FALSE),1,10)&lt;&gt;"null",MID(VLOOKUP(B772,IMPORT!$F:$AF,27,FALSE),1,10),"-")),"")</f>
        <v/>
      </c>
      <c r="Y772" s="21" t="str">
        <f>IFERROR(IF(VLOOKUP(B772,IMPORT!$F:$AF,24,FALSE)&lt;&gt;"null",VLOOKUP(B772,IMPORT!$F:$AF,24,FALSE),""),"")</f>
        <v/>
      </c>
      <c r="Z772" s="18" t="str">
        <f>IFERROR(IF(VLOOKUP(B772,IMPORT!$F:$AF,25,FALSE)&lt;&gt;"null",VLOOKUP(B772,IMPORT!$F:$AF,25,FALSE),""),"")</f>
        <v/>
      </c>
    </row>
    <row r="773" spans="1:26">
      <c r="A773" s="1" t="str">
        <f>IFERROR(IF(IMPORT!C773&lt;&gt;"",IMPORT!C773,""),"")</f>
        <v/>
      </c>
      <c r="B773" s="1">
        <f>IFERROR(VLOOKUP(D773,IMPORT!$1:$1048576,6,FALSE),"")</f>
        <v>0</v>
      </c>
      <c r="C773" s="1" t="str">
        <f>IFERROR(VLOOKUP(B773,IMPORT!$F:$G,2,FALSE),"")</f>
        <v/>
      </c>
      <c r="D773" s="8" t="str">
        <f>IFERROR(IF(IMPORT!A773&lt;&gt;"",IMPORT!A773,""),"")</f>
        <v/>
      </c>
      <c r="E773" s="1">
        <f>IFERROR(VLOOKUP(D773,IMPORT!$1:$1048576,21,FALSE),"")</f>
        <v>0</v>
      </c>
      <c r="F773" s="22" t="str">
        <f>IFERROR(IF(VLOOKUP(B773,IMPORT!$F:$J,4,0)="true","","S"),"")</f>
        <v/>
      </c>
      <c r="G773" s="10" t="str">
        <f>IFERROR(IF(VLOOKUP(B773,IMPORT!$F:$J,5,0)="normal","","B"),"")</f>
        <v/>
      </c>
      <c r="H773" s="23" t="str">
        <f>IFERROR(IF(VLOOKUP(B773,IMPORT!$F:$L,7,0)="true","","P"),"")</f>
        <v/>
      </c>
      <c r="I773" s="18" t="str">
        <f>IF(AND(OR(IMPORT!K773="available",IMPORT!K773="reservation",IMPORT!K773="reservation-late"),OR(A773&lt;&gt;"Z - Garage - Livraison",A773&lt;&gt;"Z - Garage - Livraison")),B773,"")</f>
        <v/>
      </c>
      <c r="J773" s="18" t="str">
        <f>IFERROR(IF(VLOOKUP(B773,IMPORT!$F:$AF,21,FALSE)&lt;&gt;"null",IF(OR(A773="Z - Garage - Livraison",A773="Z - Garage - Restitution"),"",B773),""),"")</f>
        <v/>
      </c>
      <c r="K773" s="18" t="str">
        <f>IF(AND(J773="",OR(IMPORT!K773="intervention",IMPORT!K773="intervention-late")),IF(OR(A773="Z - Garage - Livraison",A773="Z - Garage - Restitution"),"",B773),"")</f>
        <v/>
      </c>
      <c r="L773" s="18" t="str">
        <f t="shared" si="24"/>
        <v/>
      </c>
      <c r="M773" s="20" t="str">
        <f>IFERROR(INT(IF(OR(IMPORT!K773="intervention",IMPORT!K773="intervention-late",IMPORT!K773="unavailable"),IF(J773&lt;&gt;"",MID(VLOOKUP(B773,IMPORT!$F:$AF,21,0),1,10),MID(VLOOKUP(B773,IMPORT!$F:$AF,19,0),1,10)),"")),"")</f>
        <v/>
      </c>
      <c r="N773" s="20" t="str">
        <f>IFERROR(INT(IF(OR(IMPORT!K773="intervention",IMPORT!K773="intervention-late",IMPORT!K773="unavailable"),IF(J773&lt;&gt;"",MID(VLOOKUP(B773,IMPORT!$F:$AF,22,0),1,10),MID(VLOOKUP(B773,IMPORT!$F:$AF,20,0),1,10)),"")),"")</f>
        <v/>
      </c>
      <c r="O773" s="18" t="str">
        <f t="shared" ca="1" si="25"/>
        <v/>
      </c>
      <c r="P773" s="14" t="str">
        <f>IFERROR(INT(IF(MID(VLOOKUP(B773,IMPORT!$F:$AF,23,FALSE),1,10)&lt;&gt;"null",MID(VLOOKUP(B773,IMPORT!$F:$AF,23,FALSE),1,10),"")),"")</f>
        <v/>
      </c>
      <c r="Q773" s="16" t="str">
        <f>IFERROR(INT(IF(MID(VLOOKUP(B773,IMPORT!$F:$AF,26,FALSE),1,10)&lt;&gt;"null",MID(VLOOKUP(B773,IMPORT!$F:$AF,26,FALSE),1,10),"")),"")</f>
        <v/>
      </c>
      <c r="R773" s="16" t="str">
        <f>IFERROR(IF(VLOOKUP(B773,IMPORT!$F:$AF,11,FALSE)="true","X",""),"")</f>
        <v/>
      </c>
      <c r="S773" s="16" t="str">
        <f>IFERROR(IF(VLOOKUP(B773,IMPORT!$F:$AF,12,FALSE)="true","X",""),"")</f>
        <v/>
      </c>
      <c r="T773" s="16" t="str">
        <f>IFERROR(IF(VLOOKUP(B773,IMPORT!$F:$AF,9,FALSE)="true","X",""),"")</f>
        <v/>
      </c>
      <c r="U773" s="16" t="str">
        <f>IFERROR(IF(VLOOKUP(B773,IMPORT!$F:$AF,10,FALSE)="true","X",""),"")</f>
        <v/>
      </c>
      <c r="V773" s="16" t="str">
        <f>IFERROR(IF(VLOOKUP(B773,IMPORT!$F:$AF,13,FALSE)="true","X",""),"")</f>
        <v/>
      </c>
      <c r="W773" s="16" t="str">
        <f>IFERROR(IF(VLOOKUP(B773,IMPORT!$F:$AF,14,FALSE)="true","X",""),"")</f>
        <v/>
      </c>
      <c r="X773" s="12" t="str">
        <f>IFERROR(INT(IF(MID(VLOOKUP(B773,IMPORT!$F:$AF,27,FALSE),1,10)&lt;&gt;"null",MID(VLOOKUP(B773,IMPORT!$F:$AF,27,FALSE),1,10),"-")),"")</f>
        <v/>
      </c>
      <c r="Y773" s="21" t="str">
        <f>IFERROR(IF(VLOOKUP(B773,IMPORT!$F:$AF,24,FALSE)&lt;&gt;"null",VLOOKUP(B773,IMPORT!$F:$AF,24,FALSE),""),"")</f>
        <v/>
      </c>
      <c r="Z773" s="18" t="str">
        <f>IFERROR(IF(VLOOKUP(B773,IMPORT!$F:$AF,25,FALSE)&lt;&gt;"null",VLOOKUP(B773,IMPORT!$F:$AF,25,FALSE),""),"")</f>
        <v/>
      </c>
    </row>
    <row r="774" spans="1:26">
      <c r="A774" s="1" t="str">
        <f>IFERROR(IF(IMPORT!C774&lt;&gt;"",IMPORT!C774,""),"")</f>
        <v/>
      </c>
      <c r="B774" s="1">
        <f>IFERROR(VLOOKUP(D774,IMPORT!$1:$1048576,6,FALSE),"")</f>
        <v>0</v>
      </c>
      <c r="C774" s="1" t="str">
        <f>IFERROR(VLOOKUP(B774,IMPORT!$F:$G,2,FALSE),"")</f>
        <v/>
      </c>
      <c r="D774" s="8" t="str">
        <f>IFERROR(IF(IMPORT!A774&lt;&gt;"",IMPORT!A774,""),"")</f>
        <v/>
      </c>
      <c r="E774" s="1">
        <f>IFERROR(VLOOKUP(D774,IMPORT!$1:$1048576,21,FALSE),"")</f>
        <v>0</v>
      </c>
      <c r="F774" s="22" t="str">
        <f>IFERROR(IF(VLOOKUP(B774,IMPORT!$F:$J,4,0)="true","","S"),"")</f>
        <v/>
      </c>
      <c r="G774" s="10" t="str">
        <f>IFERROR(IF(VLOOKUP(B774,IMPORT!$F:$J,5,0)="normal","","B"),"")</f>
        <v/>
      </c>
      <c r="H774" s="23" t="str">
        <f>IFERROR(IF(VLOOKUP(B774,IMPORT!$F:$L,7,0)="true","","P"),"")</f>
        <v/>
      </c>
      <c r="I774" s="18" t="str">
        <f>IF(AND(OR(IMPORT!K774="available",IMPORT!K774="reservation",IMPORT!K774="reservation-late"),OR(A774&lt;&gt;"Z - Garage - Livraison",A774&lt;&gt;"Z - Garage - Livraison")),B774,"")</f>
        <v/>
      </c>
      <c r="J774" s="18" t="str">
        <f>IFERROR(IF(VLOOKUP(B774,IMPORT!$F:$AF,21,FALSE)&lt;&gt;"null",IF(OR(A774="Z - Garage - Livraison",A774="Z - Garage - Restitution"),"",B774),""),"")</f>
        <v/>
      </c>
      <c r="K774" s="18" t="str">
        <f>IF(AND(J774="",OR(IMPORT!K774="intervention",IMPORT!K774="intervention-late")),IF(OR(A774="Z - Garage - Livraison",A774="Z - Garage - Restitution"),"",B774),"")</f>
        <v/>
      </c>
      <c r="L774" s="18" t="str">
        <f t="shared" si="24"/>
        <v/>
      </c>
      <c r="M774" s="20" t="str">
        <f>IFERROR(INT(IF(OR(IMPORT!K774="intervention",IMPORT!K774="intervention-late",IMPORT!K774="unavailable"),IF(J774&lt;&gt;"",MID(VLOOKUP(B774,IMPORT!$F:$AF,21,0),1,10),MID(VLOOKUP(B774,IMPORT!$F:$AF,19,0),1,10)),"")),"")</f>
        <v/>
      </c>
      <c r="N774" s="20" t="str">
        <f>IFERROR(INT(IF(OR(IMPORT!K774="intervention",IMPORT!K774="intervention-late",IMPORT!K774="unavailable"),IF(J774&lt;&gt;"",MID(VLOOKUP(B774,IMPORT!$F:$AF,22,0),1,10),MID(VLOOKUP(B774,IMPORT!$F:$AF,20,0),1,10)),"")),"")</f>
        <v/>
      </c>
      <c r="O774" s="18" t="str">
        <f t="shared" ca="1" si="25"/>
        <v/>
      </c>
      <c r="P774" s="14" t="str">
        <f>IFERROR(INT(IF(MID(VLOOKUP(B774,IMPORT!$F:$AF,23,FALSE),1,10)&lt;&gt;"null",MID(VLOOKUP(B774,IMPORT!$F:$AF,23,FALSE),1,10),"")),"")</f>
        <v/>
      </c>
      <c r="Q774" s="16" t="str">
        <f>IFERROR(INT(IF(MID(VLOOKUP(B774,IMPORT!$F:$AF,26,FALSE),1,10)&lt;&gt;"null",MID(VLOOKUP(B774,IMPORT!$F:$AF,26,FALSE),1,10),"")),"")</f>
        <v/>
      </c>
      <c r="R774" s="16" t="str">
        <f>IFERROR(IF(VLOOKUP(B774,IMPORT!$F:$AF,11,FALSE)="true","X",""),"")</f>
        <v/>
      </c>
      <c r="S774" s="16" t="str">
        <f>IFERROR(IF(VLOOKUP(B774,IMPORT!$F:$AF,12,FALSE)="true","X",""),"")</f>
        <v/>
      </c>
      <c r="T774" s="16" t="str">
        <f>IFERROR(IF(VLOOKUP(B774,IMPORT!$F:$AF,9,FALSE)="true","X",""),"")</f>
        <v/>
      </c>
      <c r="U774" s="16" t="str">
        <f>IFERROR(IF(VLOOKUP(B774,IMPORT!$F:$AF,10,FALSE)="true","X",""),"")</f>
        <v/>
      </c>
      <c r="V774" s="16" t="str">
        <f>IFERROR(IF(VLOOKUP(B774,IMPORT!$F:$AF,13,FALSE)="true","X",""),"")</f>
        <v/>
      </c>
      <c r="W774" s="16" t="str">
        <f>IFERROR(IF(VLOOKUP(B774,IMPORT!$F:$AF,14,FALSE)="true","X",""),"")</f>
        <v/>
      </c>
      <c r="X774" s="12" t="str">
        <f>IFERROR(INT(IF(MID(VLOOKUP(B774,IMPORT!$F:$AF,27,FALSE),1,10)&lt;&gt;"null",MID(VLOOKUP(B774,IMPORT!$F:$AF,27,FALSE),1,10),"-")),"")</f>
        <v/>
      </c>
      <c r="Y774" s="21" t="str">
        <f>IFERROR(IF(VLOOKUP(B774,IMPORT!$F:$AF,24,FALSE)&lt;&gt;"null",VLOOKUP(B774,IMPORT!$F:$AF,24,FALSE),""),"")</f>
        <v/>
      </c>
      <c r="Z774" s="18" t="str">
        <f>IFERROR(IF(VLOOKUP(B774,IMPORT!$F:$AF,25,FALSE)&lt;&gt;"null",VLOOKUP(B774,IMPORT!$F:$AF,25,FALSE),""),"")</f>
        <v/>
      </c>
    </row>
    <row r="775" spans="1:26">
      <c r="A775" s="1" t="str">
        <f>IFERROR(IF(IMPORT!C775&lt;&gt;"",IMPORT!C775,""),"")</f>
        <v/>
      </c>
      <c r="B775" s="1">
        <f>IFERROR(VLOOKUP(D775,IMPORT!$1:$1048576,6,FALSE),"")</f>
        <v>0</v>
      </c>
      <c r="C775" s="1" t="str">
        <f>IFERROR(VLOOKUP(B775,IMPORT!$F:$G,2,FALSE),"")</f>
        <v/>
      </c>
      <c r="D775" s="8" t="str">
        <f>IFERROR(IF(IMPORT!A775&lt;&gt;"",IMPORT!A775,""),"")</f>
        <v/>
      </c>
      <c r="E775" s="1">
        <f>IFERROR(VLOOKUP(D775,IMPORT!$1:$1048576,21,FALSE),"")</f>
        <v>0</v>
      </c>
      <c r="F775" s="22" t="str">
        <f>IFERROR(IF(VLOOKUP(B775,IMPORT!$F:$J,4,0)="true","","S"),"")</f>
        <v/>
      </c>
      <c r="G775" s="10" t="str">
        <f>IFERROR(IF(VLOOKUP(B775,IMPORT!$F:$J,5,0)="normal","","B"),"")</f>
        <v/>
      </c>
      <c r="H775" s="23" t="str">
        <f>IFERROR(IF(VLOOKUP(B775,IMPORT!$F:$L,7,0)="true","","P"),"")</f>
        <v/>
      </c>
      <c r="I775" s="18" t="str">
        <f>IF(AND(OR(IMPORT!K775="available",IMPORT!K775="reservation",IMPORT!K775="reservation-late"),OR(A775&lt;&gt;"Z - Garage - Livraison",A775&lt;&gt;"Z - Garage - Livraison")),B775,"")</f>
        <v/>
      </c>
      <c r="J775" s="18" t="str">
        <f>IFERROR(IF(VLOOKUP(B775,IMPORT!$F:$AF,21,FALSE)&lt;&gt;"null",IF(OR(A775="Z - Garage - Livraison",A775="Z - Garage - Restitution"),"",B775),""),"")</f>
        <v/>
      </c>
      <c r="K775" s="18" t="str">
        <f>IF(AND(J775="",OR(IMPORT!K775="intervention",IMPORT!K775="intervention-late")),IF(OR(A775="Z - Garage - Livraison",A775="Z - Garage - Restitution"),"",B775),"")</f>
        <v/>
      </c>
      <c r="L775" s="18" t="str">
        <f t="shared" si="24"/>
        <v/>
      </c>
      <c r="M775" s="20" t="str">
        <f>IFERROR(INT(IF(OR(IMPORT!K775="intervention",IMPORT!K775="intervention-late",IMPORT!K775="unavailable"),IF(J775&lt;&gt;"",MID(VLOOKUP(B775,IMPORT!$F:$AF,21,0),1,10),MID(VLOOKUP(B775,IMPORT!$F:$AF,19,0),1,10)),"")),"")</f>
        <v/>
      </c>
      <c r="N775" s="20" t="str">
        <f>IFERROR(INT(IF(OR(IMPORT!K775="intervention",IMPORT!K775="intervention-late",IMPORT!K775="unavailable"),IF(J775&lt;&gt;"",MID(VLOOKUP(B775,IMPORT!$F:$AF,22,0),1,10),MID(VLOOKUP(B775,IMPORT!$F:$AF,20,0),1,10)),"")),"")</f>
        <v/>
      </c>
      <c r="O775" s="18" t="str">
        <f t="shared" ca="1" si="25"/>
        <v/>
      </c>
      <c r="P775" s="14" t="str">
        <f>IFERROR(INT(IF(MID(VLOOKUP(B775,IMPORT!$F:$AF,23,FALSE),1,10)&lt;&gt;"null",MID(VLOOKUP(B775,IMPORT!$F:$AF,23,FALSE),1,10),"")),"")</f>
        <v/>
      </c>
      <c r="Q775" s="16" t="str">
        <f>IFERROR(INT(IF(MID(VLOOKUP(B775,IMPORT!$F:$AF,26,FALSE),1,10)&lt;&gt;"null",MID(VLOOKUP(B775,IMPORT!$F:$AF,26,FALSE),1,10),"")),"")</f>
        <v/>
      </c>
      <c r="R775" s="16" t="str">
        <f>IFERROR(IF(VLOOKUP(B775,IMPORT!$F:$AF,11,FALSE)="true","X",""),"")</f>
        <v/>
      </c>
      <c r="S775" s="16" t="str">
        <f>IFERROR(IF(VLOOKUP(B775,IMPORT!$F:$AF,12,FALSE)="true","X",""),"")</f>
        <v/>
      </c>
      <c r="T775" s="16" t="str">
        <f>IFERROR(IF(VLOOKUP(B775,IMPORT!$F:$AF,9,FALSE)="true","X",""),"")</f>
        <v/>
      </c>
      <c r="U775" s="16" t="str">
        <f>IFERROR(IF(VLOOKUP(B775,IMPORT!$F:$AF,10,FALSE)="true","X",""),"")</f>
        <v/>
      </c>
      <c r="V775" s="16" t="str">
        <f>IFERROR(IF(VLOOKUP(B775,IMPORT!$F:$AF,13,FALSE)="true","X",""),"")</f>
        <v/>
      </c>
      <c r="W775" s="16" t="str">
        <f>IFERROR(IF(VLOOKUP(B775,IMPORT!$F:$AF,14,FALSE)="true","X",""),"")</f>
        <v/>
      </c>
      <c r="X775" s="12" t="str">
        <f>IFERROR(INT(IF(MID(VLOOKUP(B775,IMPORT!$F:$AF,27,FALSE),1,10)&lt;&gt;"null",MID(VLOOKUP(B775,IMPORT!$F:$AF,27,FALSE),1,10),"-")),"")</f>
        <v/>
      </c>
      <c r="Y775" s="21" t="str">
        <f>IFERROR(IF(VLOOKUP(B775,IMPORT!$F:$AF,24,FALSE)&lt;&gt;"null",VLOOKUP(B775,IMPORT!$F:$AF,24,FALSE),""),"")</f>
        <v/>
      </c>
      <c r="Z775" s="18" t="str">
        <f>IFERROR(IF(VLOOKUP(B775,IMPORT!$F:$AF,25,FALSE)&lt;&gt;"null",VLOOKUP(B775,IMPORT!$F:$AF,25,FALSE),""),"")</f>
        <v/>
      </c>
    </row>
    <row r="776" spans="1:26">
      <c r="A776" s="1" t="str">
        <f>IFERROR(IF(IMPORT!C776&lt;&gt;"",IMPORT!C776,""),"")</f>
        <v/>
      </c>
      <c r="B776" s="1">
        <f>IFERROR(VLOOKUP(D776,IMPORT!$1:$1048576,6,FALSE),"")</f>
        <v>0</v>
      </c>
      <c r="C776" s="1" t="str">
        <f>IFERROR(VLOOKUP(B776,IMPORT!$F:$G,2,FALSE),"")</f>
        <v/>
      </c>
      <c r="D776" s="8" t="str">
        <f>IFERROR(IF(IMPORT!A776&lt;&gt;"",IMPORT!A776,""),"")</f>
        <v/>
      </c>
      <c r="E776" s="1">
        <f>IFERROR(VLOOKUP(D776,IMPORT!$1:$1048576,21,FALSE),"")</f>
        <v>0</v>
      </c>
      <c r="F776" s="22" t="str">
        <f>IFERROR(IF(VLOOKUP(B776,IMPORT!$F:$J,4,0)="true","","S"),"")</f>
        <v/>
      </c>
      <c r="G776" s="10" t="str">
        <f>IFERROR(IF(VLOOKUP(B776,IMPORT!$F:$J,5,0)="normal","","B"),"")</f>
        <v/>
      </c>
      <c r="H776" s="23" t="str">
        <f>IFERROR(IF(VLOOKUP(B776,IMPORT!$F:$L,7,0)="true","","P"),"")</f>
        <v/>
      </c>
      <c r="I776" s="18" t="str">
        <f>IF(AND(OR(IMPORT!K776="available",IMPORT!K776="reservation",IMPORT!K776="reservation-late"),OR(A776&lt;&gt;"Z - Garage - Livraison",A776&lt;&gt;"Z - Garage - Livraison")),B776,"")</f>
        <v/>
      </c>
      <c r="J776" s="18" t="str">
        <f>IFERROR(IF(VLOOKUP(B776,IMPORT!$F:$AF,21,FALSE)&lt;&gt;"null",IF(OR(A776="Z - Garage - Livraison",A776="Z - Garage - Restitution"),"",B776),""),"")</f>
        <v/>
      </c>
      <c r="K776" s="18" t="str">
        <f>IF(AND(J776="",OR(IMPORT!K776="intervention",IMPORT!K776="intervention-late")),IF(OR(A776="Z - Garage - Livraison",A776="Z - Garage - Restitution"),"",B776),"")</f>
        <v/>
      </c>
      <c r="L776" s="18" t="str">
        <f t="shared" si="24"/>
        <v/>
      </c>
      <c r="M776" s="20" t="str">
        <f>IFERROR(INT(IF(OR(IMPORT!K776="intervention",IMPORT!K776="intervention-late",IMPORT!K776="unavailable"),IF(J776&lt;&gt;"",MID(VLOOKUP(B776,IMPORT!$F:$AF,21,0),1,10),MID(VLOOKUP(B776,IMPORT!$F:$AF,19,0),1,10)),"")),"")</f>
        <v/>
      </c>
      <c r="N776" s="20" t="str">
        <f>IFERROR(INT(IF(OR(IMPORT!K776="intervention",IMPORT!K776="intervention-late",IMPORT!K776="unavailable"),IF(J776&lt;&gt;"",MID(VLOOKUP(B776,IMPORT!$F:$AF,22,0),1,10),MID(VLOOKUP(B776,IMPORT!$F:$AF,20,0),1,10)),"")),"")</f>
        <v/>
      </c>
      <c r="O776" s="18" t="str">
        <f t="shared" ca="1" si="25"/>
        <v/>
      </c>
      <c r="P776" s="14" t="str">
        <f>IFERROR(INT(IF(MID(VLOOKUP(B776,IMPORT!$F:$AF,23,FALSE),1,10)&lt;&gt;"null",MID(VLOOKUP(B776,IMPORT!$F:$AF,23,FALSE),1,10),"")),"")</f>
        <v/>
      </c>
      <c r="Q776" s="16" t="str">
        <f>IFERROR(INT(IF(MID(VLOOKUP(B776,IMPORT!$F:$AF,26,FALSE),1,10)&lt;&gt;"null",MID(VLOOKUP(B776,IMPORT!$F:$AF,26,FALSE),1,10),"")),"")</f>
        <v/>
      </c>
      <c r="R776" s="16" t="str">
        <f>IFERROR(IF(VLOOKUP(B776,IMPORT!$F:$AF,11,FALSE)="true","X",""),"")</f>
        <v/>
      </c>
      <c r="S776" s="16" t="str">
        <f>IFERROR(IF(VLOOKUP(B776,IMPORT!$F:$AF,12,FALSE)="true","X",""),"")</f>
        <v/>
      </c>
      <c r="T776" s="16" t="str">
        <f>IFERROR(IF(VLOOKUP(B776,IMPORT!$F:$AF,9,FALSE)="true","X",""),"")</f>
        <v/>
      </c>
      <c r="U776" s="16" t="str">
        <f>IFERROR(IF(VLOOKUP(B776,IMPORT!$F:$AF,10,FALSE)="true","X",""),"")</f>
        <v/>
      </c>
      <c r="V776" s="16" t="str">
        <f>IFERROR(IF(VLOOKUP(B776,IMPORT!$F:$AF,13,FALSE)="true","X",""),"")</f>
        <v/>
      </c>
      <c r="W776" s="16" t="str">
        <f>IFERROR(IF(VLOOKUP(B776,IMPORT!$F:$AF,14,FALSE)="true","X",""),"")</f>
        <v/>
      </c>
      <c r="X776" s="12" t="str">
        <f>IFERROR(INT(IF(MID(VLOOKUP(B776,IMPORT!$F:$AF,27,FALSE),1,10)&lt;&gt;"null",MID(VLOOKUP(B776,IMPORT!$F:$AF,27,FALSE),1,10),"-")),"")</f>
        <v/>
      </c>
      <c r="Y776" s="21" t="str">
        <f>IFERROR(IF(VLOOKUP(B776,IMPORT!$F:$AF,24,FALSE)&lt;&gt;"null",VLOOKUP(B776,IMPORT!$F:$AF,24,FALSE),""),"")</f>
        <v/>
      </c>
      <c r="Z776" s="18" t="str">
        <f>IFERROR(IF(VLOOKUP(B776,IMPORT!$F:$AF,25,FALSE)&lt;&gt;"null",VLOOKUP(B776,IMPORT!$F:$AF,25,FALSE),""),"")</f>
        <v/>
      </c>
    </row>
    <row r="777" spans="1:26">
      <c r="A777" s="1" t="str">
        <f>IFERROR(IF(IMPORT!C777&lt;&gt;"",IMPORT!C777,""),"")</f>
        <v/>
      </c>
      <c r="B777" s="1">
        <f>IFERROR(VLOOKUP(D777,IMPORT!$1:$1048576,6,FALSE),"")</f>
        <v>0</v>
      </c>
      <c r="C777" s="1" t="str">
        <f>IFERROR(VLOOKUP(B777,IMPORT!$F:$G,2,FALSE),"")</f>
        <v/>
      </c>
      <c r="D777" s="8" t="str">
        <f>IFERROR(IF(IMPORT!A777&lt;&gt;"",IMPORT!A777,""),"")</f>
        <v/>
      </c>
      <c r="E777" s="1">
        <f>IFERROR(VLOOKUP(D777,IMPORT!$1:$1048576,21,FALSE),"")</f>
        <v>0</v>
      </c>
      <c r="F777" s="22" t="str">
        <f>IFERROR(IF(VLOOKUP(B777,IMPORT!$F:$J,4,0)="true","","S"),"")</f>
        <v/>
      </c>
      <c r="G777" s="10" t="str">
        <f>IFERROR(IF(VLOOKUP(B777,IMPORT!$F:$J,5,0)="normal","","B"),"")</f>
        <v/>
      </c>
      <c r="H777" s="23" t="str">
        <f>IFERROR(IF(VLOOKUP(B777,IMPORT!$F:$L,7,0)="true","","P"),"")</f>
        <v/>
      </c>
      <c r="I777" s="18" t="str">
        <f>IF(AND(OR(IMPORT!K777="available",IMPORT!K777="reservation",IMPORT!K777="reservation-late"),OR(A777&lt;&gt;"Z - Garage - Livraison",A777&lt;&gt;"Z - Garage - Livraison")),B777,"")</f>
        <v/>
      </c>
      <c r="J777" s="18" t="str">
        <f>IFERROR(IF(VLOOKUP(B777,IMPORT!$F:$AF,21,FALSE)&lt;&gt;"null",IF(OR(A777="Z - Garage - Livraison",A777="Z - Garage - Restitution"),"",B777),""),"")</f>
        <v/>
      </c>
      <c r="K777" s="18" t="str">
        <f>IF(AND(J777="",OR(IMPORT!K777="intervention",IMPORT!K777="intervention-late")),IF(OR(A777="Z - Garage - Livraison",A777="Z - Garage - Restitution"),"",B777),"")</f>
        <v/>
      </c>
      <c r="L777" s="18" t="str">
        <f t="shared" si="24"/>
        <v/>
      </c>
      <c r="M777" s="20" t="str">
        <f>IFERROR(INT(IF(OR(IMPORT!K777="intervention",IMPORT!K777="intervention-late",IMPORT!K777="unavailable"),IF(J777&lt;&gt;"",MID(VLOOKUP(B777,IMPORT!$F:$AF,21,0),1,10),MID(VLOOKUP(B777,IMPORT!$F:$AF,19,0),1,10)),"")),"")</f>
        <v/>
      </c>
      <c r="N777" s="20" t="str">
        <f>IFERROR(INT(IF(OR(IMPORT!K777="intervention",IMPORT!K777="intervention-late",IMPORT!K777="unavailable"),IF(J777&lt;&gt;"",MID(VLOOKUP(B777,IMPORT!$F:$AF,22,0),1,10),MID(VLOOKUP(B777,IMPORT!$F:$AF,20,0),1,10)),"")),"")</f>
        <v/>
      </c>
      <c r="O777" s="18" t="str">
        <f t="shared" ca="1" si="25"/>
        <v/>
      </c>
      <c r="P777" s="14" t="str">
        <f>IFERROR(INT(IF(MID(VLOOKUP(B777,IMPORT!$F:$AF,23,FALSE),1,10)&lt;&gt;"null",MID(VLOOKUP(B777,IMPORT!$F:$AF,23,FALSE),1,10),"")),"")</f>
        <v/>
      </c>
      <c r="Q777" s="16" t="str">
        <f>IFERROR(INT(IF(MID(VLOOKUP(B777,IMPORT!$F:$AF,26,FALSE),1,10)&lt;&gt;"null",MID(VLOOKUP(B777,IMPORT!$F:$AF,26,FALSE),1,10),"")),"")</f>
        <v/>
      </c>
      <c r="R777" s="16" t="str">
        <f>IFERROR(IF(VLOOKUP(B777,IMPORT!$F:$AF,11,FALSE)="true","X",""),"")</f>
        <v/>
      </c>
      <c r="S777" s="16" t="str">
        <f>IFERROR(IF(VLOOKUP(B777,IMPORT!$F:$AF,12,FALSE)="true","X",""),"")</f>
        <v/>
      </c>
      <c r="T777" s="16" t="str">
        <f>IFERROR(IF(VLOOKUP(B777,IMPORT!$F:$AF,9,FALSE)="true","X",""),"")</f>
        <v/>
      </c>
      <c r="U777" s="16" t="str">
        <f>IFERROR(IF(VLOOKUP(B777,IMPORT!$F:$AF,10,FALSE)="true","X",""),"")</f>
        <v/>
      </c>
      <c r="V777" s="16" t="str">
        <f>IFERROR(IF(VLOOKUP(B777,IMPORT!$F:$AF,13,FALSE)="true","X",""),"")</f>
        <v/>
      </c>
      <c r="W777" s="16" t="str">
        <f>IFERROR(IF(VLOOKUP(B777,IMPORT!$F:$AF,14,FALSE)="true","X",""),"")</f>
        <v/>
      </c>
      <c r="X777" s="12" t="str">
        <f>IFERROR(INT(IF(MID(VLOOKUP(B777,IMPORT!$F:$AF,27,FALSE),1,10)&lt;&gt;"null",MID(VLOOKUP(B777,IMPORT!$F:$AF,27,FALSE),1,10),"-")),"")</f>
        <v/>
      </c>
      <c r="Y777" s="21" t="str">
        <f>IFERROR(IF(VLOOKUP(B777,IMPORT!$F:$AF,24,FALSE)&lt;&gt;"null",VLOOKUP(B777,IMPORT!$F:$AF,24,FALSE),""),"")</f>
        <v/>
      </c>
      <c r="Z777" s="18" t="str">
        <f>IFERROR(IF(VLOOKUP(B777,IMPORT!$F:$AF,25,FALSE)&lt;&gt;"null",VLOOKUP(B777,IMPORT!$F:$AF,25,FALSE),""),"")</f>
        <v/>
      </c>
    </row>
    <row r="778" spans="1:26">
      <c r="A778" s="1" t="str">
        <f>IFERROR(IF(IMPORT!C778&lt;&gt;"",IMPORT!C778,""),"")</f>
        <v/>
      </c>
      <c r="B778" s="1">
        <f>IFERROR(VLOOKUP(D778,IMPORT!$1:$1048576,6,FALSE),"")</f>
        <v>0</v>
      </c>
      <c r="C778" s="1" t="str">
        <f>IFERROR(VLOOKUP(B778,IMPORT!$F:$G,2,FALSE),"")</f>
        <v/>
      </c>
      <c r="D778" s="8" t="str">
        <f>IFERROR(IF(IMPORT!A778&lt;&gt;"",IMPORT!A778,""),"")</f>
        <v/>
      </c>
      <c r="E778" s="1">
        <f>IFERROR(VLOOKUP(D778,IMPORT!$1:$1048576,21,FALSE),"")</f>
        <v>0</v>
      </c>
      <c r="F778" s="22" t="str">
        <f>IFERROR(IF(VLOOKUP(B778,IMPORT!$F:$J,4,0)="true","","S"),"")</f>
        <v/>
      </c>
      <c r="G778" s="10" t="str">
        <f>IFERROR(IF(VLOOKUP(B778,IMPORT!$F:$J,5,0)="normal","","B"),"")</f>
        <v/>
      </c>
      <c r="H778" s="23" t="str">
        <f>IFERROR(IF(VLOOKUP(B778,IMPORT!$F:$L,7,0)="true","","P"),"")</f>
        <v/>
      </c>
      <c r="I778" s="18" t="str">
        <f>IF(AND(OR(IMPORT!K778="available",IMPORT!K778="reservation",IMPORT!K778="reservation-late"),OR(A778&lt;&gt;"Z - Garage - Livraison",A778&lt;&gt;"Z - Garage - Livraison")),B778,"")</f>
        <v/>
      </c>
      <c r="J778" s="18" t="str">
        <f>IFERROR(IF(VLOOKUP(B778,IMPORT!$F:$AF,21,FALSE)&lt;&gt;"null",IF(OR(A778="Z - Garage - Livraison",A778="Z - Garage - Restitution"),"",B778),""),"")</f>
        <v/>
      </c>
      <c r="K778" s="18" t="str">
        <f>IF(AND(J778="",OR(IMPORT!K778="intervention",IMPORT!K778="intervention-late")),IF(OR(A778="Z - Garage - Livraison",A778="Z - Garage - Restitution"),"",B778),"")</f>
        <v/>
      </c>
      <c r="L778" s="18" t="str">
        <f t="shared" si="24"/>
        <v/>
      </c>
      <c r="M778" s="20" t="str">
        <f>IFERROR(INT(IF(OR(IMPORT!K778="intervention",IMPORT!K778="intervention-late",IMPORT!K778="unavailable"),IF(J778&lt;&gt;"",MID(VLOOKUP(B778,IMPORT!$F:$AF,21,0),1,10),MID(VLOOKUP(B778,IMPORT!$F:$AF,19,0),1,10)),"")),"")</f>
        <v/>
      </c>
      <c r="N778" s="20" t="str">
        <f>IFERROR(INT(IF(OR(IMPORT!K778="intervention",IMPORT!K778="intervention-late",IMPORT!K778="unavailable"),IF(J778&lt;&gt;"",MID(VLOOKUP(B778,IMPORT!$F:$AF,22,0),1,10),MID(VLOOKUP(B778,IMPORT!$F:$AF,20,0),1,10)),"")),"")</f>
        <v/>
      </c>
      <c r="O778" s="18" t="str">
        <f t="shared" ca="1" si="25"/>
        <v/>
      </c>
      <c r="P778" s="14" t="str">
        <f>IFERROR(INT(IF(MID(VLOOKUP(B778,IMPORT!$F:$AF,23,FALSE),1,10)&lt;&gt;"null",MID(VLOOKUP(B778,IMPORT!$F:$AF,23,FALSE),1,10),"")),"")</f>
        <v/>
      </c>
      <c r="Q778" s="16" t="str">
        <f>IFERROR(INT(IF(MID(VLOOKUP(B778,IMPORT!$F:$AF,26,FALSE),1,10)&lt;&gt;"null",MID(VLOOKUP(B778,IMPORT!$F:$AF,26,FALSE),1,10),"")),"")</f>
        <v/>
      </c>
      <c r="R778" s="16" t="str">
        <f>IFERROR(IF(VLOOKUP(B778,IMPORT!$F:$AF,11,FALSE)="true","X",""),"")</f>
        <v/>
      </c>
      <c r="S778" s="16" t="str">
        <f>IFERROR(IF(VLOOKUP(B778,IMPORT!$F:$AF,12,FALSE)="true","X",""),"")</f>
        <v/>
      </c>
      <c r="T778" s="16" t="str">
        <f>IFERROR(IF(VLOOKUP(B778,IMPORT!$F:$AF,9,FALSE)="true","X",""),"")</f>
        <v/>
      </c>
      <c r="U778" s="16" t="str">
        <f>IFERROR(IF(VLOOKUP(B778,IMPORT!$F:$AF,10,FALSE)="true","X",""),"")</f>
        <v/>
      </c>
      <c r="V778" s="16" t="str">
        <f>IFERROR(IF(VLOOKUP(B778,IMPORT!$F:$AF,13,FALSE)="true","X",""),"")</f>
        <v/>
      </c>
      <c r="W778" s="16" t="str">
        <f>IFERROR(IF(VLOOKUP(B778,IMPORT!$F:$AF,14,FALSE)="true","X",""),"")</f>
        <v/>
      </c>
      <c r="X778" s="12" t="str">
        <f>IFERROR(INT(IF(MID(VLOOKUP(B778,IMPORT!$F:$AF,27,FALSE),1,10)&lt;&gt;"null",MID(VLOOKUP(B778,IMPORT!$F:$AF,27,FALSE),1,10),"-")),"")</f>
        <v/>
      </c>
      <c r="Y778" s="21" t="str">
        <f>IFERROR(IF(VLOOKUP(B778,IMPORT!$F:$AF,24,FALSE)&lt;&gt;"null",VLOOKUP(B778,IMPORT!$F:$AF,24,FALSE),""),"")</f>
        <v/>
      </c>
      <c r="Z778" s="18" t="str">
        <f>IFERROR(IF(VLOOKUP(B778,IMPORT!$F:$AF,25,FALSE)&lt;&gt;"null",VLOOKUP(B778,IMPORT!$F:$AF,25,FALSE),""),"")</f>
        <v/>
      </c>
    </row>
    <row r="779" spans="1:26">
      <c r="A779" s="1" t="str">
        <f>IFERROR(IF(IMPORT!C779&lt;&gt;"",IMPORT!C779,""),"")</f>
        <v/>
      </c>
      <c r="B779" s="1">
        <f>IFERROR(VLOOKUP(D779,IMPORT!$1:$1048576,6,FALSE),"")</f>
        <v>0</v>
      </c>
      <c r="C779" s="1" t="str">
        <f>IFERROR(VLOOKUP(B779,IMPORT!$F:$G,2,FALSE),"")</f>
        <v/>
      </c>
      <c r="D779" s="8" t="str">
        <f>IFERROR(IF(IMPORT!A779&lt;&gt;"",IMPORT!A779,""),"")</f>
        <v/>
      </c>
      <c r="E779" s="1">
        <f>IFERROR(VLOOKUP(D779,IMPORT!$1:$1048576,21,FALSE),"")</f>
        <v>0</v>
      </c>
      <c r="F779" s="22" t="str">
        <f>IFERROR(IF(VLOOKUP(B779,IMPORT!$F:$J,4,0)="true","","S"),"")</f>
        <v/>
      </c>
      <c r="G779" s="10" t="str">
        <f>IFERROR(IF(VLOOKUP(B779,IMPORT!$F:$J,5,0)="normal","","B"),"")</f>
        <v/>
      </c>
      <c r="H779" s="23" t="str">
        <f>IFERROR(IF(VLOOKUP(B779,IMPORT!$F:$L,7,0)="true","","P"),"")</f>
        <v/>
      </c>
      <c r="I779" s="18" t="str">
        <f>IF(AND(OR(IMPORT!K779="available",IMPORT!K779="reservation",IMPORT!K779="reservation-late"),OR(A779&lt;&gt;"Z - Garage - Livraison",A779&lt;&gt;"Z - Garage - Livraison")),B779,"")</f>
        <v/>
      </c>
      <c r="J779" s="18" t="str">
        <f>IFERROR(IF(VLOOKUP(B779,IMPORT!$F:$AF,21,FALSE)&lt;&gt;"null",IF(OR(A779="Z - Garage - Livraison",A779="Z - Garage - Restitution"),"",B779),""),"")</f>
        <v/>
      </c>
      <c r="K779" s="18" t="str">
        <f>IF(AND(J779="",OR(IMPORT!K779="intervention",IMPORT!K779="intervention-late")),IF(OR(A779="Z - Garage - Livraison",A779="Z - Garage - Restitution"),"",B779),"")</f>
        <v/>
      </c>
      <c r="L779" s="18" t="str">
        <f t="shared" si="24"/>
        <v/>
      </c>
      <c r="M779" s="20" t="str">
        <f>IFERROR(INT(IF(OR(IMPORT!K779="intervention",IMPORT!K779="intervention-late",IMPORT!K779="unavailable"),IF(J779&lt;&gt;"",MID(VLOOKUP(B779,IMPORT!$F:$AF,21,0),1,10),MID(VLOOKUP(B779,IMPORT!$F:$AF,19,0),1,10)),"")),"")</f>
        <v/>
      </c>
      <c r="N779" s="20" t="str">
        <f>IFERROR(INT(IF(OR(IMPORT!K779="intervention",IMPORT!K779="intervention-late",IMPORT!K779="unavailable"),IF(J779&lt;&gt;"",MID(VLOOKUP(B779,IMPORT!$F:$AF,22,0),1,10),MID(VLOOKUP(B779,IMPORT!$F:$AF,20,0),1,10)),"")),"")</f>
        <v/>
      </c>
      <c r="O779" s="18" t="str">
        <f t="shared" ca="1" si="25"/>
        <v/>
      </c>
      <c r="P779" s="14" t="str">
        <f>IFERROR(INT(IF(MID(VLOOKUP(B779,IMPORT!$F:$AF,23,FALSE),1,10)&lt;&gt;"null",MID(VLOOKUP(B779,IMPORT!$F:$AF,23,FALSE),1,10),"")),"")</f>
        <v/>
      </c>
      <c r="Q779" s="16" t="str">
        <f>IFERROR(INT(IF(MID(VLOOKUP(B779,IMPORT!$F:$AF,26,FALSE),1,10)&lt;&gt;"null",MID(VLOOKUP(B779,IMPORT!$F:$AF,26,FALSE),1,10),"")),"")</f>
        <v/>
      </c>
      <c r="R779" s="16" t="str">
        <f>IFERROR(IF(VLOOKUP(B779,IMPORT!$F:$AF,11,FALSE)="true","X",""),"")</f>
        <v/>
      </c>
      <c r="S779" s="16" t="str">
        <f>IFERROR(IF(VLOOKUP(B779,IMPORT!$F:$AF,12,FALSE)="true","X",""),"")</f>
        <v/>
      </c>
      <c r="T779" s="16" t="str">
        <f>IFERROR(IF(VLOOKUP(B779,IMPORT!$F:$AF,9,FALSE)="true","X",""),"")</f>
        <v/>
      </c>
      <c r="U779" s="16" t="str">
        <f>IFERROR(IF(VLOOKUP(B779,IMPORT!$F:$AF,10,FALSE)="true","X",""),"")</f>
        <v/>
      </c>
      <c r="V779" s="16" t="str">
        <f>IFERROR(IF(VLOOKUP(B779,IMPORT!$F:$AF,13,FALSE)="true","X",""),"")</f>
        <v/>
      </c>
      <c r="W779" s="16" t="str">
        <f>IFERROR(IF(VLOOKUP(B779,IMPORT!$F:$AF,14,FALSE)="true","X",""),"")</f>
        <v/>
      </c>
      <c r="X779" s="12" t="str">
        <f>IFERROR(INT(IF(MID(VLOOKUP(B779,IMPORT!$F:$AF,27,FALSE),1,10)&lt;&gt;"null",MID(VLOOKUP(B779,IMPORT!$F:$AF,27,FALSE),1,10),"-")),"")</f>
        <v/>
      </c>
      <c r="Y779" s="21" t="str">
        <f>IFERROR(IF(VLOOKUP(B779,IMPORT!$F:$AF,24,FALSE)&lt;&gt;"null",VLOOKUP(B779,IMPORT!$F:$AF,24,FALSE),""),"")</f>
        <v/>
      </c>
      <c r="Z779" s="18" t="str">
        <f>IFERROR(IF(VLOOKUP(B779,IMPORT!$F:$AF,25,FALSE)&lt;&gt;"null",VLOOKUP(B779,IMPORT!$F:$AF,25,FALSE),""),"")</f>
        <v/>
      </c>
    </row>
    <row r="780" spans="1:26">
      <c r="A780" s="1" t="str">
        <f>IFERROR(IF(IMPORT!C780&lt;&gt;"",IMPORT!C780,""),"")</f>
        <v/>
      </c>
      <c r="B780" s="1">
        <f>IFERROR(VLOOKUP(D780,IMPORT!$1:$1048576,6,FALSE),"")</f>
        <v>0</v>
      </c>
      <c r="C780" s="1" t="str">
        <f>IFERROR(VLOOKUP(B780,IMPORT!$F:$G,2,FALSE),"")</f>
        <v/>
      </c>
      <c r="D780" s="8" t="str">
        <f>IFERROR(IF(IMPORT!A780&lt;&gt;"",IMPORT!A780,""),"")</f>
        <v/>
      </c>
      <c r="E780" s="1">
        <f>IFERROR(VLOOKUP(D780,IMPORT!$1:$1048576,21,FALSE),"")</f>
        <v>0</v>
      </c>
      <c r="F780" s="22" t="str">
        <f>IFERROR(IF(VLOOKUP(B780,IMPORT!$F:$J,4,0)="true","","S"),"")</f>
        <v/>
      </c>
      <c r="G780" s="10" t="str">
        <f>IFERROR(IF(VLOOKUP(B780,IMPORT!$F:$J,5,0)="normal","","B"),"")</f>
        <v/>
      </c>
      <c r="H780" s="23" t="str">
        <f>IFERROR(IF(VLOOKUP(B780,IMPORT!$F:$L,7,0)="true","","P"),"")</f>
        <v/>
      </c>
      <c r="I780" s="18" t="str">
        <f>IF(AND(OR(IMPORT!K780="available",IMPORT!K780="reservation",IMPORT!K780="reservation-late"),OR(A780&lt;&gt;"Z - Garage - Livraison",A780&lt;&gt;"Z - Garage - Livraison")),B780,"")</f>
        <v/>
      </c>
      <c r="J780" s="18" t="str">
        <f>IFERROR(IF(VLOOKUP(B780,IMPORT!$F:$AF,21,FALSE)&lt;&gt;"null",IF(OR(A780="Z - Garage - Livraison",A780="Z - Garage - Restitution"),"",B780),""),"")</f>
        <v/>
      </c>
      <c r="K780" s="18" t="str">
        <f>IF(AND(J780="",OR(IMPORT!K780="intervention",IMPORT!K780="intervention-late")),IF(OR(A780="Z - Garage - Livraison",A780="Z - Garage - Restitution"),"",B780),"")</f>
        <v/>
      </c>
      <c r="L780" s="18" t="str">
        <f t="shared" si="24"/>
        <v/>
      </c>
      <c r="M780" s="20" t="str">
        <f>IFERROR(INT(IF(OR(IMPORT!K780="intervention",IMPORT!K780="intervention-late",IMPORT!K780="unavailable"),IF(J780&lt;&gt;"",MID(VLOOKUP(B780,IMPORT!$F:$AF,21,0),1,10),MID(VLOOKUP(B780,IMPORT!$F:$AF,19,0),1,10)),"")),"")</f>
        <v/>
      </c>
      <c r="N780" s="20" t="str">
        <f>IFERROR(INT(IF(OR(IMPORT!K780="intervention",IMPORT!K780="intervention-late",IMPORT!K780="unavailable"),IF(J780&lt;&gt;"",MID(VLOOKUP(B780,IMPORT!$F:$AF,22,0),1,10),MID(VLOOKUP(B780,IMPORT!$F:$AF,20,0),1,10)),"")),"")</f>
        <v/>
      </c>
      <c r="O780" s="18" t="str">
        <f t="shared" ca="1" si="25"/>
        <v/>
      </c>
      <c r="P780" s="14" t="str">
        <f>IFERROR(INT(IF(MID(VLOOKUP(B780,IMPORT!$F:$AF,23,FALSE),1,10)&lt;&gt;"null",MID(VLOOKUP(B780,IMPORT!$F:$AF,23,FALSE),1,10),"")),"")</f>
        <v/>
      </c>
      <c r="Q780" s="16" t="str">
        <f>IFERROR(INT(IF(MID(VLOOKUP(B780,IMPORT!$F:$AF,26,FALSE),1,10)&lt;&gt;"null",MID(VLOOKUP(B780,IMPORT!$F:$AF,26,FALSE),1,10),"")),"")</f>
        <v/>
      </c>
      <c r="R780" s="16" t="str">
        <f>IFERROR(IF(VLOOKUP(B780,IMPORT!$F:$AF,11,FALSE)="true","X",""),"")</f>
        <v/>
      </c>
      <c r="S780" s="16" t="str">
        <f>IFERROR(IF(VLOOKUP(B780,IMPORT!$F:$AF,12,FALSE)="true","X",""),"")</f>
        <v/>
      </c>
      <c r="T780" s="16" t="str">
        <f>IFERROR(IF(VLOOKUP(B780,IMPORT!$F:$AF,9,FALSE)="true","X",""),"")</f>
        <v/>
      </c>
      <c r="U780" s="16" t="str">
        <f>IFERROR(IF(VLOOKUP(B780,IMPORT!$F:$AF,10,FALSE)="true","X",""),"")</f>
        <v/>
      </c>
      <c r="V780" s="16" t="str">
        <f>IFERROR(IF(VLOOKUP(B780,IMPORT!$F:$AF,13,FALSE)="true","X",""),"")</f>
        <v/>
      </c>
      <c r="W780" s="16" t="str">
        <f>IFERROR(IF(VLOOKUP(B780,IMPORT!$F:$AF,14,FALSE)="true","X",""),"")</f>
        <v/>
      </c>
      <c r="X780" s="12" t="str">
        <f>IFERROR(INT(IF(MID(VLOOKUP(B780,IMPORT!$F:$AF,27,FALSE),1,10)&lt;&gt;"null",MID(VLOOKUP(B780,IMPORT!$F:$AF,27,FALSE),1,10),"-")),"")</f>
        <v/>
      </c>
      <c r="Y780" s="21" t="str">
        <f>IFERROR(IF(VLOOKUP(B780,IMPORT!$F:$AF,24,FALSE)&lt;&gt;"null",VLOOKUP(B780,IMPORT!$F:$AF,24,FALSE),""),"")</f>
        <v/>
      </c>
      <c r="Z780" s="18" t="str">
        <f>IFERROR(IF(VLOOKUP(B780,IMPORT!$F:$AF,25,FALSE)&lt;&gt;"null",VLOOKUP(B780,IMPORT!$F:$AF,25,FALSE),""),"")</f>
        <v/>
      </c>
    </row>
    <row r="781" spans="1:26">
      <c r="A781" s="1" t="str">
        <f>IFERROR(IF(IMPORT!C781&lt;&gt;"",IMPORT!C781,""),"")</f>
        <v/>
      </c>
      <c r="B781" s="1">
        <f>IFERROR(VLOOKUP(D781,IMPORT!$1:$1048576,6,FALSE),"")</f>
        <v>0</v>
      </c>
      <c r="C781" s="1" t="str">
        <f>IFERROR(VLOOKUP(B781,IMPORT!$F:$G,2,FALSE),"")</f>
        <v/>
      </c>
      <c r="D781" s="8" t="str">
        <f>IFERROR(IF(IMPORT!A781&lt;&gt;"",IMPORT!A781,""),"")</f>
        <v/>
      </c>
      <c r="E781" s="1">
        <f>IFERROR(VLOOKUP(D781,IMPORT!$1:$1048576,21,FALSE),"")</f>
        <v>0</v>
      </c>
      <c r="F781" s="22" t="str">
        <f>IFERROR(IF(VLOOKUP(B781,IMPORT!$F:$J,4,0)="true","","S"),"")</f>
        <v/>
      </c>
      <c r="G781" s="10" t="str">
        <f>IFERROR(IF(VLOOKUP(B781,IMPORT!$F:$J,5,0)="normal","","B"),"")</f>
        <v/>
      </c>
      <c r="H781" s="23" t="str">
        <f>IFERROR(IF(VLOOKUP(B781,IMPORT!$F:$L,7,0)="true","","P"),"")</f>
        <v/>
      </c>
      <c r="I781" s="18" t="str">
        <f>IF(AND(OR(IMPORT!K781="available",IMPORT!K781="reservation",IMPORT!K781="reservation-late"),OR(A781&lt;&gt;"Z - Garage - Livraison",A781&lt;&gt;"Z - Garage - Livraison")),B781,"")</f>
        <v/>
      </c>
      <c r="J781" s="18" t="str">
        <f>IFERROR(IF(VLOOKUP(B781,IMPORT!$F:$AF,21,FALSE)&lt;&gt;"null",IF(OR(A781="Z - Garage - Livraison",A781="Z - Garage - Restitution"),"",B781),""),"")</f>
        <v/>
      </c>
      <c r="K781" s="18" t="str">
        <f>IF(AND(J781="",OR(IMPORT!K781="intervention",IMPORT!K781="intervention-late")),IF(OR(A781="Z - Garage - Livraison",A781="Z - Garage - Restitution"),"",B781),"")</f>
        <v/>
      </c>
      <c r="L781" s="18" t="str">
        <f t="shared" si="24"/>
        <v/>
      </c>
      <c r="M781" s="20" t="str">
        <f>IFERROR(INT(IF(OR(IMPORT!K781="intervention",IMPORT!K781="intervention-late",IMPORT!K781="unavailable"),IF(J781&lt;&gt;"",MID(VLOOKUP(B781,IMPORT!$F:$AF,21,0),1,10),MID(VLOOKUP(B781,IMPORT!$F:$AF,19,0),1,10)),"")),"")</f>
        <v/>
      </c>
      <c r="N781" s="20" t="str">
        <f>IFERROR(INT(IF(OR(IMPORT!K781="intervention",IMPORT!K781="intervention-late",IMPORT!K781="unavailable"),IF(J781&lt;&gt;"",MID(VLOOKUP(B781,IMPORT!$F:$AF,22,0),1,10),MID(VLOOKUP(B781,IMPORT!$F:$AF,20,0),1,10)),"")),"")</f>
        <v/>
      </c>
      <c r="O781" s="18" t="str">
        <f t="shared" ca="1" si="25"/>
        <v/>
      </c>
      <c r="P781" s="14" t="str">
        <f>IFERROR(INT(IF(MID(VLOOKUP(B781,IMPORT!$F:$AF,23,FALSE),1,10)&lt;&gt;"null",MID(VLOOKUP(B781,IMPORT!$F:$AF,23,FALSE),1,10),"")),"")</f>
        <v/>
      </c>
      <c r="Q781" s="16" t="str">
        <f>IFERROR(INT(IF(MID(VLOOKUP(B781,IMPORT!$F:$AF,26,FALSE),1,10)&lt;&gt;"null",MID(VLOOKUP(B781,IMPORT!$F:$AF,26,FALSE),1,10),"")),"")</f>
        <v/>
      </c>
      <c r="R781" s="16" t="str">
        <f>IFERROR(IF(VLOOKUP(B781,IMPORT!$F:$AF,11,FALSE)="true","X",""),"")</f>
        <v/>
      </c>
      <c r="S781" s="16" t="str">
        <f>IFERROR(IF(VLOOKUP(B781,IMPORT!$F:$AF,12,FALSE)="true","X",""),"")</f>
        <v/>
      </c>
      <c r="T781" s="16" t="str">
        <f>IFERROR(IF(VLOOKUP(B781,IMPORT!$F:$AF,9,FALSE)="true","X",""),"")</f>
        <v/>
      </c>
      <c r="U781" s="16" t="str">
        <f>IFERROR(IF(VLOOKUP(B781,IMPORT!$F:$AF,10,FALSE)="true","X",""),"")</f>
        <v/>
      </c>
      <c r="V781" s="16" t="str">
        <f>IFERROR(IF(VLOOKUP(B781,IMPORT!$F:$AF,13,FALSE)="true","X",""),"")</f>
        <v/>
      </c>
      <c r="W781" s="16" t="str">
        <f>IFERROR(IF(VLOOKUP(B781,IMPORT!$F:$AF,14,FALSE)="true","X",""),"")</f>
        <v/>
      </c>
      <c r="X781" s="12" t="str">
        <f>IFERROR(INT(IF(MID(VLOOKUP(B781,IMPORT!$F:$AF,27,FALSE),1,10)&lt;&gt;"null",MID(VLOOKUP(B781,IMPORT!$F:$AF,27,FALSE),1,10),"-")),"")</f>
        <v/>
      </c>
      <c r="Y781" s="21" t="str">
        <f>IFERROR(IF(VLOOKUP(B781,IMPORT!$F:$AF,24,FALSE)&lt;&gt;"null",VLOOKUP(B781,IMPORT!$F:$AF,24,FALSE),""),"")</f>
        <v/>
      </c>
      <c r="Z781" s="18" t="str">
        <f>IFERROR(IF(VLOOKUP(B781,IMPORT!$F:$AF,25,FALSE)&lt;&gt;"null",VLOOKUP(B781,IMPORT!$F:$AF,25,FALSE),""),"")</f>
        <v/>
      </c>
    </row>
    <row r="782" spans="1:26">
      <c r="A782" s="1" t="str">
        <f>IFERROR(IF(IMPORT!C782&lt;&gt;"",IMPORT!C782,""),"")</f>
        <v/>
      </c>
      <c r="B782" s="1">
        <f>IFERROR(VLOOKUP(D782,IMPORT!$1:$1048576,6,FALSE),"")</f>
        <v>0</v>
      </c>
      <c r="C782" s="1" t="str">
        <f>IFERROR(VLOOKUP(B782,IMPORT!$F:$G,2,FALSE),"")</f>
        <v/>
      </c>
      <c r="D782" s="8" t="str">
        <f>IFERROR(IF(IMPORT!A782&lt;&gt;"",IMPORT!A782,""),"")</f>
        <v/>
      </c>
      <c r="E782" s="1">
        <f>IFERROR(VLOOKUP(D782,IMPORT!$1:$1048576,21,FALSE),"")</f>
        <v>0</v>
      </c>
      <c r="F782" s="22" t="str">
        <f>IFERROR(IF(VLOOKUP(B782,IMPORT!$F:$J,4,0)="true","","S"),"")</f>
        <v/>
      </c>
      <c r="G782" s="10" t="str">
        <f>IFERROR(IF(VLOOKUP(B782,IMPORT!$F:$J,5,0)="normal","","B"),"")</f>
        <v/>
      </c>
      <c r="H782" s="23" t="str">
        <f>IFERROR(IF(VLOOKUP(B782,IMPORT!$F:$L,7,0)="true","","P"),"")</f>
        <v/>
      </c>
      <c r="I782" s="18" t="str">
        <f>IF(AND(OR(IMPORT!K782="available",IMPORT!K782="reservation",IMPORT!K782="reservation-late"),OR(A782&lt;&gt;"Z - Garage - Livraison",A782&lt;&gt;"Z - Garage - Livraison")),B782,"")</f>
        <v/>
      </c>
      <c r="J782" s="18" t="str">
        <f>IFERROR(IF(VLOOKUP(B782,IMPORT!$F:$AF,21,FALSE)&lt;&gt;"null",IF(OR(A782="Z - Garage - Livraison",A782="Z - Garage - Restitution"),"",B782),""),"")</f>
        <v/>
      </c>
      <c r="K782" s="18" t="str">
        <f>IF(AND(J782="",OR(IMPORT!K782="intervention",IMPORT!K782="intervention-late")),IF(OR(A782="Z - Garage - Livraison",A782="Z - Garage - Restitution"),"",B782),"")</f>
        <v/>
      </c>
      <c r="L782" s="18" t="str">
        <f t="shared" si="24"/>
        <v/>
      </c>
      <c r="M782" s="20" t="str">
        <f>IFERROR(INT(IF(OR(IMPORT!K782="intervention",IMPORT!K782="intervention-late",IMPORT!K782="unavailable"),IF(J782&lt;&gt;"",MID(VLOOKUP(B782,IMPORT!$F:$AF,21,0),1,10),MID(VLOOKUP(B782,IMPORT!$F:$AF,19,0),1,10)),"")),"")</f>
        <v/>
      </c>
      <c r="N782" s="20" t="str">
        <f>IFERROR(INT(IF(OR(IMPORT!K782="intervention",IMPORT!K782="intervention-late",IMPORT!K782="unavailable"),IF(J782&lt;&gt;"",MID(VLOOKUP(B782,IMPORT!$F:$AF,22,0),1,10),MID(VLOOKUP(B782,IMPORT!$F:$AF,20,0),1,10)),"")),"")</f>
        <v/>
      </c>
      <c r="O782" s="18" t="str">
        <f t="shared" ca="1" si="25"/>
        <v/>
      </c>
      <c r="P782" s="14" t="str">
        <f>IFERROR(INT(IF(MID(VLOOKUP(B782,IMPORT!$F:$AF,23,FALSE),1,10)&lt;&gt;"null",MID(VLOOKUP(B782,IMPORT!$F:$AF,23,FALSE),1,10),"")),"")</f>
        <v/>
      </c>
      <c r="Q782" s="16" t="str">
        <f>IFERROR(INT(IF(MID(VLOOKUP(B782,IMPORT!$F:$AF,26,FALSE),1,10)&lt;&gt;"null",MID(VLOOKUP(B782,IMPORT!$F:$AF,26,FALSE),1,10),"")),"")</f>
        <v/>
      </c>
      <c r="R782" s="16" t="str">
        <f>IFERROR(IF(VLOOKUP(B782,IMPORT!$F:$AF,11,FALSE)="true","X",""),"")</f>
        <v/>
      </c>
      <c r="S782" s="16" t="str">
        <f>IFERROR(IF(VLOOKUP(B782,IMPORT!$F:$AF,12,FALSE)="true","X",""),"")</f>
        <v/>
      </c>
      <c r="T782" s="16" t="str">
        <f>IFERROR(IF(VLOOKUP(B782,IMPORT!$F:$AF,9,FALSE)="true","X",""),"")</f>
        <v/>
      </c>
      <c r="U782" s="16" t="str">
        <f>IFERROR(IF(VLOOKUP(B782,IMPORT!$F:$AF,10,FALSE)="true","X",""),"")</f>
        <v/>
      </c>
      <c r="V782" s="16" t="str">
        <f>IFERROR(IF(VLOOKUP(B782,IMPORT!$F:$AF,13,FALSE)="true","X",""),"")</f>
        <v/>
      </c>
      <c r="W782" s="16" t="str">
        <f>IFERROR(IF(VLOOKUP(B782,IMPORT!$F:$AF,14,FALSE)="true","X",""),"")</f>
        <v/>
      </c>
      <c r="X782" s="12" t="str">
        <f>IFERROR(INT(IF(MID(VLOOKUP(B782,IMPORT!$F:$AF,27,FALSE),1,10)&lt;&gt;"null",MID(VLOOKUP(B782,IMPORT!$F:$AF,27,FALSE),1,10),"-")),"")</f>
        <v/>
      </c>
      <c r="Y782" s="21" t="str">
        <f>IFERROR(IF(VLOOKUP(B782,IMPORT!$F:$AF,24,FALSE)&lt;&gt;"null",VLOOKUP(B782,IMPORT!$F:$AF,24,FALSE),""),"")</f>
        <v/>
      </c>
      <c r="Z782" s="18" t="str">
        <f>IFERROR(IF(VLOOKUP(B782,IMPORT!$F:$AF,25,FALSE)&lt;&gt;"null",VLOOKUP(B782,IMPORT!$F:$AF,25,FALSE),""),"")</f>
        <v/>
      </c>
    </row>
    <row r="783" spans="1:26">
      <c r="A783" s="1" t="str">
        <f>IFERROR(IF(IMPORT!C783&lt;&gt;"",IMPORT!C783,""),"")</f>
        <v/>
      </c>
      <c r="B783" s="1">
        <f>IFERROR(VLOOKUP(D783,IMPORT!$1:$1048576,6,FALSE),"")</f>
        <v>0</v>
      </c>
      <c r="C783" s="1" t="str">
        <f>IFERROR(VLOOKUP(B783,IMPORT!$F:$G,2,FALSE),"")</f>
        <v/>
      </c>
      <c r="D783" s="8" t="str">
        <f>IFERROR(IF(IMPORT!A783&lt;&gt;"",IMPORT!A783,""),"")</f>
        <v/>
      </c>
      <c r="E783" s="1">
        <f>IFERROR(VLOOKUP(D783,IMPORT!$1:$1048576,21,FALSE),"")</f>
        <v>0</v>
      </c>
      <c r="F783" s="22" t="str">
        <f>IFERROR(IF(VLOOKUP(B783,IMPORT!$F:$J,4,0)="true","","S"),"")</f>
        <v/>
      </c>
      <c r="G783" s="10" t="str">
        <f>IFERROR(IF(VLOOKUP(B783,IMPORT!$F:$J,5,0)="normal","","B"),"")</f>
        <v/>
      </c>
      <c r="H783" s="23" t="str">
        <f>IFERROR(IF(VLOOKUP(B783,IMPORT!$F:$L,7,0)="true","","P"),"")</f>
        <v/>
      </c>
      <c r="I783" s="18" t="str">
        <f>IF(AND(OR(IMPORT!K783="available",IMPORT!K783="reservation",IMPORT!K783="reservation-late"),OR(A783&lt;&gt;"Z - Garage - Livraison",A783&lt;&gt;"Z - Garage - Livraison")),B783,"")</f>
        <v/>
      </c>
      <c r="J783" s="18" t="str">
        <f>IFERROR(IF(VLOOKUP(B783,IMPORT!$F:$AF,21,FALSE)&lt;&gt;"null",IF(OR(A783="Z - Garage - Livraison",A783="Z - Garage - Restitution"),"",B783),""),"")</f>
        <v/>
      </c>
      <c r="K783" s="18" t="str">
        <f>IF(AND(J783="",OR(IMPORT!K783="intervention",IMPORT!K783="intervention-late")),IF(OR(A783="Z - Garage - Livraison",A783="Z - Garage - Restitution"),"",B783),"")</f>
        <v/>
      </c>
      <c r="L783" s="18" t="str">
        <f t="shared" si="24"/>
        <v/>
      </c>
      <c r="M783" s="20" t="str">
        <f>IFERROR(INT(IF(OR(IMPORT!K783="intervention",IMPORT!K783="intervention-late",IMPORT!K783="unavailable"),IF(J783&lt;&gt;"",MID(VLOOKUP(B783,IMPORT!$F:$AF,21,0),1,10),MID(VLOOKUP(B783,IMPORT!$F:$AF,19,0),1,10)),"")),"")</f>
        <v/>
      </c>
      <c r="N783" s="20" t="str">
        <f>IFERROR(INT(IF(OR(IMPORT!K783="intervention",IMPORT!K783="intervention-late",IMPORT!K783="unavailable"),IF(J783&lt;&gt;"",MID(VLOOKUP(B783,IMPORT!$F:$AF,22,0),1,10),MID(VLOOKUP(B783,IMPORT!$F:$AF,20,0),1,10)),"")),"")</f>
        <v/>
      </c>
      <c r="O783" s="18" t="str">
        <f t="shared" ca="1" si="25"/>
        <v/>
      </c>
      <c r="P783" s="14" t="str">
        <f>IFERROR(INT(IF(MID(VLOOKUP(B783,IMPORT!$F:$AF,23,FALSE),1,10)&lt;&gt;"null",MID(VLOOKUP(B783,IMPORT!$F:$AF,23,FALSE),1,10),"")),"")</f>
        <v/>
      </c>
      <c r="Q783" s="16" t="str">
        <f>IFERROR(INT(IF(MID(VLOOKUP(B783,IMPORT!$F:$AF,26,FALSE),1,10)&lt;&gt;"null",MID(VLOOKUP(B783,IMPORT!$F:$AF,26,FALSE),1,10),"")),"")</f>
        <v/>
      </c>
      <c r="R783" s="16" t="str">
        <f>IFERROR(IF(VLOOKUP(B783,IMPORT!$F:$AF,11,FALSE)="true","X",""),"")</f>
        <v/>
      </c>
      <c r="S783" s="16" t="str">
        <f>IFERROR(IF(VLOOKUP(B783,IMPORT!$F:$AF,12,FALSE)="true","X",""),"")</f>
        <v/>
      </c>
      <c r="T783" s="16" t="str">
        <f>IFERROR(IF(VLOOKUP(B783,IMPORT!$F:$AF,9,FALSE)="true","X",""),"")</f>
        <v/>
      </c>
      <c r="U783" s="16" t="str">
        <f>IFERROR(IF(VLOOKUP(B783,IMPORT!$F:$AF,10,FALSE)="true","X",""),"")</f>
        <v/>
      </c>
      <c r="V783" s="16" t="str">
        <f>IFERROR(IF(VLOOKUP(B783,IMPORT!$F:$AF,13,FALSE)="true","X",""),"")</f>
        <v/>
      </c>
      <c r="W783" s="16" t="str">
        <f>IFERROR(IF(VLOOKUP(B783,IMPORT!$F:$AF,14,FALSE)="true","X",""),"")</f>
        <v/>
      </c>
      <c r="X783" s="12" t="str">
        <f>IFERROR(INT(IF(MID(VLOOKUP(B783,IMPORT!$F:$AF,27,FALSE),1,10)&lt;&gt;"null",MID(VLOOKUP(B783,IMPORT!$F:$AF,27,FALSE),1,10),"-")),"")</f>
        <v/>
      </c>
      <c r="Y783" s="21" t="str">
        <f>IFERROR(IF(VLOOKUP(B783,IMPORT!$F:$AF,24,FALSE)&lt;&gt;"null",VLOOKUP(B783,IMPORT!$F:$AF,24,FALSE),""),"")</f>
        <v/>
      </c>
      <c r="Z783" s="18" t="str">
        <f>IFERROR(IF(VLOOKUP(B783,IMPORT!$F:$AF,25,FALSE)&lt;&gt;"null",VLOOKUP(B783,IMPORT!$F:$AF,25,FALSE),""),"")</f>
        <v/>
      </c>
    </row>
    <row r="784" spans="1:26">
      <c r="A784" s="1" t="str">
        <f>IFERROR(IF(IMPORT!C784&lt;&gt;"",IMPORT!C784,""),"")</f>
        <v/>
      </c>
      <c r="B784" s="1">
        <f>IFERROR(VLOOKUP(D784,IMPORT!$1:$1048576,6,FALSE),"")</f>
        <v>0</v>
      </c>
      <c r="C784" s="1" t="str">
        <f>IFERROR(VLOOKUP(B784,IMPORT!$F:$G,2,FALSE),"")</f>
        <v/>
      </c>
      <c r="D784" s="8" t="str">
        <f>IFERROR(IF(IMPORT!A784&lt;&gt;"",IMPORT!A784,""),"")</f>
        <v/>
      </c>
      <c r="E784" s="1">
        <f>IFERROR(VLOOKUP(D784,IMPORT!$1:$1048576,21,FALSE),"")</f>
        <v>0</v>
      </c>
      <c r="F784" s="22" t="str">
        <f>IFERROR(IF(VLOOKUP(B784,IMPORT!$F:$J,4,0)="true","","S"),"")</f>
        <v/>
      </c>
      <c r="G784" s="10" t="str">
        <f>IFERROR(IF(VLOOKUP(B784,IMPORT!$F:$J,5,0)="normal","","B"),"")</f>
        <v/>
      </c>
      <c r="H784" s="23" t="str">
        <f>IFERROR(IF(VLOOKUP(B784,IMPORT!$F:$L,7,0)="true","","P"),"")</f>
        <v/>
      </c>
      <c r="I784" s="18" t="str">
        <f>IF(AND(OR(IMPORT!K784="available",IMPORT!K784="reservation",IMPORT!K784="reservation-late"),OR(A784&lt;&gt;"Z - Garage - Livraison",A784&lt;&gt;"Z - Garage - Livraison")),B784,"")</f>
        <v/>
      </c>
      <c r="J784" s="18" t="str">
        <f>IFERROR(IF(VLOOKUP(B784,IMPORT!$F:$AF,21,FALSE)&lt;&gt;"null",IF(OR(A784="Z - Garage - Livraison",A784="Z - Garage - Restitution"),"",B784),""),"")</f>
        <v/>
      </c>
      <c r="K784" s="18" t="str">
        <f>IF(AND(J784="",OR(IMPORT!K784="intervention",IMPORT!K784="intervention-late")),IF(OR(A784="Z - Garage - Livraison",A784="Z - Garage - Restitution"),"",B784),"")</f>
        <v/>
      </c>
      <c r="L784" s="18" t="str">
        <f t="shared" si="24"/>
        <v/>
      </c>
      <c r="M784" s="20" t="str">
        <f>IFERROR(INT(IF(OR(IMPORT!K784="intervention",IMPORT!K784="intervention-late",IMPORT!K784="unavailable"),IF(J784&lt;&gt;"",MID(VLOOKUP(B784,IMPORT!$F:$AF,21,0),1,10),MID(VLOOKUP(B784,IMPORT!$F:$AF,19,0),1,10)),"")),"")</f>
        <v/>
      </c>
      <c r="N784" s="20" t="str">
        <f>IFERROR(INT(IF(OR(IMPORT!K784="intervention",IMPORT!K784="intervention-late",IMPORT!K784="unavailable"),IF(J784&lt;&gt;"",MID(VLOOKUP(B784,IMPORT!$F:$AF,22,0),1,10),MID(VLOOKUP(B784,IMPORT!$F:$AF,20,0),1,10)),"")),"")</f>
        <v/>
      </c>
      <c r="O784" s="18" t="str">
        <f t="shared" ca="1" si="25"/>
        <v/>
      </c>
      <c r="P784" s="14" t="str">
        <f>IFERROR(INT(IF(MID(VLOOKUP(B784,IMPORT!$F:$AF,23,FALSE),1,10)&lt;&gt;"null",MID(VLOOKUP(B784,IMPORT!$F:$AF,23,FALSE),1,10),"")),"")</f>
        <v/>
      </c>
      <c r="Q784" s="16" t="str">
        <f>IFERROR(INT(IF(MID(VLOOKUP(B784,IMPORT!$F:$AF,26,FALSE),1,10)&lt;&gt;"null",MID(VLOOKUP(B784,IMPORT!$F:$AF,26,FALSE),1,10),"")),"")</f>
        <v/>
      </c>
      <c r="R784" s="16" t="str">
        <f>IFERROR(IF(VLOOKUP(B784,IMPORT!$F:$AF,11,FALSE)="true","X",""),"")</f>
        <v/>
      </c>
      <c r="S784" s="16" t="str">
        <f>IFERROR(IF(VLOOKUP(B784,IMPORT!$F:$AF,12,FALSE)="true","X",""),"")</f>
        <v/>
      </c>
      <c r="T784" s="16" t="str">
        <f>IFERROR(IF(VLOOKUP(B784,IMPORT!$F:$AF,9,FALSE)="true","X",""),"")</f>
        <v/>
      </c>
      <c r="U784" s="16" t="str">
        <f>IFERROR(IF(VLOOKUP(B784,IMPORT!$F:$AF,10,FALSE)="true","X",""),"")</f>
        <v/>
      </c>
      <c r="V784" s="16" t="str">
        <f>IFERROR(IF(VLOOKUP(B784,IMPORT!$F:$AF,13,FALSE)="true","X",""),"")</f>
        <v/>
      </c>
      <c r="W784" s="16" t="str">
        <f>IFERROR(IF(VLOOKUP(B784,IMPORT!$F:$AF,14,FALSE)="true","X",""),"")</f>
        <v/>
      </c>
      <c r="X784" s="12" t="str">
        <f>IFERROR(INT(IF(MID(VLOOKUP(B784,IMPORT!$F:$AF,27,FALSE),1,10)&lt;&gt;"null",MID(VLOOKUP(B784,IMPORT!$F:$AF,27,FALSE),1,10),"-")),"")</f>
        <v/>
      </c>
      <c r="Y784" s="21" t="str">
        <f>IFERROR(IF(VLOOKUP(B784,IMPORT!$F:$AF,24,FALSE)&lt;&gt;"null",VLOOKUP(B784,IMPORT!$F:$AF,24,FALSE),""),"")</f>
        <v/>
      </c>
      <c r="Z784" s="18" t="str">
        <f>IFERROR(IF(VLOOKUP(B784,IMPORT!$F:$AF,25,FALSE)&lt;&gt;"null",VLOOKUP(B784,IMPORT!$F:$AF,25,FALSE),""),"")</f>
        <v/>
      </c>
    </row>
    <row r="785" spans="1:26">
      <c r="A785" s="1" t="str">
        <f>IFERROR(IF(IMPORT!C785&lt;&gt;"",IMPORT!C785,""),"")</f>
        <v/>
      </c>
      <c r="B785" s="1">
        <f>IFERROR(VLOOKUP(D785,IMPORT!$1:$1048576,6,FALSE),"")</f>
        <v>0</v>
      </c>
      <c r="C785" s="1" t="str">
        <f>IFERROR(VLOOKUP(B785,IMPORT!$F:$G,2,FALSE),"")</f>
        <v/>
      </c>
      <c r="D785" s="8" t="str">
        <f>IFERROR(IF(IMPORT!A785&lt;&gt;"",IMPORT!A785,""),"")</f>
        <v/>
      </c>
      <c r="E785" s="1">
        <f>IFERROR(VLOOKUP(D785,IMPORT!$1:$1048576,21,FALSE),"")</f>
        <v>0</v>
      </c>
      <c r="F785" s="22" t="str">
        <f>IFERROR(IF(VLOOKUP(B785,IMPORT!$F:$J,4,0)="true","","S"),"")</f>
        <v/>
      </c>
      <c r="G785" s="10" t="str">
        <f>IFERROR(IF(VLOOKUP(B785,IMPORT!$F:$J,5,0)="normal","","B"),"")</f>
        <v/>
      </c>
      <c r="H785" s="23" t="str">
        <f>IFERROR(IF(VLOOKUP(B785,IMPORT!$F:$L,7,0)="true","","P"),"")</f>
        <v/>
      </c>
      <c r="I785" s="18" t="str">
        <f>IF(AND(OR(IMPORT!K785="available",IMPORT!K785="reservation",IMPORT!K785="reservation-late"),OR(A785&lt;&gt;"Z - Garage - Livraison",A785&lt;&gt;"Z - Garage - Livraison")),B785,"")</f>
        <v/>
      </c>
      <c r="J785" s="18" t="str">
        <f>IFERROR(IF(VLOOKUP(B785,IMPORT!$F:$AF,21,FALSE)&lt;&gt;"null",IF(OR(A785="Z - Garage - Livraison",A785="Z - Garage - Restitution"),"",B785),""),"")</f>
        <v/>
      </c>
      <c r="K785" s="18" t="str">
        <f>IF(AND(J785="",OR(IMPORT!K785="intervention",IMPORT!K785="intervention-late")),IF(OR(A785="Z - Garage - Livraison",A785="Z - Garage - Restitution"),"",B785),"")</f>
        <v/>
      </c>
      <c r="L785" s="18" t="str">
        <f t="shared" si="24"/>
        <v/>
      </c>
      <c r="M785" s="20" t="str">
        <f>IFERROR(INT(IF(OR(IMPORT!K785="intervention",IMPORT!K785="intervention-late",IMPORT!K785="unavailable"),IF(J785&lt;&gt;"",MID(VLOOKUP(B785,IMPORT!$F:$AF,21,0),1,10),MID(VLOOKUP(B785,IMPORT!$F:$AF,19,0),1,10)),"")),"")</f>
        <v/>
      </c>
      <c r="N785" s="20" t="str">
        <f>IFERROR(INT(IF(OR(IMPORT!K785="intervention",IMPORT!K785="intervention-late",IMPORT!K785="unavailable"),IF(J785&lt;&gt;"",MID(VLOOKUP(B785,IMPORT!$F:$AF,22,0),1,10),MID(VLOOKUP(B785,IMPORT!$F:$AF,20,0),1,10)),"")),"")</f>
        <v/>
      </c>
      <c r="O785" s="18" t="str">
        <f t="shared" ca="1" si="25"/>
        <v/>
      </c>
      <c r="P785" s="14" t="str">
        <f>IFERROR(INT(IF(MID(VLOOKUP(B785,IMPORT!$F:$AF,23,FALSE),1,10)&lt;&gt;"null",MID(VLOOKUP(B785,IMPORT!$F:$AF,23,FALSE),1,10),"")),"")</f>
        <v/>
      </c>
      <c r="Q785" s="16" t="str">
        <f>IFERROR(INT(IF(MID(VLOOKUP(B785,IMPORT!$F:$AF,26,FALSE),1,10)&lt;&gt;"null",MID(VLOOKUP(B785,IMPORT!$F:$AF,26,FALSE),1,10),"")),"")</f>
        <v/>
      </c>
      <c r="R785" s="16" t="str">
        <f>IFERROR(IF(VLOOKUP(B785,IMPORT!$F:$AF,11,FALSE)="true","X",""),"")</f>
        <v/>
      </c>
      <c r="S785" s="16" t="str">
        <f>IFERROR(IF(VLOOKUP(B785,IMPORT!$F:$AF,12,FALSE)="true","X",""),"")</f>
        <v/>
      </c>
      <c r="T785" s="16" t="str">
        <f>IFERROR(IF(VLOOKUP(B785,IMPORT!$F:$AF,9,FALSE)="true","X",""),"")</f>
        <v/>
      </c>
      <c r="U785" s="16" t="str">
        <f>IFERROR(IF(VLOOKUP(B785,IMPORT!$F:$AF,10,FALSE)="true","X",""),"")</f>
        <v/>
      </c>
      <c r="V785" s="16" t="str">
        <f>IFERROR(IF(VLOOKUP(B785,IMPORT!$F:$AF,13,FALSE)="true","X",""),"")</f>
        <v/>
      </c>
      <c r="W785" s="16" t="str">
        <f>IFERROR(IF(VLOOKUP(B785,IMPORT!$F:$AF,14,FALSE)="true","X",""),"")</f>
        <v/>
      </c>
      <c r="X785" s="12" t="str">
        <f>IFERROR(INT(IF(MID(VLOOKUP(B785,IMPORT!$F:$AF,27,FALSE),1,10)&lt;&gt;"null",MID(VLOOKUP(B785,IMPORT!$F:$AF,27,FALSE),1,10),"-")),"")</f>
        <v/>
      </c>
      <c r="Y785" s="21" t="str">
        <f>IFERROR(IF(VLOOKUP(B785,IMPORT!$F:$AF,24,FALSE)&lt;&gt;"null",VLOOKUP(B785,IMPORT!$F:$AF,24,FALSE),""),"")</f>
        <v/>
      </c>
      <c r="Z785" s="18" t="str">
        <f>IFERROR(IF(VLOOKUP(B785,IMPORT!$F:$AF,25,FALSE)&lt;&gt;"null",VLOOKUP(B785,IMPORT!$F:$AF,25,FALSE),""),"")</f>
        <v/>
      </c>
    </row>
    <row r="786" spans="1:26">
      <c r="A786" s="1" t="str">
        <f>IFERROR(IF(IMPORT!C786&lt;&gt;"",IMPORT!C786,""),"")</f>
        <v/>
      </c>
      <c r="B786" s="1">
        <f>IFERROR(VLOOKUP(D786,IMPORT!$1:$1048576,6,FALSE),"")</f>
        <v>0</v>
      </c>
      <c r="C786" s="1" t="str">
        <f>IFERROR(VLOOKUP(B786,IMPORT!$F:$G,2,FALSE),"")</f>
        <v/>
      </c>
      <c r="D786" s="8" t="str">
        <f>IFERROR(IF(IMPORT!A786&lt;&gt;"",IMPORT!A786,""),"")</f>
        <v/>
      </c>
      <c r="E786" s="1">
        <f>IFERROR(VLOOKUP(D786,IMPORT!$1:$1048576,21,FALSE),"")</f>
        <v>0</v>
      </c>
      <c r="F786" s="22" t="str">
        <f>IFERROR(IF(VLOOKUP(B786,IMPORT!$F:$J,4,0)="true","","S"),"")</f>
        <v/>
      </c>
      <c r="G786" s="10" t="str">
        <f>IFERROR(IF(VLOOKUP(B786,IMPORT!$F:$J,5,0)="normal","","B"),"")</f>
        <v/>
      </c>
      <c r="H786" s="23" t="str">
        <f>IFERROR(IF(VLOOKUP(B786,IMPORT!$F:$L,7,0)="true","","P"),"")</f>
        <v/>
      </c>
      <c r="I786" s="18" t="str">
        <f>IF(AND(OR(IMPORT!K786="available",IMPORT!K786="reservation",IMPORT!K786="reservation-late"),OR(A786&lt;&gt;"Z - Garage - Livraison",A786&lt;&gt;"Z - Garage - Livraison")),B786,"")</f>
        <v/>
      </c>
      <c r="J786" s="18" t="str">
        <f>IFERROR(IF(VLOOKUP(B786,IMPORT!$F:$AF,21,FALSE)&lt;&gt;"null",IF(OR(A786="Z - Garage - Livraison",A786="Z - Garage - Restitution"),"",B786),""),"")</f>
        <v/>
      </c>
      <c r="K786" s="18" t="str">
        <f>IF(AND(J786="",OR(IMPORT!K786="intervention",IMPORT!K786="intervention-late")),IF(OR(A786="Z - Garage - Livraison",A786="Z - Garage - Restitution"),"",B786),"")</f>
        <v/>
      </c>
      <c r="L786" s="18" t="str">
        <f t="shared" si="24"/>
        <v/>
      </c>
      <c r="M786" s="20" t="str">
        <f>IFERROR(INT(IF(OR(IMPORT!K786="intervention",IMPORT!K786="intervention-late",IMPORT!K786="unavailable"),IF(J786&lt;&gt;"",MID(VLOOKUP(B786,IMPORT!$F:$AF,21,0),1,10),MID(VLOOKUP(B786,IMPORT!$F:$AF,19,0),1,10)),"")),"")</f>
        <v/>
      </c>
      <c r="N786" s="20" t="str">
        <f>IFERROR(INT(IF(OR(IMPORT!K786="intervention",IMPORT!K786="intervention-late",IMPORT!K786="unavailable"),IF(J786&lt;&gt;"",MID(VLOOKUP(B786,IMPORT!$F:$AF,22,0),1,10),MID(VLOOKUP(B786,IMPORT!$F:$AF,20,0),1,10)),"")),"")</f>
        <v/>
      </c>
      <c r="O786" s="18" t="str">
        <f t="shared" ca="1" si="25"/>
        <v/>
      </c>
      <c r="P786" s="14" t="str">
        <f>IFERROR(INT(IF(MID(VLOOKUP(B786,IMPORT!$F:$AF,23,FALSE),1,10)&lt;&gt;"null",MID(VLOOKUP(B786,IMPORT!$F:$AF,23,FALSE),1,10),"")),"")</f>
        <v/>
      </c>
      <c r="Q786" s="16" t="str">
        <f>IFERROR(INT(IF(MID(VLOOKUP(B786,IMPORT!$F:$AF,26,FALSE),1,10)&lt;&gt;"null",MID(VLOOKUP(B786,IMPORT!$F:$AF,26,FALSE),1,10),"")),"")</f>
        <v/>
      </c>
      <c r="R786" s="16" t="str">
        <f>IFERROR(IF(VLOOKUP(B786,IMPORT!$F:$AF,11,FALSE)="true","X",""),"")</f>
        <v/>
      </c>
      <c r="S786" s="16" t="str">
        <f>IFERROR(IF(VLOOKUP(B786,IMPORT!$F:$AF,12,FALSE)="true","X",""),"")</f>
        <v/>
      </c>
      <c r="T786" s="16" t="str">
        <f>IFERROR(IF(VLOOKUP(B786,IMPORT!$F:$AF,9,FALSE)="true","X",""),"")</f>
        <v/>
      </c>
      <c r="U786" s="16" t="str">
        <f>IFERROR(IF(VLOOKUP(B786,IMPORT!$F:$AF,10,FALSE)="true","X",""),"")</f>
        <v/>
      </c>
      <c r="V786" s="16" t="str">
        <f>IFERROR(IF(VLOOKUP(B786,IMPORT!$F:$AF,13,FALSE)="true","X",""),"")</f>
        <v/>
      </c>
      <c r="W786" s="16" t="str">
        <f>IFERROR(IF(VLOOKUP(B786,IMPORT!$F:$AF,14,FALSE)="true","X",""),"")</f>
        <v/>
      </c>
      <c r="X786" s="12" t="str">
        <f>IFERROR(INT(IF(MID(VLOOKUP(B786,IMPORT!$F:$AF,27,FALSE),1,10)&lt;&gt;"null",MID(VLOOKUP(B786,IMPORT!$F:$AF,27,FALSE),1,10),"-")),"")</f>
        <v/>
      </c>
      <c r="Y786" s="21" t="str">
        <f>IFERROR(IF(VLOOKUP(B786,IMPORT!$F:$AF,24,FALSE)&lt;&gt;"null",VLOOKUP(B786,IMPORT!$F:$AF,24,FALSE),""),"")</f>
        <v/>
      </c>
      <c r="Z786" s="18" t="str">
        <f>IFERROR(IF(VLOOKUP(B786,IMPORT!$F:$AF,25,FALSE)&lt;&gt;"null",VLOOKUP(B786,IMPORT!$F:$AF,25,FALSE),""),"")</f>
        <v/>
      </c>
    </row>
    <row r="787" spans="1:26">
      <c r="A787" s="1" t="str">
        <f>IFERROR(IF(IMPORT!C787&lt;&gt;"",IMPORT!C787,""),"")</f>
        <v/>
      </c>
      <c r="B787" s="1">
        <f>IFERROR(VLOOKUP(D787,IMPORT!$1:$1048576,6,FALSE),"")</f>
        <v>0</v>
      </c>
      <c r="C787" s="1" t="str">
        <f>IFERROR(VLOOKUP(B787,IMPORT!$F:$G,2,FALSE),"")</f>
        <v/>
      </c>
      <c r="D787" s="8" t="str">
        <f>IFERROR(IF(IMPORT!A787&lt;&gt;"",IMPORT!A787,""),"")</f>
        <v/>
      </c>
      <c r="E787" s="1">
        <f>IFERROR(VLOOKUP(D787,IMPORT!$1:$1048576,21,FALSE),"")</f>
        <v>0</v>
      </c>
      <c r="F787" s="22" t="str">
        <f>IFERROR(IF(VLOOKUP(B787,IMPORT!$F:$J,4,0)="true","","S"),"")</f>
        <v/>
      </c>
      <c r="G787" s="10" t="str">
        <f>IFERROR(IF(VLOOKUP(B787,IMPORT!$F:$J,5,0)="normal","","B"),"")</f>
        <v/>
      </c>
      <c r="H787" s="23" t="str">
        <f>IFERROR(IF(VLOOKUP(B787,IMPORT!$F:$L,7,0)="true","","P"),"")</f>
        <v/>
      </c>
      <c r="I787" s="18" t="str">
        <f>IF(AND(OR(IMPORT!K787="available",IMPORT!K787="reservation",IMPORT!K787="reservation-late"),OR(A787&lt;&gt;"Z - Garage - Livraison",A787&lt;&gt;"Z - Garage - Livraison")),B787,"")</f>
        <v/>
      </c>
      <c r="J787" s="18" t="str">
        <f>IFERROR(IF(VLOOKUP(B787,IMPORT!$F:$AF,21,FALSE)&lt;&gt;"null",IF(OR(A787="Z - Garage - Livraison",A787="Z - Garage - Restitution"),"",B787),""),"")</f>
        <v/>
      </c>
      <c r="K787" s="18" t="str">
        <f>IF(AND(J787="",OR(IMPORT!K787="intervention",IMPORT!K787="intervention-late")),IF(OR(A787="Z - Garage - Livraison",A787="Z - Garage - Restitution"),"",B787),"")</f>
        <v/>
      </c>
      <c r="L787" s="18" t="str">
        <f t="shared" si="24"/>
        <v/>
      </c>
      <c r="M787" s="20" t="str">
        <f>IFERROR(INT(IF(OR(IMPORT!K787="intervention",IMPORT!K787="intervention-late",IMPORT!K787="unavailable"),IF(J787&lt;&gt;"",MID(VLOOKUP(B787,IMPORT!$F:$AF,21,0),1,10),MID(VLOOKUP(B787,IMPORT!$F:$AF,19,0),1,10)),"")),"")</f>
        <v/>
      </c>
      <c r="N787" s="20" t="str">
        <f>IFERROR(INT(IF(OR(IMPORT!K787="intervention",IMPORT!K787="intervention-late",IMPORT!K787="unavailable"),IF(J787&lt;&gt;"",MID(VLOOKUP(B787,IMPORT!$F:$AF,22,0),1,10),MID(VLOOKUP(B787,IMPORT!$F:$AF,20,0),1,10)),"")),"")</f>
        <v/>
      </c>
      <c r="O787" s="18" t="str">
        <f t="shared" ca="1" si="25"/>
        <v/>
      </c>
      <c r="P787" s="14" t="str">
        <f>IFERROR(INT(IF(MID(VLOOKUP(B787,IMPORT!$F:$AF,23,FALSE),1,10)&lt;&gt;"null",MID(VLOOKUP(B787,IMPORT!$F:$AF,23,FALSE),1,10),"")),"")</f>
        <v/>
      </c>
      <c r="Q787" s="16" t="str">
        <f>IFERROR(INT(IF(MID(VLOOKUP(B787,IMPORT!$F:$AF,26,FALSE),1,10)&lt;&gt;"null",MID(VLOOKUP(B787,IMPORT!$F:$AF,26,FALSE),1,10),"")),"")</f>
        <v/>
      </c>
      <c r="R787" s="16" t="str">
        <f>IFERROR(IF(VLOOKUP(B787,IMPORT!$F:$AF,11,FALSE)="true","X",""),"")</f>
        <v/>
      </c>
      <c r="S787" s="16" t="str">
        <f>IFERROR(IF(VLOOKUP(B787,IMPORT!$F:$AF,12,FALSE)="true","X",""),"")</f>
        <v/>
      </c>
      <c r="T787" s="16" t="str">
        <f>IFERROR(IF(VLOOKUP(B787,IMPORT!$F:$AF,9,FALSE)="true","X",""),"")</f>
        <v/>
      </c>
      <c r="U787" s="16" t="str">
        <f>IFERROR(IF(VLOOKUP(B787,IMPORT!$F:$AF,10,FALSE)="true","X",""),"")</f>
        <v/>
      </c>
      <c r="V787" s="16" t="str">
        <f>IFERROR(IF(VLOOKUP(B787,IMPORT!$F:$AF,13,FALSE)="true","X",""),"")</f>
        <v/>
      </c>
      <c r="W787" s="16" t="str">
        <f>IFERROR(IF(VLOOKUP(B787,IMPORT!$F:$AF,14,FALSE)="true","X",""),"")</f>
        <v/>
      </c>
      <c r="X787" s="12" t="str">
        <f>IFERROR(INT(IF(MID(VLOOKUP(B787,IMPORT!$F:$AF,27,FALSE),1,10)&lt;&gt;"null",MID(VLOOKUP(B787,IMPORT!$F:$AF,27,FALSE),1,10),"-")),"")</f>
        <v/>
      </c>
      <c r="Y787" s="21" t="str">
        <f>IFERROR(IF(VLOOKUP(B787,IMPORT!$F:$AF,24,FALSE)&lt;&gt;"null",VLOOKUP(B787,IMPORT!$F:$AF,24,FALSE),""),"")</f>
        <v/>
      </c>
      <c r="Z787" s="18" t="str">
        <f>IFERROR(IF(VLOOKUP(B787,IMPORT!$F:$AF,25,FALSE)&lt;&gt;"null",VLOOKUP(B787,IMPORT!$F:$AF,25,FALSE),""),"")</f>
        <v/>
      </c>
    </row>
    <row r="788" spans="1:26">
      <c r="A788" s="1" t="str">
        <f>IFERROR(IF(IMPORT!C788&lt;&gt;"",IMPORT!C788,""),"")</f>
        <v/>
      </c>
      <c r="B788" s="1">
        <f>IFERROR(VLOOKUP(D788,IMPORT!$1:$1048576,6,FALSE),"")</f>
        <v>0</v>
      </c>
      <c r="C788" s="1" t="str">
        <f>IFERROR(VLOOKUP(B788,IMPORT!$F:$G,2,FALSE),"")</f>
        <v/>
      </c>
      <c r="D788" s="8" t="str">
        <f>IFERROR(IF(IMPORT!A788&lt;&gt;"",IMPORT!A788,""),"")</f>
        <v/>
      </c>
      <c r="E788" s="1">
        <f>IFERROR(VLOOKUP(D788,IMPORT!$1:$1048576,21,FALSE),"")</f>
        <v>0</v>
      </c>
      <c r="F788" s="22" t="str">
        <f>IFERROR(IF(VLOOKUP(B788,IMPORT!$F:$J,4,0)="true","","S"),"")</f>
        <v/>
      </c>
      <c r="G788" s="10" t="str">
        <f>IFERROR(IF(VLOOKUP(B788,IMPORT!$F:$J,5,0)="normal","","B"),"")</f>
        <v/>
      </c>
      <c r="H788" s="23" t="str">
        <f>IFERROR(IF(VLOOKUP(B788,IMPORT!$F:$L,7,0)="true","","P"),"")</f>
        <v/>
      </c>
      <c r="I788" s="18" t="str">
        <f>IF(AND(OR(IMPORT!K788="available",IMPORT!K788="reservation",IMPORT!K788="reservation-late"),OR(A788&lt;&gt;"Z - Garage - Livraison",A788&lt;&gt;"Z - Garage - Livraison")),B788,"")</f>
        <v/>
      </c>
      <c r="J788" s="18" t="str">
        <f>IFERROR(IF(VLOOKUP(B788,IMPORT!$F:$AF,21,FALSE)&lt;&gt;"null",IF(OR(A788="Z - Garage - Livraison",A788="Z - Garage - Restitution"),"",B788),""),"")</f>
        <v/>
      </c>
      <c r="K788" s="18" t="str">
        <f>IF(AND(J788="",OR(IMPORT!K788="intervention",IMPORT!K788="intervention-late")),IF(OR(A788="Z - Garage - Livraison",A788="Z - Garage - Restitution"),"",B788),"")</f>
        <v/>
      </c>
      <c r="L788" s="18" t="str">
        <f t="shared" si="24"/>
        <v/>
      </c>
      <c r="M788" s="20" t="str">
        <f>IFERROR(INT(IF(OR(IMPORT!K788="intervention",IMPORT!K788="intervention-late",IMPORT!K788="unavailable"),IF(J788&lt;&gt;"",MID(VLOOKUP(B788,IMPORT!$F:$AF,21,0),1,10),MID(VLOOKUP(B788,IMPORT!$F:$AF,19,0),1,10)),"")),"")</f>
        <v/>
      </c>
      <c r="N788" s="20" t="str">
        <f>IFERROR(INT(IF(OR(IMPORT!K788="intervention",IMPORT!K788="intervention-late",IMPORT!K788="unavailable"),IF(J788&lt;&gt;"",MID(VLOOKUP(B788,IMPORT!$F:$AF,22,0),1,10),MID(VLOOKUP(B788,IMPORT!$F:$AF,20,0),1,10)),"")),"")</f>
        <v/>
      </c>
      <c r="O788" s="18" t="str">
        <f t="shared" ca="1" si="25"/>
        <v/>
      </c>
      <c r="P788" s="14" t="str">
        <f>IFERROR(INT(IF(MID(VLOOKUP(B788,IMPORT!$F:$AF,23,FALSE),1,10)&lt;&gt;"null",MID(VLOOKUP(B788,IMPORT!$F:$AF,23,FALSE),1,10),"")),"")</f>
        <v/>
      </c>
      <c r="Q788" s="16" t="str">
        <f>IFERROR(INT(IF(MID(VLOOKUP(B788,IMPORT!$F:$AF,26,FALSE),1,10)&lt;&gt;"null",MID(VLOOKUP(B788,IMPORT!$F:$AF,26,FALSE),1,10),"")),"")</f>
        <v/>
      </c>
      <c r="R788" s="16" t="str">
        <f>IFERROR(IF(VLOOKUP(B788,IMPORT!$F:$AF,11,FALSE)="true","X",""),"")</f>
        <v/>
      </c>
      <c r="S788" s="16" t="str">
        <f>IFERROR(IF(VLOOKUP(B788,IMPORT!$F:$AF,12,FALSE)="true","X",""),"")</f>
        <v/>
      </c>
      <c r="T788" s="16" t="str">
        <f>IFERROR(IF(VLOOKUP(B788,IMPORT!$F:$AF,9,FALSE)="true","X",""),"")</f>
        <v/>
      </c>
      <c r="U788" s="16" t="str">
        <f>IFERROR(IF(VLOOKUP(B788,IMPORT!$F:$AF,10,FALSE)="true","X",""),"")</f>
        <v/>
      </c>
      <c r="V788" s="16" t="str">
        <f>IFERROR(IF(VLOOKUP(B788,IMPORT!$F:$AF,13,FALSE)="true","X",""),"")</f>
        <v/>
      </c>
      <c r="W788" s="16" t="str">
        <f>IFERROR(IF(VLOOKUP(B788,IMPORT!$F:$AF,14,FALSE)="true","X",""),"")</f>
        <v/>
      </c>
      <c r="X788" s="12" t="str">
        <f>IFERROR(INT(IF(MID(VLOOKUP(B788,IMPORT!$F:$AF,27,FALSE),1,10)&lt;&gt;"null",MID(VLOOKUP(B788,IMPORT!$F:$AF,27,FALSE),1,10),"-")),"")</f>
        <v/>
      </c>
      <c r="Y788" s="21" t="str">
        <f>IFERROR(IF(VLOOKUP(B788,IMPORT!$F:$AF,24,FALSE)&lt;&gt;"null",VLOOKUP(B788,IMPORT!$F:$AF,24,FALSE),""),"")</f>
        <v/>
      </c>
      <c r="Z788" s="18" t="str">
        <f>IFERROR(IF(VLOOKUP(B788,IMPORT!$F:$AF,25,FALSE)&lt;&gt;"null",VLOOKUP(B788,IMPORT!$F:$AF,25,FALSE),""),"")</f>
        <v/>
      </c>
    </row>
    <row r="789" spans="1:26">
      <c r="A789" s="1" t="str">
        <f>IFERROR(IF(IMPORT!C789&lt;&gt;"",IMPORT!C789,""),"")</f>
        <v/>
      </c>
      <c r="B789" s="1">
        <f>IFERROR(VLOOKUP(D789,IMPORT!$1:$1048576,6,FALSE),"")</f>
        <v>0</v>
      </c>
      <c r="C789" s="1" t="str">
        <f>IFERROR(VLOOKUP(B789,IMPORT!$F:$G,2,FALSE),"")</f>
        <v/>
      </c>
      <c r="D789" s="8" t="str">
        <f>IFERROR(IF(IMPORT!A789&lt;&gt;"",IMPORT!A789,""),"")</f>
        <v/>
      </c>
      <c r="E789" s="1">
        <f>IFERROR(VLOOKUP(D789,IMPORT!$1:$1048576,21,FALSE),"")</f>
        <v>0</v>
      </c>
      <c r="F789" s="22" t="str">
        <f>IFERROR(IF(VLOOKUP(B789,IMPORT!$F:$J,4,0)="true","","S"),"")</f>
        <v/>
      </c>
      <c r="G789" s="10" t="str">
        <f>IFERROR(IF(VLOOKUP(B789,IMPORT!$F:$J,5,0)="normal","","B"),"")</f>
        <v/>
      </c>
      <c r="H789" s="23" t="str">
        <f>IFERROR(IF(VLOOKUP(B789,IMPORT!$F:$L,7,0)="true","","P"),"")</f>
        <v/>
      </c>
      <c r="I789" s="18" t="str">
        <f>IF(AND(OR(IMPORT!K789="available",IMPORT!K789="reservation",IMPORT!K789="reservation-late"),OR(A789&lt;&gt;"Z - Garage - Livraison",A789&lt;&gt;"Z - Garage - Livraison")),B789,"")</f>
        <v/>
      </c>
      <c r="J789" s="18" t="str">
        <f>IFERROR(IF(VLOOKUP(B789,IMPORT!$F:$AF,21,FALSE)&lt;&gt;"null",IF(OR(A789="Z - Garage - Livraison",A789="Z - Garage - Restitution"),"",B789),""),"")</f>
        <v/>
      </c>
      <c r="K789" s="18" t="str">
        <f>IF(AND(J789="",OR(IMPORT!K789="intervention",IMPORT!K789="intervention-late")),IF(OR(A789="Z - Garage - Livraison",A789="Z - Garage - Restitution"),"",B789),"")</f>
        <v/>
      </c>
      <c r="L789" s="18" t="str">
        <f t="shared" si="24"/>
        <v/>
      </c>
      <c r="M789" s="20" t="str">
        <f>IFERROR(INT(IF(OR(IMPORT!K789="intervention",IMPORT!K789="intervention-late",IMPORT!K789="unavailable"),IF(J789&lt;&gt;"",MID(VLOOKUP(B789,IMPORT!$F:$AF,21,0),1,10),MID(VLOOKUP(B789,IMPORT!$F:$AF,19,0),1,10)),"")),"")</f>
        <v/>
      </c>
      <c r="N789" s="20" t="str">
        <f>IFERROR(INT(IF(OR(IMPORT!K789="intervention",IMPORT!K789="intervention-late",IMPORT!K789="unavailable"),IF(J789&lt;&gt;"",MID(VLOOKUP(B789,IMPORT!$F:$AF,22,0),1,10),MID(VLOOKUP(B789,IMPORT!$F:$AF,20,0),1,10)),"")),"")</f>
        <v/>
      </c>
      <c r="O789" s="18" t="str">
        <f t="shared" ca="1" si="25"/>
        <v/>
      </c>
      <c r="P789" s="14" t="str">
        <f>IFERROR(INT(IF(MID(VLOOKUP(B789,IMPORT!$F:$AF,23,FALSE),1,10)&lt;&gt;"null",MID(VLOOKUP(B789,IMPORT!$F:$AF,23,FALSE),1,10),"")),"")</f>
        <v/>
      </c>
      <c r="Q789" s="16" t="str">
        <f>IFERROR(INT(IF(MID(VLOOKUP(B789,IMPORT!$F:$AF,26,FALSE),1,10)&lt;&gt;"null",MID(VLOOKUP(B789,IMPORT!$F:$AF,26,FALSE),1,10),"")),"")</f>
        <v/>
      </c>
      <c r="R789" s="16" t="str">
        <f>IFERROR(IF(VLOOKUP(B789,IMPORT!$F:$AF,11,FALSE)="true","X",""),"")</f>
        <v/>
      </c>
      <c r="S789" s="16" t="str">
        <f>IFERROR(IF(VLOOKUP(B789,IMPORT!$F:$AF,12,FALSE)="true","X",""),"")</f>
        <v/>
      </c>
      <c r="T789" s="16" t="str">
        <f>IFERROR(IF(VLOOKUP(B789,IMPORT!$F:$AF,9,FALSE)="true","X",""),"")</f>
        <v/>
      </c>
      <c r="U789" s="16" t="str">
        <f>IFERROR(IF(VLOOKUP(B789,IMPORT!$F:$AF,10,FALSE)="true","X",""),"")</f>
        <v/>
      </c>
      <c r="V789" s="16" t="str">
        <f>IFERROR(IF(VLOOKUP(B789,IMPORT!$F:$AF,13,FALSE)="true","X",""),"")</f>
        <v/>
      </c>
      <c r="W789" s="16" t="str">
        <f>IFERROR(IF(VLOOKUP(B789,IMPORT!$F:$AF,14,FALSE)="true","X",""),"")</f>
        <v/>
      </c>
      <c r="X789" s="12" t="str">
        <f>IFERROR(INT(IF(MID(VLOOKUP(B789,IMPORT!$F:$AF,27,FALSE),1,10)&lt;&gt;"null",MID(VLOOKUP(B789,IMPORT!$F:$AF,27,FALSE),1,10),"-")),"")</f>
        <v/>
      </c>
      <c r="Y789" s="21" t="str">
        <f>IFERROR(IF(VLOOKUP(B789,IMPORT!$F:$AF,24,FALSE)&lt;&gt;"null",VLOOKUP(B789,IMPORT!$F:$AF,24,FALSE),""),"")</f>
        <v/>
      </c>
      <c r="Z789" s="18" t="str">
        <f>IFERROR(IF(VLOOKUP(B789,IMPORT!$F:$AF,25,FALSE)&lt;&gt;"null",VLOOKUP(B789,IMPORT!$F:$AF,25,FALSE),""),"")</f>
        <v/>
      </c>
    </row>
    <row r="790" spans="1:26">
      <c r="A790" s="1" t="str">
        <f>IFERROR(IF(IMPORT!C790&lt;&gt;"",IMPORT!C790,""),"")</f>
        <v/>
      </c>
      <c r="B790" s="1">
        <f>IFERROR(VLOOKUP(D790,IMPORT!$1:$1048576,6,FALSE),"")</f>
        <v>0</v>
      </c>
      <c r="C790" s="1" t="str">
        <f>IFERROR(VLOOKUP(B790,IMPORT!$F:$G,2,FALSE),"")</f>
        <v/>
      </c>
      <c r="D790" s="8" t="str">
        <f>IFERROR(IF(IMPORT!A790&lt;&gt;"",IMPORT!A790,""),"")</f>
        <v/>
      </c>
      <c r="E790" s="1">
        <f>IFERROR(VLOOKUP(D790,IMPORT!$1:$1048576,21,FALSE),"")</f>
        <v>0</v>
      </c>
      <c r="F790" s="22" t="str">
        <f>IFERROR(IF(VLOOKUP(B790,IMPORT!$F:$J,4,0)="true","","S"),"")</f>
        <v/>
      </c>
      <c r="G790" s="10" t="str">
        <f>IFERROR(IF(VLOOKUP(B790,IMPORT!$F:$J,5,0)="normal","","B"),"")</f>
        <v/>
      </c>
      <c r="H790" s="23" t="str">
        <f>IFERROR(IF(VLOOKUP(B790,IMPORT!$F:$L,7,0)="true","","P"),"")</f>
        <v/>
      </c>
      <c r="I790" s="18" t="str">
        <f>IF(AND(OR(IMPORT!K790="available",IMPORT!K790="reservation",IMPORT!K790="reservation-late"),OR(A790&lt;&gt;"Z - Garage - Livraison",A790&lt;&gt;"Z - Garage - Livraison")),B790,"")</f>
        <v/>
      </c>
      <c r="J790" s="18" t="str">
        <f>IFERROR(IF(VLOOKUP(B790,IMPORT!$F:$AF,21,FALSE)&lt;&gt;"null",IF(OR(A790="Z - Garage - Livraison",A790="Z - Garage - Restitution"),"",B790),""),"")</f>
        <v/>
      </c>
      <c r="K790" s="18" t="str">
        <f>IF(AND(J790="",OR(IMPORT!K790="intervention",IMPORT!K790="intervention-late")),IF(OR(A790="Z - Garage - Livraison",A790="Z - Garage - Restitution"),"",B790),"")</f>
        <v/>
      </c>
      <c r="L790" s="18" t="str">
        <f t="shared" si="24"/>
        <v/>
      </c>
      <c r="M790" s="20" t="str">
        <f>IFERROR(INT(IF(OR(IMPORT!K790="intervention",IMPORT!K790="intervention-late",IMPORT!K790="unavailable"),IF(J790&lt;&gt;"",MID(VLOOKUP(B790,IMPORT!$F:$AF,21,0),1,10),MID(VLOOKUP(B790,IMPORT!$F:$AF,19,0),1,10)),"")),"")</f>
        <v/>
      </c>
      <c r="N790" s="20" t="str">
        <f>IFERROR(INT(IF(OR(IMPORT!K790="intervention",IMPORT!K790="intervention-late",IMPORT!K790="unavailable"),IF(J790&lt;&gt;"",MID(VLOOKUP(B790,IMPORT!$F:$AF,22,0),1,10),MID(VLOOKUP(B790,IMPORT!$F:$AF,20,0),1,10)),"")),"")</f>
        <v/>
      </c>
      <c r="O790" s="18" t="str">
        <f t="shared" ca="1" si="25"/>
        <v/>
      </c>
      <c r="P790" s="14" t="str">
        <f>IFERROR(INT(IF(MID(VLOOKUP(B790,IMPORT!$F:$AF,23,FALSE),1,10)&lt;&gt;"null",MID(VLOOKUP(B790,IMPORT!$F:$AF,23,FALSE),1,10),"")),"")</f>
        <v/>
      </c>
      <c r="Q790" s="16" t="str">
        <f>IFERROR(INT(IF(MID(VLOOKUP(B790,IMPORT!$F:$AF,26,FALSE),1,10)&lt;&gt;"null",MID(VLOOKUP(B790,IMPORT!$F:$AF,26,FALSE),1,10),"")),"")</f>
        <v/>
      </c>
      <c r="R790" s="16" t="str">
        <f>IFERROR(IF(VLOOKUP(B790,IMPORT!$F:$AF,11,FALSE)="true","X",""),"")</f>
        <v/>
      </c>
      <c r="S790" s="16" t="str">
        <f>IFERROR(IF(VLOOKUP(B790,IMPORT!$F:$AF,12,FALSE)="true","X",""),"")</f>
        <v/>
      </c>
      <c r="T790" s="16" t="str">
        <f>IFERROR(IF(VLOOKUP(B790,IMPORT!$F:$AF,9,FALSE)="true","X",""),"")</f>
        <v/>
      </c>
      <c r="U790" s="16" t="str">
        <f>IFERROR(IF(VLOOKUP(B790,IMPORT!$F:$AF,10,FALSE)="true","X",""),"")</f>
        <v/>
      </c>
      <c r="V790" s="16" t="str">
        <f>IFERROR(IF(VLOOKUP(B790,IMPORT!$F:$AF,13,FALSE)="true","X",""),"")</f>
        <v/>
      </c>
      <c r="W790" s="16" t="str">
        <f>IFERROR(IF(VLOOKUP(B790,IMPORT!$F:$AF,14,FALSE)="true","X",""),"")</f>
        <v/>
      </c>
      <c r="X790" s="12" t="str">
        <f>IFERROR(INT(IF(MID(VLOOKUP(B790,IMPORT!$F:$AF,27,FALSE),1,10)&lt;&gt;"null",MID(VLOOKUP(B790,IMPORT!$F:$AF,27,FALSE),1,10),"-")),"")</f>
        <v/>
      </c>
      <c r="Y790" s="21" t="str">
        <f>IFERROR(IF(VLOOKUP(B790,IMPORT!$F:$AF,24,FALSE)&lt;&gt;"null",VLOOKUP(B790,IMPORT!$F:$AF,24,FALSE),""),"")</f>
        <v/>
      </c>
      <c r="Z790" s="18" t="str">
        <f>IFERROR(IF(VLOOKUP(B790,IMPORT!$F:$AF,25,FALSE)&lt;&gt;"null",VLOOKUP(B790,IMPORT!$F:$AF,25,FALSE),""),"")</f>
        <v/>
      </c>
    </row>
    <row r="791" spans="1:26">
      <c r="A791" s="1" t="str">
        <f>IFERROR(IF(IMPORT!C791&lt;&gt;"",IMPORT!C791,""),"")</f>
        <v/>
      </c>
      <c r="B791" s="1">
        <f>IFERROR(VLOOKUP(D791,IMPORT!$1:$1048576,6,FALSE),"")</f>
        <v>0</v>
      </c>
      <c r="C791" s="1" t="str">
        <f>IFERROR(VLOOKUP(B791,IMPORT!$F:$G,2,FALSE),"")</f>
        <v/>
      </c>
      <c r="D791" s="8" t="str">
        <f>IFERROR(IF(IMPORT!A791&lt;&gt;"",IMPORT!A791,""),"")</f>
        <v/>
      </c>
      <c r="E791" s="1">
        <f>IFERROR(VLOOKUP(D791,IMPORT!$1:$1048576,21,FALSE),"")</f>
        <v>0</v>
      </c>
      <c r="F791" s="22" t="str">
        <f>IFERROR(IF(VLOOKUP(B791,IMPORT!$F:$J,4,0)="true","","S"),"")</f>
        <v/>
      </c>
      <c r="G791" s="10" t="str">
        <f>IFERROR(IF(VLOOKUP(B791,IMPORT!$F:$J,5,0)="normal","","B"),"")</f>
        <v/>
      </c>
      <c r="H791" s="23" t="str">
        <f>IFERROR(IF(VLOOKUP(B791,IMPORT!$F:$L,7,0)="true","","P"),"")</f>
        <v/>
      </c>
      <c r="I791" s="18" t="str">
        <f>IF(AND(OR(IMPORT!K791="available",IMPORT!K791="reservation",IMPORT!K791="reservation-late"),OR(A791&lt;&gt;"Z - Garage - Livraison",A791&lt;&gt;"Z - Garage - Livraison")),B791,"")</f>
        <v/>
      </c>
      <c r="J791" s="18" t="str">
        <f>IFERROR(IF(VLOOKUP(B791,IMPORT!$F:$AF,21,FALSE)&lt;&gt;"null",IF(OR(A791="Z - Garage - Livraison",A791="Z - Garage - Restitution"),"",B791),""),"")</f>
        <v/>
      </c>
      <c r="K791" s="18" t="str">
        <f>IF(AND(J791="",OR(IMPORT!K791="intervention",IMPORT!K791="intervention-late")),IF(OR(A791="Z - Garage - Livraison",A791="Z - Garage - Restitution"),"",B791),"")</f>
        <v/>
      </c>
      <c r="L791" s="18" t="str">
        <f t="shared" si="24"/>
        <v/>
      </c>
      <c r="M791" s="20" t="str">
        <f>IFERROR(INT(IF(OR(IMPORT!K791="intervention",IMPORT!K791="intervention-late",IMPORT!K791="unavailable"),IF(J791&lt;&gt;"",MID(VLOOKUP(B791,IMPORT!$F:$AF,21,0),1,10),MID(VLOOKUP(B791,IMPORT!$F:$AF,19,0),1,10)),"")),"")</f>
        <v/>
      </c>
      <c r="N791" s="20" t="str">
        <f>IFERROR(INT(IF(OR(IMPORT!K791="intervention",IMPORT!K791="intervention-late",IMPORT!K791="unavailable"),IF(J791&lt;&gt;"",MID(VLOOKUP(B791,IMPORT!$F:$AF,22,0),1,10),MID(VLOOKUP(B791,IMPORT!$F:$AF,20,0),1,10)),"")),"")</f>
        <v/>
      </c>
      <c r="O791" s="18" t="str">
        <f t="shared" ca="1" si="25"/>
        <v/>
      </c>
      <c r="P791" s="14" t="str">
        <f>IFERROR(INT(IF(MID(VLOOKUP(B791,IMPORT!$F:$AF,23,FALSE),1,10)&lt;&gt;"null",MID(VLOOKUP(B791,IMPORT!$F:$AF,23,FALSE),1,10),"")),"")</f>
        <v/>
      </c>
      <c r="Q791" s="16" t="str">
        <f>IFERROR(INT(IF(MID(VLOOKUP(B791,IMPORT!$F:$AF,26,FALSE),1,10)&lt;&gt;"null",MID(VLOOKUP(B791,IMPORT!$F:$AF,26,FALSE),1,10),"")),"")</f>
        <v/>
      </c>
      <c r="R791" s="16" t="str">
        <f>IFERROR(IF(VLOOKUP(B791,IMPORT!$F:$AF,11,FALSE)="true","X",""),"")</f>
        <v/>
      </c>
      <c r="S791" s="16" t="str">
        <f>IFERROR(IF(VLOOKUP(B791,IMPORT!$F:$AF,12,FALSE)="true","X",""),"")</f>
        <v/>
      </c>
      <c r="T791" s="16" t="str">
        <f>IFERROR(IF(VLOOKUP(B791,IMPORT!$F:$AF,9,FALSE)="true","X",""),"")</f>
        <v/>
      </c>
      <c r="U791" s="16" t="str">
        <f>IFERROR(IF(VLOOKUP(B791,IMPORT!$F:$AF,10,FALSE)="true","X",""),"")</f>
        <v/>
      </c>
      <c r="V791" s="16" t="str">
        <f>IFERROR(IF(VLOOKUP(B791,IMPORT!$F:$AF,13,FALSE)="true","X",""),"")</f>
        <v/>
      </c>
      <c r="W791" s="16" t="str">
        <f>IFERROR(IF(VLOOKUP(B791,IMPORT!$F:$AF,14,FALSE)="true","X",""),"")</f>
        <v/>
      </c>
      <c r="X791" s="12" t="str">
        <f>IFERROR(INT(IF(MID(VLOOKUP(B791,IMPORT!$F:$AF,27,FALSE),1,10)&lt;&gt;"null",MID(VLOOKUP(B791,IMPORT!$F:$AF,27,FALSE),1,10),"-")),"")</f>
        <v/>
      </c>
      <c r="Y791" s="21" t="str">
        <f>IFERROR(IF(VLOOKUP(B791,IMPORT!$F:$AF,24,FALSE)&lt;&gt;"null",VLOOKUP(B791,IMPORT!$F:$AF,24,FALSE),""),"")</f>
        <v/>
      </c>
      <c r="Z791" s="18" t="str">
        <f>IFERROR(IF(VLOOKUP(B791,IMPORT!$F:$AF,25,FALSE)&lt;&gt;"null",VLOOKUP(B791,IMPORT!$F:$AF,25,FALSE),""),"")</f>
        <v/>
      </c>
    </row>
    <row r="792" spans="1:26">
      <c r="A792" s="1" t="str">
        <f>IFERROR(IF(IMPORT!C792&lt;&gt;"",IMPORT!C792,""),"")</f>
        <v/>
      </c>
      <c r="B792" s="1">
        <f>IFERROR(VLOOKUP(D792,IMPORT!$1:$1048576,6,FALSE),"")</f>
        <v>0</v>
      </c>
      <c r="C792" s="1" t="str">
        <f>IFERROR(VLOOKUP(B792,IMPORT!$F:$G,2,FALSE),"")</f>
        <v/>
      </c>
      <c r="D792" s="8" t="str">
        <f>IFERROR(IF(IMPORT!A792&lt;&gt;"",IMPORT!A792,""),"")</f>
        <v/>
      </c>
      <c r="E792" s="1">
        <f>IFERROR(VLOOKUP(D792,IMPORT!$1:$1048576,21,FALSE),"")</f>
        <v>0</v>
      </c>
      <c r="F792" s="22" t="str">
        <f>IFERROR(IF(VLOOKUP(B792,IMPORT!$F:$J,4,0)="true","","S"),"")</f>
        <v/>
      </c>
      <c r="G792" s="10" t="str">
        <f>IFERROR(IF(VLOOKUP(B792,IMPORT!$F:$J,5,0)="normal","","B"),"")</f>
        <v/>
      </c>
      <c r="H792" s="23" t="str">
        <f>IFERROR(IF(VLOOKUP(B792,IMPORT!$F:$L,7,0)="true","","P"),"")</f>
        <v/>
      </c>
      <c r="I792" s="18" t="str">
        <f>IF(AND(OR(IMPORT!K792="available",IMPORT!K792="reservation",IMPORT!K792="reservation-late"),OR(A792&lt;&gt;"Z - Garage - Livraison",A792&lt;&gt;"Z - Garage - Livraison")),B792,"")</f>
        <v/>
      </c>
      <c r="J792" s="18" t="str">
        <f>IFERROR(IF(VLOOKUP(B792,IMPORT!$F:$AF,21,FALSE)&lt;&gt;"null",IF(OR(A792="Z - Garage - Livraison",A792="Z - Garage - Restitution"),"",B792),""),"")</f>
        <v/>
      </c>
      <c r="K792" s="18" t="str">
        <f>IF(AND(J792="",OR(IMPORT!K792="intervention",IMPORT!K792="intervention-late")),IF(OR(A792="Z - Garage - Livraison",A792="Z - Garage - Restitution"),"",B792),"")</f>
        <v/>
      </c>
      <c r="L792" s="18" t="str">
        <f t="shared" si="24"/>
        <v/>
      </c>
      <c r="M792" s="20" t="str">
        <f>IFERROR(INT(IF(OR(IMPORT!K792="intervention",IMPORT!K792="intervention-late",IMPORT!K792="unavailable"),IF(J792&lt;&gt;"",MID(VLOOKUP(B792,IMPORT!$F:$AF,21,0),1,10),MID(VLOOKUP(B792,IMPORT!$F:$AF,19,0),1,10)),"")),"")</f>
        <v/>
      </c>
      <c r="N792" s="20" t="str">
        <f>IFERROR(INT(IF(OR(IMPORT!K792="intervention",IMPORT!K792="intervention-late",IMPORT!K792="unavailable"),IF(J792&lt;&gt;"",MID(VLOOKUP(B792,IMPORT!$F:$AF,22,0),1,10),MID(VLOOKUP(B792,IMPORT!$F:$AF,20,0),1,10)),"")),"")</f>
        <v/>
      </c>
      <c r="O792" s="18" t="str">
        <f t="shared" ca="1" si="25"/>
        <v/>
      </c>
      <c r="P792" s="14" t="str">
        <f>IFERROR(INT(IF(MID(VLOOKUP(B792,IMPORT!$F:$AF,23,FALSE),1,10)&lt;&gt;"null",MID(VLOOKUP(B792,IMPORT!$F:$AF,23,FALSE),1,10),"")),"")</f>
        <v/>
      </c>
      <c r="Q792" s="16" t="str">
        <f>IFERROR(INT(IF(MID(VLOOKUP(B792,IMPORT!$F:$AF,26,FALSE),1,10)&lt;&gt;"null",MID(VLOOKUP(B792,IMPORT!$F:$AF,26,FALSE),1,10),"")),"")</f>
        <v/>
      </c>
      <c r="R792" s="16" t="str">
        <f>IFERROR(IF(VLOOKUP(B792,IMPORT!$F:$AF,11,FALSE)="true","X",""),"")</f>
        <v/>
      </c>
      <c r="S792" s="16" t="str">
        <f>IFERROR(IF(VLOOKUP(B792,IMPORT!$F:$AF,12,FALSE)="true","X",""),"")</f>
        <v/>
      </c>
      <c r="T792" s="16" t="str">
        <f>IFERROR(IF(VLOOKUP(B792,IMPORT!$F:$AF,9,FALSE)="true","X",""),"")</f>
        <v/>
      </c>
      <c r="U792" s="16" t="str">
        <f>IFERROR(IF(VLOOKUP(B792,IMPORT!$F:$AF,10,FALSE)="true","X",""),"")</f>
        <v/>
      </c>
      <c r="V792" s="16" t="str">
        <f>IFERROR(IF(VLOOKUP(B792,IMPORT!$F:$AF,13,FALSE)="true","X",""),"")</f>
        <v/>
      </c>
      <c r="W792" s="16" t="str">
        <f>IFERROR(IF(VLOOKUP(B792,IMPORT!$F:$AF,14,FALSE)="true","X",""),"")</f>
        <v/>
      </c>
      <c r="X792" s="12" t="str">
        <f>IFERROR(INT(IF(MID(VLOOKUP(B792,IMPORT!$F:$AF,27,FALSE),1,10)&lt;&gt;"null",MID(VLOOKUP(B792,IMPORT!$F:$AF,27,FALSE),1,10),"-")),"")</f>
        <v/>
      </c>
      <c r="Y792" s="21" t="str">
        <f>IFERROR(IF(VLOOKUP(B792,IMPORT!$F:$AF,24,FALSE)&lt;&gt;"null",VLOOKUP(B792,IMPORT!$F:$AF,24,FALSE),""),"")</f>
        <v/>
      </c>
      <c r="Z792" s="18" t="str">
        <f>IFERROR(IF(VLOOKUP(B792,IMPORT!$F:$AF,25,FALSE)&lt;&gt;"null",VLOOKUP(B792,IMPORT!$F:$AF,25,FALSE),""),"")</f>
        <v/>
      </c>
    </row>
    <row r="793" spans="1:26">
      <c r="A793" s="1" t="str">
        <f>IFERROR(IF(IMPORT!C793&lt;&gt;"",IMPORT!C793,""),"")</f>
        <v/>
      </c>
      <c r="B793" s="1">
        <f>IFERROR(VLOOKUP(D793,IMPORT!$1:$1048576,6,FALSE),"")</f>
        <v>0</v>
      </c>
      <c r="C793" s="1" t="str">
        <f>IFERROR(VLOOKUP(B793,IMPORT!$F:$G,2,FALSE),"")</f>
        <v/>
      </c>
      <c r="D793" s="8" t="str">
        <f>IFERROR(IF(IMPORT!A793&lt;&gt;"",IMPORT!A793,""),"")</f>
        <v/>
      </c>
      <c r="E793" s="1">
        <f>IFERROR(VLOOKUP(D793,IMPORT!$1:$1048576,21,FALSE),"")</f>
        <v>0</v>
      </c>
      <c r="F793" s="22" t="str">
        <f>IFERROR(IF(VLOOKUP(B793,IMPORT!$F:$J,4,0)="true","","S"),"")</f>
        <v/>
      </c>
      <c r="G793" s="10" t="str">
        <f>IFERROR(IF(VLOOKUP(B793,IMPORT!$F:$J,5,0)="normal","","B"),"")</f>
        <v/>
      </c>
      <c r="H793" s="23" t="str">
        <f>IFERROR(IF(VLOOKUP(B793,IMPORT!$F:$L,7,0)="true","","P"),"")</f>
        <v/>
      </c>
      <c r="I793" s="18" t="str">
        <f>IF(AND(OR(IMPORT!K793="available",IMPORT!K793="reservation",IMPORT!K793="reservation-late"),OR(A793&lt;&gt;"Z - Garage - Livraison",A793&lt;&gt;"Z - Garage - Livraison")),B793,"")</f>
        <v/>
      </c>
      <c r="J793" s="18" t="str">
        <f>IFERROR(IF(VLOOKUP(B793,IMPORT!$F:$AF,21,FALSE)&lt;&gt;"null",IF(OR(A793="Z - Garage - Livraison",A793="Z - Garage - Restitution"),"",B793),""),"")</f>
        <v/>
      </c>
      <c r="K793" s="18" t="str">
        <f>IF(AND(J793="",OR(IMPORT!K793="intervention",IMPORT!K793="intervention-late")),IF(OR(A793="Z - Garage - Livraison",A793="Z - Garage - Restitution"),"",B793),"")</f>
        <v/>
      </c>
      <c r="L793" s="18" t="str">
        <f t="shared" si="24"/>
        <v/>
      </c>
      <c r="M793" s="20" t="str">
        <f>IFERROR(INT(IF(OR(IMPORT!K793="intervention",IMPORT!K793="intervention-late",IMPORT!K793="unavailable"),IF(J793&lt;&gt;"",MID(VLOOKUP(B793,IMPORT!$F:$AF,21,0),1,10),MID(VLOOKUP(B793,IMPORT!$F:$AF,19,0),1,10)),"")),"")</f>
        <v/>
      </c>
      <c r="N793" s="20" t="str">
        <f>IFERROR(INT(IF(OR(IMPORT!K793="intervention",IMPORT!K793="intervention-late",IMPORT!K793="unavailable"),IF(J793&lt;&gt;"",MID(VLOOKUP(B793,IMPORT!$F:$AF,22,0),1,10),MID(VLOOKUP(B793,IMPORT!$F:$AF,20,0),1,10)),"")),"")</f>
        <v/>
      </c>
      <c r="O793" s="18" t="str">
        <f t="shared" ca="1" si="25"/>
        <v/>
      </c>
      <c r="P793" s="14" t="str">
        <f>IFERROR(INT(IF(MID(VLOOKUP(B793,IMPORT!$F:$AF,23,FALSE),1,10)&lt;&gt;"null",MID(VLOOKUP(B793,IMPORT!$F:$AF,23,FALSE),1,10),"")),"")</f>
        <v/>
      </c>
      <c r="Q793" s="16" t="str">
        <f>IFERROR(INT(IF(MID(VLOOKUP(B793,IMPORT!$F:$AF,26,FALSE),1,10)&lt;&gt;"null",MID(VLOOKUP(B793,IMPORT!$F:$AF,26,FALSE),1,10),"")),"")</f>
        <v/>
      </c>
      <c r="R793" s="16" t="str">
        <f>IFERROR(IF(VLOOKUP(B793,IMPORT!$F:$AF,11,FALSE)="true","X",""),"")</f>
        <v/>
      </c>
      <c r="S793" s="16" t="str">
        <f>IFERROR(IF(VLOOKUP(B793,IMPORT!$F:$AF,12,FALSE)="true","X",""),"")</f>
        <v/>
      </c>
      <c r="T793" s="16" t="str">
        <f>IFERROR(IF(VLOOKUP(B793,IMPORT!$F:$AF,9,FALSE)="true","X",""),"")</f>
        <v/>
      </c>
      <c r="U793" s="16" t="str">
        <f>IFERROR(IF(VLOOKUP(B793,IMPORT!$F:$AF,10,FALSE)="true","X",""),"")</f>
        <v/>
      </c>
      <c r="V793" s="16" t="str">
        <f>IFERROR(IF(VLOOKUP(B793,IMPORT!$F:$AF,13,FALSE)="true","X",""),"")</f>
        <v/>
      </c>
      <c r="W793" s="16" t="str">
        <f>IFERROR(IF(VLOOKUP(B793,IMPORT!$F:$AF,14,FALSE)="true","X",""),"")</f>
        <v/>
      </c>
      <c r="X793" s="12" t="str">
        <f>IFERROR(INT(IF(MID(VLOOKUP(B793,IMPORT!$F:$AF,27,FALSE),1,10)&lt;&gt;"null",MID(VLOOKUP(B793,IMPORT!$F:$AF,27,FALSE),1,10),"-")),"")</f>
        <v/>
      </c>
      <c r="Y793" s="21" t="str">
        <f>IFERROR(IF(VLOOKUP(B793,IMPORT!$F:$AF,24,FALSE)&lt;&gt;"null",VLOOKUP(B793,IMPORT!$F:$AF,24,FALSE),""),"")</f>
        <v/>
      </c>
      <c r="Z793" s="18" t="str">
        <f>IFERROR(IF(VLOOKUP(B793,IMPORT!$F:$AF,25,FALSE)&lt;&gt;"null",VLOOKUP(B793,IMPORT!$F:$AF,25,FALSE),""),"")</f>
        <v/>
      </c>
    </row>
    <row r="794" spans="1:26">
      <c r="A794" s="1" t="str">
        <f>IFERROR(IF(IMPORT!C794&lt;&gt;"",IMPORT!C794,""),"")</f>
        <v/>
      </c>
      <c r="B794" s="1">
        <f>IFERROR(VLOOKUP(D794,IMPORT!$1:$1048576,6,FALSE),"")</f>
        <v>0</v>
      </c>
      <c r="C794" s="1" t="str">
        <f>IFERROR(VLOOKUP(B794,IMPORT!$F:$G,2,FALSE),"")</f>
        <v/>
      </c>
      <c r="D794" s="8" t="str">
        <f>IFERROR(IF(IMPORT!A794&lt;&gt;"",IMPORT!A794,""),"")</f>
        <v/>
      </c>
      <c r="E794" s="1">
        <f>IFERROR(VLOOKUP(D794,IMPORT!$1:$1048576,21,FALSE),"")</f>
        <v>0</v>
      </c>
      <c r="F794" s="22" t="str">
        <f>IFERROR(IF(VLOOKUP(B794,IMPORT!$F:$J,4,0)="true","","S"),"")</f>
        <v/>
      </c>
      <c r="G794" s="10" t="str">
        <f>IFERROR(IF(VLOOKUP(B794,IMPORT!$F:$J,5,0)="normal","","B"),"")</f>
        <v/>
      </c>
      <c r="H794" s="23" t="str">
        <f>IFERROR(IF(VLOOKUP(B794,IMPORT!$F:$L,7,0)="true","","P"),"")</f>
        <v/>
      </c>
      <c r="I794" s="18" t="str">
        <f>IF(AND(OR(IMPORT!K794="available",IMPORT!K794="reservation",IMPORT!K794="reservation-late"),OR(A794&lt;&gt;"Z - Garage - Livraison",A794&lt;&gt;"Z - Garage - Livraison")),B794,"")</f>
        <v/>
      </c>
      <c r="J794" s="18" t="str">
        <f>IFERROR(IF(VLOOKUP(B794,IMPORT!$F:$AF,21,FALSE)&lt;&gt;"null",IF(OR(A794="Z - Garage - Livraison",A794="Z - Garage - Restitution"),"",B794),""),"")</f>
        <v/>
      </c>
      <c r="K794" s="18" t="str">
        <f>IF(AND(J794="",OR(IMPORT!K794="intervention",IMPORT!K794="intervention-late")),IF(OR(A794="Z - Garage - Livraison",A794="Z - Garage - Restitution"),"",B794),"")</f>
        <v/>
      </c>
      <c r="L794" s="18" t="str">
        <f t="shared" si="24"/>
        <v/>
      </c>
      <c r="M794" s="20" t="str">
        <f>IFERROR(INT(IF(OR(IMPORT!K794="intervention",IMPORT!K794="intervention-late",IMPORT!K794="unavailable"),IF(J794&lt;&gt;"",MID(VLOOKUP(B794,IMPORT!$F:$AF,21,0),1,10),MID(VLOOKUP(B794,IMPORT!$F:$AF,19,0),1,10)),"")),"")</f>
        <v/>
      </c>
      <c r="N794" s="20" t="str">
        <f>IFERROR(INT(IF(OR(IMPORT!K794="intervention",IMPORT!K794="intervention-late",IMPORT!K794="unavailable"),IF(J794&lt;&gt;"",MID(VLOOKUP(B794,IMPORT!$F:$AF,22,0),1,10),MID(VLOOKUP(B794,IMPORT!$F:$AF,20,0),1,10)),"")),"")</f>
        <v/>
      </c>
      <c r="O794" s="18" t="str">
        <f t="shared" ca="1" si="25"/>
        <v/>
      </c>
      <c r="P794" s="14" t="str">
        <f>IFERROR(INT(IF(MID(VLOOKUP(B794,IMPORT!$F:$AF,23,FALSE),1,10)&lt;&gt;"null",MID(VLOOKUP(B794,IMPORT!$F:$AF,23,FALSE),1,10),"")),"")</f>
        <v/>
      </c>
      <c r="Q794" s="16" t="str">
        <f>IFERROR(INT(IF(MID(VLOOKUP(B794,IMPORT!$F:$AF,26,FALSE),1,10)&lt;&gt;"null",MID(VLOOKUP(B794,IMPORT!$F:$AF,26,FALSE),1,10),"")),"")</f>
        <v/>
      </c>
      <c r="R794" s="16" t="str">
        <f>IFERROR(IF(VLOOKUP(B794,IMPORT!$F:$AF,11,FALSE)="true","X",""),"")</f>
        <v/>
      </c>
      <c r="S794" s="16" t="str">
        <f>IFERROR(IF(VLOOKUP(B794,IMPORT!$F:$AF,12,FALSE)="true","X",""),"")</f>
        <v/>
      </c>
      <c r="T794" s="16" t="str">
        <f>IFERROR(IF(VLOOKUP(B794,IMPORT!$F:$AF,9,FALSE)="true","X",""),"")</f>
        <v/>
      </c>
      <c r="U794" s="16" t="str">
        <f>IFERROR(IF(VLOOKUP(B794,IMPORT!$F:$AF,10,FALSE)="true","X",""),"")</f>
        <v/>
      </c>
      <c r="V794" s="16" t="str">
        <f>IFERROR(IF(VLOOKUP(B794,IMPORT!$F:$AF,13,FALSE)="true","X",""),"")</f>
        <v/>
      </c>
      <c r="W794" s="16" t="str">
        <f>IFERROR(IF(VLOOKUP(B794,IMPORT!$F:$AF,14,FALSE)="true","X",""),"")</f>
        <v/>
      </c>
      <c r="X794" s="12" t="str">
        <f>IFERROR(INT(IF(MID(VLOOKUP(B794,IMPORT!$F:$AF,27,FALSE),1,10)&lt;&gt;"null",MID(VLOOKUP(B794,IMPORT!$F:$AF,27,FALSE),1,10),"-")),"")</f>
        <v/>
      </c>
      <c r="Y794" s="21" t="str">
        <f>IFERROR(IF(VLOOKUP(B794,IMPORT!$F:$AF,24,FALSE)&lt;&gt;"null",VLOOKUP(B794,IMPORT!$F:$AF,24,FALSE),""),"")</f>
        <v/>
      </c>
      <c r="Z794" s="18" t="str">
        <f>IFERROR(IF(VLOOKUP(B794,IMPORT!$F:$AF,25,FALSE)&lt;&gt;"null",VLOOKUP(B794,IMPORT!$F:$AF,25,FALSE),""),"")</f>
        <v/>
      </c>
    </row>
    <row r="795" spans="1:26">
      <c r="A795" s="1" t="str">
        <f>IFERROR(IF(IMPORT!C795&lt;&gt;"",IMPORT!C795,""),"")</f>
        <v/>
      </c>
      <c r="B795" s="1">
        <f>IFERROR(VLOOKUP(D795,IMPORT!$1:$1048576,6,FALSE),"")</f>
        <v>0</v>
      </c>
      <c r="C795" s="1" t="str">
        <f>IFERROR(VLOOKUP(B795,IMPORT!$F:$G,2,FALSE),"")</f>
        <v/>
      </c>
      <c r="D795" s="8" t="str">
        <f>IFERROR(IF(IMPORT!A795&lt;&gt;"",IMPORT!A795,""),"")</f>
        <v/>
      </c>
      <c r="E795" s="1">
        <f>IFERROR(VLOOKUP(D795,IMPORT!$1:$1048576,21,FALSE),"")</f>
        <v>0</v>
      </c>
      <c r="F795" s="22" t="str">
        <f>IFERROR(IF(VLOOKUP(B795,IMPORT!$F:$J,4,0)="true","","S"),"")</f>
        <v/>
      </c>
      <c r="G795" s="10" t="str">
        <f>IFERROR(IF(VLOOKUP(B795,IMPORT!$F:$J,5,0)="normal","","B"),"")</f>
        <v/>
      </c>
      <c r="H795" s="23" t="str">
        <f>IFERROR(IF(VLOOKUP(B795,IMPORT!$F:$L,7,0)="true","","P"),"")</f>
        <v/>
      </c>
      <c r="I795" s="18" t="str">
        <f>IF(AND(OR(IMPORT!K795="available",IMPORT!K795="reservation",IMPORT!K795="reservation-late"),OR(A795&lt;&gt;"Z - Garage - Livraison",A795&lt;&gt;"Z - Garage - Livraison")),B795,"")</f>
        <v/>
      </c>
      <c r="J795" s="18" t="str">
        <f>IFERROR(IF(VLOOKUP(B795,IMPORT!$F:$AF,21,FALSE)&lt;&gt;"null",IF(OR(A795="Z - Garage - Livraison",A795="Z - Garage - Restitution"),"",B795),""),"")</f>
        <v/>
      </c>
      <c r="K795" s="18" t="str">
        <f>IF(AND(J795="",OR(IMPORT!K795="intervention",IMPORT!K795="intervention-late")),IF(OR(A795="Z - Garage - Livraison",A795="Z - Garage - Restitution"),"",B795),"")</f>
        <v/>
      </c>
      <c r="L795" s="18" t="str">
        <f t="shared" si="24"/>
        <v/>
      </c>
      <c r="M795" s="20" t="str">
        <f>IFERROR(INT(IF(OR(IMPORT!K795="intervention",IMPORT!K795="intervention-late",IMPORT!K795="unavailable"),IF(J795&lt;&gt;"",MID(VLOOKUP(B795,IMPORT!$F:$AF,21,0),1,10),MID(VLOOKUP(B795,IMPORT!$F:$AF,19,0),1,10)),"")),"")</f>
        <v/>
      </c>
      <c r="N795" s="20" t="str">
        <f>IFERROR(INT(IF(OR(IMPORT!K795="intervention",IMPORT!K795="intervention-late",IMPORT!K795="unavailable"),IF(J795&lt;&gt;"",MID(VLOOKUP(B795,IMPORT!$F:$AF,22,0),1,10),MID(VLOOKUP(B795,IMPORT!$F:$AF,20,0),1,10)),"")),"")</f>
        <v/>
      </c>
      <c r="O795" s="18" t="str">
        <f t="shared" ca="1" si="25"/>
        <v/>
      </c>
      <c r="P795" s="14" t="str">
        <f>IFERROR(INT(IF(MID(VLOOKUP(B795,IMPORT!$F:$AF,23,FALSE),1,10)&lt;&gt;"null",MID(VLOOKUP(B795,IMPORT!$F:$AF,23,FALSE),1,10),"")),"")</f>
        <v/>
      </c>
      <c r="Q795" s="16" t="str">
        <f>IFERROR(INT(IF(MID(VLOOKUP(B795,IMPORT!$F:$AF,26,FALSE),1,10)&lt;&gt;"null",MID(VLOOKUP(B795,IMPORT!$F:$AF,26,FALSE),1,10),"")),"")</f>
        <v/>
      </c>
      <c r="R795" s="16" t="str">
        <f>IFERROR(IF(VLOOKUP(B795,IMPORT!$F:$AF,11,FALSE)="true","X",""),"")</f>
        <v/>
      </c>
      <c r="S795" s="16" t="str">
        <f>IFERROR(IF(VLOOKUP(B795,IMPORT!$F:$AF,12,FALSE)="true","X",""),"")</f>
        <v/>
      </c>
      <c r="T795" s="16" t="str">
        <f>IFERROR(IF(VLOOKUP(B795,IMPORT!$F:$AF,9,FALSE)="true","X",""),"")</f>
        <v/>
      </c>
      <c r="U795" s="16" t="str">
        <f>IFERROR(IF(VLOOKUP(B795,IMPORT!$F:$AF,10,FALSE)="true","X",""),"")</f>
        <v/>
      </c>
      <c r="V795" s="16" t="str">
        <f>IFERROR(IF(VLOOKUP(B795,IMPORT!$F:$AF,13,FALSE)="true","X",""),"")</f>
        <v/>
      </c>
      <c r="W795" s="16" t="str">
        <f>IFERROR(IF(VLOOKUP(B795,IMPORT!$F:$AF,14,FALSE)="true","X",""),"")</f>
        <v/>
      </c>
      <c r="X795" s="12" t="str">
        <f>IFERROR(INT(IF(MID(VLOOKUP(B795,IMPORT!$F:$AF,27,FALSE),1,10)&lt;&gt;"null",MID(VLOOKUP(B795,IMPORT!$F:$AF,27,FALSE),1,10),"-")),"")</f>
        <v/>
      </c>
      <c r="Y795" s="21" t="str">
        <f>IFERROR(IF(VLOOKUP(B795,IMPORT!$F:$AF,24,FALSE)&lt;&gt;"null",VLOOKUP(B795,IMPORT!$F:$AF,24,FALSE),""),"")</f>
        <v/>
      </c>
      <c r="Z795" s="18" t="str">
        <f>IFERROR(IF(VLOOKUP(B795,IMPORT!$F:$AF,25,FALSE)&lt;&gt;"null",VLOOKUP(B795,IMPORT!$F:$AF,25,FALSE),""),"")</f>
        <v/>
      </c>
    </row>
    <row r="796" spans="1:26">
      <c r="A796" s="1" t="str">
        <f>IFERROR(IF(IMPORT!C796&lt;&gt;"",IMPORT!C796,""),"")</f>
        <v/>
      </c>
      <c r="B796" s="1">
        <f>IFERROR(VLOOKUP(D796,IMPORT!$1:$1048576,6,FALSE),"")</f>
        <v>0</v>
      </c>
      <c r="C796" s="1" t="str">
        <f>IFERROR(VLOOKUP(B796,IMPORT!$F:$G,2,FALSE),"")</f>
        <v/>
      </c>
      <c r="D796" s="8" t="str">
        <f>IFERROR(IF(IMPORT!A796&lt;&gt;"",IMPORT!A796,""),"")</f>
        <v/>
      </c>
      <c r="E796" s="1">
        <f>IFERROR(VLOOKUP(D796,IMPORT!$1:$1048576,21,FALSE),"")</f>
        <v>0</v>
      </c>
      <c r="F796" s="22" t="str">
        <f>IFERROR(IF(VLOOKUP(B796,IMPORT!$F:$J,4,0)="true","","S"),"")</f>
        <v/>
      </c>
      <c r="G796" s="10" t="str">
        <f>IFERROR(IF(VLOOKUP(B796,IMPORT!$F:$J,5,0)="normal","","B"),"")</f>
        <v/>
      </c>
      <c r="H796" s="23" t="str">
        <f>IFERROR(IF(VLOOKUP(B796,IMPORT!$F:$L,7,0)="true","","P"),"")</f>
        <v/>
      </c>
      <c r="I796" s="18" t="str">
        <f>IF(AND(OR(IMPORT!K796="available",IMPORT!K796="reservation",IMPORT!K796="reservation-late"),OR(A796&lt;&gt;"Z - Garage - Livraison",A796&lt;&gt;"Z - Garage - Livraison")),B796,"")</f>
        <v/>
      </c>
      <c r="J796" s="18" t="str">
        <f>IFERROR(IF(VLOOKUP(B796,IMPORT!$F:$AF,21,FALSE)&lt;&gt;"null",IF(OR(A796="Z - Garage - Livraison",A796="Z - Garage - Restitution"),"",B796),""),"")</f>
        <v/>
      </c>
      <c r="K796" s="18" t="str">
        <f>IF(AND(J796="",OR(IMPORT!K796="intervention",IMPORT!K796="intervention-late")),IF(OR(A796="Z - Garage - Livraison",A796="Z - Garage - Restitution"),"",B796),"")</f>
        <v/>
      </c>
      <c r="L796" s="18" t="str">
        <f t="shared" si="24"/>
        <v/>
      </c>
      <c r="M796" s="20" t="str">
        <f>IFERROR(INT(IF(OR(IMPORT!K796="intervention",IMPORT!K796="intervention-late",IMPORT!K796="unavailable"),IF(J796&lt;&gt;"",MID(VLOOKUP(B796,IMPORT!$F:$AF,21,0),1,10),MID(VLOOKUP(B796,IMPORT!$F:$AF,19,0),1,10)),"")),"")</f>
        <v/>
      </c>
      <c r="N796" s="20" t="str">
        <f>IFERROR(INT(IF(OR(IMPORT!K796="intervention",IMPORT!K796="intervention-late",IMPORT!K796="unavailable"),IF(J796&lt;&gt;"",MID(VLOOKUP(B796,IMPORT!$F:$AF,22,0),1,10),MID(VLOOKUP(B796,IMPORT!$F:$AF,20,0),1,10)),"")),"")</f>
        <v/>
      </c>
      <c r="O796" s="18" t="str">
        <f t="shared" ca="1" si="25"/>
        <v/>
      </c>
      <c r="P796" s="14" t="str">
        <f>IFERROR(INT(IF(MID(VLOOKUP(B796,IMPORT!$F:$AF,23,FALSE),1,10)&lt;&gt;"null",MID(VLOOKUP(B796,IMPORT!$F:$AF,23,FALSE),1,10),"")),"")</f>
        <v/>
      </c>
      <c r="Q796" s="16" t="str">
        <f>IFERROR(INT(IF(MID(VLOOKUP(B796,IMPORT!$F:$AF,26,FALSE),1,10)&lt;&gt;"null",MID(VLOOKUP(B796,IMPORT!$F:$AF,26,FALSE),1,10),"")),"")</f>
        <v/>
      </c>
      <c r="R796" s="16" t="str">
        <f>IFERROR(IF(VLOOKUP(B796,IMPORT!$F:$AF,11,FALSE)="true","X",""),"")</f>
        <v/>
      </c>
      <c r="S796" s="16" t="str">
        <f>IFERROR(IF(VLOOKUP(B796,IMPORT!$F:$AF,12,FALSE)="true","X",""),"")</f>
        <v/>
      </c>
      <c r="T796" s="16" t="str">
        <f>IFERROR(IF(VLOOKUP(B796,IMPORT!$F:$AF,9,FALSE)="true","X",""),"")</f>
        <v/>
      </c>
      <c r="U796" s="16" t="str">
        <f>IFERROR(IF(VLOOKUP(B796,IMPORT!$F:$AF,10,FALSE)="true","X",""),"")</f>
        <v/>
      </c>
      <c r="V796" s="16" t="str">
        <f>IFERROR(IF(VLOOKUP(B796,IMPORT!$F:$AF,13,FALSE)="true","X",""),"")</f>
        <v/>
      </c>
      <c r="W796" s="16" t="str">
        <f>IFERROR(IF(VLOOKUP(B796,IMPORT!$F:$AF,14,FALSE)="true","X",""),"")</f>
        <v/>
      </c>
      <c r="X796" s="12" t="str">
        <f>IFERROR(INT(IF(MID(VLOOKUP(B796,IMPORT!$F:$AF,27,FALSE),1,10)&lt;&gt;"null",MID(VLOOKUP(B796,IMPORT!$F:$AF,27,FALSE),1,10),"-")),"")</f>
        <v/>
      </c>
      <c r="Y796" s="21" t="str">
        <f>IFERROR(IF(VLOOKUP(B796,IMPORT!$F:$AF,24,FALSE)&lt;&gt;"null",VLOOKUP(B796,IMPORT!$F:$AF,24,FALSE),""),"")</f>
        <v/>
      </c>
      <c r="Z796" s="18" t="str">
        <f>IFERROR(IF(VLOOKUP(B796,IMPORT!$F:$AF,25,FALSE)&lt;&gt;"null",VLOOKUP(B796,IMPORT!$F:$AF,25,FALSE),""),"")</f>
        <v/>
      </c>
    </row>
    <row r="797" spans="1:26">
      <c r="A797" s="1" t="str">
        <f>IFERROR(IF(IMPORT!C797&lt;&gt;"",IMPORT!C797,""),"")</f>
        <v/>
      </c>
      <c r="B797" s="1">
        <f>IFERROR(VLOOKUP(D797,IMPORT!$1:$1048576,6,FALSE),"")</f>
        <v>0</v>
      </c>
      <c r="C797" s="1" t="str">
        <f>IFERROR(VLOOKUP(B797,IMPORT!$F:$G,2,FALSE),"")</f>
        <v/>
      </c>
      <c r="D797" s="8" t="str">
        <f>IFERROR(IF(IMPORT!A797&lt;&gt;"",IMPORT!A797,""),"")</f>
        <v/>
      </c>
      <c r="E797" s="1">
        <f>IFERROR(VLOOKUP(D797,IMPORT!$1:$1048576,21,FALSE),"")</f>
        <v>0</v>
      </c>
      <c r="F797" s="22" t="str">
        <f>IFERROR(IF(VLOOKUP(B797,IMPORT!$F:$J,4,0)="true","","S"),"")</f>
        <v/>
      </c>
      <c r="G797" s="10" t="str">
        <f>IFERROR(IF(VLOOKUP(B797,IMPORT!$F:$J,5,0)="normal","","B"),"")</f>
        <v/>
      </c>
      <c r="H797" s="23" t="str">
        <f>IFERROR(IF(VLOOKUP(B797,IMPORT!$F:$L,7,0)="true","","P"),"")</f>
        <v/>
      </c>
      <c r="I797" s="18" t="str">
        <f>IF(AND(OR(IMPORT!K797="available",IMPORT!K797="reservation",IMPORT!K797="reservation-late"),OR(A797&lt;&gt;"Z - Garage - Livraison",A797&lt;&gt;"Z - Garage - Livraison")),B797,"")</f>
        <v/>
      </c>
      <c r="J797" s="18" t="str">
        <f>IFERROR(IF(VLOOKUP(B797,IMPORT!$F:$AF,21,FALSE)&lt;&gt;"null",IF(OR(A797="Z - Garage - Livraison",A797="Z - Garage - Restitution"),"",B797),""),"")</f>
        <v/>
      </c>
      <c r="K797" s="18" t="str">
        <f>IF(AND(J797="",OR(IMPORT!K797="intervention",IMPORT!K797="intervention-late")),IF(OR(A797="Z - Garage - Livraison",A797="Z - Garage - Restitution"),"",B797),"")</f>
        <v/>
      </c>
      <c r="L797" s="18" t="str">
        <f t="shared" si="24"/>
        <v/>
      </c>
      <c r="M797" s="20" t="str">
        <f>IFERROR(INT(IF(OR(IMPORT!K797="intervention",IMPORT!K797="intervention-late",IMPORT!K797="unavailable"),IF(J797&lt;&gt;"",MID(VLOOKUP(B797,IMPORT!$F:$AF,21,0),1,10),MID(VLOOKUP(B797,IMPORT!$F:$AF,19,0),1,10)),"")),"")</f>
        <v/>
      </c>
      <c r="N797" s="20" t="str">
        <f>IFERROR(INT(IF(OR(IMPORT!K797="intervention",IMPORT!K797="intervention-late",IMPORT!K797="unavailable"),IF(J797&lt;&gt;"",MID(VLOOKUP(B797,IMPORT!$F:$AF,22,0),1,10),MID(VLOOKUP(B797,IMPORT!$F:$AF,20,0),1,10)),"")),"")</f>
        <v/>
      </c>
      <c r="O797" s="18" t="str">
        <f t="shared" ca="1" si="25"/>
        <v/>
      </c>
      <c r="P797" s="14" t="str">
        <f>IFERROR(INT(IF(MID(VLOOKUP(B797,IMPORT!$F:$AF,23,FALSE),1,10)&lt;&gt;"null",MID(VLOOKUP(B797,IMPORT!$F:$AF,23,FALSE),1,10),"")),"")</f>
        <v/>
      </c>
      <c r="Q797" s="16" t="str">
        <f>IFERROR(INT(IF(MID(VLOOKUP(B797,IMPORT!$F:$AF,26,FALSE),1,10)&lt;&gt;"null",MID(VLOOKUP(B797,IMPORT!$F:$AF,26,FALSE),1,10),"")),"")</f>
        <v/>
      </c>
      <c r="R797" s="16" t="str">
        <f>IFERROR(IF(VLOOKUP(B797,IMPORT!$F:$AF,11,FALSE)="true","X",""),"")</f>
        <v/>
      </c>
      <c r="S797" s="16" t="str">
        <f>IFERROR(IF(VLOOKUP(B797,IMPORT!$F:$AF,12,FALSE)="true","X",""),"")</f>
        <v/>
      </c>
      <c r="T797" s="16" t="str">
        <f>IFERROR(IF(VLOOKUP(B797,IMPORT!$F:$AF,9,FALSE)="true","X",""),"")</f>
        <v/>
      </c>
      <c r="U797" s="16" t="str">
        <f>IFERROR(IF(VLOOKUP(B797,IMPORT!$F:$AF,10,FALSE)="true","X",""),"")</f>
        <v/>
      </c>
      <c r="V797" s="16" t="str">
        <f>IFERROR(IF(VLOOKUP(B797,IMPORT!$F:$AF,13,FALSE)="true","X",""),"")</f>
        <v/>
      </c>
      <c r="W797" s="16" t="str">
        <f>IFERROR(IF(VLOOKUP(B797,IMPORT!$F:$AF,14,FALSE)="true","X",""),"")</f>
        <v/>
      </c>
      <c r="X797" s="12" t="str">
        <f>IFERROR(INT(IF(MID(VLOOKUP(B797,IMPORT!$F:$AF,27,FALSE),1,10)&lt;&gt;"null",MID(VLOOKUP(B797,IMPORT!$F:$AF,27,FALSE),1,10),"-")),"")</f>
        <v/>
      </c>
      <c r="Y797" s="21" t="str">
        <f>IFERROR(IF(VLOOKUP(B797,IMPORT!$F:$AF,24,FALSE)&lt;&gt;"null",VLOOKUP(B797,IMPORT!$F:$AF,24,FALSE),""),"")</f>
        <v/>
      </c>
      <c r="Z797" s="18" t="str">
        <f>IFERROR(IF(VLOOKUP(B797,IMPORT!$F:$AF,25,FALSE)&lt;&gt;"null",VLOOKUP(B797,IMPORT!$F:$AF,25,FALSE),""),"")</f>
        <v/>
      </c>
    </row>
    <row r="798" spans="1:26">
      <c r="A798" s="1" t="str">
        <f>IFERROR(IF(IMPORT!C798&lt;&gt;"",IMPORT!C798,""),"")</f>
        <v/>
      </c>
      <c r="B798" s="1">
        <f>IFERROR(VLOOKUP(D798,IMPORT!$1:$1048576,6,FALSE),"")</f>
        <v>0</v>
      </c>
      <c r="C798" s="1" t="str">
        <f>IFERROR(VLOOKUP(B798,IMPORT!$F:$G,2,FALSE),"")</f>
        <v/>
      </c>
      <c r="D798" s="8" t="str">
        <f>IFERROR(IF(IMPORT!A798&lt;&gt;"",IMPORT!A798,""),"")</f>
        <v/>
      </c>
      <c r="E798" s="1">
        <f>IFERROR(VLOOKUP(D798,IMPORT!$1:$1048576,21,FALSE),"")</f>
        <v>0</v>
      </c>
      <c r="F798" s="22" t="str">
        <f>IFERROR(IF(VLOOKUP(B798,IMPORT!$F:$J,4,0)="true","","S"),"")</f>
        <v/>
      </c>
      <c r="G798" s="10" t="str">
        <f>IFERROR(IF(VLOOKUP(B798,IMPORT!$F:$J,5,0)="normal","","B"),"")</f>
        <v/>
      </c>
      <c r="H798" s="23" t="str">
        <f>IFERROR(IF(VLOOKUP(B798,IMPORT!$F:$L,7,0)="true","","P"),"")</f>
        <v/>
      </c>
      <c r="I798" s="18" t="str">
        <f>IF(AND(OR(IMPORT!K798="available",IMPORT!K798="reservation",IMPORT!K798="reservation-late"),OR(A798&lt;&gt;"Z - Garage - Livraison",A798&lt;&gt;"Z - Garage - Livraison")),B798,"")</f>
        <v/>
      </c>
      <c r="J798" s="18" t="str">
        <f>IFERROR(IF(VLOOKUP(B798,IMPORT!$F:$AF,21,FALSE)&lt;&gt;"null",IF(OR(A798="Z - Garage - Livraison",A798="Z - Garage - Restitution"),"",B798),""),"")</f>
        <v/>
      </c>
      <c r="K798" s="18" t="str">
        <f>IF(AND(J798="",OR(IMPORT!K798="intervention",IMPORT!K798="intervention-late")),IF(OR(A798="Z - Garage - Livraison",A798="Z - Garage - Restitution"),"",B798),"")</f>
        <v/>
      </c>
      <c r="L798" s="18" t="str">
        <f t="shared" si="24"/>
        <v/>
      </c>
      <c r="M798" s="20" t="str">
        <f>IFERROR(INT(IF(OR(IMPORT!K798="intervention",IMPORT!K798="intervention-late",IMPORT!K798="unavailable"),IF(J798&lt;&gt;"",MID(VLOOKUP(B798,IMPORT!$F:$AF,21,0),1,10),MID(VLOOKUP(B798,IMPORT!$F:$AF,19,0),1,10)),"")),"")</f>
        <v/>
      </c>
      <c r="N798" s="20" t="str">
        <f>IFERROR(INT(IF(OR(IMPORT!K798="intervention",IMPORT!K798="intervention-late",IMPORT!K798="unavailable"),IF(J798&lt;&gt;"",MID(VLOOKUP(B798,IMPORT!$F:$AF,22,0),1,10),MID(VLOOKUP(B798,IMPORT!$F:$AF,20,0),1,10)),"")),"")</f>
        <v/>
      </c>
      <c r="O798" s="18" t="str">
        <f t="shared" ca="1" si="25"/>
        <v/>
      </c>
      <c r="P798" s="14" t="str">
        <f>IFERROR(INT(IF(MID(VLOOKUP(B798,IMPORT!$F:$AF,23,FALSE),1,10)&lt;&gt;"null",MID(VLOOKUP(B798,IMPORT!$F:$AF,23,FALSE),1,10),"")),"")</f>
        <v/>
      </c>
      <c r="Q798" s="16" t="str">
        <f>IFERROR(INT(IF(MID(VLOOKUP(B798,IMPORT!$F:$AF,26,FALSE),1,10)&lt;&gt;"null",MID(VLOOKUP(B798,IMPORT!$F:$AF,26,FALSE),1,10),"")),"")</f>
        <v/>
      </c>
      <c r="R798" s="16" t="str">
        <f>IFERROR(IF(VLOOKUP(B798,IMPORT!$F:$AF,11,FALSE)="true","X",""),"")</f>
        <v/>
      </c>
      <c r="S798" s="16" t="str">
        <f>IFERROR(IF(VLOOKUP(B798,IMPORT!$F:$AF,12,FALSE)="true","X",""),"")</f>
        <v/>
      </c>
      <c r="T798" s="16" t="str">
        <f>IFERROR(IF(VLOOKUP(B798,IMPORT!$F:$AF,9,FALSE)="true","X",""),"")</f>
        <v/>
      </c>
      <c r="U798" s="16" t="str">
        <f>IFERROR(IF(VLOOKUP(B798,IMPORT!$F:$AF,10,FALSE)="true","X",""),"")</f>
        <v/>
      </c>
      <c r="V798" s="16" t="str">
        <f>IFERROR(IF(VLOOKUP(B798,IMPORT!$F:$AF,13,FALSE)="true","X",""),"")</f>
        <v/>
      </c>
      <c r="W798" s="16" t="str">
        <f>IFERROR(IF(VLOOKUP(B798,IMPORT!$F:$AF,14,FALSE)="true","X",""),"")</f>
        <v/>
      </c>
      <c r="X798" s="12" t="str">
        <f>IFERROR(INT(IF(MID(VLOOKUP(B798,IMPORT!$F:$AF,27,FALSE),1,10)&lt;&gt;"null",MID(VLOOKUP(B798,IMPORT!$F:$AF,27,FALSE),1,10),"-")),"")</f>
        <v/>
      </c>
      <c r="Y798" s="21" t="str">
        <f>IFERROR(IF(VLOOKUP(B798,IMPORT!$F:$AF,24,FALSE)&lt;&gt;"null",VLOOKUP(B798,IMPORT!$F:$AF,24,FALSE),""),"")</f>
        <v/>
      </c>
      <c r="Z798" s="18" t="str">
        <f>IFERROR(IF(VLOOKUP(B798,IMPORT!$F:$AF,25,FALSE)&lt;&gt;"null",VLOOKUP(B798,IMPORT!$F:$AF,25,FALSE),""),"")</f>
        <v/>
      </c>
    </row>
    <row r="799" spans="1:26">
      <c r="A799" s="1" t="str">
        <f>IFERROR(IF(IMPORT!C799&lt;&gt;"",IMPORT!C799,""),"")</f>
        <v/>
      </c>
      <c r="B799" s="1">
        <f>IFERROR(VLOOKUP(D799,IMPORT!$1:$1048576,6,FALSE),"")</f>
        <v>0</v>
      </c>
      <c r="C799" s="1" t="str">
        <f>IFERROR(VLOOKUP(B799,IMPORT!$F:$G,2,FALSE),"")</f>
        <v/>
      </c>
      <c r="D799" s="8" t="str">
        <f>IFERROR(IF(IMPORT!A799&lt;&gt;"",IMPORT!A799,""),"")</f>
        <v/>
      </c>
      <c r="E799" s="1">
        <f>IFERROR(VLOOKUP(D799,IMPORT!$1:$1048576,21,FALSE),"")</f>
        <v>0</v>
      </c>
      <c r="F799" s="22" t="str">
        <f>IFERROR(IF(VLOOKUP(B799,IMPORT!$F:$J,4,0)="true","","S"),"")</f>
        <v/>
      </c>
      <c r="G799" s="10" t="str">
        <f>IFERROR(IF(VLOOKUP(B799,IMPORT!$F:$J,5,0)="normal","","B"),"")</f>
        <v/>
      </c>
      <c r="H799" s="23" t="str">
        <f>IFERROR(IF(VLOOKUP(B799,IMPORT!$F:$L,7,0)="true","","P"),"")</f>
        <v/>
      </c>
      <c r="I799" s="18" t="str">
        <f>IF(AND(OR(IMPORT!K799="available",IMPORT!K799="reservation",IMPORT!K799="reservation-late"),OR(A799&lt;&gt;"Z - Garage - Livraison",A799&lt;&gt;"Z - Garage - Livraison")),B799,"")</f>
        <v/>
      </c>
      <c r="J799" s="18" t="str">
        <f>IFERROR(IF(VLOOKUP(B799,IMPORT!$F:$AF,21,FALSE)&lt;&gt;"null",IF(OR(A799="Z - Garage - Livraison",A799="Z - Garage - Restitution"),"",B799),""),"")</f>
        <v/>
      </c>
      <c r="K799" s="18" t="str">
        <f>IF(AND(J799="",OR(IMPORT!K799="intervention",IMPORT!K799="intervention-late")),IF(OR(A799="Z - Garage - Livraison",A799="Z - Garage - Restitution"),"",B799),"")</f>
        <v/>
      </c>
      <c r="L799" s="18" t="str">
        <f t="shared" si="24"/>
        <v/>
      </c>
      <c r="M799" s="20" t="str">
        <f>IFERROR(INT(IF(OR(IMPORT!K799="intervention",IMPORT!K799="intervention-late",IMPORT!K799="unavailable"),IF(J799&lt;&gt;"",MID(VLOOKUP(B799,IMPORT!$F:$AF,21,0),1,10),MID(VLOOKUP(B799,IMPORT!$F:$AF,19,0),1,10)),"")),"")</f>
        <v/>
      </c>
      <c r="N799" s="20" t="str">
        <f>IFERROR(INT(IF(OR(IMPORT!K799="intervention",IMPORT!K799="intervention-late",IMPORT!K799="unavailable"),IF(J799&lt;&gt;"",MID(VLOOKUP(B799,IMPORT!$F:$AF,22,0),1,10),MID(VLOOKUP(B799,IMPORT!$F:$AF,20,0),1,10)),"")),"")</f>
        <v/>
      </c>
      <c r="O799" s="18" t="str">
        <f t="shared" ca="1" si="25"/>
        <v/>
      </c>
      <c r="P799" s="14" t="str">
        <f>IFERROR(INT(IF(MID(VLOOKUP(B799,IMPORT!$F:$AF,23,FALSE),1,10)&lt;&gt;"null",MID(VLOOKUP(B799,IMPORT!$F:$AF,23,FALSE),1,10),"")),"")</f>
        <v/>
      </c>
      <c r="Q799" s="16" t="str">
        <f>IFERROR(INT(IF(MID(VLOOKUP(B799,IMPORT!$F:$AF,26,FALSE),1,10)&lt;&gt;"null",MID(VLOOKUP(B799,IMPORT!$F:$AF,26,FALSE),1,10),"")),"")</f>
        <v/>
      </c>
      <c r="R799" s="16" t="str">
        <f>IFERROR(IF(VLOOKUP(B799,IMPORT!$F:$AF,11,FALSE)="true","X",""),"")</f>
        <v/>
      </c>
      <c r="S799" s="16" t="str">
        <f>IFERROR(IF(VLOOKUP(B799,IMPORT!$F:$AF,12,FALSE)="true","X",""),"")</f>
        <v/>
      </c>
      <c r="T799" s="16" t="str">
        <f>IFERROR(IF(VLOOKUP(B799,IMPORT!$F:$AF,9,FALSE)="true","X",""),"")</f>
        <v/>
      </c>
      <c r="U799" s="16" t="str">
        <f>IFERROR(IF(VLOOKUP(B799,IMPORT!$F:$AF,10,FALSE)="true","X",""),"")</f>
        <v/>
      </c>
      <c r="V799" s="16" t="str">
        <f>IFERROR(IF(VLOOKUP(B799,IMPORT!$F:$AF,13,FALSE)="true","X",""),"")</f>
        <v/>
      </c>
      <c r="W799" s="16" t="str">
        <f>IFERROR(IF(VLOOKUP(B799,IMPORT!$F:$AF,14,FALSE)="true","X",""),"")</f>
        <v/>
      </c>
      <c r="X799" s="12" t="str">
        <f>IFERROR(INT(IF(MID(VLOOKUP(B799,IMPORT!$F:$AF,27,FALSE),1,10)&lt;&gt;"null",MID(VLOOKUP(B799,IMPORT!$F:$AF,27,FALSE),1,10),"-")),"")</f>
        <v/>
      </c>
      <c r="Y799" s="21" t="str">
        <f>IFERROR(IF(VLOOKUP(B799,IMPORT!$F:$AF,24,FALSE)&lt;&gt;"null",VLOOKUP(B799,IMPORT!$F:$AF,24,FALSE),""),"")</f>
        <v/>
      </c>
      <c r="Z799" s="18" t="str">
        <f>IFERROR(IF(VLOOKUP(B799,IMPORT!$F:$AF,25,FALSE)&lt;&gt;"null",VLOOKUP(B799,IMPORT!$F:$AF,25,FALSE),""),"")</f>
        <v/>
      </c>
    </row>
    <row r="800" spans="1:26">
      <c r="A800" s="1" t="str">
        <f>IFERROR(IF(IMPORT!C800&lt;&gt;"",IMPORT!C800,""),"")</f>
        <v/>
      </c>
      <c r="B800" s="1">
        <f>IFERROR(VLOOKUP(D800,IMPORT!$1:$1048576,6,FALSE),"")</f>
        <v>0</v>
      </c>
      <c r="C800" s="1" t="str">
        <f>IFERROR(VLOOKUP(B800,IMPORT!$F:$G,2,FALSE),"")</f>
        <v/>
      </c>
      <c r="D800" s="8" t="str">
        <f>IFERROR(IF(IMPORT!A800&lt;&gt;"",IMPORT!A800,""),"")</f>
        <v/>
      </c>
      <c r="E800" s="1">
        <f>IFERROR(VLOOKUP(D800,IMPORT!$1:$1048576,21,FALSE),"")</f>
        <v>0</v>
      </c>
      <c r="F800" s="22" t="str">
        <f>IFERROR(IF(VLOOKUP(B800,IMPORT!$F:$J,4,0)="true","","S"),"")</f>
        <v/>
      </c>
      <c r="G800" s="10" t="str">
        <f>IFERROR(IF(VLOOKUP(B800,IMPORT!$F:$J,5,0)="normal","","B"),"")</f>
        <v/>
      </c>
      <c r="H800" s="23" t="str">
        <f>IFERROR(IF(VLOOKUP(B800,IMPORT!$F:$L,7,0)="true","","P"),"")</f>
        <v/>
      </c>
      <c r="I800" s="18" t="str">
        <f>IF(AND(OR(IMPORT!K800="available",IMPORT!K800="reservation",IMPORT!K800="reservation-late"),OR(A800&lt;&gt;"Z - Garage - Livraison",A800&lt;&gt;"Z - Garage - Livraison")),B800,"")</f>
        <v/>
      </c>
      <c r="J800" s="18" t="str">
        <f>IFERROR(IF(VLOOKUP(B800,IMPORT!$F:$AF,21,FALSE)&lt;&gt;"null",IF(OR(A800="Z - Garage - Livraison",A800="Z - Garage - Restitution"),"",B800),""),"")</f>
        <v/>
      </c>
      <c r="K800" s="18" t="str">
        <f>IF(AND(J800="",OR(IMPORT!K800="intervention",IMPORT!K800="intervention-late")),IF(OR(A800="Z - Garage - Livraison",A800="Z - Garage - Restitution"),"",B800),"")</f>
        <v/>
      </c>
      <c r="L800" s="18" t="str">
        <f t="shared" si="24"/>
        <v/>
      </c>
      <c r="M800" s="20" t="str">
        <f>IFERROR(INT(IF(OR(IMPORT!K800="intervention",IMPORT!K800="intervention-late",IMPORT!K800="unavailable"),IF(J800&lt;&gt;"",MID(VLOOKUP(B800,IMPORT!$F:$AF,21,0),1,10),MID(VLOOKUP(B800,IMPORT!$F:$AF,19,0),1,10)),"")),"")</f>
        <v/>
      </c>
      <c r="N800" s="20" t="str">
        <f>IFERROR(INT(IF(OR(IMPORT!K800="intervention",IMPORT!K800="intervention-late",IMPORT!K800="unavailable"),IF(J800&lt;&gt;"",MID(VLOOKUP(B800,IMPORT!$F:$AF,22,0),1,10),MID(VLOOKUP(B800,IMPORT!$F:$AF,20,0),1,10)),"")),"")</f>
        <v/>
      </c>
      <c r="O800" s="18" t="str">
        <f t="shared" ca="1" si="25"/>
        <v/>
      </c>
      <c r="P800" s="14" t="str">
        <f>IFERROR(INT(IF(MID(VLOOKUP(B800,IMPORT!$F:$AF,23,FALSE),1,10)&lt;&gt;"null",MID(VLOOKUP(B800,IMPORT!$F:$AF,23,FALSE),1,10),"")),"")</f>
        <v/>
      </c>
      <c r="Q800" s="16" t="str">
        <f>IFERROR(INT(IF(MID(VLOOKUP(B800,IMPORT!$F:$AF,26,FALSE),1,10)&lt;&gt;"null",MID(VLOOKUP(B800,IMPORT!$F:$AF,26,FALSE),1,10),"")),"")</f>
        <v/>
      </c>
      <c r="R800" s="16" t="str">
        <f>IFERROR(IF(VLOOKUP(B800,IMPORT!$F:$AF,11,FALSE)="true","X",""),"")</f>
        <v/>
      </c>
      <c r="S800" s="16" t="str">
        <f>IFERROR(IF(VLOOKUP(B800,IMPORT!$F:$AF,12,FALSE)="true","X",""),"")</f>
        <v/>
      </c>
      <c r="T800" s="16" t="str">
        <f>IFERROR(IF(VLOOKUP(B800,IMPORT!$F:$AF,9,FALSE)="true","X",""),"")</f>
        <v/>
      </c>
      <c r="U800" s="16" t="str">
        <f>IFERROR(IF(VLOOKUP(B800,IMPORT!$F:$AF,10,FALSE)="true","X",""),"")</f>
        <v/>
      </c>
      <c r="V800" s="16" t="str">
        <f>IFERROR(IF(VLOOKUP(B800,IMPORT!$F:$AF,13,FALSE)="true","X",""),"")</f>
        <v/>
      </c>
      <c r="W800" s="16" t="str">
        <f>IFERROR(IF(VLOOKUP(B800,IMPORT!$F:$AF,14,FALSE)="true","X",""),"")</f>
        <v/>
      </c>
      <c r="X800" s="12" t="str">
        <f>IFERROR(INT(IF(MID(VLOOKUP(B800,IMPORT!$F:$AF,27,FALSE),1,10)&lt;&gt;"null",MID(VLOOKUP(B800,IMPORT!$F:$AF,27,FALSE),1,10),"-")),"")</f>
        <v/>
      </c>
      <c r="Y800" s="21" t="str">
        <f>IFERROR(IF(VLOOKUP(B800,IMPORT!$F:$AF,24,FALSE)&lt;&gt;"null",VLOOKUP(B800,IMPORT!$F:$AF,24,FALSE),""),"")</f>
        <v/>
      </c>
      <c r="Z800" s="18" t="str">
        <f>IFERROR(IF(VLOOKUP(B800,IMPORT!$F:$AF,25,FALSE)&lt;&gt;"null",VLOOKUP(B800,IMPORT!$F:$AF,25,FALSE),""),"")</f>
        <v/>
      </c>
    </row>
    <row r="801" spans="1:26">
      <c r="A801" s="1" t="str">
        <f>IFERROR(IF(IMPORT!C801&lt;&gt;"",IMPORT!C801,""),"")</f>
        <v/>
      </c>
      <c r="B801" s="1">
        <f>IFERROR(VLOOKUP(D801,IMPORT!$1:$1048576,6,FALSE),"")</f>
        <v>0</v>
      </c>
      <c r="C801" s="1" t="str">
        <f>IFERROR(VLOOKUP(B801,IMPORT!$F:$G,2,FALSE),"")</f>
        <v/>
      </c>
      <c r="D801" s="8" t="str">
        <f>IFERROR(IF(IMPORT!A801&lt;&gt;"",IMPORT!A801,""),"")</f>
        <v/>
      </c>
      <c r="E801" s="1">
        <f>IFERROR(VLOOKUP(D801,IMPORT!$1:$1048576,21,FALSE),"")</f>
        <v>0</v>
      </c>
      <c r="F801" s="22" t="str">
        <f>IFERROR(IF(VLOOKUP(B801,IMPORT!$F:$J,4,0)="true","","S"),"")</f>
        <v/>
      </c>
      <c r="G801" s="10" t="str">
        <f>IFERROR(IF(VLOOKUP(B801,IMPORT!$F:$J,5,0)="normal","","B"),"")</f>
        <v/>
      </c>
      <c r="H801" s="23" t="str">
        <f>IFERROR(IF(VLOOKUP(B801,IMPORT!$F:$L,7,0)="true","","P"),"")</f>
        <v/>
      </c>
      <c r="I801" s="18" t="str">
        <f>IF(AND(OR(IMPORT!K801="available",IMPORT!K801="reservation",IMPORT!K801="reservation-late"),OR(A801&lt;&gt;"Z - Garage - Livraison",A801&lt;&gt;"Z - Garage - Livraison")),B801,"")</f>
        <v/>
      </c>
      <c r="J801" s="18" t="str">
        <f>IFERROR(IF(VLOOKUP(B801,IMPORT!$F:$AF,21,FALSE)&lt;&gt;"null",IF(OR(A801="Z - Garage - Livraison",A801="Z - Garage - Restitution"),"",B801),""),"")</f>
        <v/>
      </c>
      <c r="K801" s="18" t="str">
        <f>IF(AND(J801="",OR(IMPORT!K801="intervention",IMPORT!K801="intervention-late")),IF(OR(A801="Z - Garage - Livraison",A801="Z - Garage - Restitution"),"",B801),"")</f>
        <v/>
      </c>
      <c r="L801" s="18" t="str">
        <f t="shared" si="24"/>
        <v/>
      </c>
      <c r="M801" s="20" t="str">
        <f>IFERROR(INT(IF(OR(IMPORT!K801="intervention",IMPORT!K801="intervention-late",IMPORT!K801="unavailable"),IF(J801&lt;&gt;"",MID(VLOOKUP(B801,IMPORT!$F:$AF,21,0),1,10),MID(VLOOKUP(B801,IMPORT!$F:$AF,19,0),1,10)),"")),"")</f>
        <v/>
      </c>
      <c r="N801" s="20" t="str">
        <f>IFERROR(INT(IF(OR(IMPORT!K801="intervention",IMPORT!K801="intervention-late",IMPORT!K801="unavailable"),IF(J801&lt;&gt;"",MID(VLOOKUP(B801,IMPORT!$F:$AF,22,0),1,10),MID(VLOOKUP(B801,IMPORT!$F:$AF,20,0),1,10)),"")),"")</f>
        <v/>
      </c>
      <c r="O801" s="18" t="str">
        <f t="shared" ca="1" si="25"/>
        <v/>
      </c>
      <c r="P801" s="14" t="str">
        <f>IFERROR(INT(IF(MID(VLOOKUP(B801,IMPORT!$F:$AF,23,FALSE),1,10)&lt;&gt;"null",MID(VLOOKUP(B801,IMPORT!$F:$AF,23,FALSE),1,10),"")),"")</f>
        <v/>
      </c>
      <c r="Q801" s="16" t="str">
        <f>IFERROR(INT(IF(MID(VLOOKUP(B801,IMPORT!$F:$AF,26,FALSE),1,10)&lt;&gt;"null",MID(VLOOKUP(B801,IMPORT!$F:$AF,26,FALSE),1,10),"")),"")</f>
        <v/>
      </c>
      <c r="R801" s="16" t="str">
        <f>IFERROR(IF(VLOOKUP(B801,IMPORT!$F:$AF,11,FALSE)="true","X",""),"")</f>
        <v/>
      </c>
      <c r="S801" s="16" t="str">
        <f>IFERROR(IF(VLOOKUP(B801,IMPORT!$F:$AF,12,FALSE)="true","X",""),"")</f>
        <v/>
      </c>
      <c r="T801" s="16" t="str">
        <f>IFERROR(IF(VLOOKUP(B801,IMPORT!$F:$AF,9,FALSE)="true","X",""),"")</f>
        <v/>
      </c>
      <c r="U801" s="16" t="str">
        <f>IFERROR(IF(VLOOKUP(B801,IMPORT!$F:$AF,10,FALSE)="true","X",""),"")</f>
        <v/>
      </c>
      <c r="V801" s="16" t="str">
        <f>IFERROR(IF(VLOOKUP(B801,IMPORT!$F:$AF,13,FALSE)="true","X",""),"")</f>
        <v/>
      </c>
      <c r="W801" s="16" t="str">
        <f>IFERROR(IF(VLOOKUP(B801,IMPORT!$F:$AF,14,FALSE)="true","X",""),"")</f>
        <v/>
      </c>
      <c r="X801" s="12" t="str">
        <f>IFERROR(INT(IF(MID(VLOOKUP(B801,IMPORT!$F:$AF,27,FALSE),1,10)&lt;&gt;"null",MID(VLOOKUP(B801,IMPORT!$F:$AF,27,FALSE),1,10),"-")),"")</f>
        <v/>
      </c>
      <c r="Y801" s="21" t="str">
        <f>IFERROR(IF(VLOOKUP(B801,IMPORT!$F:$AF,24,FALSE)&lt;&gt;"null",VLOOKUP(B801,IMPORT!$F:$AF,24,FALSE),""),"")</f>
        <v/>
      </c>
      <c r="Z801" s="18" t="str">
        <f>IFERROR(IF(VLOOKUP(B801,IMPORT!$F:$AF,25,FALSE)&lt;&gt;"null",VLOOKUP(B801,IMPORT!$F:$AF,25,FALSE),""),"")</f>
        <v/>
      </c>
    </row>
    <row r="802" spans="1:26">
      <c r="A802" s="1" t="str">
        <f>IFERROR(IF(IMPORT!C802&lt;&gt;"",IMPORT!C802,""),"")</f>
        <v/>
      </c>
      <c r="B802" s="1">
        <f>IFERROR(VLOOKUP(D802,IMPORT!$1:$1048576,6,FALSE),"")</f>
        <v>0</v>
      </c>
      <c r="C802" s="1" t="str">
        <f>IFERROR(VLOOKUP(B802,IMPORT!$F:$G,2,FALSE),"")</f>
        <v/>
      </c>
      <c r="D802" s="8" t="str">
        <f>IFERROR(IF(IMPORT!A802&lt;&gt;"",IMPORT!A802,""),"")</f>
        <v/>
      </c>
      <c r="E802" s="1">
        <f>IFERROR(VLOOKUP(D802,IMPORT!$1:$1048576,21,FALSE),"")</f>
        <v>0</v>
      </c>
      <c r="F802" s="22" t="str">
        <f>IFERROR(IF(VLOOKUP(B802,IMPORT!$F:$J,4,0)="true","","S"),"")</f>
        <v/>
      </c>
      <c r="G802" s="10" t="str">
        <f>IFERROR(IF(VLOOKUP(B802,IMPORT!$F:$J,5,0)="normal","","B"),"")</f>
        <v/>
      </c>
      <c r="H802" s="23" t="str">
        <f>IFERROR(IF(VLOOKUP(B802,IMPORT!$F:$L,7,0)="true","","P"),"")</f>
        <v/>
      </c>
      <c r="I802" s="18" t="str">
        <f>IF(AND(OR(IMPORT!K802="available",IMPORT!K802="reservation",IMPORT!K802="reservation-late"),OR(A802&lt;&gt;"Z - Garage - Livraison",A802&lt;&gt;"Z - Garage - Livraison")),B802,"")</f>
        <v/>
      </c>
      <c r="J802" s="18" t="str">
        <f>IFERROR(IF(VLOOKUP(B802,IMPORT!$F:$AF,21,FALSE)&lt;&gt;"null",IF(OR(A802="Z - Garage - Livraison",A802="Z - Garage - Restitution"),"",B802),""),"")</f>
        <v/>
      </c>
      <c r="K802" s="18" t="str">
        <f>IF(AND(J802="",OR(IMPORT!K802="intervention",IMPORT!K802="intervention-late")),IF(OR(A802="Z - Garage - Livraison",A802="Z - Garage - Restitution"),"",B802),"")</f>
        <v/>
      </c>
      <c r="L802" s="18" t="str">
        <f t="shared" si="24"/>
        <v/>
      </c>
      <c r="M802" s="20" t="str">
        <f>IFERROR(INT(IF(OR(IMPORT!K802="intervention",IMPORT!K802="intervention-late",IMPORT!K802="unavailable"),IF(J802&lt;&gt;"",MID(VLOOKUP(B802,IMPORT!$F:$AF,21,0),1,10),MID(VLOOKUP(B802,IMPORT!$F:$AF,19,0),1,10)),"")),"")</f>
        <v/>
      </c>
      <c r="N802" s="20" t="str">
        <f>IFERROR(INT(IF(OR(IMPORT!K802="intervention",IMPORT!K802="intervention-late",IMPORT!K802="unavailable"),IF(J802&lt;&gt;"",MID(VLOOKUP(B802,IMPORT!$F:$AF,22,0),1,10),MID(VLOOKUP(B802,IMPORT!$F:$AF,20,0),1,10)),"")),"")</f>
        <v/>
      </c>
      <c r="O802" s="18" t="str">
        <f t="shared" ca="1" si="25"/>
        <v/>
      </c>
      <c r="P802" s="14" t="str">
        <f>IFERROR(INT(IF(MID(VLOOKUP(B802,IMPORT!$F:$AF,23,FALSE),1,10)&lt;&gt;"null",MID(VLOOKUP(B802,IMPORT!$F:$AF,23,FALSE),1,10),"")),"")</f>
        <v/>
      </c>
      <c r="Q802" s="16" t="str">
        <f>IFERROR(INT(IF(MID(VLOOKUP(B802,IMPORT!$F:$AF,26,FALSE),1,10)&lt;&gt;"null",MID(VLOOKUP(B802,IMPORT!$F:$AF,26,FALSE),1,10),"")),"")</f>
        <v/>
      </c>
      <c r="R802" s="16" t="str">
        <f>IFERROR(IF(VLOOKUP(B802,IMPORT!$F:$AF,11,FALSE)="true","X",""),"")</f>
        <v/>
      </c>
      <c r="S802" s="16" t="str">
        <f>IFERROR(IF(VLOOKUP(B802,IMPORT!$F:$AF,12,FALSE)="true","X",""),"")</f>
        <v/>
      </c>
      <c r="T802" s="16" t="str">
        <f>IFERROR(IF(VLOOKUP(B802,IMPORT!$F:$AF,9,FALSE)="true","X",""),"")</f>
        <v/>
      </c>
      <c r="U802" s="16" t="str">
        <f>IFERROR(IF(VLOOKUP(B802,IMPORT!$F:$AF,10,FALSE)="true","X",""),"")</f>
        <v/>
      </c>
      <c r="V802" s="16" t="str">
        <f>IFERROR(IF(VLOOKUP(B802,IMPORT!$F:$AF,13,FALSE)="true","X",""),"")</f>
        <v/>
      </c>
      <c r="W802" s="16" t="str">
        <f>IFERROR(IF(VLOOKUP(B802,IMPORT!$F:$AF,14,FALSE)="true","X",""),"")</f>
        <v/>
      </c>
      <c r="X802" s="12" t="str">
        <f>IFERROR(INT(IF(MID(VLOOKUP(B802,IMPORT!$F:$AF,27,FALSE),1,10)&lt;&gt;"null",MID(VLOOKUP(B802,IMPORT!$F:$AF,27,FALSE),1,10),"-")),"")</f>
        <v/>
      </c>
      <c r="Y802" s="21" t="str">
        <f>IFERROR(IF(VLOOKUP(B802,IMPORT!$F:$AF,24,FALSE)&lt;&gt;"null",VLOOKUP(B802,IMPORT!$F:$AF,24,FALSE),""),"")</f>
        <v/>
      </c>
      <c r="Z802" s="18" t="str">
        <f>IFERROR(IF(VLOOKUP(B802,IMPORT!$F:$AF,25,FALSE)&lt;&gt;"null",VLOOKUP(B802,IMPORT!$F:$AF,25,FALSE),""),"")</f>
        <v/>
      </c>
    </row>
    <row r="803" spans="1:26">
      <c r="A803" s="1" t="str">
        <f>IFERROR(IF(IMPORT!C803&lt;&gt;"",IMPORT!C803,""),"")</f>
        <v/>
      </c>
      <c r="B803" s="1">
        <f>IFERROR(VLOOKUP(D803,IMPORT!$1:$1048576,6,FALSE),"")</f>
        <v>0</v>
      </c>
      <c r="C803" s="1" t="str">
        <f>IFERROR(VLOOKUP(B803,IMPORT!$F:$G,2,FALSE),"")</f>
        <v/>
      </c>
      <c r="D803" s="8" t="str">
        <f>IFERROR(IF(IMPORT!A803&lt;&gt;"",IMPORT!A803,""),"")</f>
        <v/>
      </c>
      <c r="E803" s="1">
        <f>IFERROR(VLOOKUP(D803,IMPORT!$1:$1048576,21,FALSE),"")</f>
        <v>0</v>
      </c>
      <c r="F803" s="22" t="str">
        <f>IFERROR(IF(VLOOKUP(B803,IMPORT!$F:$J,4,0)="true","","S"),"")</f>
        <v/>
      </c>
      <c r="G803" s="10" t="str">
        <f>IFERROR(IF(VLOOKUP(B803,IMPORT!$F:$J,5,0)="normal","","B"),"")</f>
        <v/>
      </c>
      <c r="H803" s="23" t="str">
        <f>IFERROR(IF(VLOOKUP(B803,IMPORT!$F:$L,7,0)="true","","P"),"")</f>
        <v/>
      </c>
      <c r="I803" s="18" t="str">
        <f>IF(AND(OR(IMPORT!K803="available",IMPORT!K803="reservation",IMPORT!K803="reservation-late"),OR(A803&lt;&gt;"Z - Garage - Livraison",A803&lt;&gt;"Z - Garage - Livraison")),B803,"")</f>
        <v/>
      </c>
      <c r="J803" s="18" t="str">
        <f>IFERROR(IF(VLOOKUP(B803,IMPORT!$F:$AF,21,FALSE)&lt;&gt;"null",IF(OR(A803="Z - Garage - Livraison",A803="Z - Garage - Restitution"),"",B803),""),"")</f>
        <v/>
      </c>
      <c r="K803" s="18" t="str">
        <f>IF(AND(J803="",OR(IMPORT!K803="intervention",IMPORT!K803="intervention-late")),IF(OR(A803="Z - Garage - Livraison",A803="Z - Garage - Restitution"),"",B803),"")</f>
        <v/>
      </c>
      <c r="L803" s="18" t="str">
        <f t="shared" si="24"/>
        <v/>
      </c>
      <c r="M803" s="20" t="str">
        <f>IFERROR(INT(IF(OR(IMPORT!K803="intervention",IMPORT!K803="intervention-late",IMPORT!K803="unavailable"),IF(J803&lt;&gt;"",MID(VLOOKUP(B803,IMPORT!$F:$AF,21,0),1,10),MID(VLOOKUP(B803,IMPORT!$F:$AF,19,0),1,10)),"")),"")</f>
        <v/>
      </c>
      <c r="N803" s="20" t="str">
        <f>IFERROR(INT(IF(OR(IMPORT!K803="intervention",IMPORT!K803="intervention-late",IMPORT!K803="unavailable"),IF(J803&lt;&gt;"",MID(VLOOKUP(B803,IMPORT!$F:$AF,22,0),1,10),MID(VLOOKUP(B803,IMPORT!$F:$AF,20,0),1,10)),"")),"")</f>
        <v/>
      </c>
      <c r="O803" s="18" t="str">
        <f t="shared" ca="1" si="25"/>
        <v/>
      </c>
      <c r="P803" s="14" t="str">
        <f>IFERROR(INT(IF(MID(VLOOKUP(B803,IMPORT!$F:$AF,23,FALSE),1,10)&lt;&gt;"null",MID(VLOOKUP(B803,IMPORT!$F:$AF,23,FALSE),1,10),"")),"")</f>
        <v/>
      </c>
      <c r="Q803" s="16" t="str">
        <f>IFERROR(INT(IF(MID(VLOOKUP(B803,IMPORT!$F:$AF,26,FALSE),1,10)&lt;&gt;"null",MID(VLOOKUP(B803,IMPORT!$F:$AF,26,FALSE),1,10),"")),"")</f>
        <v/>
      </c>
      <c r="R803" s="16" t="str">
        <f>IFERROR(IF(VLOOKUP(B803,IMPORT!$F:$AF,11,FALSE)="true","X",""),"")</f>
        <v/>
      </c>
      <c r="S803" s="16" t="str">
        <f>IFERROR(IF(VLOOKUP(B803,IMPORT!$F:$AF,12,FALSE)="true","X",""),"")</f>
        <v/>
      </c>
      <c r="T803" s="16" t="str">
        <f>IFERROR(IF(VLOOKUP(B803,IMPORT!$F:$AF,9,FALSE)="true","X",""),"")</f>
        <v/>
      </c>
      <c r="U803" s="16" t="str">
        <f>IFERROR(IF(VLOOKUP(B803,IMPORT!$F:$AF,10,FALSE)="true","X",""),"")</f>
        <v/>
      </c>
      <c r="V803" s="16" t="str">
        <f>IFERROR(IF(VLOOKUP(B803,IMPORT!$F:$AF,13,FALSE)="true","X",""),"")</f>
        <v/>
      </c>
      <c r="W803" s="16" t="str">
        <f>IFERROR(IF(VLOOKUP(B803,IMPORT!$F:$AF,14,FALSE)="true","X",""),"")</f>
        <v/>
      </c>
      <c r="X803" s="12" t="str">
        <f>IFERROR(INT(IF(MID(VLOOKUP(B803,IMPORT!$F:$AF,27,FALSE),1,10)&lt;&gt;"null",MID(VLOOKUP(B803,IMPORT!$F:$AF,27,FALSE),1,10),"-")),"")</f>
        <v/>
      </c>
      <c r="Y803" s="21" t="str">
        <f>IFERROR(IF(VLOOKUP(B803,IMPORT!$F:$AF,24,FALSE)&lt;&gt;"null",VLOOKUP(B803,IMPORT!$F:$AF,24,FALSE),""),"")</f>
        <v/>
      </c>
      <c r="Z803" s="18" t="str">
        <f>IFERROR(IF(VLOOKUP(B803,IMPORT!$F:$AF,25,FALSE)&lt;&gt;"null",VLOOKUP(B803,IMPORT!$F:$AF,25,FALSE),""),"")</f>
        <v/>
      </c>
    </row>
    <row r="804" spans="1:26">
      <c r="A804" s="1" t="str">
        <f>IFERROR(IF(IMPORT!C804&lt;&gt;"",IMPORT!C804,""),"")</f>
        <v/>
      </c>
      <c r="B804" s="1">
        <f>IFERROR(VLOOKUP(D804,IMPORT!$1:$1048576,6,FALSE),"")</f>
        <v>0</v>
      </c>
      <c r="C804" s="1" t="str">
        <f>IFERROR(VLOOKUP(B804,IMPORT!$F:$G,2,FALSE),"")</f>
        <v/>
      </c>
      <c r="D804" s="8" t="str">
        <f>IFERROR(IF(IMPORT!A804&lt;&gt;"",IMPORT!A804,""),"")</f>
        <v/>
      </c>
      <c r="E804" s="1">
        <f>IFERROR(VLOOKUP(D804,IMPORT!$1:$1048576,21,FALSE),"")</f>
        <v>0</v>
      </c>
      <c r="F804" s="22" t="str">
        <f>IFERROR(IF(VLOOKUP(B804,IMPORT!$F:$J,4,0)="true","","S"),"")</f>
        <v/>
      </c>
      <c r="G804" s="10" t="str">
        <f>IFERROR(IF(VLOOKUP(B804,IMPORT!$F:$J,5,0)="normal","","B"),"")</f>
        <v/>
      </c>
      <c r="H804" s="23" t="str">
        <f>IFERROR(IF(VLOOKUP(B804,IMPORT!$F:$L,7,0)="true","","P"),"")</f>
        <v/>
      </c>
      <c r="I804" s="18" t="str">
        <f>IF(AND(OR(IMPORT!K804="available",IMPORT!K804="reservation",IMPORT!K804="reservation-late"),OR(A804&lt;&gt;"Z - Garage - Livraison",A804&lt;&gt;"Z - Garage - Livraison")),B804,"")</f>
        <v/>
      </c>
      <c r="J804" s="18" t="str">
        <f>IFERROR(IF(VLOOKUP(B804,IMPORT!$F:$AF,21,FALSE)&lt;&gt;"null",IF(OR(A804="Z - Garage - Livraison",A804="Z - Garage - Restitution"),"",B804),""),"")</f>
        <v/>
      </c>
      <c r="K804" s="18" t="str">
        <f>IF(AND(J804="",OR(IMPORT!K804="intervention",IMPORT!K804="intervention-late")),IF(OR(A804="Z - Garage - Livraison",A804="Z - Garage - Restitution"),"",B804),"")</f>
        <v/>
      </c>
      <c r="L804" s="18" t="str">
        <f t="shared" si="24"/>
        <v/>
      </c>
      <c r="M804" s="20" t="str">
        <f>IFERROR(INT(IF(OR(IMPORT!K804="intervention",IMPORT!K804="intervention-late",IMPORT!K804="unavailable"),IF(J804&lt;&gt;"",MID(VLOOKUP(B804,IMPORT!$F:$AF,21,0),1,10),MID(VLOOKUP(B804,IMPORT!$F:$AF,19,0),1,10)),"")),"")</f>
        <v/>
      </c>
      <c r="N804" s="20" t="str">
        <f>IFERROR(INT(IF(OR(IMPORT!K804="intervention",IMPORT!K804="intervention-late",IMPORT!K804="unavailable"),IF(J804&lt;&gt;"",MID(VLOOKUP(B804,IMPORT!$F:$AF,22,0),1,10),MID(VLOOKUP(B804,IMPORT!$F:$AF,20,0),1,10)),"")),"")</f>
        <v/>
      </c>
      <c r="O804" s="18" t="str">
        <f t="shared" ca="1" si="25"/>
        <v/>
      </c>
      <c r="P804" s="14" t="str">
        <f>IFERROR(INT(IF(MID(VLOOKUP(B804,IMPORT!$F:$AF,23,FALSE),1,10)&lt;&gt;"null",MID(VLOOKUP(B804,IMPORT!$F:$AF,23,FALSE),1,10),"")),"")</f>
        <v/>
      </c>
      <c r="Q804" s="16" t="str">
        <f>IFERROR(INT(IF(MID(VLOOKUP(B804,IMPORT!$F:$AF,26,FALSE),1,10)&lt;&gt;"null",MID(VLOOKUP(B804,IMPORT!$F:$AF,26,FALSE),1,10),"")),"")</f>
        <v/>
      </c>
      <c r="R804" s="16" t="str">
        <f>IFERROR(IF(VLOOKUP(B804,IMPORT!$F:$AF,11,FALSE)="true","X",""),"")</f>
        <v/>
      </c>
      <c r="S804" s="16" t="str">
        <f>IFERROR(IF(VLOOKUP(B804,IMPORT!$F:$AF,12,FALSE)="true","X",""),"")</f>
        <v/>
      </c>
      <c r="T804" s="16" t="str">
        <f>IFERROR(IF(VLOOKUP(B804,IMPORT!$F:$AF,9,FALSE)="true","X",""),"")</f>
        <v/>
      </c>
      <c r="U804" s="16" t="str">
        <f>IFERROR(IF(VLOOKUP(B804,IMPORT!$F:$AF,10,FALSE)="true","X",""),"")</f>
        <v/>
      </c>
      <c r="V804" s="16" t="str">
        <f>IFERROR(IF(VLOOKUP(B804,IMPORT!$F:$AF,13,FALSE)="true","X",""),"")</f>
        <v/>
      </c>
      <c r="W804" s="16" t="str">
        <f>IFERROR(IF(VLOOKUP(B804,IMPORT!$F:$AF,14,FALSE)="true","X",""),"")</f>
        <v/>
      </c>
      <c r="X804" s="12" t="str">
        <f>IFERROR(INT(IF(MID(VLOOKUP(B804,IMPORT!$F:$AF,27,FALSE),1,10)&lt;&gt;"null",MID(VLOOKUP(B804,IMPORT!$F:$AF,27,FALSE),1,10),"-")),"")</f>
        <v/>
      </c>
      <c r="Y804" s="21" t="str">
        <f>IFERROR(IF(VLOOKUP(B804,IMPORT!$F:$AF,24,FALSE)&lt;&gt;"null",VLOOKUP(B804,IMPORT!$F:$AF,24,FALSE),""),"")</f>
        <v/>
      </c>
      <c r="Z804" s="18" t="str">
        <f>IFERROR(IF(VLOOKUP(B804,IMPORT!$F:$AF,25,FALSE)&lt;&gt;"null",VLOOKUP(B804,IMPORT!$F:$AF,25,FALSE),""),"")</f>
        <v/>
      </c>
    </row>
    <row r="805" spans="1:26">
      <c r="A805" s="1" t="str">
        <f>IFERROR(IF(IMPORT!C805&lt;&gt;"",IMPORT!C805,""),"")</f>
        <v/>
      </c>
      <c r="B805" s="1">
        <f>IFERROR(VLOOKUP(D805,IMPORT!$1:$1048576,6,FALSE),"")</f>
        <v>0</v>
      </c>
      <c r="C805" s="1" t="str">
        <f>IFERROR(VLOOKUP(B805,IMPORT!$F:$G,2,FALSE),"")</f>
        <v/>
      </c>
      <c r="D805" s="8" t="str">
        <f>IFERROR(IF(IMPORT!A805&lt;&gt;"",IMPORT!A805,""),"")</f>
        <v/>
      </c>
      <c r="E805" s="1">
        <f>IFERROR(VLOOKUP(D805,IMPORT!$1:$1048576,21,FALSE),"")</f>
        <v>0</v>
      </c>
      <c r="F805" s="22" t="str">
        <f>IFERROR(IF(VLOOKUP(B805,IMPORT!$F:$J,4,0)="true","","S"),"")</f>
        <v/>
      </c>
      <c r="G805" s="10" t="str">
        <f>IFERROR(IF(VLOOKUP(B805,IMPORT!$F:$J,5,0)="normal","","B"),"")</f>
        <v/>
      </c>
      <c r="H805" s="23" t="str">
        <f>IFERROR(IF(VLOOKUP(B805,IMPORT!$F:$L,7,0)="true","","P"),"")</f>
        <v/>
      </c>
      <c r="I805" s="18" t="str">
        <f>IF(AND(OR(IMPORT!K805="available",IMPORT!K805="reservation",IMPORT!K805="reservation-late"),OR(A805&lt;&gt;"Z - Garage - Livraison",A805&lt;&gt;"Z - Garage - Livraison")),B805,"")</f>
        <v/>
      </c>
      <c r="J805" s="18" t="str">
        <f>IFERROR(IF(VLOOKUP(B805,IMPORT!$F:$AF,21,FALSE)&lt;&gt;"null",IF(OR(A805="Z - Garage - Livraison",A805="Z - Garage - Restitution"),"",B805),""),"")</f>
        <v/>
      </c>
      <c r="K805" s="18" t="str">
        <f>IF(AND(J805="",OR(IMPORT!K805="intervention",IMPORT!K805="intervention-late")),IF(OR(A805="Z - Garage - Livraison",A805="Z - Garage - Restitution"),"",B805),"")</f>
        <v/>
      </c>
      <c r="L805" s="18" t="str">
        <f t="shared" si="24"/>
        <v/>
      </c>
      <c r="M805" s="20" t="str">
        <f>IFERROR(INT(IF(OR(IMPORT!K805="intervention",IMPORT!K805="intervention-late",IMPORT!K805="unavailable"),IF(J805&lt;&gt;"",MID(VLOOKUP(B805,IMPORT!$F:$AF,21,0),1,10),MID(VLOOKUP(B805,IMPORT!$F:$AF,19,0),1,10)),"")),"")</f>
        <v/>
      </c>
      <c r="N805" s="20" t="str">
        <f>IFERROR(INT(IF(OR(IMPORT!K805="intervention",IMPORT!K805="intervention-late",IMPORT!K805="unavailable"),IF(J805&lt;&gt;"",MID(VLOOKUP(B805,IMPORT!$F:$AF,22,0),1,10),MID(VLOOKUP(B805,IMPORT!$F:$AF,20,0),1,10)),"")),"")</f>
        <v/>
      </c>
      <c r="O805" s="18" t="str">
        <f t="shared" ca="1" si="25"/>
        <v/>
      </c>
      <c r="P805" s="14" t="str">
        <f>IFERROR(INT(IF(MID(VLOOKUP(B805,IMPORT!$F:$AF,23,FALSE),1,10)&lt;&gt;"null",MID(VLOOKUP(B805,IMPORT!$F:$AF,23,FALSE),1,10),"")),"")</f>
        <v/>
      </c>
      <c r="Q805" s="16" t="str">
        <f>IFERROR(INT(IF(MID(VLOOKUP(B805,IMPORT!$F:$AF,26,FALSE),1,10)&lt;&gt;"null",MID(VLOOKUP(B805,IMPORT!$F:$AF,26,FALSE),1,10),"")),"")</f>
        <v/>
      </c>
      <c r="R805" s="16" t="str">
        <f>IFERROR(IF(VLOOKUP(B805,IMPORT!$F:$AF,11,FALSE)="true","X",""),"")</f>
        <v/>
      </c>
      <c r="S805" s="16" t="str">
        <f>IFERROR(IF(VLOOKUP(B805,IMPORT!$F:$AF,12,FALSE)="true","X",""),"")</f>
        <v/>
      </c>
      <c r="T805" s="16" t="str">
        <f>IFERROR(IF(VLOOKUP(B805,IMPORT!$F:$AF,9,FALSE)="true","X",""),"")</f>
        <v/>
      </c>
      <c r="U805" s="16" t="str">
        <f>IFERROR(IF(VLOOKUP(B805,IMPORT!$F:$AF,10,FALSE)="true","X",""),"")</f>
        <v/>
      </c>
      <c r="V805" s="16" t="str">
        <f>IFERROR(IF(VLOOKUP(B805,IMPORT!$F:$AF,13,FALSE)="true","X",""),"")</f>
        <v/>
      </c>
      <c r="W805" s="16" t="str">
        <f>IFERROR(IF(VLOOKUP(B805,IMPORT!$F:$AF,14,FALSE)="true","X",""),"")</f>
        <v/>
      </c>
      <c r="X805" s="12" t="str">
        <f>IFERROR(INT(IF(MID(VLOOKUP(B805,IMPORT!$F:$AF,27,FALSE),1,10)&lt;&gt;"null",MID(VLOOKUP(B805,IMPORT!$F:$AF,27,FALSE),1,10),"-")),"")</f>
        <v/>
      </c>
      <c r="Y805" s="21" t="str">
        <f>IFERROR(IF(VLOOKUP(B805,IMPORT!$F:$AF,24,FALSE)&lt;&gt;"null",VLOOKUP(B805,IMPORT!$F:$AF,24,FALSE),""),"")</f>
        <v/>
      </c>
      <c r="Z805" s="18" t="str">
        <f>IFERROR(IF(VLOOKUP(B805,IMPORT!$F:$AF,25,FALSE)&lt;&gt;"null",VLOOKUP(B805,IMPORT!$F:$AF,25,FALSE),""),"")</f>
        <v/>
      </c>
    </row>
    <row r="806" spans="1:26">
      <c r="A806" s="1" t="str">
        <f>IFERROR(IF(IMPORT!C806&lt;&gt;"",IMPORT!C806,""),"")</f>
        <v/>
      </c>
      <c r="B806" s="1">
        <f>IFERROR(VLOOKUP(D806,IMPORT!$1:$1048576,6,FALSE),"")</f>
        <v>0</v>
      </c>
      <c r="C806" s="1" t="str">
        <f>IFERROR(VLOOKUP(B806,IMPORT!$F:$G,2,FALSE),"")</f>
        <v/>
      </c>
      <c r="D806" s="8" t="str">
        <f>IFERROR(IF(IMPORT!A806&lt;&gt;"",IMPORT!A806,""),"")</f>
        <v/>
      </c>
      <c r="E806" s="1">
        <f>IFERROR(VLOOKUP(D806,IMPORT!$1:$1048576,21,FALSE),"")</f>
        <v>0</v>
      </c>
      <c r="F806" s="22" t="str">
        <f>IFERROR(IF(VLOOKUP(B806,IMPORT!$F:$J,4,0)="true","","S"),"")</f>
        <v/>
      </c>
      <c r="G806" s="10" t="str">
        <f>IFERROR(IF(VLOOKUP(B806,IMPORT!$F:$J,5,0)="normal","","B"),"")</f>
        <v/>
      </c>
      <c r="H806" s="23" t="str">
        <f>IFERROR(IF(VLOOKUP(B806,IMPORT!$F:$L,7,0)="true","","P"),"")</f>
        <v/>
      </c>
      <c r="I806" s="18" t="str">
        <f>IF(AND(OR(IMPORT!K806="available",IMPORT!K806="reservation",IMPORT!K806="reservation-late"),OR(A806&lt;&gt;"Z - Garage - Livraison",A806&lt;&gt;"Z - Garage - Livraison")),B806,"")</f>
        <v/>
      </c>
      <c r="J806" s="18" t="str">
        <f>IFERROR(IF(VLOOKUP(B806,IMPORT!$F:$AF,21,FALSE)&lt;&gt;"null",IF(OR(A806="Z - Garage - Livraison",A806="Z - Garage - Restitution"),"",B806),""),"")</f>
        <v/>
      </c>
      <c r="K806" s="18" t="str">
        <f>IF(AND(J806="",OR(IMPORT!K806="intervention",IMPORT!K806="intervention-late")),IF(OR(A806="Z - Garage - Livraison",A806="Z - Garage - Restitution"),"",B806),"")</f>
        <v/>
      </c>
      <c r="L806" s="18" t="str">
        <f t="shared" si="24"/>
        <v/>
      </c>
      <c r="M806" s="20" t="str">
        <f>IFERROR(INT(IF(OR(IMPORT!K806="intervention",IMPORT!K806="intervention-late",IMPORT!K806="unavailable"),IF(J806&lt;&gt;"",MID(VLOOKUP(B806,IMPORT!$F:$AF,21,0),1,10),MID(VLOOKUP(B806,IMPORT!$F:$AF,19,0),1,10)),"")),"")</f>
        <v/>
      </c>
      <c r="N806" s="20" t="str">
        <f>IFERROR(INT(IF(OR(IMPORT!K806="intervention",IMPORT!K806="intervention-late",IMPORT!K806="unavailable"),IF(J806&lt;&gt;"",MID(VLOOKUP(B806,IMPORT!$F:$AF,22,0),1,10),MID(VLOOKUP(B806,IMPORT!$F:$AF,20,0),1,10)),"")),"")</f>
        <v/>
      </c>
      <c r="O806" s="18" t="str">
        <f t="shared" ca="1" si="25"/>
        <v/>
      </c>
      <c r="P806" s="14" t="str">
        <f>IFERROR(INT(IF(MID(VLOOKUP(B806,IMPORT!$F:$AF,23,FALSE),1,10)&lt;&gt;"null",MID(VLOOKUP(B806,IMPORT!$F:$AF,23,FALSE),1,10),"")),"")</f>
        <v/>
      </c>
      <c r="Q806" s="16" t="str">
        <f>IFERROR(INT(IF(MID(VLOOKUP(B806,IMPORT!$F:$AF,26,FALSE),1,10)&lt;&gt;"null",MID(VLOOKUP(B806,IMPORT!$F:$AF,26,FALSE),1,10),"")),"")</f>
        <v/>
      </c>
      <c r="R806" s="16" t="str">
        <f>IFERROR(IF(VLOOKUP(B806,IMPORT!$F:$AF,11,FALSE)="true","X",""),"")</f>
        <v/>
      </c>
      <c r="S806" s="16" t="str">
        <f>IFERROR(IF(VLOOKUP(B806,IMPORT!$F:$AF,12,FALSE)="true","X",""),"")</f>
        <v/>
      </c>
      <c r="T806" s="16" t="str">
        <f>IFERROR(IF(VLOOKUP(B806,IMPORT!$F:$AF,9,FALSE)="true","X",""),"")</f>
        <v/>
      </c>
      <c r="U806" s="16" t="str">
        <f>IFERROR(IF(VLOOKUP(B806,IMPORT!$F:$AF,10,FALSE)="true","X",""),"")</f>
        <v/>
      </c>
      <c r="V806" s="16" t="str">
        <f>IFERROR(IF(VLOOKUP(B806,IMPORT!$F:$AF,13,FALSE)="true","X",""),"")</f>
        <v/>
      </c>
      <c r="W806" s="16" t="str">
        <f>IFERROR(IF(VLOOKUP(B806,IMPORT!$F:$AF,14,FALSE)="true","X",""),"")</f>
        <v/>
      </c>
      <c r="X806" s="12" t="str">
        <f>IFERROR(INT(IF(MID(VLOOKUP(B806,IMPORT!$F:$AF,27,FALSE),1,10)&lt;&gt;"null",MID(VLOOKUP(B806,IMPORT!$F:$AF,27,FALSE),1,10),"-")),"")</f>
        <v/>
      </c>
      <c r="Y806" s="21" t="str">
        <f>IFERROR(IF(VLOOKUP(B806,IMPORT!$F:$AF,24,FALSE)&lt;&gt;"null",VLOOKUP(B806,IMPORT!$F:$AF,24,FALSE),""),"")</f>
        <v/>
      </c>
      <c r="Z806" s="18" t="str">
        <f>IFERROR(IF(VLOOKUP(B806,IMPORT!$F:$AF,25,FALSE)&lt;&gt;"null",VLOOKUP(B806,IMPORT!$F:$AF,25,FALSE),""),"")</f>
        <v/>
      </c>
    </row>
    <row r="807" spans="1:26">
      <c r="A807" s="1" t="str">
        <f>IFERROR(IF(IMPORT!C807&lt;&gt;"",IMPORT!C807,""),"")</f>
        <v/>
      </c>
      <c r="B807" s="1">
        <f>IFERROR(VLOOKUP(D807,IMPORT!$1:$1048576,6,FALSE),"")</f>
        <v>0</v>
      </c>
      <c r="C807" s="1" t="str">
        <f>IFERROR(VLOOKUP(B807,IMPORT!$F:$G,2,FALSE),"")</f>
        <v/>
      </c>
      <c r="D807" s="8" t="str">
        <f>IFERROR(IF(IMPORT!A807&lt;&gt;"",IMPORT!A807,""),"")</f>
        <v/>
      </c>
      <c r="E807" s="1">
        <f>IFERROR(VLOOKUP(D807,IMPORT!$1:$1048576,21,FALSE),"")</f>
        <v>0</v>
      </c>
      <c r="F807" s="22" t="str">
        <f>IFERROR(IF(VLOOKUP(B807,IMPORT!$F:$J,4,0)="true","","S"),"")</f>
        <v/>
      </c>
      <c r="G807" s="10" t="str">
        <f>IFERROR(IF(VLOOKUP(B807,IMPORT!$F:$J,5,0)="normal","","B"),"")</f>
        <v/>
      </c>
      <c r="H807" s="23" t="str">
        <f>IFERROR(IF(VLOOKUP(B807,IMPORT!$F:$L,7,0)="true","","P"),"")</f>
        <v/>
      </c>
      <c r="I807" s="18" t="str">
        <f>IF(AND(OR(IMPORT!K807="available",IMPORT!K807="reservation",IMPORT!K807="reservation-late"),OR(A807&lt;&gt;"Z - Garage - Livraison",A807&lt;&gt;"Z - Garage - Livraison")),B807,"")</f>
        <v/>
      </c>
      <c r="J807" s="18" t="str">
        <f>IFERROR(IF(VLOOKUP(B807,IMPORT!$F:$AF,21,FALSE)&lt;&gt;"null",IF(OR(A807="Z - Garage - Livraison",A807="Z - Garage - Restitution"),"",B807),""),"")</f>
        <v/>
      </c>
      <c r="K807" s="18" t="str">
        <f>IF(AND(J807="",OR(IMPORT!K807="intervention",IMPORT!K807="intervention-late")),IF(OR(A807="Z - Garage - Livraison",A807="Z - Garage - Restitution"),"",B807),"")</f>
        <v/>
      </c>
      <c r="L807" s="18" t="str">
        <f t="shared" si="24"/>
        <v/>
      </c>
      <c r="M807" s="20" t="str">
        <f>IFERROR(INT(IF(OR(IMPORT!K807="intervention",IMPORT!K807="intervention-late",IMPORT!K807="unavailable"),IF(J807&lt;&gt;"",MID(VLOOKUP(B807,IMPORT!$F:$AF,21,0),1,10),MID(VLOOKUP(B807,IMPORT!$F:$AF,19,0),1,10)),"")),"")</f>
        <v/>
      </c>
      <c r="N807" s="20" t="str">
        <f>IFERROR(INT(IF(OR(IMPORT!K807="intervention",IMPORT!K807="intervention-late",IMPORT!K807="unavailable"),IF(J807&lt;&gt;"",MID(VLOOKUP(B807,IMPORT!$F:$AF,22,0),1,10),MID(VLOOKUP(B807,IMPORT!$F:$AF,20,0),1,10)),"")),"")</f>
        <v/>
      </c>
      <c r="O807" s="18" t="str">
        <f t="shared" ca="1" si="25"/>
        <v/>
      </c>
      <c r="P807" s="14" t="str">
        <f>IFERROR(INT(IF(MID(VLOOKUP(B807,IMPORT!$F:$AF,23,FALSE),1,10)&lt;&gt;"null",MID(VLOOKUP(B807,IMPORT!$F:$AF,23,FALSE),1,10),"")),"")</f>
        <v/>
      </c>
      <c r="Q807" s="16" t="str">
        <f>IFERROR(INT(IF(MID(VLOOKUP(B807,IMPORT!$F:$AF,26,FALSE),1,10)&lt;&gt;"null",MID(VLOOKUP(B807,IMPORT!$F:$AF,26,FALSE),1,10),"")),"")</f>
        <v/>
      </c>
      <c r="R807" s="16" t="str">
        <f>IFERROR(IF(VLOOKUP(B807,IMPORT!$F:$AF,11,FALSE)="true","X",""),"")</f>
        <v/>
      </c>
      <c r="S807" s="16" t="str">
        <f>IFERROR(IF(VLOOKUP(B807,IMPORT!$F:$AF,12,FALSE)="true","X",""),"")</f>
        <v/>
      </c>
      <c r="T807" s="16" t="str">
        <f>IFERROR(IF(VLOOKUP(B807,IMPORT!$F:$AF,9,FALSE)="true","X",""),"")</f>
        <v/>
      </c>
      <c r="U807" s="16" t="str">
        <f>IFERROR(IF(VLOOKUP(B807,IMPORT!$F:$AF,10,FALSE)="true","X",""),"")</f>
        <v/>
      </c>
      <c r="V807" s="16" t="str">
        <f>IFERROR(IF(VLOOKUP(B807,IMPORT!$F:$AF,13,FALSE)="true","X",""),"")</f>
        <v/>
      </c>
      <c r="W807" s="16" t="str">
        <f>IFERROR(IF(VLOOKUP(B807,IMPORT!$F:$AF,14,FALSE)="true","X",""),"")</f>
        <v/>
      </c>
      <c r="X807" s="12" t="str">
        <f>IFERROR(INT(IF(MID(VLOOKUP(B807,IMPORT!$F:$AF,27,FALSE),1,10)&lt;&gt;"null",MID(VLOOKUP(B807,IMPORT!$F:$AF,27,FALSE),1,10),"-")),"")</f>
        <v/>
      </c>
      <c r="Y807" s="21" t="str">
        <f>IFERROR(IF(VLOOKUP(B807,IMPORT!$F:$AF,24,FALSE)&lt;&gt;"null",VLOOKUP(B807,IMPORT!$F:$AF,24,FALSE),""),"")</f>
        <v/>
      </c>
      <c r="Z807" s="18" t="str">
        <f>IFERROR(IF(VLOOKUP(B807,IMPORT!$F:$AF,25,FALSE)&lt;&gt;"null",VLOOKUP(B807,IMPORT!$F:$AF,25,FALSE),""),"")</f>
        <v/>
      </c>
    </row>
    <row r="808" spans="1:26">
      <c r="A808" s="1" t="str">
        <f>IFERROR(IF(IMPORT!C808&lt;&gt;"",IMPORT!C808,""),"")</f>
        <v/>
      </c>
      <c r="B808" s="1">
        <f>IFERROR(VLOOKUP(D808,IMPORT!$1:$1048576,6,FALSE),"")</f>
        <v>0</v>
      </c>
      <c r="C808" s="1" t="str">
        <f>IFERROR(VLOOKUP(B808,IMPORT!$F:$G,2,FALSE),"")</f>
        <v/>
      </c>
      <c r="D808" s="8" t="str">
        <f>IFERROR(IF(IMPORT!A808&lt;&gt;"",IMPORT!A808,""),"")</f>
        <v/>
      </c>
      <c r="E808" s="1">
        <f>IFERROR(VLOOKUP(D808,IMPORT!$1:$1048576,21,FALSE),"")</f>
        <v>0</v>
      </c>
      <c r="F808" s="22" t="str">
        <f>IFERROR(IF(VLOOKUP(B808,IMPORT!$F:$J,4,0)="true","","S"),"")</f>
        <v/>
      </c>
      <c r="G808" s="10" t="str">
        <f>IFERROR(IF(VLOOKUP(B808,IMPORT!$F:$J,5,0)="normal","","B"),"")</f>
        <v/>
      </c>
      <c r="H808" s="23" t="str">
        <f>IFERROR(IF(VLOOKUP(B808,IMPORT!$F:$L,7,0)="true","","P"),"")</f>
        <v/>
      </c>
      <c r="I808" s="18" t="str">
        <f>IF(AND(OR(IMPORT!K808="available",IMPORT!K808="reservation",IMPORT!K808="reservation-late"),OR(A808&lt;&gt;"Z - Garage - Livraison",A808&lt;&gt;"Z - Garage - Livraison")),B808,"")</f>
        <v/>
      </c>
      <c r="J808" s="18" t="str">
        <f>IFERROR(IF(VLOOKUP(B808,IMPORT!$F:$AF,21,FALSE)&lt;&gt;"null",IF(OR(A808="Z - Garage - Livraison",A808="Z - Garage - Restitution"),"",B808),""),"")</f>
        <v/>
      </c>
      <c r="K808" s="18" t="str">
        <f>IF(AND(J808="",OR(IMPORT!K808="intervention",IMPORT!K808="intervention-late")),IF(OR(A808="Z - Garage - Livraison",A808="Z - Garage - Restitution"),"",B808),"")</f>
        <v/>
      </c>
      <c r="L808" s="18" t="str">
        <f t="shared" si="24"/>
        <v/>
      </c>
      <c r="M808" s="20" t="str">
        <f>IFERROR(INT(IF(OR(IMPORT!K808="intervention",IMPORT!K808="intervention-late",IMPORT!K808="unavailable"),IF(J808&lt;&gt;"",MID(VLOOKUP(B808,IMPORT!$F:$AF,21,0),1,10),MID(VLOOKUP(B808,IMPORT!$F:$AF,19,0),1,10)),"")),"")</f>
        <v/>
      </c>
      <c r="N808" s="20" t="str">
        <f>IFERROR(INT(IF(OR(IMPORT!K808="intervention",IMPORT!K808="intervention-late",IMPORT!K808="unavailable"),IF(J808&lt;&gt;"",MID(VLOOKUP(B808,IMPORT!$F:$AF,22,0),1,10),MID(VLOOKUP(B808,IMPORT!$F:$AF,20,0),1,10)),"")),"")</f>
        <v/>
      </c>
      <c r="O808" s="18" t="str">
        <f t="shared" ca="1" si="25"/>
        <v/>
      </c>
      <c r="P808" s="14" t="str">
        <f>IFERROR(INT(IF(MID(VLOOKUP(B808,IMPORT!$F:$AF,23,FALSE),1,10)&lt;&gt;"null",MID(VLOOKUP(B808,IMPORT!$F:$AF,23,FALSE),1,10),"")),"")</f>
        <v/>
      </c>
      <c r="Q808" s="16" t="str">
        <f>IFERROR(INT(IF(MID(VLOOKUP(B808,IMPORT!$F:$AF,26,FALSE),1,10)&lt;&gt;"null",MID(VLOOKUP(B808,IMPORT!$F:$AF,26,FALSE),1,10),"")),"")</f>
        <v/>
      </c>
      <c r="R808" s="16" t="str">
        <f>IFERROR(IF(VLOOKUP(B808,IMPORT!$F:$AF,11,FALSE)="true","X",""),"")</f>
        <v/>
      </c>
      <c r="S808" s="16" t="str">
        <f>IFERROR(IF(VLOOKUP(B808,IMPORT!$F:$AF,12,FALSE)="true","X",""),"")</f>
        <v/>
      </c>
      <c r="T808" s="16" t="str">
        <f>IFERROR(IF(VLOOKUP(B808,IMPORT!$F:$AF,9,FALSE)="true","X",""),"")</f>
        <v/>
      </c>
      <c r="U808" s="16" t="str">
        <f>IFERROR(IF(VLOOKUP(B808,IMPORT!$F:$AF,10,FALSE)="true","X",""),"")</f>
        <v/>
      </c>
      <c r="V808" s="16" t="str">
        <f>IFERROR(IF(VLOOKUP(B808,IMPORT!$F:$AF,13,FALSE)="true","X",""),"")</f>
        <v/>
      </c>
      <c r="W808" s="16" t="str">
        <f>IFERROR(IF(VLOOKUP(B808,IMPORT!$F:$AF,14,FALSE)="true","X",""),"")</f>
        <v/>
      </c>
      <c r="X808" s="12" t="str">
        <f>IFERROR(INT(IF(MID(VLOOKUP(B808,IMPORT!$F:$AF,27,FALSE),1,10)&lt;&gt;"null",MID(VLOOKUP(B808,IMPORT!$F:$AF,27,FALSE),1,10),"-")),"")</f>
        <v/>
      </c>
      <c r="Y808" s="21" t="str">
        <f>IFERROR(IF(VLOOKUP(B808,IMPORT!$F:$AF,24,FALSE)&lt;&gt;"null",VLOOKUP(B808,IMPORT!$F:$AF,24,FALSE),""),"")</f>
        <v/>
      </c>
      <c r="Z808" s="18" t="str">
        <f>IFERROR(IF(VLOOKUP(B808,IMPORT!$F:$AF,25,FALSE)&lt;&gt;"null",VLOOKUP(B808,IMPORT!$F:$AF,25,FALSE),""),"")</f>
        <v/>
      </c>
    </row>
    <row r="809" spans="1:26">
      <c r="A809" s="1" t="str">
        <f>IFERROR(IF(IMPORT!C809&lt;&gt;"",IMPORT!C809,""),"")</f>
        <v/>
      </c>
      <c r="B809" s="1">
        <f>IFERROR(VLOOKUP(D809,IMPORT!$1:$1048576,6,FALSE),"")</f>
        <v>0</v>
      </c>
      <c r="C809" s="1" t="str">
        <f>IFERROR(VLOOKUP(B809,IMPORT!$F:$G,2,FALSE),"")</f>
        <v/>
      </c>
      <c r="D809" s="8" t="str">
        <f>IFERROR(IF(IMPORT!A809&lt;&gt;"",IMPORT!A809,""),"")</f>
        <v/>
      </c>
      <c r="E809" s="1">
        <f>IFERROR(VLOOKUP(D809,IMPORT!$1:$1048576,21,FALSE),"")</f>
        <v>0</v>
      </c>
      <c r="F809" s="22" t="str">
        <f>IFERROR(IF(VLOOKUP(B809,IMPORT!$F:$J,4,0)="true","","S"),"")</f>
        <v/>
      </c>
      <c r="G809" s="10" t="str">
        <f>IFERROR(IF(VLOOKUP(B809,IMPORT!$F:$J,5,0)="normal","","B"),"")</f>
        <v/>
      </c>
      <c r="H809" s="23" t="str">
        <f>IFERROR(IF(VLOOKUP(B809,IMPORT!$F:$L,7,0)="true","","P"),"")</f>
        <v/>
      </c>
      <c r="I809" s="18" t="str">
        <f>IF(AND(OR(IMPORT!K809="available",IMPORT!K809="reservation",IMPORT!K809="reservation-late"),OR(A809&lt;&gt;"Z - Garage - Livraison",A809&lt;&gt;"Z - Garage - Livraison")),B809,"")</f>
        <v/>
      </c>
      <c r="J809" s="18" t="str">
        <f>IFERROR(IF(VLOOKUP(B809,IMPORT!$F:$AF,21,FALSE)&lt;&gt;"null",IF(OR(A809="Z - Garage - Livraison",A809="Z - Garage - Restitution"),"",B809),""),"")</f>
        <v/>
      </c>
      <c r="K809" s="18" t="str">
        <f>IF(AND(J809="",OR(IMPORT!K809="intervention",IMPORT!K809="intervention-late")),IF(OR(A809="Z - Garage - Livraison",A809="Z - Garage - Restitution"),"",B809),"")</f>
        <v/>
      </c>
      <c r="L809" s="18" t="str">
        <f t="shared" si="24"/>
        <v/>
      </c>
      <c r="M809" s="20" t="str">
        <f>IFERROR(INT(IF(OR(IMPORT!K809="intervention",IMPORT!K809="intervention-late",IMPORT!K809="unavailable"),IF(J809&lt;&gt;"",MID(VLOOKUP(B809,IMPORT!$F:$AF,21,0),1,10),MID(VLOOKUP(B809,IMPORT!$F:$AF,19,0),1,10)),"")),"")</f>
        <v/>
      </c>
      <c r="N809" s="20" t="str">
        <f>IFERROR(INT(IF(OR(IMPORT!K809="intervention",IMPORT!K809="intervention-late",IMPORT!K809="unavailable"),IF(J809&lt;&gt;"",MID(VLOOKUP(B809,IMPORT!$F:$AF,22,0),1,10),MID(VLOOKUP(B809,IMPORT!$F:$AF,20,0),1,10)),"")),"")</f>
        <v/>
      </c>
      <c r="O809" s="18" t="str">
        <f t="shared" ca="1" si="25"/>
        <v/>
      </c>
      <c r="P809" s="14" t="str">
        <f>IFERROR(INT(IF(MID(VLOOKUP(B809,IMPORT!$F:$AF,23,FALSE),1,10)&lt;&gt;"null",MID(VLOOKUP(B809,IMPORT!$F:$AF,23,FALSE),1,10),"")),"")</f>
        <v/>
      </c>
      <c r="Q809" s="16" t="str">
        <f>IFERROR(INT(IF(MID(VLOOKUP(B809,IMPORT!$F:$AF,26,FALSE),1,10)&lt;&gt;"null",MID(VLOOKUP(B809,IMPORT!$F:$AF,26,FALSE),1,10),"")),"")</f>
        <v/>
      </c>
      <c r="R809" s="16" t="str">
        <f>IFERROR(IF(VLOOKUP(B809,IMPORT!$F:$AF,11,FALSE)="true","X",""),"")</f>
        <v/>
      </c>
      <c r="S809" s="16" t="str">
        <f>IFERROR(IF(VLOOKUP(B809,IMPORT!$F:$AF,12,FALSE)="true","X",""),"")</f>
        <v/>
      </c>
      <c r="T809" s="16" t="str">
        <f>IFERROR(IF(VLOOKUP(B809,IMPORT!$F:$AF,9,FALSE)="true","X",""),"")</f>
        <v/>
      </c>
      <c r="U809" s="16" t="str">
        <f>IFERROR(IF(VLOOKUP(B809,IMPORT!$F:$AF,10,FALSE)="true","X",""),"")</f>
        <v/>
      </c>
      <c r="V809" s="16" t="str">
        <f>IFERROR(IF(VLOOKUP(B809,IMPORT!$F:$AF,13,FALSE)="true","X",""),"")</f>
        <v/>
      </c>
      <c r="W809" s="16" t="str">
        <f>IFERROR(IF(VLOOKUP(B809,IMPORT!$F:$AF,14,FALSE)="true","X",""),"")</f>
        <v/>
      </c>
      <c r="X809" s="12" t="str">
        <f>IFERROR(INT(IF(MID(VLOOKUP(B809,IMPORT!$F:$AF,27,FALSE),1,10)&lt;&gt;"null",MID(VLOOKUP(B809,IMPORT!$F:$AF,27,FALSE),1,10),"-")),"")</f>
        <v/>
      </c>
      <c r="Y809" s="21" t="str">
        <f>IFERROR(IF(VLOOKUP(B809,IMPORT!$F:$AF,24,FALSE)&lt;&gt;"null",VLOOKUP(B809,IMPORT!$F:$AF,24,FALSE),""),"")</f>
        <v/>
      </c>
      <c r="Z809" s="18" t="str">
        <f>IFERROR(IF(VLOOKUP(B809,IMPORT!$F:$AF,25,FALSE)&lt;&gt;"null",VLOOKUP(B809,IMPORT!$F:$AF,25,FALSE),""),"")</f>
        <v/>
      </c>
    </row>
    <row r="810" spans="1:26">
      <c r="A810" s="1" t="str">
        <f>IFERROR(IF(IMPORT!C810&lt;&gt;"",IMPORT!C810,""),"")</f>
        <v/>
      </c>
      <c r="B810" s="1">
        <f>IFERROR(VLOOKUP(D810,IMPORT!$1:$1048576,6,FALSE),"")</f>
        <v>0</v>
      </c>
      <c r="C810" s="1" t="str">
        <f>IFERROR(VLOOKUP(B810,IMPORT!$F:$G,2,FALSE),"")</f>
        <v/>
      </c>
      <c r="D810" s="8" t="str">
        <f>IFERROR(IF(IMPORT!A810&lt;&gt;"",IMPORT!A810,""),"")</f>
        <v/>
      </c>
      <c r="E810" s="1">
        <f>IFERROR(VLOOKUP(D810,IMPORT!$1:$1048576,21,FALSE),"")</f>
        <v>0</v>
      </c>
      <c r="F810" s="22" t="str">
        <f>IFERROR(IF(VLOOKUP(B810,IMPORT!$F:$J,4,0)="true","","S"),"")</f>
        <v/>
      </c>
      <c r="G810" s="10" t="str">
        <f>IFERROR(IF(VLOOKUP(B810,IMPORT!$F:$J,5,0)="normal","","B"),"")</f>
        <v/>
      </c>
      <c r="H810" s="23" t="str">
        <f>IFERROR(IF(VLOOKUP(B810,IMPORT!$F:$L,7,0)="true","","P"),"")</f>
        <v/>
      </c>
      <c r="I810" s="18" t="str">
        <f>IF(AND(OR(IMPORT!K810="available",IMPORT!K810="reservation",IMPORT!K810="reservation-late"),OR(A810&lt;&gt;"Z - Garage - Livraison",A810&lt;&gt;"Z - Garage - Livraison")),B810,"")</f>
        <v/>
      </c>
      <c r="J810" s="18" t="str">
        <f>IFERROR(IF(VLOOKUP(B810,IMPORT!$F:$AF,21,FALSE)&lt;&gt;"null",IF(OR(A810="Z - Garage - Livraison",A810="Z - Garage - Restitution"),"",B810),""),"")</f>
        <v/>
      </c>
      <c r="K810" s="18" t="str">
        <f>IF(AND(J810="",OR(IMPORT!K810="intervention",IMPORT!K810="intervention-late")),IF(OR(A810="Z - Garage - Livraison",A810="Z - Garage - Restitution"),"",B810),"")</f>
        <v/>
      </c>
      <c r="L810" s="18" t="str">
        <f t="shared" si="24"/>
        <v/>
      </c>
      <c r="M810" s="20" t="str">
        <f>IFERROR(INT(IF(OR(IMPORT!K810="intervention",IMPORT!K810="intervention-late",IMPORT!K810="unavailable"),IF(J810&lt;&gt;"",MID(VLOOKUP(B810,IMPORT!$F:$AF,21,0),1,10),MID(VLOOKUP(B810,IMPORT!$F:$AF,19,0),1,10)),"")),"")</f>
        <v/>
      </c>
      <c r="N810" s="20" t="str">
        <f>IFERROR(INT(IF(OR(IMPORT!K810="intervention",IMPORT!K810="intervention-late",IMPORT!K810="unavailable"),IF(J810&lt;&gt;"",MID(VLOOKUP(B810,IMPORT!$F:$AF,22,0),1,10),MID(VLOOKUP(B810,IMPORT!$F:$AF,20,0),1,10)),"")),"")</f>
        <v/>
      </c>
      <c r="O810" s="18" t="str">
        <f t="shared" ca="1" si="25"/>
        <v/>
      </c>
      <c r="P810" s="14" t="str">
        <f>IFERROR(INT(IF(MID(VLOOKUP(B810,IMPORT!$F:$AF,23,FALSE),1,10)&lt;&gt;"null",MID(VLOOKUP(B810,IMPORT!$F:$AF,23,FALSE),1,10),"")),"")</f>
        <v/>
      </c>
      <c r="Q810" s="16" t="str">
        <f>IFERROR(INT(IF(MID(VLOOKUP(B810,IMPORT!$F:$AF,26,FALSE),1,10)&lt;&gt;"null",MID(VLOOKUP(B810,IMPORT!$F:$AF,26,FALSE),1,10),"")),"")</f>
        <v/>
      </c>
      <c r="R810" s="16" t="str">
        <f>IFERROR(IF(VLOOKUP(B810,IMPORT!$F:$AF,11,FALSE)="true","X",""),"")</f>
        <v/>
      </c>
      <c r="S810" s="16" t="str">
        <f>IFERROR(IF(VLOOKUP(B810,IMPORT!$F:$AF,12,FALSE)="true","X",""),"")</f>
        <v/>
      </c>
      <c r="T810" s="16" t="str">
        <f>IFERROR(IF(VLOOKUP(B810,IMPORT!$F:$AF,9,FALSE)="true","X",""),"")</f>
        <v/>
      </c>
      <c r="U810" s="16" t="str">
        <f>IFERROR(IF(VLOOKUP(B810,IMPORT!$F:$AF,10,FALSE)="true","X",""),"")</f>
        <v/>
      </c>
      <c r="V810" s="16" t="str">
        <f>IFERROR(IF(VLOOKUP(B810,IMPORT!$F:$AF,13,FALSE)="true","X",""),"")</f>
        <v/>
      </c>
      <c r="W810" s="16" t="str">
        <f>IFERROR(IF(VLOOKUP(B810,IMPORT!$F:$AF,14,FALSE)="true","X",""),"")</f>
        <v/>
      </c>
      <c r="X810" s="12" t="str">
        <f>IFERROR(INT(IF(MID(VLOOKUP(B810,IMPORT!$F:$AF,27,FALSE),1,10)&lt;&gt;"null",MID(VLOOKUP(B810,IMPORT!$F:$AF,27,FALSE),1,10),"-")),"")</f>
        <v/>
      </c>
      <c r="Y810" s="21" t="str">
        <f>IFERROR(IF(VLOOKUP(B810,IMPORT!$F:$AF,24,FALSE)&lt;&gt;"null",VLOOKUP(B810,IMPORT!$F:$AF,24,FALSE),""),"")</f>
        <v/>
      </c>
      <c r="Z810" s="18" t="str">
        <f>IFERROR(IF(VLOOKUP(B810,IMPORT!$F:$AF,25,FALSE)&lt;&gt;"null",VLOOKUP(B810,IMPORT!$F:$AF,25,FALSE),""),"")</f>
        <v/>
      </c>
    </row>
    <row r="811" spans="1:26">
      <c r="A811" s="1" t="str">
        <f>IFERROR(IF(IMPORT!C811&lt;&gt;"",IMPORT!C811,""),"")</f>
        <v/>
      </c>
      <c r="B811" s="1">
        <f>IFERROR(VLOOKUP(D811,IMPORT!$1:$1048576,6,FALSE),"")</f>
        <v>0</v>
      </c>
      <c r="C811" s="1" t="str">
        <f>IFERROR(VLOOKUP(B811,IMPORT!$F:$G,2,FALSE),"")</f>
        <v/>
      </c>
      <c r="D811" s="8" t="str">
        <f>IFERROR(IF(IMPORT!A811&lt;&gt;"",IMPORT!A811,""),"")</f>
        <v/>
      </c>
      <c r="E811" s="1">
        <f>IFERROR(VLOOKUP(D811,IMPORT!$1:$1048576,21,FALSE),"")</f>
        <v>0</v>
      </c>
      <c r="F811" s="22" t="str">
        <f>IFERROR(IF(VLOOKUP(B811,IMPORT!$F:$J,4,0)="true","","S"),"")</f>
        <v/>
      </c>
      <c r="G811" s="10" t="str">
        <f>IFERROR(IF(VLOOKUP(B811,IMPORT!$F:$J,5,0)="normal","","B"),"")</f>
        <v/>
      </c>
      <c r="H811" s="23" t="str">
        <f>IFERROR(IF(VLOOKUP(B811,IMPORT!$F:$L,7,0)="true","","P"),"")</f>
        <v/>
      </c>
      <c r="I811" s="18" t="str">
        <f>IF(AND(OR(IMPORT!K811="available",IMPORT!K811="reservation",IMPORT!K811="reservation-late"),OR(A811&lt;&gt;"Z - Garage - Livraison",A811&lt;&gt;"Z - Garage - Livraison")),B811,"")</f>
        <v/>
      </c>
      <c r="J811" s="18" t="str">
        <f>IFERROR(IF(VLOOKUP(B811,IMPORT!$F:$AF,21,FALSE)&lt;&gt;"null",IF(OR(A811="Z - Garage - Livraison",A811="Z - Garage - Restitution"),"",B811),""),"")</f>
        <v/>
      </c>
      <c r="K811" s="18" t="str">
        <f>IF(AND(J811="",OR(IMPORT!K811="intervention",IMPORT!K811="intervention-late")),IF(OR(A811="Z - Garage - Livraison",A811="Z - Garage - Restitution"),"",B811),"")</f>
        <v/>
      </c>
      <c r="L811" s="18" t="str">
        <f t="shared" si="24"/>
        <v/>
      </c>
      <c r="M811" s="20" t="str">
        <f>IFERROR(INT(IF(OR(IMPORT!K811="intervention",IMPORT!K811="intervention-late",IMPORT!K811="unavailable"),IF(J811&lt;&gt;"",MID(VLOOKUP(B811,IMPORT!$F:$AF,21,0),1,10),MID(VLOOKUP(B811,IMPORT!$F:$AF,19,0),1,10)),"")),"")</f>
        <v/>
      </c>
      <c r="N811" s="20" t="str">
        <f>IFERROR(INT(IF(OR(IMPORT!K811="intervention",IMPORT!K811="intervention-late",IMPORT!K811="unavailable"),IF(J811&lt;&gt;"",MID(VLOOKUP(B811,IMPORT!$F:$AF,22,0),1,10),MID(VLOOKUP(B811,IMPORT!$F:$AF,20,0),1,10)),"")),"")</f>
        <v/>
      </c>
      <c r="O811" s="18" t="str">
        <f t="shared" ca="1" si="25"/>
        <v/>
      </c>
      <c r="P811" s="14" t="str">
        <f>IFERROR(INT(IF(MID(VLOOKUP(B811,IMPORT!$F:$AF,23,FALSE),1,10)&lt;&gt;"null",MID(VLOOKUP(B811,IMPORT!$F:$AF,23,FALSE),1,10),"")),"")</f>
        <v/>
      </c>
      <c r="Q811" s="16" t="str">
        <f>IFERROR(INT(IF(MID(VLOOKUP(B811,IMPORT!$F:$AF,26,FALSE),1,10)&lt;&gt;"null",MID(VLOOKUP(B811,IMPORT!$F:$AF,26,FALSE),1,10),"")),"")</f>
        <v/>
      </c>
      <c r="R811" s="16" t="str">
        <f>IFERROR(IF(VLOOKUP(B811,IMPORT!$F:$AF,11,FALSE)="true","X",""),"")</f>
        <v/>
      </c>
      <c r="S811" s="16" t="str">
        <f>IFERROR(IF(VLOOKUP(B811,IMPORT!$F:$AF,12,FALSE)="true","X",""),"")</f>
        <v/>
      </c>
      <c r="T811" s="16" t="str">
        <f>IFERROR(IF(VLOOKUP(B811,IMPORT!$F:$AF,9,FALSE)="true","X",""),"")</f>
        <v/>
      </c>
      <c r="U811" s="16" t="str">
        <f>IFERROR(IF(VLOOKUP(B811,IMPORT!$F:$AF,10,FALSE)="true","X",""),"")</f>
        <v/>
      </c>
      <c r="V811" s="16" t="str">
        <f>IFERROR(IF(VLOOKUP(B811,IMPORT!$F:$AF,13,FALSE)="true","X",""),"")</f>
        <v/>
      </c>
      <c r="W811" s="16" t="str">
        <f>IFERROR(IF(VLOOKUP(B811,IMPORT!$F:$AF,14,FALSE)="true","X",""),"")</f>
        <v/>
      </c>
      <c r="X811" s="12" t="str">
        <f>IFERROR(INT(IF(MID(VLOOKUP(B811,IMPORT!$F:$AF,27,FALSE),1,10)&lt;&gt;"null",MID(VLOOKUP(B811,IMPORT!$F:$AF,27,FALSE),1,10),"-")),"")</f>
        <v/>
      </c>
      <c r="Y811" s="21" t="str">
        <f>IFERROR(IF(VLOOKUP(B811,IMPORT!$F:$AF,24,FALSE)&lt;&gt;"null",VLOOKUP(B811,IMPORT!$F:$AF,24,FALSE),""),"")</f>
        <v/>
      </c>
      <c r="Z811" s="18" t="str">
        <f>IFERROR(IF(VLOOKUP(B811,IMPORT!$F:$AF,25,FALSE)&lt;&gt;"null",VLOOKUP(B811,IMPORT!$F:$AF,25,FALSE),""),"")</f>
        <v/>
      </c>
    </row>
    <row r="812" spans="1:26">
      <c r="A812" s="1" t="str">
        <f>IFERROR(IF(IMPORT!C812&lt;&gt;"",IMPORT!C812,""),"")</f>
        <v/>
      </c>
      <c r="B812" s="1">
        <f>IFERROR(VLOOKUP(D812,IMPORT!$1:$1048576,6,FALSE),"")</f>
        <v>0</v>
      </c>
      <c r="C812" s="1" t="str">
        <f>IFERROR(VLOOKUP(B812,IMPORT!$F:$G,2,FALSE),"")</f>
        <v/>
      </c>
      <c r="D812" s="8" t="str">
        <f>IFERROR(IF(IMPORT!A812&lt;&gt;"",IMPORT!A812,""),"")</f>
        <v/>
      </c>
      <c r="E812" s="1">
        <f>IFERROR(VLOOKUP(D812,IMPORT!$1:$1048576,21,FALSE),"")</f>
        <v>0</v>
      </c>
      <c r="F812" s="22" t="str">
        <f>IFERROR(IF(VLOOKUP(B812,IMPORT!$F:$J,4,0)="true","","S"),"")</f>
        <v/>
      </c>
      <c r="G812" s="10" t="str">
        <f>IFERROR(IF(VLOOKUP(B812,IMPORT!$F:$J,5,0)="normal","","B"),"")</f>
        <v/>
      </c>
      <c r="H812" s="23" t="str">
        <f>IFERROR(IF(VLOOKUP(B812,IMPORT!$F:$L,7,0)="true","","P"),"")</f>
        <v/>
      </c>
      <c r="I812" s="18" t="str">
        <f>IF(AND(OR(IMPORT!K812="available",IMPORT!K812="reservation",IMPORT!K812="reservation-late"),OR(A812&lt;&gt;"Z - Garage - Livraison",A812&lt;&gt;"Z - Garage - Livraison")),B812,"")</f>
        <v/>
      </c>
      <c r="J812" s="18" t="str">
        <f>IFERROR(IF(VLOOKUP(B812,IMPORT!$F:$AF,21,FALSE)&lt;&gt;"null",IF(OR(A812="Z - Garage - Livraison",A812="Z - Garage - Restitution"),"",B812),""),"")</f>
        <v/>
      </c>
      <c r="K812" s="18" t="str">
        <f>IF(AND(J812="",OR(IMPORT!K812="intervention",IMPORT!K812="intervention-late")),IF(OR(A812="Z - Garage - Livraison",A812="Z - Garage - Restitution"),"",B812),"")</f>
        <v/>
      </c>
      <c r="L812" s="18" t="str">
        <f t="shared" si="24"/>
        <v/>
      </c>
      <c r="M812" s="20" t="str">
        <f>IFERROR(INT(IF(OR(IMPORT!K812="intervention",IMPORT!K812="intervention-late",IMPORT!K812="unavailable"),IF(J812&lt;&gt;"",MID(VLOOKUP(B812,IMPORT!$F:$AF,21,0),1,10),MID(VLOOKUP(B812,IMPORT!$F:$AF,19,0),1,10)),"")),"")</f>
        <v/>
      </c>
      <c r="N812" s="20" t="str">
        <f>IFERROR(INT(IF(OR(IMPORT!K812="intervention",IMPORT!K812="intervention-late",IMPORT!K812="unavailable"),IF(J812&lt;&gt;"",MID(VLOOKUP(B812,IMPORT!$F:$AF,22,0),1,10),MID(VLOOKUP(B812,IMPORT!$F:$AF,20,0),1,10)),"")),"")</f>
        <v/>
      </c>
      <c r="O812" s="18" t="str">
        <f t="shared" ca="1" si="25"/>
        <v/>
      </c>
      <c r="P812" s="14" t="str">
        <f>IFERROR(INT(IF(MID(VLOOKUP(B812,IMPORT!$F:$AF,23,FALSE),1,10)&lt;&gt;"null",MID(VLOOKUP(B812,IMPORT!$F:$AF,23,FALSE),1,10),"")),"")</f>
        <v/>
      </c>
      <c r="Q812" s="16" t="str">
        <f>IFERROR(INT(IF(MID(VLOOKUP(B812,IMPORT!$F:$AF,26,FALSE),1,10)&lt;&gt;"null",MID(VLOOKUP(B812,IMPORT!$F:$AF,26,FALSE),1,10),"")),"")</f>
        <v/>
      </c>
      <c r="R812" s="16" t="str">
        <f>IFERROR(IF(VLOOKUP(B812,IMPORT!$F:$AF,11,FALSE)="true","X",""),"")</f>
        <v/>
      </c>
      <c r="S812" s="16" t="str">
        <f>IFERROR(IF(VLOOKUP(B812,IMPORT!$F:$AF,12,FALSE)="true","X",""),"")</f>
        <v/>
      </c>
      <c r="T812" s="16" t="str">
        <f>IFERROR(IF(VLOOKUP(B812,IMPORT!$F:$AF,9,FALSE)="true","X",""),"")</f>
        <v/>
      </c>
      <c r="U812" s="16" t="str">
        <f>IFERROR(IF(VLOOKUP(B812,IMPORT!$F:$AF,10,FALSE)="true","X",""),"")</f>
        <v/>
      </c>
      <c r="V812" s="16" t="str">
        <f>IFERROR(IF(VLOOKUP(B812,IMPORT!$F:$AF,13,FALSE)="true","X",""),"")</f>
        <v/>
      </c>
      <c r="W812" s="16" t="str">
        <f>IFERROR(IF(VLOOKUP(B812,IMPORT!$F:$AF,14,FALSE)="true","X",""),"")</f>
        <v/>
      </c>
      <c r="X812" s="12" t="str">
        <f>IFERROR(INT(IF(MID(VLOOKUP(B812,IMPORT!$F:$AF,27,FALSE),1,10)&lt;&gt;"null",MID(VLOOKUP(B812,IMPORT!$F:$AF,27,FALSE),1,10),"-")),"")</f>
        <v/>
      </c>
      <c r="Y812" s="21" t="str">
        <f>IFERROR(IF(VLOOKUP(B812,IMPORT!$F:$AF,24,FALSE)&lt;&gt;"null",VLOOKUP(B812,IMPORT!$F:$AF,24,FALSE),""),"")</f>
        <v/>
      </c>
      <c r="Z812" s="18" t="str">
        <f>IFERROR(IF(VLOOKUP(B812,IMPORT!$F:$AF,25,FALSE)&lt;&gt;"null",VLOOKUP(B812,IMPORT!$F:$AF,25,FALSE),""),"")</f>
        <v/>
      </c>
    </row>
    <row r="813" spans="1:26">
      <c r="A813" s="1" t="str">
        <f>IFERROR(IF(IMPORT!C813&lt;&gt;"",IMPORT!C813,""),"")</f>
        <v/>
      </c>
      <c r="B813" s="1">
        <f>IFERROR(VLOOKUP(D813,IMPORT!$1:$1048576,6,FALSE),"")</f>
        <v>0</v>
      </c>
      <c r="C813" s="1" t="str">
        <f>IFERROR(VLOOKUP(B813,IMPORT!$F:$G,2,FALSE),"")</f>
        <v/>
      </c>
      <c r="D813" s="8" t="str">
        <f>IFERROR(IF(IMPORT!A813&lt;&gt;"",IMPORT!A813,""),"")</f>
        <v/>
      </c>
      <c r="E813" s="1">
        <f>IFERROR(VLOOKUP(D813,IMPORT!$1:$1048576,21,FALSE),"")</f>
        <v>0</v>
      </c>
      <c r="F813" s="22" t="str">
        <f>IFERROR(IF(VLOOKUP(B813,IMPORT!$F:$J,4,0)="true","","S"),"")</f>
        <v/>
      </c>
      <c r="G813" s="10" t="str">
        <f>IFERROR(IF(VLOOKUP(B813,IMPORT!$F:$J,5,0)="normal","","B"),"")</f>
        <v/>
      </c>
      <c r="H813" s="23" t="str">
        <f>IFERROR(IF(VLOOKUP(B813,IMPORT!$F:$L,7,0)="true","","P"),"")</f>
        <v/>
      </c>
      <c r="I813" s="18" t="str">
        <f>IF(AND(OR(IMPORT!K813="available",IMPORT!K813="reservation",IMPORT!K813="reservation-late"),OR(A813&lt;&gt;"Z - Garage - Livraison",A813&lt;&gt;"Z - Garage - Livraison")),B813,"")</f>
        <v/>
      </c>
      <c r="J813" s="18" t="str">
        <f>IFERROR(IF(VLOOKUP(B813,IMPORT!$F:$AF,21,FALSE)&lt;&gt;"null",IF(OR(A813="Z - Garage - Livraison",A813="Z - Garage - Restitution"),"",B813),""),"")</f>
        <v/>
      </c>
      <c r="K813" s="18" t="str">
        <f>IF(AND(J813="",OR(IMPORT!K813="intervention",IMPORT!K813="intervention-late")),IF(OR(A813="Z - Garage - Livraison",A813="Z - Garage - Restitution"),"",B813),"")</f>
        <v/>
      </c>
      <c r="L813" s="18" t="str">
        <f t="shared" si="24"/>
        <v/>
      </c>
      <c r="M813" s="20" t="str">
        <f>IFERROR(INT(IF(OR(IMPORT!K813="intervention",IMPORT!K813="intervention-late",IMPORT!K813="unavailable"),IF(J813&lt;&gt;"",MID(VLOOKUP(B813,IMPORT!$F:$AF,21,0),1,10),MID(VLOOKUP(B813,IMPORT!$F:$AF,19,0),1,10)),"")),"")</f>
        <v/>
      </c>
      <c r="N813" s="20" t="str">
        <f>IFERROR(INT(IF(OR(IMPORT!K813="intervention",IMPORT!K813="intervention-late",IMPORT!K813="unavailable"),IF(J813&lt;&gt;"",MID(VLOOKUP(B813,IMPORT!$F:$AF,22,0),1,10),MID(VLOOKUP(B813,IMPORT!$F:$AF,20,0),1,10)),"")),"")</f>
        <v/>
      </c>
      <c r="O813" s="18" t="str">
        <f t="shared" ca="1" si="25"/>
        <v/>
      </c>
      <c r="P813" s="14" t="str">
        <f>IFERROR(INT(IF(MID(VLOOKUP(B813,IMPORT!$F:$AF,23,FALSE),1,10)&lt;&gt;"null",MID(VLOOKUP(B813,IMPORT!$F:$AF,23,FALSE),1,10),"")),"")</f>
        <v/>
      </c>
      <c r="Q813" s="16" t="str">
        <f>IFERROR(INT(IF(MID(VLOOKUP(B813,IMPORT!$F:$AF,26,FALSE),1,10)&lt;&gt;"null",MID(VLOOKUP(B813,IMPORT!$F:$AF,26,FALSE),1,10),"")),"")</f>
        <v/>
      </c>
      <c r="R813" s="16" t="str">
        <f>IFERROR(IF(VLOOKUP(B813,IMPORT!$F:$AF,11,FALSE)="true","X",""),"")</f>
        <v/>
      </c>
      <c r="S813" s="16" t="str">
        <f>IFERROR(IF(VLOOKUP(B813,IMPORT!$F:$AF,12,FALSE)="true","X",""),"")</f>
        <v/>
      </c>
      <c r="T813" s="16" t="str">
        <f>IFERROR(IF(VLOOKUP(B813,IMPORT!$F:$AF,9,FALSE)="true","X",""),"")</f>
        <v/>
      </c>
      <c r="U813" s="16" t="str">
        <f>IFERROR(IF(VLOOKUP(B813,IMPORT!$F:$AF,10,FALSE)="true","X",""),"")</f>
        <v/>
      </c>
      <c r="V813" s="16" t="str">
        <f>IFERROR(IF(VLOOKUP(B813,IMPORT!$F:$AF,13,FALSE)="true","X",""),"")</f>
        <v/>
      </c>
      <c r="W813" s="16" t="str">
        <f>IFERROR(IF(VLOOKUP(B813,IMPORT!$F:$AF,14,FALSE)="true","X",""),"")</f>
        <v/>
      </c>
      <c r="X813" s="12" t="str">
        <f>IFERROR(INT(IF(MID(VLOOKUP(B813,IMPORT!$F:$AF,27,FALSE),1,10)&lt;&gt;"null",MID(VLOOKUP(B813,IMPORT!$F:$AF,27,FALSE),1,10),"-")),"")</f>
        <v/>
      </c>
      <c r="Y813" s="21" t="str">
        <f>IFERROR(IF(VLOOKUP(B813,IMPORT!$F:$AF,24,FALSE)&lt;&gt;"null",VLOOKUP(B813,IMPORT!$F:$AF,24,FALSE),""),"")</f>
        <v/>
      </c>
      <c r="Z813" s="18" t="str">
        <f>IFERROR(IF(VLOOKUP(B813,IMPORT!$F:$AF,25,FALSE)&lt;&gt;"null",VLOOKUP(B813,IMPORT!$F:$AF,25,FALSE),""),"")</f>
        <v/>
      </c>
    </row>
    <row r="814" spans="1:26">
      <c r="A814" s="1" t="str">
        <f>IFERROR(IF(IMPORT!C814&lt;&gt;"",IMPORT!C814,""),"")</f>
        <v/>
      </c>
      <c r="B814" s="1">
        <f>IFERROR(VLOOKUP(D814,IMPORT!$1:$1048576,6,FALSE),"")</f>
        <v>0</v>
      </c>
      <c r="C814" s="1" t="str">
        <f>IFERROR(VLOOKUP(B814,IMPORT!$F:$G,2,FALSE),"")</f>
        <v/>
      </c>
      <c r="D814" s="8" t="str">
        <f>IFERROR(IF(IMPORT!A814&lt;&gt;"",IMPORT!A814,""),"")</f>
        <v/>
      </c>
      <c r="E814" s="1">
        <f>IFERROR(VLOOKUP(D814,IMPORT!$1:$1048576,21,FALSE),"")</f>
        <v>0</v>
      </c>
      <c r="F814" s="22" t="str">
        <f>IFERROR(IF(VLOOKUP(B814,IMPORT!$F:$J,4,0)="true","","S"),"")</f>
        <v/>
      </c>
      <c r="G814" s="10" t="str">
        <f>IFERROR(IF(VLOOKUP(B814,IMPORT!$F:$J,5,0)="normal","","B"),"")</f>
        <v/>
      </c>
      <c r="H814" s="23" t="str">
        <f>IFERROR(IF(VLOOKUP(B814,IMPORT!$F:$L,7,0)="true","","P"),"")</f>
        <v/>
      </c>
      <c r="I814" s="18" t="str">
        <f>IF(AND(OR(IMPORT!K814="available",IMPORT!K814="reservation",IMPORT!K814="reservation-late"),OR(A814&lt;&gt;"Z - Garage - Livraison",A814&lt;&gt;"Z - Garage - Livraison")),B814,"")</f>
        <v/>
      </c>
      <c r="J814" s="18" t="str">
        <f>IFERROR(IF(VLOOKUP(B814,IMPORT!$F:$AF,21,FALSE)&lt;&gt;"null",IF(OR(A814="Z - Garage - Livraison",A814="Z - Garage - Restitution"),"",B814),""),"")</f>
        <v/>
      </c>
      <c r="K814" s="18" t="str">
        <f>IF(AND(J814="",OR(IMPORT!K814="intervention",IMPORT!K814="intervention-late")),IF(OR(A814="Z - Garage - Livraison",A814="Z - Garage - Restitution"),"",B814),"")</f>
        <v/>
      </c>
      <c r="L814" s="18" t="str">
        <f t="shared" si="24"/>
        <v/>
      </c>
      <c r="M814" s="20" t="str">
        <f>IFERROR(INT(IF(OR(IMPORT!K814="intervention",IMPORT!K814="intervention-late",IMPORT!K814="unavailable"),IF(J814&lt;&gt;"",MID(VLOOKUP(B814,IMPORT!$F:$AF,21,0),1,10),MID(VLOOKUP(B814,IMPORT!$F:$AF,19,0),1,10)),"")),"")</f>
        <v/>
      </c>
      <c r="N814" s="20" t="str">
        <f>IFERROR(INT(IF(OR(IMPORT!K814="intervention",IMPORT!K814="intervention-late",IMPORT!K814="unavailable"),IF(J814&lt;&gt;"",MID(VLOOKUP(B814,IMPORT!$F:$AF,22,0),1,10),MID(VLOOKUP(B814,IMPORT!$F:$AF,20,0),1,10)),"")),"")</f>
        <v/>
      </c>
      <c r="O814" s="18" t="str">
        <f t="shared" ca="1" si="25"/>
        <v/>
      </c>
      <c r="P814" s="14" t="str">
        <f>IFERROR(INT(IF(MID(VLOOKUP(B814,IMPORT!$F:$AF,23,FALSE),1,10)&lt;&gt;"null",MID(VLOOKUP(B814,IMPORT!$F:$AF,23,FALSE),1,10),"")),"")</f>
        <v/>
      </c>
      <c r="Q814" s="16" t="str">
        <f>IFERROR(INT(IF(MID(VLOOKUP(B814,IMPORT!$F:$AF,26,FALSE),1,10)&lt;&gt;"null",MID(VLOOKUP(B814,IMPORT!$F:$AF,26,FALSE),1,10),"")),"")</f>
        <v/>
      </c>
      <c r="R814" s="16" t="str">
        <f>IFERROR(IF(VLOOKUP(B814,IMPORT!$F:$AF,11,FALSE)="true","X",""),"")</f>
        <v/>
      </c>
      <c r="S814" s="16" t="str">
        <f>IFERROR(IF(VLOOKUP(B814,IMPORT!$F:$AF,12,FALSE)="true","X",""),"")</f>
        <v/>
      </c>
      <c r="T814" s="16" t="str">
        <f>IFERROR(IF(VLOOKUP(B814,IMPORT!$F:$AF,9,FALSE)="true","X",""),"")</f>
        <v/>
      </c>
      <c r="U814" s="16" t="str">
        <f>IFERROR(IF(VLOOKUP(B814,IMPORT!$F:$AF,10,FALSE)="true","X",""),"")</f>
        <v/>
      </c>
      <c r="V814" s="16" t="str">
        <f>IFERROR(IF(VLOOKUP(B814,IMPORT!$F:$AF,13,FALSE)="true","X",""),"")</f>
        <v/>
      </c>
      <c r="W814" s="16" t="str">
        <f>IFERROR(IF(VLOOKUP(B814,IMPORT!$F:$AF,14,FALSE)="true","X",""),"")</f>
        <v/>
      </c>
      <c r="X814" s="12" t="str">
        <f>IFERROR(INT(IF(MID(VLOOKUP(B814,IMPORT!$F:$AF,27,FALSE),1,10)&lt;&gt;"null",MID(VLOOKUP(B814,IMPORT!$F:$AF,27,FALSE),1,10),"-")),"")</f>
        <v/>
      </c>
      <c r="Y814" s="21" t="str">
        <f>IFERROR(IF(VLOOKUP(B814,IMPORT!$F:$AF,24,FALSE)&lt;&gt;"null",VLOOKUP(B814,IMPORT!$F:$AF,24,FALSE),""),"")</f>
        <v/>
      </c>
      <c r="Z814" s="18" t="str">
        <f>IFERROR(IF(VLOOKUP(B814,IMPORT!$F:$AF,25,FALSE)&lt;&gt;"null",VLOOKUP(B814,IMPORT!$F:$AF,25,FALSE),""),"")</f>
        <v/>
      </c>
    </row>
    <row r="815" spans="1:26">
      <c r="A815" s="1" t="str">
        <f>IFERROR(IF(IMPORT!C815&lt;&gt;"",IMPORT!C815,""),"")</f>
        <v/>
      </c>
      <c r="B815" s="1">
        <f>IFERROR(VLOOKUP(D815,IMPORT!$1:$1048576,6,FALSE),"")</f>
        <v>0</v>
      </c>
      <c r="C815" s="1" t="str">
        <f>IFERROR(VLOOKUP(B815,IMPORT!$F:$G,2,FALSE),"")</f>
        <v/>
      </c>
      <c r="D815" s="8" t="str">
        <f>IFERROR(IF(IMPORT!A815&lt;&gt;"",IMPORT!A815,""),"")</f>
        <v/>
      </c>
      <c r="E815" s="1">
        <f>IFERROR(VLOOKUP(D815,IMPORT!$1:$1048576,21,FALSE),"")</f>
        <v>0</v>
      </c>
      <c r="F815" s="22" t="str">
        <f>IFERROR(IF(VLOOKUP(B815,IMPORT!$F:$J,4,0)="true","","S"),"")</f>
        <v/>
      </c>
      <c r="G815" s="10" t="str">
        <f>IFERROR(IF(VLOOKUP(B815,IMPORT!$F:$J,5,0)="normal","","B"),"")</f>
        <v/>
      </c>
      <c r="H815" s="23" t="str">
        <f>IFERROR(IF(VLOOKUP(B815,IMPORT!$F:$L,7,0)="true","","P"),"")</f>
        <v/>
      </c>
      <c r="I815" s="18" t="str">
        <f>IF(AND(OR(IMPORT!K815="available",IMPORT!K815="reservation",IMPORT!K815="reservation-late"),OR(A815&lt;&gt;"Z - Garage - Livraison",A815&lt;&gt;"Z - Garage - Livraison")),B815,"")</f>
        <v/>
      </c>
      <c r="J815" s="18" t="str">
        <f>IFERROR(IF(VLOOKUP(B815,IMPORT!$F:$AF,21,FALSE)&lt;&gt;"null",IF(OR(A815="Z - Garage - Livraison",A815="Z - Garage - Restitution"),"",B815),""),"")</f>
        <v/>
      </c>
      <c r="K815" s="18" t="str">
        <f>IF(AND(J815="",OR(IMPORT!K815="intervention",IMPORT!K815="intervention-late")),IF(OR(A815="Z - Garage - Livraison",A815="Z - Garage - Restitution"),"",B815),"")</f>
        <v/>
      </c>
      <c r="L815" s="18" t="str">
        <f t="shared" si="24"/>
        <v/>
      </c>
      <c r="M815" s="20" t="str">
        <f>IFERROR(INT(IF(OR(IMPORT!K815="intervention",IMPORT!K815="intervention-late",IMPORT!K815="unavailable"),IF(J815&lt;&gt;"",MID(VLOOKUP(B815,IMPORT!$F:$AF,21,0),1,10),MID(VLOOKUP(B815,IMPORT!$F:$AF,19,0),1,10)),"")),"")</f>
        <v/>
      </c>
      <c r="N815" s="20" t="str">
        <f>IFERROR(INT(IF(OR(IMPORT!K815="intervention",IMPORT!K815="intervention-late",IMPORT!K815="unavailable"),IF(J815&lt;&gt;"",MID(VLOOKUP(B815,IMPORT!$F:$AF,22,0),1,10),MID(VLOOKUP(B815,IMPORT!$F:$AF,20,0),1,10)),"")),"")</f>
        <v/>
      </c>
      <c r="O815" s="18" t="str">
        <f t="shared" ca="1" si="25"/>
        <v/>
      </c>
      <c r="P815" s="14" t="str">
        <f>IFERROR(INT(IF(MID(VLOOKUP(B815,IMPORT!$F:$AF,23,FALSE),1,10)&lt;&gt;"null",MID(VLOOKUP(B815,IMPORT!$F:$AF,23,FALSE),1,10),"")),"")</f>
        <v/>
      </c>
      <c r="Q815" s="16" t="str">
        <f>IFERROR(INT(IF(MID(VLOOKUP(B815,IMPORT!$F:$AF,26,FALSE),1,10)&lt;&gt;"null",MID(VLOOKUP(B815,IMPORT!$F:$AF,26,FALSE),1,10),"")),"")</f>
        <v/>
      </c>
      <c r="R815" s="16" t="str">
        <f>IFERROR(IF(VLOOKUP(B815,IMPORT!$F:$AF,11,FALSE)="true","X",""),"")</f>
        <v/>
      </c>
      <c r="S815" s="16" t="str">
        <f>IFERROR(IF(VLOOKUP(B815,IMPORT!$F:$AF,12,FALSE)="true","X",""),"")</f>
        <v/>
      </c>
      <c r="T815" s="16" t="str">
        <f>IFERROR(IF(VLOOKUP(B815,IMPORT!$F:$AF,9,FALSE)="true","X",""),"")</f>
        <v/>
      </c>
      <c r="U815" s="16" t="str">
        <f>IFERROR(IF(VLOOKUP(B815,IMPORT!$F:$AF,10,FALSE)="true","X",""),"")</f>
        <v/>
      </c>
      <c r="V815" s="16" t="str">
        <f>IFERROR(IF(VLOOKUP(B815,IMPORT!$F:$AF,13,FALSE)="true","X",""),"")</f>
        <v/>
      </c>
      <c r="W815" s="16" t="str">
        <f>IFERROR(IF(VLOOKUP(B815,IMPORT!$F:$AF,14,FALSE)="true","X",""),"")</f>
        <v/>
      </c>
      <c r="X815" s="12" t="str">
        <f>IFERROR(INT(IF(MID(VLOOKUP(B815,IMPORT!$F:$AF,27,FALSE),1,10)&lt;&gt;"null",MID(VLOOKUP(B815,IMPORT!$F:$AF,27,FALSE),1,10),"-")),"")</f>
        <v/>
      </c>
      <c r="Y815" s="21" t="str">
        <f>IFERROR(IF(VLOOKUP(B815,IMPORT!$F:$AF,24,FALSE)&lt;&gt;"null",VLOOKUP(B815,IMPORT!$F:$AF,24,FALSE),""),"")</f>
        <v/>
      </c>
      <c r="Z815" s="18" t="str">
        <f>IFERROR(IF(VLOOKUP(B815,IMPORT!$F:$AF,25,FALSE)&lt;&gt;"null",VLOOKUP(B815,IMPORT!$F:$AF,25,FALSE),""),"")</f>
        <v/>
      </c>
    </row>
    <row r="816" spans="1:26">
      <c r="A816" s="1" t="str">
        <f>IFERROR(IF(IMPORT!C816&lt;&gt;"",IMPORT!C816,""),"")</f>
        <v/>
      </c>
      <c r="B816" s="1">
        <f>IFERROR(VLOOKUP(D816,IMPORT!$1:$1048576,6,FALSE),"")</f>
        <v>0</v>
      </c>
      <c r="C816" s="1" t="str">
        <f>IFERROR(VLOOKUP(B816,IMPORT!$F:$G,2,FALSE),"")</f>
        <v/>
      </c>
      <c r="D816" s="8" t="str">
        <f>IFERROR(IF(IMPORT!A816&lt;&gt;"",IMPORT!A816,""),"")</f>
        <v/>
      </c>
      <c r="E816" s="1">
        <f>IFERROR(VLOOKUP(D816,IMPORT!$1:$1048576,21,FALSE),"")</f>
        <v>0</v>
      </c>
      <c r="F816" s="22" t="str">
        <f>IFERROR(IF(VLOOKUP(B816,IMPORT!$F:$J,4,0)="true","","S"),"")</f>
        <v/>
      </c>
      <c r="G816" s="10" t="str">
        <f>IFERROR(IF(VLOOKUP(B816,IMPORT!$F:$J,5,0)="normal","","B"),"")</f>
        <v/>
      </c>
      <c r="H816" s="23" t="str">
        <f>IFERROR(IF(VLOOKUP(B816,IMPORT!$F:$L,7,0)="true","","P"),"")</f>
        <v/>
      </c>
      <c r="I816" s="18" t="str">
        <f>IF(AND(OR(IMPORT!K816="available",IMPORT!K816="reservation",IMPORT!K816="reservation-late"),OR(A816&lt;&gt;"Z - Garage - Livraison",A816&lt;&gt;"Z - Garage - Livraison")),B816,"")</f>
        <v/>
      </c>
      <c r="J816" s="18" t="str">
        <f>IFERROR(IF(VLOOKUP(B816,IMPORT!$F:$AF,21,FALSE)&lt;&gt;"null",IF(OR(A816="Z - Garage - Livraison",A816="Z - Garage - Restitution"),"",B816),""),"")</f>
        <v/>
      </c>
      <c r="K816" s="18" t="str">
        <f>IF(AND(J816="",OR(IMPORT!K816="intervention",IMPORT!K816="intervention-late")),IF(OR(A816="Z - Garage - Livraison",A816="Z - Garage - Restitution"),"",B816),"")</f>
        <v/>
      </c>
      <c r="L816" s="18" t="str">
        <f t="shared" si="24"/>
        <v/>
      </c>
      <c r="M816" s="20" t="str">
        <f>IFERROR(INT(IF(OR(IMPORT!K816="intervention",IMPORT!K816="intervention-late",IMPORT!K816="unavailable"),IF(J816&lt;&gt;"",MID(VLOOKUP(B816,IMPORT!$F:$AF,21,0),1,10),MID(VLOOKUP(B816,IMPORT!$F:$AF,19,0),1,10)),"")),"")</f>
        <v/>
      </c>
      <c r="N816" s="20" t="str">
        <f>IFERROR(INT(IF(OR(IMPORT!K816="intervention",IMPORT!K816="intervention-late",IMPORT!K816="unavailable"),IF(J816&lt;&gt;"",MID(VLOOKUP(B816,IMPORT!$F:$AF,22,0),1,10),MID(VLOOKUP(B816,IMPORT!$F:$AF,20,0),1,10)),"")),"")</f>
        <v/>
      </c>
      <c r="O816" s="18" t="str">
        <f t="shared" ca="1" si="25"/>
        <v/>
      </c>
      <c r="P816" s="14" t="str">
        <f>IFERROR(INT(IF(MID(VLOOKUP(B816,IMPORT!$F:$AF,23,FALSE),1,10)&lt;&gt;"null",MID(VLOOKUP(B816,IMPORT!$F:$AF,23,FALSE),1,10),"")),"")</f>
        <v/>
      </c>
      <c r="Q816" s="16" t="str">
        <f>IFERROR(INT(IF(MID(VLOOKUP(B816,IMPORT!$F:$AF,26,FALSE),1,10)&lt;&gt;"null",MID(VLOOKUP(B816,IMPORT!$F:$AF,26,FALSE),1,10),"")),"")</f>
        <v/>
      </c>
      <c r="R816" s="16" t="str">
        <f>IFERROR(IF(VLOOKUP(B816,IMPORT!$F:$AF,11,FALSE)="true","X",""),"")</f>
        <v/>
      </c>
      <c r="S816" s="16" t="str">
        <f>IFERROR(IF(VLOOKUP(B816,IMPORT!$F:$AF,12,FALSE)="true","X",""),"")</f>
        <v/>
      </c>
      <c r="T816" s="16" t="str">
        <f>IFERROR(IF(VLOOKUP(B816,IMPORT!$F:$AF,9,FALSE)="true","X",""),"")</f>
        <v/>
      </c>
      <c r="U816" s="16" t="str">
        <f>IFERROR(IF(VLOOKUP(B816,IMPORT!$F:$AF,10,FALSE)="true","X",""),"")</f>
        <v/>
      </c>
      <c r="V816" s="16" t="str">
        <f>IFERROR(IF(VLOOKUP(B816,IMPORT!$F:$AF,13,FALSE)="true","X",""),"")</f>
        <v/>
      </c>
      <c r="W816" s="16" t="str">
        <f>IFERROR(IF(VLOOKUP(B816,IMPORT!$F:$AF,14,FALSE)="true","X",""),"")</f>
        <v/>
      </c>
      <c r="X816" s="12" t="str">
        <f>IFERROR(INT(IF(MID(VLOOKUP(B816,IMPORT!$F:$AF,27,FALSE),1,10)&lt;&gt;"null",MID(VLOOKUP(B816,IMPORT!$F:$AF,27,FALSE),1,10),"-")),"")</f>
        <v/>
      </c>
      <c r="Y816" s="21" t="str">
        <f>IFERROR(IF(VLOOKUP(B816,IMPORT!$F:$AF,24,FALSE)&lt;&gt;"null",VLOOKUP(B816,IMPORT!$F:$AF,24,FALSE),""),"")</f>
        <v/>
      </c>
      <c r="Z816" s="18" t="str">
        <f>IFERROR(IF(VLOOKUP(B816,IMPORT!$F:$AF,25,FALSE)&lt;&gt;"null",VLOOKUP(B816,IMPORT!$F:$AF,25,FALSE),""),"")</f>
        <v/>
      </c>
    </row>
    <row r="817" spans="1:26">
      <c r="A817" s="1" t="str">
        <f>IFERROR(IF(IMPORT!C817&lt;&gt;"",IMPORT!C817,""),"")</f>
        <v/>
      </c>
      <c r="B817" s="1">
        <f>IFERROR(VLOOKUP(D817,IMPORT!$1:$1048576,6,FALSE),"")</f>
        <v>0</v>
      </c>
      <c r="C817" s="1" t="str">
        <f>IFERROR(VLOOKUP(B817,IMPORT!$F:$G,2,FALSE),"")</f>
        <v/>
      </c>
      <c r="D817" s="8" t="str">
        <f>IFERROR(IF(IMPORT!A817&lt;&gt;"",IMPORT!A817,""),"")</f>
        <v/>
      </c>
      <c r="E817" s="1">
        <f>IFERROR(VLOOKUP(D817,IMPORT!$1:$1048576,21,FALSE),"")</f>
        <v>0</v>
      </c>
      <c r="F817" s="22" t="str">
        <f>IFERROR(IF(VLOOKUP(B817,IMPORT!$F:$J,4,0)="true","","S"),"")</f>
        <v/>
      </c>
      <c r="G817" s="10" t="str">
        <f>IFERROR(IF(VLOOKUP(B817,IMPORT!$F:$J,5,0)="normal","","B"),"")</f>
        <v/>
      </c>
      <c r="H817" s="23" t="str">
        <f>IFERROR(IF(VLOOKUP(B817,IMPORT!$F:$L,7,0)="true","","P"),"")</f>
        <v/>
      </c>
      <c r="I817" s="18" t="str">
        <f>IF(AND(OR(IMPORT!K817="available",IMPORT!K817="reservation",IMPORT!K817="reservation-late"),OR(A817&lt;&gt;"Z - Garage - Livraison",A817&lt;&gt;"Z - Garage - Livraison")),B817,"")</f>
        <v/>
      </c>
      <c r="J817" s="18" t="str">
        <f>IFERROR(IF(VLOOKUP(B817,IMPORT!$F:$AF,21,FALSE)&lt;&gt;"null",IF(OR(A817="Z - Garage - Livraison",A817="Z - Garage - Restitution"),"",B817),""),"")</f>
        <v/>
      </c>
      <c r="K817" s="18" t="str">
        <f>IF(AND(J817="",OR(IMPORT!K817="intervention",IMPORT!K817="intervention-late")),IF(OR(A817="Z - Garage - Livraison",A817="Z - Garage - Restitution"),"",B817),"")</f>
        <v/>
      </c>
      <c r="L817" s="18" t="str">
        <f t="shared" si="24"/>
        <v/>
      </c>
      <c r="M817" s="20" t="str">
        <f>IFERROR(INT(IF(OR(IMPORT!K817="intervention",IMPORT!K817="intervention-late",IMPORT!K817="unavailable"),IF(J817&lt;&gt;"",MID(VLOOKUP(B817,IMPORT!$F:$AF,21,0),1,10),MID(VLOOKUP(B817,IMPORT!$F:$AF,19,0),1,10)),"")),"")</f>
        <v/>
      </c>
      <c r="N817" s="20" t="str">
        <f>IFERROR(INT(IF(OR(IMPORT!K817="intervention",IMPORT!K817="intervention-late",IMPORT!K817="unavailable"),IF(J817&lt;&gt;"",MID(VLOOKUP(B817,IMPORT!$F:$AF,22,0),1,10),MID(VLOOKUP(B817,IMPORT!$F:$AF,20,0),1,10)),"")),"")</f>
        <v/>
      </c>
      <c r="O817" s="18" t="str">
        <f t="shared" ca="1" si="25"/>
        <v/>
      </c>
      <c r="P817" s="14" t="str">
        <f>IFERROR(INT(IF(MID(VLOOKUP(B817,IMPORT!$F:$AF,23,FALSE),1,10)&lt;&gt;"null",MID(VLOOKUP(B817,IMPORT!$F:$AF,23,FALSE),1,10),"")),"")</f>
        <v/>
      </c>
      <c r="Q817" s="16" t="str">
        <f>IFERROR(INT(IF(MID(VLOOKUP(B817,IMPORT!$F:$AF,26,FALSE),1,10)&lt;&gt;"null",MID(VLOOKUP(B817,IMPORT!$F:$AF,26,FALSE),1,10),"")),"")</f>
        <v/>
      </c>
      <c r="R817" s="16" t="str">
        <f>IFERROR(IF(VLOOKUP(B817,IMPORT!$F:$AF,11,FALSE)="true","X",""),"")</f>
        <v/>
      </c>
      <c r="S817" s="16" t="str">
        <f>IFERROR(IF(VLOOKUP(B817,IMPORT!$F:$AF,12,FALSE)="true","X",""),"")</f>
        <v/>
      </c>
      <c r="T817" s="16" t="str">
        <f>IFERROR(IF(VLOOKUP(B817,IMPORT!$F:$AF,9,FALSE)="true","X",""),"")</f>
        <v/>
      </c>
      <c r="U817" s="16" t="str">
        <f>IFERROR(IF(VLOOKUP(B817,IMPORT!$F:$AF,10,FALSE)="true","X",""),"")</f>
        <v/>
      </c>
      <c r="V817" s="16" t="str">
        <f>IFERROR(IF(VLOOKUP(B817,IMPORT!$F:$AF,13,FALSE)="true","X",""),"")</f>
        <v/>
      </c>
      <c r="W817" s="16" t="str">
        <f>IFERROR(IF(VLOOKUP(B817,IMPORT!$F:$AF,14,FALSE)="true","X",""),"")</f>
        <v/>
      </c>
      <c r="X817" s="12" t="str">
        <f>IFERROR(INT(IF(MID(VLOOKUP(B817,IMPORT!$F:$AF,27,FALSE),1,10)&lt;&gt;"null",MID(VLOOKUP(B817,IMPORT!$F:$AF,27,FALSE),1,10),"-")),"")</f>
        <v/>
      </c>
      <c r="Y817" s="21" t="str">
        <f>IFERROR(IF(VLOOKUP(B817,IMPORT!$F:$AF,24,FALSE)&lt;&gt;"null",VLOOKUP(B817,IMPORT!$F:$AF,24,FALSE),""),"")</f>
        <v/>
      </c>
      <c r="Z817" s="18" t="str">
        <f>IFERROR(IF(VLOOKUP(B817,IMPORT!$F:$AF,25,FALSE)&lt;&gt;"null",VLOOKUP(B817,IMPORT!$F:$AF,25,FALSE),""),"")</f>
        <v/>
      </c>
    </row>
    <row r="818" spans="1:26">
      <c r="A818" s="1" t="str">
        <f>IFERROR(IF(IMPORT!C818&lt;&gt;"",IMPORT!C818,""),"")</f>
        <v/>
      </c>
      <c r="B818" s="1">
        <f>IFERROR(VLOOKUP(D818,IMPORT!$1:$1048576,6,FALSE),"")</f>
        <v>0</v>
      </c>
      <c r="C818" s="1" t="str">
        <f>IFERROR(VLOOKUP(B818,IMPORT!$F:$G,2,FALSE),"")</f>
        <v/>
      </c>
      <c r="D818" s="8" t="str">
        <f>IFERROR(IF(IMPORT!A818&lt;&gt;"",IMPORT!A818,""),"")</f>
        <v/>
      </c>
      <c r="E818" s="1">
        <f>IFERROR(VLOOKUP(D818,IMPORT!$1:$1048576,21,FALSE),"")</f>
        <v>0</v>
      </c>
      <c r="F818" s="22" t="str">
        <f>IFERROR(IF(VLOOKUP(B818,IMPORT!$F:$J,4,0)="true","","S"),"")</f>
        <v/>
      </c>
      <c r="G818" s="10" t="str">
        <f>IFERROR(IF(VLOOKUP(B818,IMPORT!$F:$J,5,0)="normal","","B"),"")</f>
        <v/>
      </c>
      <c r="H818" s="23" t="str">
        <f>IFERROR(IF(VLOOKUP(B818,IMPORT!$F:$L,7,0)="true","","P"),"")</f>
        <v/>
      </c>
      <c r="I818" s="18" t="str">
        <f>IF(AND(OR(IMPORT!K818="available",IMPORT!K818="reservation",IMPORT!K818="reservation-late"),OR(A818&lt;&gt;"Z - Garage - Livraison",A818&lt;&gt;"Z - Garage - Livraison")),B818,"")</f>
        <v/>
      </c>
      <c r="J818" s="18" t="str">
        <f>IFERROR(IF(VLOOKUP(B818,IMPORT!$F:$AF,21,FALSE)&lt;&gt;"null",IF(OR(A818="Z - Garage - Livraison",A818="Z - Garage - Restitution"),"",B818),""),"")</f>
        <v/>
      </c>
      <c r="K818" s="18" t="str">
        <f>IF(AND(J818="",OR(IMPORT!K818="intervention",IMPORT!K818="intervention-late")),IF(OR(A818="Z - Garage - Livraison",A818="Z - Garage - Restitution"),"",B818),"")</f>
        <v/>
      </c>
      <c r="L818" s="18" t="str">
        <f t="shared" si="24"/>
        <v/>
      </c>
      <c r="M818" s="20" t="str">
        <f>IFERROR(INT(IF(OR(IMPORT!K818="intervention",IMPORT!K818="intervention-late",IMPORT!K818="unavailable"),IF(J818&lt;&gt;"",MID(VLOOKUP(B818,IMPORT!$F:$AF,21,0),1,10),MID(VLOOKUP(B818,IMPORT!$F:$AF,19,0),1,10)),"")),"")</f>
        <v/>
      </c>
      <c r="N818" s="20" t="str">
        <f>IFERROR(INT(IF(OR(IMPORT!K818="intervention",IMPORT!K818="intervention-late",IMPORT!K818="unavailable"),IF(J818&lt;&gt;"",MID(VLOOKUP(B818,IMPORT!$F:$AF,22,0),1,10),MID(VLOOKUP(B818,IMPORT!$F:$AF,20,0),1,10)),"")),"")</f>
        <v/>
      </c>
      <c r="O818" s="18" t="str">
        <f t="shared" ca="1" si="25"/>
        <v/>
      </c>
      <c r="P818" s="14" t="str">
        <f>IFERROR(INT(IF(MID(VLOOKUP(B818,IMPORT!$F:$AF,23,FALSE),1,10)&lt;&gt;"null",MID(VLOOKUP(B818,IMPORT!$F:$AF,23,FALSE),1,10),"")),"")</f>
        <v/>
      </c>
      <c r="Q818" s="16" t="str">
        <f>IFERROR(INT(IF(MID(VLOOKUP(B818,IMPORT!$F:$AF,26,FALSE),1,10)&lt;&gt;"null",MID(VLOOKUP(B818,IMPORT!$F:$AF,26,FALSE),1,10),"")),"")</f>
        <v/>
      </c>
      <c r="R818" s="16" t="str">
        <f>IFERROR(IF(VLOOKUP(B818,IMPORT!$F:$AF,11,FALSE)="true","X",""),"")</f>
        <v/>
      </c>
      <c r="S818" s="16" t="str">
        <f>IFERROR(IF(VLOOKUP(B818,IMPORT!$F:$AF,12,FALSE)="true","X",""),"")</f>
        <v/>
      </c>
      <c r="T818" s="16" t="str">
        <f>IFERROR(IF(VLOOKUP(B818,IMPORT!$F:$AF,9,FALSE)="true","X",""),"")</f>
        <v/>
      </c>
      <c r="U818" s="16" t="str">
        <f>IFERROR(IF(VLOOKUP(B818,IMPORT!$F:$AF,10,FALSE)="true","X",""),"")</f>
        <v/>
      </c>
      <c r="V818" s="16" t="str">
        <f>IFERROR(IF(VLOOKUP(B818,IMPORT!$F:$AF,13,FALSE)="true","X",""),"")</f>
        <v/>
      </c>
      <c r="W818" s="16" t="str">
        <f>IFERROR(IF(VLOOKUP(B818,IMPORT!$F:$AF,14,FALSE)="true","X",""),"")</f>
        <v/>
      </c>
      <c r="X818" s="12" t="str">
        <f>IFERROR(INT(IF(MID(VLOOKUP(B818,IMPORT!$F:$AF,27,FALSE),1,10)&lt;&gt;"null",MID(VLOOKUP(B818,IMPORT!$F:$AF,27,FALSE),1,10),"-")),"")</f>
        <v/>
      </c>
      <c r="Y818" s="21" t="str">
        <f>IFERROR(IF(VLOOKUP(B818,IMPORT!$F:$AF,24,FALSE)&lt;&gt;"null",VLOOKUP(B818,IMPORT!$F:$AF,24,FALSE),""),"")</f>
        <v/>
      </c>
      <c r="Z818" s="18" t="str">
        <f>IFERROR(IF(VLOOKUP(B818,IMPORT!$F:$AF,25,FALSE)&lt;&gt;"null",VLOOKUP(B818,IMPORT!$F:$AF,25,FALSE),""),"")</f>
        <v/>
      </c>
    </row>
    <row r="819" spans="1:26">
      <c r="A819" s="1" t="str">
        <f>IFERROR(IF(IMPORT!C819&lt;&gt;"",IMPORT!C819,""),"")</f>
        <v/>
      </c>
      <c r="B819" s="1">
        <f>IFERROR(VLOOKUP(D819,IMPORT!$1:$1048576,6,FALSE),"")</f>
        <v>0</v>
      </c>
      <c r="C819" s="1" t="str">
        <f>IFERROR(VLOOKUP(B819,IMPORT!$F:$G,2,FALSE),"")</f>
        <v/>
      </c>
      <c r="D819" s="8" t="str">
        <f>IFERROR(IF(IMPORT!A819&lt;&gt;"",IMPORT!A819,""),"")</f>
        <v/>
      </c>
      <c r="E819" s="1">
        <f>IFERROR(VLOOKUP(D819,IMPORT!$1:$1048576,21,FALSE),"")</f>
        <v>0</v>
      </c>
      <c r="F819" s="22" t="str">
        <f>IFERROR(IF(VLOOKUP(B819,IMPORT!$F:$J,4,0)="true","","S"),"")</f>
        <v/>
      </c>
      <c r="G819" s="10" t="str">
        <f>IFERROR(IF(VLOOKUP(B819,IMPORT!$F:$J,5,0)="normal","","B"),"")</f>
        <v/>
      </c>
      <c r="H819" s="23" t="str">
        <f>IFERROR(IF(VLOOKUP(B819,IMPORT!$F:$L,7,0)="true","","P"),"")</f>
        <v/>
      </c>
      <c r="I819" s="18" t="str">
        <f>IF(AND(OR(IMPORT!K819="available",IMPORT!K819="reservation",IMPORT!K819="reservation-late"),OR(A819&lt;&gt;"Z - Garage - Livraison",A819&lt;&gt;"Z - Garage - Livraison")),B819,"")</f>
        <v/>
      </c>
      <c r="J819" s="18" t="str">
        <f>IFERROR(IF(VLOOKUP(B819,IMPORT!$F:$AF,21,FALSE)&lt;&gt;"null",IF(OR(A819="Z - Garage - Livraison",A819="Z - Garage - Restitution"),"",B819),""),"")</f>
        <v/>
      </c>
      <c r="K819" s="18" t="str">
        <f>IF(AND(J819="",OR(IMPORT!K819="intervention",IMPORT!K819="intervention-late")),IF(OR(A819="Z - Garage - Livraison",A819="Z - Garage - Restitution"),"",B819),"")</f>
        <v/>
      </c>
      <c r="L819" s="18" t="str">
        <f t="shared" si="24"/>
        <v/>
      </c>
      <c r="M819" s="20" t="str">
        <f>IFERROR(INT(IF(OR(IMPORT!K819="intervention",IMPORT!K819="intervention-late",IMPORT!K819="unavailable"),IF(J819&lt;&gt;"",MID(VLOOKUP(B819,IMPORT!$F:$AF,21,0),1,10),MID(VLOOKUP(B819,IMPORT!$F:$AF,19,0),1,10)),"")),"")</f>
        <v/>
      </c>
      <c r="N819" s="20" t="str">
        <f>IFERROR(INT(IF(OR(IMPORT!K819="intervention",IMPORT!K819="intervention-late",IMPORT!K819="unavailable"),IF(J819&lt;&gt;"",MID(VLOOKUP(B819,IMPORT!$F:$AF,22,0),1,10),MID(VLOOKUP(B819,IMPORT!$F:$AF,20,0),1,10)),"")),"")</f>
        <v/>
      </c>
      <c r="O819" s="18" t="str">
        <f t="shared" ca="1" si="25"/>
        <v/>
      </c>
      <c r="P819" s="14" t="str">
        <f>IFERROR(INT(IF(MID(VLOOKUP(B819,IMPORT!$F:$AF,23,FALSE),1,10)&lt;&gt;"null",MID(VLOOKUP(B819,IMPORT!$F:$AF,23,FALSE),1,10),"")),"")</f>
        <v/>
      </c>
      <c r="Q819" s="16" t="str">
        <f>IFERROR(INT(IF(MID(VLOOKUP(B819,IMPORT!$F:$AF,26,FALSE),1,10)&lt;&gt;"null",MID(VLOOKUP(B819,IMPORT!$F:$AF,26,FALSE),1,10),"")),"")</f>
        <v/>
      </c>
      <c r="R819" s="16" t="str">
        <f>IFERROR(IF(VLOOKUP(B819,IMPORT!$F:$AF,11,FALSE)="true","X",""),"")</f>
        <v/>
      </c>
      <c r="S819" s="16" t="str">
        <f>IFERROR(IF(VLOOKUP(B819,IMPORT!$F:$AF,12,FALSE)="true","X",""),"")</f>
        <v/>
      </c>
      <c r="T819" s="16" t="str">
        <f>IFERROR(IF(VLOOKUP(B819,IMPORT!$F:$AF,9,FALSE)="true","X",""),"")</f>
        <v/>
      </c>
      <c r="U819" s="16" t="str">
        <f>IFERROR(IF(VLOOKUP(B819,IMPORT!$F:$AF,10,FALSE)="true","X",""),"")</f>
        <v/>
      </c>
      <c r="V819" s="16" t="str">
        <f>IFERROR(IF(VLOOKUP(B819,IMPORT!$F:$AF,13,FALSE)="true","X",""),"")</f>
        <v/>
      </c>
      <c r="W819" s="16" t="str">
        <f>IFERROR(IF(VLOOKUP(B819,IMPORT!$F:$AF,14,FALSE)="true","X",""),"")</f>
        <v/>
      </c>
      <c r="X819" s="12" t="str">
        <f>IFERROR(INT(IF(MID(VLOOKUP(B819,IMPORT!$F:$AF,27,FALSE),1,10)&lt;&gt;"null",MID(VLOOKUP(B819,IMPORT!$F:$AF,27,FALSE),1,10),"-")),"")</f>
        <v/>
      </c>
      <c r="Y819" s="21" t="str">
        <f>IFERROR(IF(VLOOKUP(B819,IMPORT!$F:$AF,24,FALSE)&lt;&gt;"null",VLOOKUP(B819,IMPORT!$F:$AF,24,FALSE),""),"")</f>
        <v/>
      </c>
      <c r="Z819" s="18" t="str">
        <f>IFERROR(IF(VLOOKUP(B819,IMPORT!$F:$AF,25,FALSE)&lt;&gt;"null",VLOOKUP(B819,IMPORT!$F:$AF,25,FALSE),""),"")</f>
        <v/>
      </c>
    </row>
    <row r="820" spans="1:26">
      <c r="A820" s="1" t="str">
        <f>IFERROR(IF(IMPORT!C820&lt;&gt;"",IMPORT!C820,""),"")</f>
        <v/>
      </c>
      <c r="B820" s="1">
        <f>IFERROR(VLOOKUP(D820,IMPORT!$1:$1048576,6,FALSE),"")</f>
        <v>0</v>
      </c>
      <c r="C820" s="1" t="str">
        <f>IFERROR(VLOOKUP(B820,IMPORT!$F:$G,2,FALSE),"")</f>
        <v/>
      </c>
      <c r="D820" s="8" t="str">
        <f>IFERROR(IF(IMPORT!A820&lt;&gt;"",IMPORT!A820,""),"")</f>
        <v/>
      </c>
      <c r="E820" s="1">
        <f>IFERROR(VLOOKUP(D820,IMPORT!$1:$1048576,21,FALSE),"")</f>
        <v>0</v>
      </c>
      <c r="F820" s="22" t="str">
        <f>IFERROR(IF(VLOOKUP(B820,IMPORT!$F:$J,4,0)="true","","S"),"")</f>
        <v/>
      </c>
      <c r="G820" s="10" t="str">
        <f>IFERROR(IF(VLOOKUP(B820,IMPORT!$F:$J,5,0)="normal","","B"),"")</f>
        <v/>
      </c>
      <c r="H820" s="23" t="str">
        <f>IFERROR(IF(VLOOKUP(B820,IMPORT!$F:$L,7,0)="true","","P"),"")</f>
        <v/>
      </c>
      <c r="I820" s="18" t="str">
        <f>IF(AND(OR(IMPORT!K820="available",IMPORT!K820="reservation",IMPORT!K820="reservation-late"),OR(A820&lt;&gt;"Z - Garage - Livraison",A820&lt;&gt;"Z - Garage - Livraison")),B820,"")</f>
        <v/>
      </c>
      <c r="J820" s="18" t="str">
        <f>IFERROR(IF(VLOOKUP(B820,IMPORT!$F:$AF,21,FALSE)&lt;&gt;"null",IF(OR(A820="Z - Garage - Livraison",A820="Z - Garage - Restitution"),"",B820),""),"")</f>
        <v/>
      </c>
      <c r="K820" s="18" t="str">
        <f>IF(AND(J820="",OR(IMPORT!K820="intervention",IMPORT!K820="intervention-late")),IF(OR(A820="Z - Garage - Livraison",A820="Z - Garage - Restitution"),"",B820),"")</f>
        <v/>
      </c>
      <c r="L820" s="18" t="str">
        <f t="shared" si="24"/>
        <v/>
      </c>
      <c r="M820" s="20" t="str">
        <f>IFERROR(INT(IF(OR(IMPORT!K820="intervention",IMPORT!K820="intervention-late",IMPORT!K820="unavailable"),IF(J820&lt;&gt;"",MID(VLOOKUP(B820,IMPORT!$F:$AF,21,0),1,10),MID(VLOOKUP(B820,IMPORT!$F:$AF,19,0),1,10)),"")),"")</f>
        <v/>
      </c>
      <c r="N820" s="20" t="str">
        <f>IFERROR(INT(IF(OR(IMPORT!K820="intervention",IMPORT!K820="intervention-late",IMPORT!K820="unavailable"),IF(J820&lt;&gt;"",MID(VLOOKUP(B820,IMPORT!$F:$AF,22,0),1,10),MID(VLOOKUP(B820,IMPORT!$F:$AF,20,0),1,10)),"")),"")</f>
        <v/>
      </c>
      <c r="O820" s="18" t="str">
        <f t="shared" ca="1" si="25"/>
        <v/>
      </c>
      <c r="P820" s="14" t="str">
        <f>IFERROR(INT(IF(MID(VLOOKUP(B820,IMPORT!$F:$AF,23,FALSE),1,10)&lt;&gt;"null",MID(VLOOKUP(B820,IMPORT!$F:$AF,23,FALSE),1,10),"")),"")</f>
        <v/>
      </c>
      <c r="Q820" s="16" t="str">
        <f>IFERROR(INT(IF(MID(VLOOKUP(B820,IMPORT!$F:$AF,26,FALSE),1,10)&lt;&gt;"null",MID(VLOOKUP(B820,IMPORT!$F:$AF,26,FALSE),1,10),"")),"")</f>
        <v/>
      </c>
      <c r="R820" s="16" t="str">
        <f>IFERROR(IF(VLOOKUP(B820,IMPORT!$F:$AF,11,FALSE)="true","X",""),"")</f>
        <v/>
      </c>
      <c r="S820" s="16" t="str">
        <f>IFERROR(IF(VLOOKUP(B820,IMPORT!$F:$AF,12,FALSE)="true","X",""),"")</f>
        <v/>
      </c>
      <c r="T820" s="16" t="str">
        <f>IFERROR(IF(VLOOKUP(B820,IMPORT!$F:$AF,9,FALSE)="true","X",""),"")</f>
        <v/>
      </c>
      <c r="U820" s="16" t="str">
        <f>IFERROR(IF(VLOOKUP(B820,IMPORT!$F:$AF,10,FALSE)="true","X",""),"")</f>
        <v/>
      </c>
      <c r="V820" s="16" t="str">
        <f>IFERROR(IF(VLOOKUP(B820,IMPORT!$F:$AF,13,FALSE)="true","X",""),"")</f>
        <v/>
      </c>
      <c r="W820" s="16" t="str">
        <f>IFERROR(IF(VLOOKUP(B820,IMPORT!$F:$AF,14,FALSE)="true","X",""),"")</f>
        <v/>
      </c>
      <c r="X820" s="12" t="str">
        <f>IFERROR(INT(IF(MID(VLOOKUP(B820,IMPORT!$F:$AF,27,FALSE),1,10)&lt;&gt;"null",MID(VLOOKUP(B820,IMPORT!$F:$AF,27,FALSE),1,10),"-")),"")</f>
        <v/>
      </c>
      <c r="Y820" s="21" t="str">
        <f>IFERROR(IF(VLOOKUP(B820,IMPORT!$F:$AF,24,FALSE)&lt;&gt;"null",VLOOKUP(B820,IMPORT!$F:$AF,24,FALSE),""),"")</f>
        <v/>
      </c>
      <c r="Z820" s="18" t="str">
        <f>IFERROR(IF(VLOOKUP(B820,IMPORT!$F:$AF,25,FALSE)&lt;&gt;"null",VLOOKUP(B820,IMPORT!$F:$AF,25,FALSE),""),"")</f>
        <v/>
      </c>
    </row>
    <row r="821" spans="1:26">
      <c r="A821" s="1" t="str">
        <f>IFERROR(IF(IMPORT!C821&lt;&gt;"",IMPORT!C821,""),"")</f>
        <v/>
      </c>
      <c r="B821" s="1">
        <f>IFERROR(VLOOKUP(D821,IMPORT!$1:$1048576,6,FALSE),"")</f>
        <v>0</v>
      </c>
      <c r="C821" s="1" t="str">
        <f>IFERROR(VLOOKUP(B821,IMPORT!$F:$G,2,FALSE),"")</f>
        <v/>
      </c>
      <c r="D821" s="8" t="str">
        <f>IFERROR(IF(IMPORT!A821&lt;&gt;"",IMPORT!A821,""),"")</f>
        <v/>
      </c>
      <c r="E821" s="1">
        <f>IFERROR(VLOOKUP(D821,IMPORT!$1:$1048576,21,FALSE),"")</f>
        <v>0</v>
      </c>
      <c r="F821" s="22" t="str">
        <f>IFERROR(IF(VLOOKUP(B821,IMPORT!$F:$J,4,0)="true","","S"),"")</f>
        <v/>
      </c>
      <c r="G821" s="10" t="str">
        <f>IFERROR(IF(VLOOKUP(B821,IMPORT!$F:$J,5,0)="normal","","B"),"")</f>
        <v/>
      </c>
      <c r="H821" s="23" t="str">
        <f>IFERROR(IF(VLOOKUP(B821,IMPORT!$F:$L,7,0)="true","","P"),"")</f>
        <v/>
      </c>
      <c r="I821" s="18" t="str">
        <f>IF(AND(OR(IMPORT!K821="available",IMPORT!K821="reservation",IMPORT!K821="reservation-late"),OR(A821&lt;&gt;"Z - Garage - Livraison",A821&lt;&gt;"Z - Garage - Livraison")),B821,"")</f>
        <v/>
      </c>
      <c r="J821" s="18" t="str">
        <f>IFERROR(IF(VLOOKUP(B821,IMPORT!$F:$AF,21,FALSE)&lt;&gt;"null",IF(OR(A821="Z - Garage - Livraison",A821="Z - Garage - Restitution"),"",B821),""),"")</f>
        <v/>
      </c>
      <c r="K821" s="18" t="str">
        <f>IF(AND(J821="",OR(IMPORT!K821="intervention",IMPORT!K821="intervention-late")),IF(OR(A821="Z - Garage - Livraison",A821="Z - Garage - Restitution"),"",B821),"")</f>
        <v/>
      </c>
      <c r="L821" s="18" t="str">
        <f t="shared" si="24"/>
        <v/>
      </c>
      <c r="M821" s="20" t="str">
        <f>IFERROR(INT(IF(OR(IMPORT!K821="intervention",IMPORT!K821="intervention-late",IMPORT!K821="unavailable"),IF(J821&lt;&gt;"",MID(VLOOKUP(B821,IMPORT!$F:$AF,21,0),1,10),MID(VLOOKUP(B821,IMPORT!$F:$AF,19,0),1,10)),"")),"")</f>
        <v/>
      </c>
      <c r="N821" s="20" t="str">
        <f>IFERROR(INT(IF(OR(IMPORT!K821="intervention",IMPORT!K821="intervention-late",IMPORT!K821="unavailable"),IF(J821&lt;&gt;"",MID(VLOOKUP(B821,IMPORT!$F:$AF,22,0),1,10),MID(VLOOKUP(B821,IMPORT!$F:$AF,20,0),1,10)),"")),"")</f>
        <v/>
      </c>
      <c r="O821" s="18" t="str">
        <f t="shared" ca="1" si="25"/>
        <v/>
      </c>
      <c r="P821" s="14" t="str">
        <f>IFERROR(INT(IF(MID(VLOOKUP(B821,IMPORT!$F:$AF,23,FALSE),1,10)&lt;&gt;"null",MID(VLOOKUP(B821,IMPORT!$F:$AF,23,FALSE),1,10),"")),"")</f>
        <v/>
      </c>
      <c r="Q821" s="16" t="str">
        <f>IFERROR(INT(IF(MID(VLOOKUP(B821,IMPORT!$F:$AF,26,FALSE),1,10)&lt;&gt;"null",MID(VLOOKUP(B821,IMPORT!$F:$AF,26,FALSE),1,10),"")),"")</f>
        <v/>
      </c>
      <c r="R821" s="16" t="str">
        <f>IFERROR(IF(VLOOKUP(B821,IMPORT!$F:$AF,11,FALSE)="true","X",""),"")</f>
        <v/>
      </c>
      <c r="S821" s="16" t="str">
        <f>IFERROR(IF(VLOOKUP(B821,IMPORT!$F:$AF,12,FALSE)="true","X",""),"")</f>
        <v/>
      </c>
      <c r="T821" s="16" t="str">
        <f>IFERROR(IF(VLOOKUP(B821,IMPORT!$F:$AF,9,FALSE)="true","X",""),"")</f>
        <v/>
      </c>
      <c r="U821" s="16" t="str">
        <f>IFERROR(IF(VLOOKUP(B821,IMPORT!$F:$AF,10,FALSE)="true","X",""),"")</f>
        <v/>
      </c>
      <c r="V821" s="16" t="str">
        <f>IFERROR(IF(VLOOKUP(B821,IMPORT!$F:$AF,13,FALSE)="true","X",""),"")</f>
        <v/>
      </c>
      <c r="W821" s="16" t="str">
        <f>IFERROR(IF(VLOOKUP(B821,IMPORT!$F:$AF,14,FALSE)="true","X",""),"")</f>
        <v/>
      </c>
      <c r="X821" s="12" t="str">
        <f>IFERROR(INT(IF(MID(VLOOKUP(B821,IMPORT!$F:$AF,27,FALSE),1,10)&lt;&gt;"null",MID(VLOOKUP(B821,IMPORT!$F:$AF,27,FALSE),1,10),"-")),"")</f>
        <v/>
      </c>
      <c r="Y821" s="21" t="str">
        <f>IFERROR(IF(VLOOKUP(B821,IMPORT!$F:$AF,24,FALSE)&lt;&gt;"null",VLOOKUP(B821,IMPORT!$F:$AF,24,FALSE),""),"")</f>
        <v/>
      </c>
      <c r="Z821" s="18" t="str">
        <f>IFERROR(IF(VLOOKUP(B821,IMPORT!$F:$AF,25,FALSE)&lt;&gt;"null",VLOOKUP(B821,IMPORT!$F:$AF,25,FALSE),""),"")</f>
        <v/>
      </c>
    </row>
    <row r="822" spans="1:26">
      <c r="A822" s="1" t="str">
        <f>IFERROR(IF(IMPORT!C822&lt;&gt;"",IMPORT!C822,""),"")</f>
        <v/>
      </c>
      <c r="B822" s="1">
        <f>IFERROR(VLOOKUP(D822,IMPORT!$1:$1048576,6,FALSE),"")</f>
        <v>0</v>
      </c>
      <c r="C822" s="1" t="str">
        <f>IFERROR(VLOOKUP(B822,IMPORT!$F:$G,2,FALSE),"")</f>
        <v/>
      </c>
      <c r="D822" s="8" t="str">
        <f>IFERROR(IF(IMPORT!A822&lt;&gt;"",IMPORT!A822,""),"")</f>
        <v/>
      </c>
      <c r="E822" s="1">
        <f>IFERROR(VLOOKUP(D822,IMPORT!$1:$1048576,21,FALSE),"")</f>
        <v>0</v>
      </c>
      <c r="F822" s="22" t="str">
        <f>IFERROR(IF(VLOOKUP(B822,IMPORT!$F:$J,4,0)="true","","S"),"")</f>
        <v/>
      </c>
      <c r="G822" s="10" t="str">
        <f>IFERROR(IF(VLOOKUP(B822,IMPORT!$F:$J,5,0)="normal","","B"),"")</f>
        <v/>
      </c>
      <c r="H822" s="23" t="str">
        <f>IFERROR(IF(VLOOKUP(B822,IMPORT!$F:$L,7,0)="true","","P"),"")</f>
        <v/>
      </c>
      <c r="I822" s="18" t="str">
        <f>IF(AND(OR(IMPORT!K822="available",IMPORT!K822="reservation",IMPORT!K822="reservation-late"),OR(A822&lt;&gt;"Z - Garage - Livraison",A822&lt;&gt;"Z - Garage - Livraison")),B822,"")</f>
        <v/>
      </c>
      <c r="J822" s="18" t="str">
        <f>IFERROR(IF(VLOOKUP(B822,IMPORT!$F:$AF,21,FALSE)&lt;&gt;"null",IF(OR(A822="Z - Garage - Livraison",A822="Z - Garage - Restitution"),"",B822),""),"")</f>
        <v/>
      </c>
      <c r="K822" s="18" t="str">
        <f>IF(AND(J822="",OR(IMPORT!K822="intervention",IMPORT!K822="intervention-late")),IF(OR(A822="Z - Garage - Livraison",A822="Z - Garage - Restitution"),"",B822),"")</f>
        <v/>
      </c>
      <c r="L822" s="18" t="str">
        <f t="shared" si="24"/>
        <v/>
      </c>
      <c r="M822" s="20" t="str">
        <f>IFERROR(INT(IF(OR(IMPORT!K822="intervention",IMPORT!K822="intervention-late",IMPORT!K822="unavailable"),IF(J822&lt;&gt;"",MID(VLOOKUP(B822,IMPORT!$F:$AF,21,0),1,10),MID(VLOOKUP(B822,IMPORT!$F:$AF,19,0),1,10)),"")),"")</f>
        <v/>
      </c>
      <c r="N822" s="20" t="str">
        <f>IFERROR(INT(IF(OR(IMPORT!K822="intervention",IMPORT!K822="intervention-late",IMPORT!K822="unavailable"),IF(J822&lt;&gt;"",MID(VLOOKUP(B822,IMPORT!$F:$AF,22,0),1,10),MID(VLOOKUP(B822,IMPORT!$F:$AF,20,0),1,10)),"")),"")</f>
        <v/>
      </c>
      <c r="O822" s="18" t="str">
        <f t="shared" ca="1" si="25"/>
        <v/>
      </c>
      <c r="P822" s="14" t="str">
        <f>IFERROR(INT(IF(MID(VLOOKUP(B822,IMPORT!$F:$AF,23,FALSE),1,10)&lt;&gt;"null",MID(VLOOKUP(B822,IMPORT!$F:$AF,23,FALSE),1,10),"")),"")</f>
        <v/>
      </c>
      <c r="Q822" s="16" t="str">
        <f>IFERROR(INT(IF(MID(VLOOKUP(B822,IMPORT!$F:$AF,26,FALSE),1,10)&lt;&gt;"null",MID(VLOOKUP(B822,IMPORT!$F:$AF,26,FALSE),1,10),"")),"")</f>
        <v/>
      </c>
      <c r="R822" s="16" t="str">
        <f>IFERROR(IF(VLOOKUP(B822,IMPORT!$F:$AF,11,FALSE)="true","X",""),"")</f>
        <v/>
      </c>
      <c r="S822" s="16" t="str">
        <f>IFERROR(IF(VLOOKUP(B822,IMPORT!$F:$AF,12,FALSE)="true","X",""),"")</f>
        <v/>
      </c>
      <c r="T822" s="16" t="str">
        <f>IFERROR(IF(VLOOKUP(B822,IMPORT!$F:$AF,9,FALSE)="true","X",""),"")</f>
        <v/>
      </c>
      <c r="U822" s="16" t="str">
        <f>IFERROR(IF(VLOOKUP(B822,IMPORT!$F:$AF,10,FALSE)="true","X",""),"")</f>
        <v/>
      </c>
      <c r="V822" s="16" t="str">
        <f>IFERROR(IF(VLOOKUP(B822,IMPORT!$F:$AF,13,FALSE)="true","X",""),"")</f>
        <v/>
      </c>
      <c r="W822" s="16" t="str">
        <f>IFERROR(IF(VLOOKUP(B822,IMPORT!$F:$AF,14,FALSE)="true","X",""),"")</f>
        <v/>
      </c>
      <c r="X822" s="12" t="str">
        <f>IFERROR(INT(IF(MID(VLOOKUP(B822,IMPORT!$F:$AF,27,FALSE),1,10)&lt;&gt;"null",MID(VLOOKUP(B822,IMPORT!$F:$AF,27,FALSE),1,10),"-")),"")</f>
        <v/>
      </c>
      <c r="Y822" s="21" t="str">
        <f>IFERROR(IF(VLOOKUP(B822,IMPORT!$F:$AF,24,FALSE)&lt;&gt;"null",VLOOKUP(B822,IMPORT!$F:$AF,24,FALSE),""),"")</f>
        <v/>
      </c>
      <c r="Z822" s="18" t="str">
        <f>IFERROR(IF(VLOOKUP(B822,IMPORT!$F:$AF,25,FALSE)&lt;&gt;"null",VLOOKUP(B822,IMPORT!$F:$AF,25,FALSE),""),"")</f>
        <v/>
      </c>
    </row>
    <row r="823" spans="1:26">
      <c r="A823" s="1" t="str">
        <f>IFERROR(IF(IMPORT!C823&lt;&gt;"",IMPORT!C823,""),"")</f>
        <v/>
      </c>
      <c r="B823" s="1">
        <f>IFERROR(VLOOKUP(D823,IMPORT!$1:$1048576,6,FALSE),"")</f>
        <v>0</v>
      </c>
      <c r="C823" s="1" t="str">
        <f>IFERROR(VLOOKUP(B823,IMPORT!$F:$G,2,FALSE),"")</f>
        <v/>
      </c>
      <c r="D823" s="8" t="str">
        <f>IFERROR(IF(IMPORT!A823&lt;&gt;"",IMPORT!A823,""),"")</f>
        <v/>
      </c>
      <c r="E823" s="1">
        <f>IFERROR(VLOOKUP(D823,IMPORT!$1:$1048576,21,FALSE),"")</f>
        <v>0</v>
      </c>
      <c r="F823" s="22" t="str">
        <f>IFERROR(IF(VLOOKUP(B823,IMPORT!$F:$J,4,0)="true","","S"),"")</f>
        <v/>
      </c>
      <c r="G823" s="10" t="str">
        <f>IFERROR(IF(VLOOKUP(B823,IMPORT!$F:$J,5,0)="normal","","B"),"")</f>
        <v/>
      </c>
      <c r="H823" s="23" t="str">
        <f>IFERROR(IF(VLOOKUP(B823,IMPORT!$F:$L,7,0)="true","","P"),"")</f>
        <v/>
      </c>
      <c r="I823" s="18" t="str">
        <f>IF(AND(OR(IMPORT!K823="available",IMPORT!K823="reservation",IMPORT!K823="reservation-late"),OR(A823&lt;&gt;"Z - Garage - Livraison",A823&lt;&gt;"Z - Garage - Livraison")),B823,"")</f>
        <v/>
      </c>
      <c r="J823" s="18" t="str">
        <f>IFERROR(IF(VLOOKUP(B823,IMPORT!$F:$AF,21,FALSE)&lt;&gt;"null",IF(OR(A823="Z - Garage - Livraison",A823="Z - Garage - Restitution"),"",B823),""),"")</f>
        <v/>
      </c>
      <c r="K823" s="18" t="str">
        <f>IF(AND(J823="",OR(IMPORT!K823="intervention",IMPORT!K823="intervention-late")),IF(OR(A823="Z - Garage - Livraison",A823="Z - Garage - Restitution"),"",B823),"")</f>
        <v/>
      </c>
      <c r="L823" s="18" t="str">
        <f t="shared" si="24"/>
        <v/>
      </c>
      <c r="M823" s="20" t="str">
        <f>IFERROR(INT(IF(OR(IMPORT!K823="intervention",IMPORT!K823="intervention-late",IMPORT!K823="unavailable"),IF(J823&lt;&gt;"",MID(VLOOKUP(B823,IMPORT!$F:$AF,21,0),1,10),MID(VLOOKUP(B823,IMPORT!$F:$AF,19,0),1,10)),"")),"")</f>
        <v/>
      </c>
      <c r="N823" s="20" t="str">
        <f>IFERROR(INT(IF(OR(IMPORT!K823="intervention",IMPORT!K823="intervention-late",IMPORT!K823="unavailable"),IF(J823&lt;&gt;"",MID(VLOOKUP(B823,IMPORT!$F:$AF,22,0),1,10),MID(VLOOKUP(B823,IMPORT!$F:$AF,20,0),1,10)),"")),"")</f>
        <v/>
      </c>
      <c r="O823" s="18" t="str">
        <f t="shared" ca="1" si="25"/>
        <v/>
      </c>
      <c r="P823" s="14" t="str">
        <f>IFERROR(INT(IF(MID(VLOOKUP(B823,IMPORT!$F:$AF,23,FALSE),1,10)&lt;&gt;"null",MID(VLOOKUP(B823,IMPORT!$F:$AF,23,FALSE),1,10),"")),"")</f>
        <v/>
      </c>
      <c r="Q823" s="16" t="str">
        <f>IFERROR(INT(IF(MID(VLOOKUP(B823,IMPORT!$F:$AF,26,FALSE),1,10)&lt;&gt;"null",MID(VLOOKUP(B823,IMPORT!$F:$AF,26,FALSE),1,10),"")),"")</f>
        <v/>
      </c>
      <c r="R823" s="16" t="str">
        <f>IFERROR(IF(VLOOKUP(B823,IMPORT!$F:$AF,11,FALSE)="true","X",""),"")</f>
        <v/>
      </c>
      <c r="S823" s="16" t="str">
        <f>IFERROR(IF(VLOOKUP(B823,IMPORT!$F:$AF,12,FALSE)="true","X",""),"")</f>
        <v/>
      </c>
      <c r="T823" s="16" t="str">
        <f>IFERROR(IF(VLOOKUP(B823,IMPORT!$F:$AF,9,FALSE)="true","X",""),"")</f>
        <v/>
      </c>
      <c r="U823" s="16" t="str">
        <f>IFERROR(IF(VLOOKUP(B823,IMPORT!$F:$AF,10,FALSE)="true","X",""),"")</f>
        <v/>
      </c>
      <c r="V823" s="16" t="str">
        <f>IFERROR(IF(VLOOKUP(B823,IMPORT!$F:$AF,13,FALSE)="true","X",""),"")</f>
        <v/>
      </c>
      <c r="W823" s="16" t="str">
        <f>IFERROR(IF(VLOOKUP(B823,IMPORT!$F:$AF,14,FALSE)="true","X",""),"")</f>
        <v/>
      </c>
      <c r="X823" s="12" t="str">
        <f>IFERROR(INT(IF(MID(VLOOKUP(B823,IMPORT!$F:$AF,27,FALSE),1,10)&lt;&gt;"null",MID(VLOOKUP(B823,IMPORT!$F:$AF,27,FALSE),1,10),"-")),"")</f>
        <v/>
      </c>
      <c r="Y823" s="21" t="str">
        <f>IFERROR(IF(VLOOKUP(B823,IMPORT!$F:$AF,24,FALSE)&lt;&gt;"null",VLOOKUP(B823,IMPORT!$F:$AF,24,FALSE),""),"")</f>
        <v/>
      </c>
      <c r="Z823" s="18" t="str">
        <f>IFERROR(IF(VLOOKUP(B823,IMPORT!$F:$AF,25,FALSE)&lt;&gt;"null",VLOOKUP(B823,IMPORT!$F:$AF,25,FALSE),""),"")</f>
        <v/>
      </c>
    </row>
    <row r="824" spans="1:26">
      <c r="A824" s="1" t="str">
        <f>IFERROR(IF(IMPORT!C824&lt;&gt;"",IMPORT!C824,""),"")</f>
        <v/>
      </c>
      <c r="B824" s="1">
        <f>IFERROR(VLOOKUP(D824,IMPORT!$1:$1048576,6,FALSE),"")</f>
        <v>0</v>
      </c>
      <c r="C824" s="1" t="str">
        <f>IFERROR(VLOOKUP(B824,IMPORT!$F:$G,2,FALSE),"")</f>
        <v/>
      </c>
      <c r="D824" s="8" t="str">
        <f>IFERROR(IF(IMPORT!A824&lt;&gt;"",IMPORT!A824,""),"")</f>
        <v/>
      </c>
      <c r="E824" s="1">
        <f>IFERROR(VLOOKUP(D824,IMPORT!$1:$1048576,21,FALSE),"")</f>
        <v>0</v>
      </c>
      <c r="F824" s="22" t="str">
        <f>IFERROR(IF(VLOOKUP(B824,IMPORT!$F:$J,4,0)="true","","S"),"")</f>
        <v/>
      </c>
      <c r="G824" s="10" t="str">
        <f>IFERROR(IF(VLOOKUP(B824,IMPORT!$F:$J,5,0)="normal","","B"),"")</f>
        <v/>
      </c>
      <c r="H824" s="23" t="str">
        <f>IFERROR(IF(VLOOKUP(B824,IMPORT!$F:$L,7,0)="true","","P"),"")</f>
        <v/>
      </c>
      <c r="I824" s="18" t="str">
        <f>IF(AND(OR(IMPORT!K824="available",IMPORT!K824="reservation",IMPORT!K824="reservation-late"),OR(A824&lt;&gt;"Z - Garage - Livraison",A824&lt;&gt;"Z - Garage - Livraison")),B824,"")</f>
        <v/>
      </c>
      <c r="J824" s="18" t="str">
        <f>IFERROR(IF(VLOOKUP(B824,IMPORT!$F:$AF,21,FALSE)&lt;&gt;"null",IF(OR(A824="Z - Garage - Livraison",A824="Z - Garage - Restitution"),"",B824),""),"")</f>
        <v/>
      </c>
      <c r="K824" s="18" t="str">
        <f>IF(AND(J824="",OR(IMPORT!K824="intervention",IMPORT!K824="intervention-late")),IF(OR(A824="Z - Garage - Livraison",A824="Z - Garage - Restitution"),"",B824),"")</f>
        <v/>
      </c>
      <c r="L824" s="18" t="str">
        <f t="shared" si="24"/>
        <v/>
      </c>
      <c r="M824" s="20" t="str">
        <f>IFERROR(INT(IF(OR(IMPORT!K824="intervention",IMPORT!K824="intervention-late",IMPORT!K824="unavailable"),IF(J824&lt;&gt;"",MID(VLOOKUP(B824,IMPORT!$F:$AF,21,0),1,10),MID(VLOOKUP(B824,IMPORT!$F:$AF,19,0),1,10)),"")),"")</f>
        <v/>
      </c>
      <c r="N824" s="20" t="str">
        <f>IFERROR(INT(IF(OR(IMPORT!K824="intervention",IMPORT!K824="intervention-late",IMPORT!K824="unavailable"),IF(J824&lt;&gt;"",MID(VLOOKUP(B824,IMPORT!$F:$AF,22,0),1,10),MID(VLOOKUP(B824,IMPORT!$F:$AF,20,0),1,10)),"")),"")</f>
        <v/>
      </c>
      <c r="O824" s="18" t="str">
        <f t="shared" ca="1" si="25"/>
        <v/>
      </c>
      <c r="P824" s="14" t="str">
        <f>IFERROR(INT(IF(MID(VLOOKUP(B824,IMPORT!$F:$AF,23,FALSE),1,10)&lt;&gt;"null",MID(VLOOKUP(B824,IMPORT!$F:$AF,23,FALSE),1,10),"")),"")</f>
        <v/>
      </c>
      <c r="Q824" s="16" t="str">
        <f>IFERROR(INT(IF(MID(VLOOKUP(B824,IMPORT!$F:$AF,26,FALSE),1,10)&lt;&gt;"null",MID(VLOOKUP(B824,IMPORT!$F:$AF,26,FALSE),1,10),"")),"")</f>
        <v/>
      </c>
      <c r="R824" s="16" t="str">
        <f>IFERROR(IF(VLOOKUP(B824,IMPORT!$F:$AF,11,FALSE)="true","X",""),"")</f>
        <v/>
      </c>
      <c r="S824" s="16" t="str">
        <f>IFERROR(IF(VLOOKUP(B824,IMPORT!$F:$AF,12,FALSE)="true","X",""),"")</f>
        <v/>
      </c>
      <c r="T824" s="16" t="str">
        <f>IFERROR(IF(VLOOKUP(B824,IMPORT!$F:$AF,9,FALSE)="true","X",""),"")</f>
        <v/>
      </c>
      <c r="U824" s="16" t="str">
        <f>IFERROR(IF(VLOOKUP(B824,IMPORT!$F:$AF,10,FALSE)="true","X",""),"")</f>
        <v/>
      </c>
      <c r="V824" s="16" t="str">
        <f>IFERROR(IF(VLOOKUP(B824,IMPORT!$F:$AF,13,FALSE)="true","X",""),"")</f>
        <v/>
      </c>
      <c r="W824" s="16" t="str">
        <f>IFERROR(IF(VLOOKUP(B824,IMPORT!$F:$AF,14,FALSE)="true","X",""),"")</f>
        <v/>
      </c>
      <c r="X824" s="12" t="str">
        <f>IFERROR(INT(IF(MID(VLOOKUP(B824,IMPORT!$F:$AF,27,FALSE),1,10)&lt;&gt;"null",MID(VLOOKUP(B824,IMPORT!$F:$AF,27,FALSE),1,10),"-")),"")</f>
        <v/>
      </c>
      <c r="Y824" s="21" t="str">
        <f>IFERROR(IF(VLOOKUP(B824,IMPORT!$F:$AF,24,FALSE)&lt;&gt;"null",VLOOKUP(B824,IMPORT!$F:$AF,24,FALSE),""),"")</f>
        <v/>
      </c>
      <c r="Z824" s="18" t="str">
        <f>IFERROR(IF(VLOOKUP(B824,IMPORT!$F:$AF,25,FALSE)&lt;&gt;"null",VLOOKUP(B824,IMPORT!$F:$AF,25,FALSE),""),"")</f>
        <v/>
      </c>
    </row>
    <row r="825" spans="1:26">
      <c r="A825" s="1" t="str">
        <f>IFERROR(IF(IMPORT!C825&lt;&gt;"",IMPORT!C825,""),"")</f>
        <v/>
      </c>
      <c r="B825" s="1">
        <f>IFERROR(VLOOKUP(D825,IMPORT!$1:$1048576,6,FALSE),"")</f>
        <v>0</v>
      </c>
      <c r="C825" s="1" t="str">
        <f>IFERROR(VLOOKUP(B825,IMPORT!$F:$G,2,FALSE),"")</f>
        <v/>
      </c>
      <c r="D825" s="8" t="str">
        <f>IFERROR(IF(IMPORT!A825&lt;&gt;"",IMPORT!A825,""),"")</f>
        <v/>
      </c>
      <c r="E825" s="1">
        <f>IFERROR(VLOOKUP(D825,IMPORT!$1:$1048576,21,FALSE),"")</f>
        <v>0</v>
      </c>
      <c r="F825" s="22" t="str">
        <f>IFERROR(IF(VLOOKUP(B825,IMPORT!$F:$J,4,0)="true","","S"),"")</f>
        <v/>
      </c>
      <c r="G825" s="10" t="str">
        <f>IFERROR(IF(VLOOKUP(B825,IMPORT!$F:$J,5,0)="normal","","B"),"")</f>
        <v/>
      </c>
      <c r="H825" s="23" t="str">
        <f>IFERROR(IF(VLOOKUP(B825,IMPORT!$F:$L,7,0)="true","","P"),"")</f>
        <v/>
      </c>
      <c r="I825" s="18" t="str">
        <f>IF(AND(OR(IMPORT!K825="available",IMPORT!K825="reservation",IMPORT!K825="reservation-late"),OR(A825&lt;&gt;"Z - Garage - Livraison",A825&lt;&gt;"Z - Garage - Livraison")),B825,"")</f>
        <v/>
      </c>
      <c r="J825" s="18" t="str">
        <f>IFERROR(IF(VLOOKUP(B825,IMPORT!$F:$AF,21,FALSE)&lt;&gt;"null",IF(OR(A825="Z - Garage - Livraison",A825="Z - Garage - Restitution"),"",B825),""),"")</f>
        <v/>
      </c>
      <c r="K825" s="18" t="str">
        <f>IF(AND(J825="",OR(IMPORT!K825="intervention",IMPORT!K825="intervention-late")),IF(OR(A825="Z - Garage - Livraison",A825="Z - Garage - Restitution"),"",B825),"")</f>
        <v/>
      </c>
      <c r="L825" s="18" t="str">
        <f t="shared" si="24"/>
        <v/>
      </c>
      <c r="M825" s="20" t="str">
        <f>IFERROR(INT(IF(OR(IMPORT!K825="intervention",IMPORT!K825="intervention-late",IMPORT!K825="unavailable"),IF(J825&lt;&gt;"",MID(VLOOKUP(B825,IMPORT!$F:$AF,21,0),1,10),MID(VLOOKUP(B825,IMPORT!$F:$AF,19,0),1,10)),"")),"")</f>
        <v/>
      </c>
      <c r="N825" s="20" t="str">
        <f>IFERROR(INT(IF(OR(IMPORT!K825="intervention",IMPORT!K825="intervention-late",IMPORT!K825="unavailable"),IF(J825&lt;&gt;"",MID(VLOOKUP(B825,IMPORT!$F:$AF,22,0),1,10),MID(VLOOKUP(B825,IMPORT!$F:$AF,20,0),1,10)),"")),"")</f>
        <v/>
      </c>
      <c r="O825" s="18" t="str">
        <f t="shared" ca="1" si="25"/>
        <v/>
      </c>
      <c r="P825" s="14" t="str">
        <f>IFERROR(INT(IF(MID(VLOOKUP(B825,IMPORT!$F:$AF,23,FALSE),1,10)&lt;&gt;"null",MID(VLOOKUP(B825,IMPORT!$F:$AF,23,FALSE),1,10),"")),"")</f>
        <v/>
      </c>
      <c r="Q825" s="16" t="str">
        <f>IFERROR(INT(IF(MID(VLOOKUP(B825,IMPORT!$F:$AF,26,FALSE),1,10)&lt;&gt;"null",MID(VLOOKUP(B825,IMPORT!$F:$AF,26,FALSE),1,10),"")),"")</f>
        <v/>
      </c>
      <c r="R825" s="16" t="str">
        <f>IFERROR(IF(VLOOKUP(B825,IMPORT!$F:$AF,11,FALSE)="true","X",""),"")</f>
        <v/>
      </c>
      <c r="S825" s="16" t="str">
        <f>IFERROR(IF(VLOOKUP(B825,IMPORT!$F:$AF,12,FALSE)="true","X",""),"")</f>
        <v/>
      </c>
      <c r="T825" s="16" t="str">
        <f>IFERROR(IF(VLOOKUP(B825,IMPORT!$F:$AF,9,FALSE)="true","X",""),"")</f>
        <v/>
      </c>
      <c r="U825" s="16" t="str">
        <f>IFERROR(IF(VLOOKUP(B825,IMPORT!$F:$AF,10,FALSE)="true","X",""),"")</f>
        <v/>
      </c>
      <c r="V825" s="16" t="str">
        <f>IFERROR(IF(VLOOKUP(B825,IMPORT!$F:$AF,13,FALSE)="true","X",""),"")</f>
        <v/>
      </c>
      <c r="W825" s="16" t="str">
        <f>IFERROR(IF(VLOOKUP(B825,IMPORT!$F:$AF,14,FALSE)="true","X",""),"")</f>
        <v/>
      </c>
      <c r="X825" s="12" t="str">
        <f>IFERROR(INT(IF(MID(VLOOKUP(B825,IMPORT!$F:$AF,27,FALSE),1,10)&lt;&gt;"null",MID(VLOOKUP(B825,IMPORT!$F:$AF,27,FALSE),1,10),"-")),"")</f>
        <v/>
      </c>
      <c r="Y825" s="21" t="str">
        <f>IFERROR(IF(VLOOKUP(B825,IMPORT!$F:$AF,24,FALSE)&lt;&gt;"null",VLOOKUP(B825,IMPORT!$F:$AF,24,FALSE),""),"")</f>
        <v/>
      </c>
      <c r="Z825" s="18" t="str">
        <f>IFERROR(IF(VLOOKUP(B825,IMPORT!$F:$AF,25,FALSE)&lt;&gt;"null",VLOOKUP(B825,IMPORT!$F:$AF,25,FALSE),""),"")</f>
        <v/>
      </c>
    </row>
    <row r="826" spans="1:26">
      <c r="A826" s="1" t="str">
        <f>IFERROR(IF(IMPORT!C826&lt;&gt;"",IMPORT!C826,""),"")</f>
        <v/>
      </c>
      <c r="B826" s="1">
        <f>IFERROR(VLOOKUP(D826,IMPORT!$1:$1048576,6,FALSE),"")</f>
        <v>0</v>
      </c>
      <c r="C826" s="1" t="str">
        <f>IFERROR(VLOOKUP(B826,IMPORT!$F:$G,2,FALSE),"")</f>
        <v/>
      </c>
      <c r="D826" s="8" t="str">
        <f>IFERROR(IF(IMPORT!A826&lt;&gt;"",IMPORT!A826,""),"")</f>
        <v/>
      </c>
      <c r="E826" s="1">
        <f>IFERROR(VLOOKUP(D826,IMPORT!$1:$1048576,21,FALSE),"")</f>
        <v>0</v>
      </c>
      <c r="F826" s="22" t="str">
        <f>IFERROR(IF(VLOOKUP(B826,IMPORT!$F:$J,4,0)="true","","S"),"")</f>
        <v/>
      </c>
      <c r="G826" s="10" t="str">
        <f>IFERROR(IF(VLOOKUP(B826,IMPORT!$F:$J,5,0)="normal","","B"),"")</f>
        <v/>
      </c>
      <c r="H826" s="23" t="str">
        <f>IFERROR(IF(VLOOKUP(B826,IMPORT!$F:$L,7,0)="true","","P"),"")</f>
        <v/>
      </c>
      <c r="I826" s="18" t="str">
        <f>IF(AND(OR(IMPORT!K826="available",IMPORT!K826="reservation",IMPORT!K826="reservation-late"),OR(A826&lt;&gt;"Z - Garage - Livraison",A826&lt;&gt;"Z - Garage - Livraison")),B826,"")</f>
        <v/>
      </c>
      <c r="J826" s="18" t="str">
        <f>IFERROR(IF(VLOOKUP(B826,IMPORT!$F:$AF,21,FALSE)&lt;&gt;"null",IF(OR(A826="Z - Garage - Livraison",A826="Z - Garage - Restitution"),"",B826),""),"")</f>
        <v/>
      </c>
      <c r="K826" s="18" t="str">
        <f>IF(AND(J826="",OR(IMPORT!K826="intervention",IMPORT!K826="intervention-late")),IF(OR(A826="Z - Garage - Livraison",A826="Z - Garage - Restitution"),"",B826),"")</f>
        <v/>
      </c>
      <c r="L826" s="18" t="str">
        <f t="shared" si="24"/>
        <v/>
      </c>
      <c r="M826" s="20" t="str">
        <f>IFERROR(INT(IF(OR(IMPORT!K826="intervention",IMPORT!K826="intervention-late",IMPORT!K826="unavailable"),IF(J826&lt;&gt;"",MID(VLOOKUP(B826,IMPORT!$F:$AF,21,0),1,10),MID(VLOOKUP(B826,IMPORT!$F:$AF,19,0),1,10)),"")),"")</f>
        <v/>
      </c>
      <c r="N826" s="20" t="str">
        <f>IFERROR(INT(IF(OR(IMPORT!K826="intervention",IMPORT!K826="intervention-late",IMPORT!K826="unavailable"),IF(J826&lt;&gt;"",MID(VLOOKUP(B826,IMPORT!$F:$AF,22,0),1,10),MID(VLOOKUP(B826,IMPORT!$F:$AF,20,0),1,10)),"")),"")</f>
        <v/>
      </c>
      <c r="O826" s="18" t="str">
        <f t="shared" ca="1" si="25"/>
        <v/>
      </c>
      <c r="P826" s="14" t="str">
        <f>IFERROR(INT(IF(MID(VLOOKUP(B826,IMPORT!$F:$AF,23,FALSE),1,10)&lt;&gt;"null",MID(VLOOKUP(B826,IMPORT!$F:$AF,23,FALSE),1,10),"")),"")</f>
        <v/>
      </c>
      <c r="Q826" s="16" t="str">
        <f>IFERROR(INT(IF(MID(VLOOKUP(B826,IMPORT!$F:$AF,26,FALSE),1,10)&lt;&gt;"null",MID(VLOOKUP(B826,IMPORT!$F:$AF,26,FALSE),1,10),"")),"")</f>
        <v/>
      </c>
      <c r="R826" s="16" t="str">
        <f>IFERROR(IF(VLOOKUP(B826,IMPORT!$F:$AF,11,FALSE)="true","X",""),"")</f>
        <v/>
      </c>
      <c r="S826" s="16" t="str">
        <f>IFERROR(IF(VLOOKUP(B826,IMPORT!$F:$AF,12,FALSE)="true","X",""),"")</f>
        <v/>
      </c>
      <c r="T826" s="16" t="str">
        <f>IFERROR(IF(VLOOKUP(B826,IMPORT!$F:$AF,9,FALSE)="true","X",""),"")</f>
        <v/>
      </c>
      <c r="U826" s="16" t="str">
        <f>IFERROR(IF(VLOOKUP(B826,IMPORT!$F:$AF,10,FALSE)="true","X",""),"")</f>
        <v/>
      </c>
      <c r="V826" s="16" t="str">
        <f>IFERROR(IF(VLOOKUP(B826,IMPORT!$F:$AF,13,FALSE)="true","X",""),"")</f>
        <v/>
      </c>
      <c r="W826" s="16" t="str">
        <f>IFERROR(IF(VLOOKUP(B826,IMPORT!$F:$AF,14,FALSE)="true","X",""),"")</f>
        <v/>
      </c>
      <c r="X826" s="12" t="str">
        <f>IFERROR(INT(IF(MID(VLOOKUP(B826,IMPORT!$F:$AF,27,FALSE),1,10)&lt;&gt;"null",MID(VLOOKUP(B826,IMPORT!$F:$AF,27,FALSE),1,10),"-")),"")</f>
        <v/>
      </c>
      <c r="Y826" s="21" t="str">
        <f>IFERROR(IF(VLOOKUP(B826,IMPORT!$F:$AF,24,FALSE)&lt;&gt;"null",VLOOKUP(B826,IMPORT!$F:$AF,24,FALSE),""),"")</f>
        <v/>
      </c>
      <c r="Z826" s="18" t="str">
        <f>IFERROR(IF(VLOOKUP(B826,IMPORT!$F:$AF,25,FALSE)&lt;&gt;"null",VLOOKUP(B826,IMPORT!$F:$AF,25,FALSE),""),"")</f>
        <v/>
      </c>
    </row>
    <row r="827" spans="1:26">
      <c r="A827" s="1" t="str">
        <f>IFERROR(IF(IMPORT!C827&lt;&gt;"",IMPORT!C827,""),"")</f>
        <v/>
      </c>
      <c r="B827" s="1">
        <f>IFERROR(VLOOKUP(D827,IMPORT!$1:$1048576,6,FALSE),"")</f>
        <v>0</v>
      </c>
      <c r="C827" s="1" t="str">
        <f>IFERROR(VLOOKUP(B827,IMPORT!$F:$G,2,FALSE),"")</f>
        <v/>
      </c>
      <c r="D827" s="8" t="str">
        <f>IFERROR(IF(IMPORT!A827&lt;&gt;"",IMPORT!A827,""),"")</f>
        <v/>
      </c>
      <c r="E827" s="1">
        <f>IFERROR(VLOOKUP(D827,IMPORT!$1:$1048576,21,FALSE),"")</f>
        <v>0</v>
      </c>
      <c r="F827" s="22" t="str">
        <f>IFERROR(IF(VLOOKUP(B827,IMPORT!$F:$J,4,0)="true","","S"),"")</f>
        <v/>
      </c>
      <c r="G827" s="10" t="str">
        <f>IFERROR(IF(VLOOKUP(B827,IMPORT!$F:$J,5,0)="normal","","B"),"")</f>
        <v/>
      </c>
      <c r="H827" s="23" t="str">
        <f>IFERROR(IF(VLOOKUP(B827,IMPORT!$F:$L,7,0)="true","","P"),"")</f>
        <v/>
      </c>
      <c r="I827" s="18" t="str">
        <f>IF(AND(OR(IMPORT!K827="available",IMPORT!K827="reservation",IMPORT!K827="reservation-late"),OR(A827&lt;&gt;"Z - Garage - Livraison",A827&lt;&gt;"Z - Garage - Livraison")),B827,"")</f>
        <v/>
      </c>
      <c r="J827" s="18" t="str">
        <f>IFERROR(IF(VLOOKUP(B827,IMPORT!$F:$AF,21,FALSE)&lt;&gt;"null",IF(OR(A827="Z - Garage - Livraison",A827="Z - Garage - Restitution"),"",B827),""),"")</f>
        <v/>
      </c>
      <c r="K827" s="18" t="str">
        <f>IF(AND(J827="",OR(IMPORT!K827="intervention",IMPORT!K827="intervention-late")),IF(OR(A827="Z - Garage - Livraison",A827="Z - Garage - Restitution"),"",B827),"")</f>
        <v/>
      </c>
      <c r="L827" s="18" t="str">
        <f t="shared" si="24"/>
        <v/>
      </c>
      <c r="M827" s="20" t="str">
        <f>IFERROR(INT(IF(OR(IMPORT!K827="intervention",IMPORT!K827="intervention-late",IMPORT!K827="unavailable"),IF(J827&lt;&gt;"",MID(VLOOKUP(B827,IMPORT!$F:$AF,21,0),1,10),MID(VLOOKUP(B827,IMPORT!$F:$AF,19,0),1,10)),"")),"")</f>
        <v/>
      </c>
      <c r="N827" s="20" t="str">
        <f>IFERROR(INT(IF(OR(IMPORT!K827="intervention",IMPORT!K827="intervention-late",IMPORT!K827="unavailable"),IF(J827&lt;&gt;"",MID(VLOOKUP(B827,IMPORT!$F:$AF,22,0),1,10),MID(VLOOKUP(B827,IMPORT!$F:$AF,20,0),1,10)),"")),"")</f>
        <v/>
      </c>
      <c r="O827" s="18" t="str">
        <f t="shared" ca="1" si="25"/>
        <v/>
      </c>
      <c r="P827" s="14" t="str">
        <f>IFERROR(INT(IF(MID(VLOOKUP(B827,IMPORT!$F:$AF,23,FALSE),1,10)&lt;&gt;"null",MID(VLOOKUP(B827,IMPORT!$F:$AF,23,FALSE),1,10),"")),"")</f>
        <v/>
      </c>
      <c r="Q827" s="16" t="str">
        <f>IFERROR(INT(IF(MID(VLOOKUP(B827,IMPORT!$F:$AF,26,FALSE),1,10)&lt;&gt;"null",MID(VLOOKUP(B827,IMPORT!$F:$AF,26,FALSE),1,10),"")),"")</f>
        <v/>
      </c>
      <c r="R827" s="16" t="str">
        <f>IFERROR(IF(VLOOKUP(B827,IMPORT!$F:$AF,11,FALSE)="true","X",""),"")</f>
        <v/>
      </c>
      <c r="S827" s="16" t="str">
        <f>IFERROR(IF(VLOOKUP(B827,IMPORT!$F:$AF,12,FALSE)="true","X",""),"")</f>
        <v/>
      </c>
      <c r="T827" s="16" t="str">
        <f>IFERROR(IF(VLOOKUP(B827,IMPORT!$F:$AF,9,FALSE)="true","X",""),"")</f>
        <v/>
      </c>
      <c r="U827" s="16" t="str">
        <f>IFERROR(IF(VLOOKUP(B827,IMPORT!$F:$AF,10,FALSE)="true","X",""),"")</f>
        <v/>
      </c>
      <c r="V827" s="16" t="str">
        <f>IFERROR(IF(VLOOKUP(B827,IMPORT!$F:$AF,13,FALSE)="true","X",""),"")</f>
        <v/>
      </c>
      <c r="W827" s="16" t="str">
        <f>IFERROR(IF(VLOOKUP(B827,IMPORT!$F:$AF,14,FALSE)="true","X",""),"")</f>
        <v/>
      </c>
      <c r="X827" s="12" t="str">
        <f>IFERROR(INT(IF(MID(VLOOKUP(B827,IMPORT!$F:$AF,27,FALSE),1,10)&lt;&gt;"null",MID(VLOOKUP(B827,IMPORT!$F:$AF,27,FALSE),1,10),"-")),"")</f>
        <v/>
      </c>
      <c r="Y827" s="21" t="str">
        <f>IFERROR(IF(VLOOKUP(B827,IMPORT!$F:$AF,24,FALSE)&lt;&gt;"null",VLOOKUP(B827,IMPORT!$F:$AF,24,FALSE),""),"")</f>
        <v/>
      </c>
      <c r="Z827" s="18" t="str">
        <f>IFERROR(IF(VLOOKUP(B827,IMPORT!$F:$AF,25,FALSE)&lt;&gt;"null",VLOOKUP(B827,IMPORT!$F:$AF,25,FALSE),""),"")</f>
        <v/>
      </c>
    </row>
    <row r="828" spans="1:26">
      <c r="A828" s="1" t="str">
        <f>IFERROR(IF(IMPORT!C828&lt;&gt;"",IMPORT!C828,""),"")</f>
        <v/>
      </c>
      <c r="B828" s="1">
        <f>IFERROR(VLOOKUP(D828,IMPORT!$1:$1048576,6,FALSE),"")</f>
        <v>0</v>
      </c>
      <c r="C828" s="1" t="str">
        <f>IFERROR(VLOOKUP(B828,IMPORT!$F:$G,2,FALSE),"")</f>
        <v/>
      </c>
      <c r="D828" s="8" t="str">
        <f>IFERROR(IF(IMPORT!A828&lt;&gt;"",IMPORT!A828,""),"")</f>
        <v/>
      </c>
      <c r="E828" s="1">
        <f>IFERROR(VLOOKUP(D828,IMPORT!$1:$1048576,21,FALSE),"")</f>
        <v>0</v>
      </c>
      <c r="F828" s="22" t="str">
        <f>IFERROR(IF(VLOOKUP(B828,IMPORT!$F:$J,4,0)="true","","S"),"")</f>
        <v/>
      </c>
      <c r="G828" s="10" t="str">
        <f>IFERROR(IF(VLOOKUP(B828,IMPORT!$F:$J,5,0)="normal","","B"),"")</f>
        <v/>
      </c>
      <c r="H828" s="23" t="str">
        <f>IFERROR(IF(VLOOKUP(B828,IMPORT!$F:$L,7,0)="true","","P"),"")</f>
        <v/>
      </c>
      <c r="I828" s="18" t="str">
        <f>IF(AND(OR(IMPORT!K828="available",IMPORT!K828="reservation",IMPORT!K828="reservation-late"),OR(A828&lt;&gt;"Z - Garage - Livraison",A828&lt;&gt;"Z - Garage - Livraison")),B828,"")</f>
        <v/>
      </c>
      <c r="J828" s="18" t="str">
        <f>IFERROR(IF(VLOOKUP(B828,IMPORT!$F:$AF,21,FALSE)&lt;&gt;"null",IF(OR(A828="Z - Garage - Livraison",A828="Z - Garage - Restitution"),"",B828),""),"")</f>
        <v/>
      </c>
      <c r="K828" s="18" t="str">
        <f>IF(AND(J828="",OR(IMPORT!K828="intervention",IMPORT!K828="intervention-late")),IF(OR(A828="Z - Garage - Livraison",A828="Z - Garage - Restitution"),"",B828),"")</f>
        <v/>
      </c>
      <c r="L828" s="18" t="str">
        <f t="shared" si="24"/>
        <v/>
      </c>
      <c r="M828" s="20" t="str">
        <f>IFERROR(INT(IF(OR(IMPORT!K828="intervention",IMPORT!K828="intervention-late",IMPORT!K828="unavailable"),IF(J828&lt;&gt;"",MID(VLOOKUP(B828,IMPORT!$F:$AF,21,0),1,10),MID(VLOOKUP(B828,IMPORT!$F:$AF,19,0),1,10)),"")),"")</f>
        <v/>
      </c>
      <c r="N828" s="20" t="str">
        <f>IFERROR(INT(IF(OR(IMPORT!K828="intervention",IMPORT!K828="intervention-late",IMPORT!K828="unavailable"),IF(J828&lt;&gt;"",MID(VLOOKUP(B828,IMPORT!$F:$AF,22,0),1,10),MID(VLOOKUP(B828,IMPORT!$F:$AF,20,0),1,10)),"")),"")</f>
        <v/>
      </c>
      <c r="O828" s="18" t="str">
        <f t="shared" ca="1" si="25"/>
        <v/>
      </c>
      <c r="P828" s="14" t="str">
        <f>IFERROR(INT(IF(MID(VLOOKUP(B828,IMPORT!$F:$AF,23,FALSE),1,10)&lt;&gt;"null",MID(VLOOKUP(B828,IMPORT!$F:$AF,23,FALSE),1,10),"")),"")</f>
        <v/>
      </c>
      <c r="Q828" s="16" t="str">
        <f>IFERROR(INT(IF(MID(VLOOKUP(B828,IMPORT!$F:$AF,26,FALSE),1,10)&lt;&gt;"null",MID(VLOOKUP(B828,IMPORT!$F:$AF,26,FALSE),1,10),"")),"")</f>
        <v/>
      </c>
      <c r="R828" s="16" t="str">
        <f>IFERROR(IF(VLOOKUP(B828,IMPORT!$F:$AF,11,FALSE)="true","X",""),"")</f>
        <v/>
      </c>
      <c r="S828" s="16" t="str">
        <f>IFERROR(IF(VLOOKUP(B828,IMPORT!$F:$AF,12,FALSE)="true","X",""),"")</f>
        <v/>
      </c>
      <c r="T828" s="16" t="str">
        <f>IFERROR(IF(VLOOKUP(B828,IMPORT!$F:$AF,9,FALSE)="true","X",""),"")</f>
        <v/>
      </c>
      <c r="U828" s="16" t="str">
        <f>IFERROR(IF(VLOOKUP(B828,IMPORT!$F:$AF,10,FALSE)="true","X",""),"")</f>
        <v/>
      </c>
      <c r="V828" s="16" t="str">
        <f>IFERROR(IF(VLOOKUP(B828,IMPORT!$F:$AF,13,FALSE)="true","X",""),"")</f>
        <v/>
      </c>
      <c r="W828" s="16" t="str">
        <f>IFERROR(IF(VLOOKUP(B828,IMPORT!$F:$AF,14,FALSE)="true","X",""),"")</f>
        <v/>
      </c>
      <c r="X828" s="12" t="str">
        <f>IFERROR(INT(IF(MID(VLOOKUP(B828,IMPORT!$F:$AF,27,FALSE),1,10)&lt;&gt;"null",MID(VLOOKUP(B828,IMPORT!$F:$AF,27,FALSE),1,10),"-")),"")</f>
        <v/>
      </c>
      <c r="Y828" s="21" t="str">
        <f>IFERROR(IF(VLOOKUP(B828,IMPORT!$F:$AF,24,FALSE)&lt;&gt;"null",VLOOKUP(B828,IMPORT!$F:$AF,24,FALSE),""),"")</f>
        <v/>
      </c>
      <c r="Z828" s="18" t="str">
        <f>IFERROR(IF(VLOOKUP(B828,IMPORT!$F:$AF,25,FALSE)&lt;&gt;"null",VLOOKUP(B828,IMPORT!$F:$AF,25,FALSE),""),"")</f>
        <v/>
      </c>
    </row>
    <row r="829" spans="1:26">
      <c r="A829" s="1" t="str">
        <f>IFERROR(IF(IMPORT!C829&lt;&gt;"",IMPORT!C829,""),"")</f>
        <v/>
      </c>
      <c r="B829" s="1">
        <f>IFERROR(VLOOKUP(D829,IMPORT!$1:$1048576,6,FALSE),"")</f>
        <v>0</v>
      </c>
      <c r="C829" s="1" t="str">
        <f>IFERROR(VLOOKUP(B829,IMPORT!$F:$G,2,FALSE),"")</f>
        <v/>
      </c>
      <c r="D829" s="8" t="str">
        <f>IFERROR(IF(IMPORT!A829&lt;&gt;"",IMPORT!A829,""),"")</f>
        <v/>
      </c>
      <c r="E829" s="1">
        <f>IFERROR(VLOOKUP(D829,IMPORT!$1:$1048576,21,FALSE),"")</f>
        <v>0</v>
      </c>
      <c r="F829" s="22" t="str">
        <f>IFERROR(IF(VLOOKUP(B829,IMPORT!$F:$J,4,0)="true","","S"),"")</f>
        <v/>
      </c>
      <c r="G829" s="10" t="str">
        <f>IFERROR(IF(VLOOKUP(B829,IMPORT!$F:$J,5,0)="normal","","B"),"")</f>
        <v/>
      </c>
      <c r="H829" s="23" t="str">
        <f>IFERROR(IF(VLOOKUP(B829,IMPORT!$F:$L,7,0)="true","","P"),"")</f>
        <v/>
      </c>
      <c r="I829" s="18" t="str">
        <f>IF(AND(OR(IMPORT!K829="available",IMPORT!K829="reservation",IMPORT!K829="reservation-late"),OR(A829&lt;&gt;"Z - Garage - Livraison",A829&lt;&gt;"Z - Garage - Livraison")),B829,"")</f>
        <v/>
      </c>
      <c r="J829" s="18" t="str">
        <f>IFERROR(IF(VLOOKUP(B829,IMPORT!$F:$AF,21,FALSE)&lt;&gt;"null",IF(OR(A829="Z - Garage - Livraison",A829="Z - Garage - Restitution"),"",B829),""),"")</f>
        <v/>
      </c>
      <c r="K829" s="18" t="str">
        <f>IF(AND(J829="",OR(IMPORT!K829="intervention",IMPORT!K829="intervention-late")),IF(OR(A829="Z - Garage - Livraison",A829="Z - Garage - Restitution"),"",B829),"")</f>
        <v/>
      </c>
      <c r="L829" s="18" t="str">
        <f t="shared" si="24"/>
        <v/>
      </c>
      <c r="M829" s="20" t="str">
        <f>IFERROR(INT(IF(OR(IMPORT!K829="intervention",IMPORT!K829="intervention-late",IMPORT!K829="unavailable"),IF(J829&lt;&gt;"",MID(VLOOKUP(B829,IMPORT!$F:$AF,21,0),1,10),MID(VLOOKUP(B829,IMPORT!$F:$AF,19,0),1,10)),"")),"")</f>
        <v/>
      </c>
      <c r="N829" s="20" t="str">
        <f>IFERROR(INT(IF(OR(IMPORT!K829="intervention",IMPORT!K829="intervention-late",IMPORT!K829="unavailable"),IF(J829&lt;&gt;"",MID(VLOOKUP(B829,IMPORT!$F:$AF,22,0),1,10),MID(VLOOKUP(B829,IMPORT!$F:$AF,20,0),1,10)),"")),"")</f>
        <v/>
      </c>
      <c r="O829" s="18" t="str">
        <f t="shared" ca="1" si="25"/>
        <v/>
      </c>
      <c r="P829" s="14" t="str">
        <f>IFERROR(INT(IF(MID(VLOOKUP(B829,IMPORT!$F:$AF,23,FALSE),1,10)&lt;&gt;"null",MID(VLOOKUP(B829,IMPORT!$F:$AF,23,FALSE),1,10),"")),"")</f>
        <v/>
      </c>
      <c r="Q829" s="16" t="str">
        <f>IFERROR(INT(IF(MID(VLOOKUP(B829,IMPORT!$F:$AF,26,FALSE),1,10)&lt;&gt;"null",MID(VLOOKUP(B829,IMPORT!$F:$AF,26,FALSE),1,10),"")),"")</f>
        <v/>
      </c>
      <c r="R829" s="16" t="str">
        <f>IFERROR(IF(VLOOKUP(B829,IMPORT!$F:$AF,11,FALSE)="true","X",""),"")</f>
        <v/>
      </c>
      <c r="S829" s="16" t="str">
        <f>IFERROR(IF(VLOOKUP(B829,IMPORT!$F:$AF,12,FALSE)="true","X",""),"")</f>
        <v/>
      </c>
      <c r="T829" s="16" t="str">
        <f>IFERROR(IF(VLOOKUP(B829,IMPORT!$F:$AF,9,FALSE)="true","X",""),"")</f>
        <v/>
      </c>
      <c r="U829" s="16" t="str">
        <f>IFERROR(IF(VLOOKUP(B829,IMPORT!$F:$AF,10,FALSE)="true","X",""),"")</f>
        <v/>
      </c>
      <c r="V829" s="16" t="str">
        <f>IFERROR(IF(VLOOKUP(B829,IMPORT!$F:$AF,13,FALSE)="true","X",""),"")</f>
        <v/>
      </c>
      <c r="W829" s="16" t="str">
        <f>IFERROR(IF(VLOOKUP(B829,IMPORT!$F:$AF,14,FALSE)="true","X",""),"")</f>
        <v/>
      </c>
      <c r="X829" s="12" t="str">
        <f>IFERROR(INT(IF(MID(VLOOKUP(B829,IMPORT!$F:$AF,27,FALSE),1,10)&lt;&gt;"null",MID(VLOOKUP(B829,IMPORT!$F:$AF,27,FALSE),1,10),"-")),"")</f>
        <v/>
      </c>
      <c r="Y829" s="21" t="str">
        <f>IFERROR(IF(VLOOKUP(B829,IMPORT!$F:$AF,24,FALSE)&lt;&gt;"null",VLOOKUP(B829,IMPORT!$F:$AF,24,FALSE),""),"")</f>
        <v/>
      </c>
      <c r="Z829" s="18" t="str">
        <f>IFERROR(IF(VLOOKUP(B829,IMPORT!$F:$AF,25,FALSE)&lt;&gt;"null",VLOOKUP(B829,IMPORT!$F:$AF,25,FALSE),""),"")</f>
        <v/>
      </c>
    </row>
    <row r="830" spans="1:26">
      <c r="A830" s="1" t="str">
        <f>IFERROR(IF(IMPORT!C830&lt;&gt;"",IMPORT!C830,""),"")</f>
        <v/>
      </c>
      <c r="B830" s="1">
        <f>IFERROR(VLOOKUP(D830,IMPORT!$1:$1048576,6,FALSE),"")</f>
        <v>0</v>
      </c>
      <c r="C830" s="1" t="str">
        <f>IFERROR(VLOOKUP(B830,IMPORT!$F:$G,2,FALSE),"")</f>
        <v/>
      </c>
      <c r="D830" s="8" t="str">
        <f>IFERROR(IF(IMPORT!A830&lt;&gt;"",IMPORT!A830,""),"")</f>
        <v/>
      </c>
      <c r="E830" s="1">
        <f>IFERROR(VLOOKUP(D830,IMPORT!$1:$1048576,21,FALSE),"")</f>
        <v>0</v>
      </c>
      <c r="F830" s="22" t="str">
        <f>IFERROR(IF(VLOOKUP(B830,IMPORT!$F:$J,4,0)="true","","S"),"")</f>
        <v/>
      </c>
      <c r="G830" s="10" t="str">
        <f>IFERROR(IF(VLOOKUP(B830,IMPORT!$F:$J,5,0)="normal","","B"),"")</f>
        <v/>
      </c>
      <c r="H830" s="23" t="str">
        <f>IFERROR(IF(VLOOKUP(B830,IMPORT!$F:$L,7,0)="true","","P"),"")</f>
        <v/>
      </c>
      <c r="I830" s="18" t="str">
        <f>IF(AND(OR(IMPORT!K830="available",IMPORT!K830="reservation",IMPORT!K830="reservation-late"),OR(A830&lt;&gt;"Z - Garage - Livraison",A830&lt;&gt;"Z - Garage - Livraison")),B830,"")</f>
        <v/>
      </c>
      <c r="J830" s="18" t="str">
        <f>IFERROR(IF(VLOOKUP(B830,IMPORT!$F:$AF,21,FALSE)&lt;&gt;"null",IF(OR(A830="Z - Garage - Livraison",A830="Z - Garage - Restitution"),"",B830),""),"")</f>
        <v/>
      </c>
      <c r="K830" s="18" t="str">
        <f>IF(AND(J830="",OR(IMPORT!K830="intervention",IMPORT!K830="intervention-late")),IF(OR(A830="Z - Garage - Livraison",A830="Z - Garage - Restitution"),"",B830),"")</f>
        <v/>
      </c>
      <c r="L830" s="18" t="str">
        <f t="shared" si="24"/>
        <v/>
      </c>
      <c r="M830" s="20" t="str">
        <f>IFERROR(INT(IF(OR(IMPORT!K830="intervention",IMPORT!K830="intervention-late",IMPORT!K830="unavailable"),IF(J830&lt;&gt;"",MID(VLOOKUP(B830,IMPORT!$F:$AF,21,0),1,10),MID(VLOOKUP(B830,IMPORT!$F:$AF,19,0),1,10)),"")),"")</f>
        <v/>
      </c>
      <c r="N830" s="20" t="str">
        <f>IFERROR(INT(IF(OR(IMPORT!K830="intervention",IMPORT!K830="intervention-late",IMPORT!K830="unavailable"),IF(J830&lt;&gt;"",MID(VLOOKUP(B830,IMPORT!$F:$AF,22,0),1,10),MID(VLOOKUP(B830,IMPORT!$F:$AF,20,0),1,10)),"")),"")</f>
        <v/>
      </c>
      <c r="O830" s="18" t="str">
        <f t="shared" ca="1" si="25"/>
        <v/>
      </c>
      <c r="P830" s="14" t="str">
        <f>IFERROR(INT(IF(MID(VLOOKUP(B830,IMPORT!$F:$AF,23,FALSE),1,10)&lt;&gt;"null",MID(VLOOKUP(B830,IMPORT!$F:$AF,23,FALSE),1,10),"")),"")</f>
        <v/>
      </c>
      <c r="Q830" s="16" t="str">
        <f>IFERROR(INT(IF(MID(VLOOKUP(B830,IMPORT!$F:$AF,26,FALSE),1,10)&lt;&gt;"null",MID(VLOOKUP(B830,IMPORT!$F:$AF,26,FALSE),1,10),"")),"")</f>
        <v/>
      </c>
      <c r="R830" s="16" t="str">
        <f>IFERROR(IF(VLOOKUP(B830,IMPORT!$F:$AF,11,FALSE)="true","X",""),"")</f>
        <v/>
      </c>
      <c r="S830" s="16" t="str">
        <f>IFERROR(IF(VLOOKUP(B830,IMPORT!$F:$AF,12,FALSE)="true","X",""),"")</f>
        <v/>
      </c>
      <c r="T830" s="16" t="str">
        <f>IFERROR(IF(VLOOKUP(B830,IMPORT!$F:$AF,9,FALSE)="true","X",""),"")</f>
        <v/>
      </c>
      <c r="U830" s="16" t="str">
        <f>IFERROR(IF(VLOOKUP(B830,IMPORT!$F:$AF,10,FALSE)="true","X",""),"")</f>
        <v/>
      </c>
      <c r="V830" s="16" t="str">
        <f>IFERROR(IF(VLOOKUP(B830,IMPORT!$F:$AF,13,FALSE)="true","X",""),"")</f>
        <v/>
      </c>
      <c r="W830" s="16" t="str">
        <f>IFERROR(IF(VLOOKUP(B830,IMPORT!$F:$AF,14,FALSE)="true","X",""),"")</f>
        <v/>
      </c>
      <c r="X830" s="12" t="str">
        <f>IFERROR(INT(IF(MID(VLOOKUP(B830,IMPORT!$F:$AF,27,FALSE),1,10)&lt;&gt;"null",MID(VLOOKUP(B830,IMPORT!$F:$AF,27,FALSE),1,10),"-")),"")</f>
        <v/>
      </c>
      <c r="Y830" s="21" t="str">
        <f>IFERROR(IF(VLOOKUP(B830,IMPORT!$F:$AF,24,FALSE)&lt;&gt;"null",VLOOKUP(B830,IMPORT!$F:$AF,24,FALSE),""),"")</f>
        <v/>
      </c>
      <c r="Z830" s="18" t="str">
        <f>IFERROR(IF(VLOOKUP(B830,IMPORT!$F:$AF,25,FALSE)&lt;&gt;"null",VLOOKUP(B830,IMPORT!$F:$AF,25,FALSE),""),"")</f>
        <v/>
      </c>
    </row>
    <row r="831" spans="1:26">
      <c r="A831" s="1" t="str">
        <f>IFERROR(IF(IMPORT!C831&lt;&gt;"",IMPORT!C831,""),"")</f>
        <v/>
      </c>
      <c r="B831" s="1">
        <f>IFERROR(VLOOKUP(D831,IMPORT!$1:$1048576,6,FALSE),"")</f>
        <v>0</v>
      </c>
      <c r="C831" s="1" t="str">
        <f>IFERROR(VLOOKUP(B831,IMPORT!$F:$G,2,FALSE),"")</f>
        <v/>
      </c>
      <c r="D831" s="8" t="str">
        <f>IFERROR(IF(IMPORT!A831&lt;&gt;"",IMPORT!A831,""),"")</f>
        <v/>
      </c>
      <c r="E831" s="1">
        <f>IFERROR(VLOOKUP(D831,IMPORT!$1:$1048576,21,FALSE),"")</f>
        <v>0</v>
      </c>
      <c r="F831" s="22" t="str">
        <f>IFERROR(IF(VLOOKUP(B831,IMPORT!$F:$J,4,0)="true","","S"),"")</f>
        <v/>
      </c>
      <c r="G831" s="10" t="str">
        <f>IFERROR(IF(VLOOKUP(B831,IMPORT!$F:$J,5,0)="normal","","B"),"")</f>
        <v/>
      </c>
      <c r="H831" s="23" t="str">
        <f>IFERROR(IF(VLOOKUP(B831,IMPORT!$F:$L,7,0)="true","","P"),"")</f>
        <v/>
      </c>
      <c r="I831" s="18" t="str">
        <f>IF(AND(OR(IMPORT!K831="available",IMPORT!K831="reservation",IMPORT!K831="reservation-late"),OR(A831&lt;&gt;"Z - Garage - Livraison",A831&lt;&gt;"Z - Garage - Livraison")),B831,"")</f>
        <v/>
      </c>
      <c r="J831" s="18" t="str">
        <f>IFERROR(IF(VLOOKUP(B831,IMPORT!$F:$AF,21,FALSE)&lt;&gt;"null",IF(OR(A831="Z - Garage - Livraison",A831="Z - Garage - Restitution"),"",B831),""),"")</f>
        <v/>
      </c>
      <c r="K831" s="18" t="str">
        <f>IF(AND(J831="",OR(IMPORT!K831="intervention",IMPORT!K831="intervention-late")),IF(OR(A831="Z - Garage - Livraison",A831="Z - Garage - Restitution"),"",B831),"")</f>
        <v/>
      </c>
      <c r="L831" s="18" t="str">
        <f t="shared" si="24"/>
        <v/>
      </c>
      <c r="M831" s="20" t="str">
        <f>IFERROR(INT(IF(OR(IMPORT!K831="intervention",IMPORT!K831="intervention-late",IMPORT!K831="unavailable"),IF(J831&lt;&gt;"",MID(VLOOKUP(B831,IMPORT!$F:$AF,21,0),1,10),MID(VLOOKUP(B831,IMPORT!$F:$AF,19,0),1,10)),"")),"")</f>
        <v/>
      </c>
      <c r="N831" s="20" t="str">
        <f>IFERROR(INT(IF(OR(IMPORT!K831="intervention",IMPORT!K831="intervention-late",IMPORT!K831="unavailable"),IF(J831&lt;&gt;"",MID(VLOOKUP(B831,IMPORT!$F:$AF,22,0),1,10),MID(VLOOKUP(B831,IMPORT!$F:$AF,20,0),1,10)),"")),"")</f>
        <v/>
      </c>
      <c r="O831" s="18" t="str">
        <f t="shared" ca="1" si="25"/>
        <v/>
      </c>
      <c r="P831" s="14" t="str">
        <f>IFERROR(INT(IF(MID(VLOOKUP(B831,IMPORT!$F:$AF,23,FALSE),1,10)&lt;&gt;"null",MID(VLOOKUP(B831,IMPORT!$F:$AF,23,FALSE),1,10),"")),"")</f>
        <v/>
      </c>
      <c r="Q831" s="16" t="str">
        <f>IFERROR(INT(IF(MID(VLOOKUP(B831,IMPORT!$F:$AF,26,FALSE),1,10)&lt;&gt;"null",MID(VLOOKUP(B831,IMPORT!$F:$AF,26,FALSE),1,10),"")),"")</f>
        <v/>
      </c>
      <c r="R831" s="16" t="str">
        <f>IFERROR(IF(VLOOKUP(B831,IMPORT!$F:$AF,11,FALSE)="true","X",""),"")</f>
        <v/>
      </c>
      <c r="S831" s="16" t="str">
        <f>IFERROR(IF(VLOOKUP(B831,IMPORT!$F:$AF,12,FALSE)="true","X",""),"")</f>
        <v/>
      </c>
      <c r="T831" s="16" t="str">
        <f>IFERROR(IF(VLOOKUP(B831,IMPORT!$F:$AF,9,FALSE)="true","X",""),"")</f>
        <v/>
      </c>
      <c r="U831" s="16" t="str">
        <f>IFERROR(IF(VLOOKUP(B831,IMPORT!$F:$AF,10,FALSE)="true","X",""),"")</f>
        <v/>
      </c>
      <c r="V831" s="16" t="str">
        <f>IFERROR(IF(VLOOKUP(B831,IMPORT!$F:$AF,13,FALSE)="true","X",""),"")</f>
        <v/>
      </c>
      <c r="W831" s="16" t="str">
        <f>IFERROR(IF(VLOOKUP(B831,IMPORT!$F:$AF,14,FALSE)="true","X",""),"")</f>
        <v/>
      </c>
      <c r="X831" s="12" t="str">
        <f>IFERROR(INT(IF(MID(VLOOKUP(B831,IMPORT!$F:$AF,27,FALSE),1,10)&lt;&gt;"null",MID(VLOOKUP(B831,IMPORT!$F:$AF,27,FALSE),1,10),"-")),"")</f>
        <v/>
      </c>
      <c r="Y831" s="21" t="str">
        <f>IFERROR(IF(VLOOKUP(B831,IMPORT!$F:$AF,24,FALSE)&lt;&gt;"null",VLOOKUP(B831,IMPORT!$F:$AF,24,FALSE),""),"")</f>
        <v/>
      </c>
      <c r="Z831" s="18" t="str">
        <f>IFERROR(IF(VLOOKUP(B831,IMPORT!$F:$AF,25,FALSE)&lt;&gt;"null",VLOOKUP(B831,IMPORT!$F:$AF,25,FALSE),""),"")</f>
        <v/>
      </c>
    </row>
    <row r="832" spans="1:26">
      <c r="A832" s="1" t="str">
        <f>IFERROR(IF(IMPORT!C832&lt;&gt;"",IMPORT!C832,""),"")</f>
        <v/>
      </c>
      <c r="B832" s="1">
        <f>IFERROR(VLOOKUP(D832,IMPORT!$1:$1048576,6,FALSE),"")</f>
        <v>0</v>
      </c>
      <c r="C832" s="1" t="str">
        <f>IFERROR(VLOOKUP(B832,IMPORT!$F:$G,2,FALSE),"")</f>
        <v/>
      </c>
      <c r="D832" s="8" t="str">
        <f>IFERROR(IF(IMPORT!A832&lt;&gt;"",IMPORT!A832,""),"")</f>
        <v/>
      </c>
      <c r="E832" s="1">
        <f>IFERROR(VLOOKUP(D832,IMPORT!$1:$1048576,21,FALSE),"")</f>
        <v>0</v>
      </c>
      <c r="F832" s="22" t="str">
        <f>IFERROR(IF(VLOOKUP(B832,IMPORT!$F:$J,4,0)="true","","S"),"")</f>
        <v/>
      </c>
      <c r="G832" s="10" t="str">
        <f>IFERROR(IF(VLOOKUP(B832,IMPORT!$F:$J,5,0)="normal","","B"),"")</f>
        <v/>
      </c>
      <c r="H832" s="23" t="str">
        <f>IFERROR(IF(VLOOKUP(B832,IMPORT!$F:$L,7,0)="true","","P"),"")</f>
        <v/>
      </c>
      <c r="I832" s="18" t="str">
        <f>IF(AND(OR(IMPORT!K832="available",IMPORT!K832="reservation",IMPORT!K832="reservation-late"),OR(A832&lt;&gt;"Z - Garage - Livraison",A832&lt;&gt;"Z - Garage - Livraison")),B832,"")</f>
        <v/>
      </c>
      <c r="J832" s="18" t="str">
        <f>IFERROR(IF(VLOOKUP(B832,IMPORT!$F:$AF,21,FALSE)&lt;&gt;"null",IF(OR(A832="Z - Garage - Livraison",A832="Z - Garage - Restitution"),"",B832),""),"")</f>
        <v/>
      </c>
      <c r="K832" s="18" t="str">
        <f>IF(AND(J832="",OR(IMPORT!K832="intervention",IMPORT!K832="intervention-late")),IF(OR(A832="Z - Garage - Livraison",A832="Z - Garage - Restitution"),"",B832),"")</f>
        <v/>
      </c>
      <c r="L832" s="18" t="str">
        <f t="shared" si="24"/>
        <v/>
      </c>
      <c r="M832" s="20" t="str">
        <f>IFERROR(INT(IF(OR(IMPORT!K832="intervention",IMPORT!K832="intervention-late",IMPORT!K832="unavailable"),IF(J832&lt;&gt;"",MID(VLOOKUP(B832,IMPORT!$F:$AF,21,0),1,10),MID(VLOOKUP(B832,IMPORT!$F:$AF,19,0),1,10)),"")),"")</f>
        <v/>
      </c>
      <c r="N832" s="20" t="str">
        <f>IFERROR(INT(IF(OR(IMPORT!K832="intervention",IMPORT!K832="intervention-late",IMPORT!K832="unavailable"),IF(J832&lt;&gt;"",MID(VLOOKUP(B832,IMPORT!$F:$AF,22,0),1,10),MID(VLOOKUP(B832,IMPORT!$F:$AF,20,0),1,10)),"")),"")</f>
        <v/>
      </c>
      <c r="O832" s="18" t="str">
        <f t="shared" ca="1" si="25"/>
        <v/>
      </c>
      <c r="P832" s="14" t="str">
        <f>IFERROR(INT(IF(MID(VLOOKUP(B832,IMPORT!$F:$AF,23,FALSE),1,10)&lt;&gt;"null",MID(VLOOKUP(B832,IMPORT!$F:$AF,23,FALSE),1,10),"")),"")</f>
        <v/>
      </c>
      <c r="Q832" s="16" t="str">
        <f>IFERROR(INT(IF(MID(VLOOKUP(B832,IMPORT!$F:$AF,26,FALSE),1,10)&lt;&gt;"null",MID(VLOOKUP(B832,IMPORT!$F:$AF,26,FALSE),1,10),"")),"")</f>
        <v/>
      </c>
      <c r="R832" s="16" t="str">
        <f>IFERROR(IF(VLOOKUP(B832,IMPORT!$F:$AF,11,FALSE)="true","X",""),"")</f>
        <v/>
      </c>
      <c r="S832" s="16" t="str">
        <f>IFERROR(IF(VLOOKUP(B832,IMPORT!$F:$AF,12,FALSE)="true","X",""),"")</f>
        <v/>
      </c>
      <c r="T832" s="16" t="str">
        <f>IFERROR(IF(VLOOKUP(B832,IMPORT!$F:$AF,9,FALSE)="true","X",""),"")</f>
        <v/>
      </c>
      <c r="U832" s="16" t="str">
        <f>IFERROR(IF(VLOOKUP(B832,IMPORT!$F:$AF,10,FALSE)="true","X",""),"")</f>
        <v/>
      </c>
      <c r="V832" s="16" t="str">
        <f>IFERROR(IF(VLOOKUP(B832,IMPORT!$F:$AF,13,FALSE)="true","X",""),"")</f>
        <v/>
      </c>
      <c r="W832" s="16" t="str">
        <f>IFERROR(IF(VLOOKUP(B832,IMPORT!$F:$AF,14,FALSE)="true","X",""),"")</f>
        <v/>
      </c>
      <c r="X832" s="12" t="str">
        <f>IFERROR(INT(IF(MID(VLOOKUP(B832,IMPORT!$F:$AF,27,FALSE),1,10)&lt;&gt;"null",MID(VLOOKUP(B832,IMPORT!$F:$AF,27,FALSE),1,10),"-")),"")</f>
        <v/>
      </c>
      <c r="Y832" s="21" t="str">
        <f>IFERROR(IF(VLOOKUP(B832,IMPORT!$F:$AF,24,FALSE)&lt;&gt;"null",VLOOKUP(B832,IMPORT!$F:$AF,24,FALSE),""),"")</f>
        <v/>
      </c>
      <c r="Z832" s="18" t="str">
        <f>IFERROR(IF(VLOOKUP(B832,IMPORT!$F:$AF,25,FALSE)&lt;&gt;"null",VLOOKUP(B832,IMPORT!$F:$AF,25,FALSE),""),"")</f>
        <v/>
      </c>
    </row>
    <row r="833" spans="1:26">
      <c r="A833" s="1" t="str">
        <f>IFERROR(IF(IMPORT!C833&lt;&gt;"",IMPORT!C833,""),"")</f>
        <v/>
      </c>
      <c r="B833" s="1">
        <f>IFERROR(VLOOKUP(D833,IMPORT!$1:$1048576,6,FALSE),"")</f>
        <v>0</v>
      </c>
      <c r="C833" s="1" t="str">
        <f>IFERROR(VLOOKUP(B833,IMPORT!$F:$G,2,FALSE),"")</f>
        <v/>
      </c>
      <c r="D833" s="8" t="str">
        <f>IFERROR(IF(IMPORT!A833&lt;&gt;"",IMPORT!A833,""),"")</f>
        <v/>
      </c>
      <c r="E833" s="1">
        <f>IFERROR(VLOOKUP(D833,IMPORT!$1:$1048576,21,FALSE),"")</f>
        <v>0</v>
      </c>
      <c r="F833" s="22" t="str">
        <f>IFERROR(IF(VLOOKUP(B833,IMPORT!$F:$J,4,0)="true","","S"),"")</f>
        <v/>
      </c>
      <c r="G833" s="10" t="str">
        <f>IFERROR(IF(VLOOKUP(B833,IMPORT!$F:$J,5,0)="normal","","B"),"")</f>
        <v/>
      </c>
      <c r="H833" s="23" t="str">
        <f>IFERROR(IF(VLOOKUP(B833,IMPORT!$F:$L,7,0)="true","","P"),"")</f>
        <v/>
      </c>
      <c r="I833" s="18" t="str">
        <f>IF(AND(OR(IMPORT!K833="available",IMPORT!K833="reservation",IMPORT!K833="reservation-late"),OR(A833&lt;&gt;"Z - Garage - Livraison",A833&lt;&gt;"Z - Garage - Livraison")),B833,"")</f>
        <v/>
      </c>
      <c r="J833" s="18" t="str">
        <f>IFERROR(IF(VLOOKUP(B833,IMPORT!$F:$AF,21,FALSE)&lt;&gt;"null",IF(OR(A833="Z - Garage - Livraison",A833="Z - Garage - Restitution"),"",B833),""),"")</f>
        <v/>
      </c>
      <c r="K833" s="18" t="str">
        <f>IF(AND(J833="",OR(IMPORT!K833="intervention",IMPORT!K833="intervention-late")),IF(OR(A833="Z - Garage - Livraison",A833="Z - Garage - Restitution"),"",B833),"")</f>
        <v/>
      </c>
      <c r="L833" s="18" t="str">
        <f t="shared" si="24"/>
        <v/>
      </c>
      <c r="M833" s="20" t="str">
        <f>IFERROR(INT(IF(OR(IMPORT!K833="intervention",IMPORT!K833="intervention-late",IMPORT!K833="unavailable"),IF(J833&lt;&gt;"",MID(VLOOKUP(B833,IMPORT!$F:$AF,21,0),1,10),MID(VLOOKUP(B833,IMPORT!$F:$AF,19,0),1,10)),"")),"")</f>
        <v/>
      </c>
      <c r="N833" s="20" t="str">
        <f>IFERROR(INT(IF(OR(IMPORT!K833="intervention",IMPORT!K833="intervention-late",IMPORT!K833="unavailable"),IF(J833&lt;&gt;"",MID(VLOOKUP(B833,IMPORT!$F:$AF,22,0),1,10),MID(VLOOKUP(B833,IMPORT!$F:$AF,20,0),1,10)),"")),"")</f>
        <v/>
      </c>
      <c r="O833" s="18" t="str">
        <f t="shared" ca="1" si="25"/>
        <v/>
      </c>
      <c r="P833" s="14" t="str">
        <f>IFERROR(INT(IF(MID(VLOOKUP(B833,IMPORT!$F:$AF,23,FALSE),1,10)&lt;&gt;"null",MID(VLOOKUP(B833,IMPORT!$F:$AF,23,FALSE),1,10),"")),"")</f>
        <v/>
      </c>
      <c r="Q833" s="16" t="str">
        <f>IFERROR(INT(IF(MID(VLOOKUP(B833,IMPORT!$F:$AF,26,FALSE),1,10)&lt;&gt;"null",MID(VLOOKUP(B833,IMPORT!$F:$AF,26,FALSE),1,10),"")),"")</f>
        <v/>
      </c>
      <c r="R833" s="16" t="str">
        <f>IFERROR(IF(VLOOKUP(B833,IMPORT!$F:$AF,11,FALSE)="true","X",""),"")</f>
        <v/>
      </c>
      <c r="S833" s="16" t="str">
        <f>IFERROR(IF(VLOOKUP(B833,IMPORT!$F:$AF,12,FALSE)="true","X",""),"")</f>
        <v/>
      </c>
      <c r="T833" s="16" t="str">
        <f>IFERROR(IF(VLOOKUP(B833,IMPORT!$F:$AF,9,FALSE)="true","X",""),"")</f>
        <v/>
      </c>
      <c r="U833" s="16" t="str">
        <f>IFERROR(IF(VLOOKUP(B833,IMPORT!$F:$AF,10,FALSE)="true","X",""),"")</f>
        <v/>
      </c>
      <c r="V833" s="16" t="str">
        <f>IFERROR(IF(VLOOKUP(B833,IMPORT!$F:$AF,13,FALSE)="true","X",""),"")</f>
        <v/>
      </c>
      <c r="W833" s="16" t="str">
        <f>IFERROR(IF(VLOOKUP(B833,IMPORT!$F:$AF,14,FALSE)="true","X",""),"")</f>
        <v/>
      </c>
      <c r="X833" s="12" t="str">
        <f>IFERROR(INT(IF(MID(VLOOKUP(B833,IMPORT!$F:$AF,27,FALSE),1,10)&lt;&gt;"null",MID(VLOOKUP(B833,IMPORT!$F:$AF,27,FALSE),1,10),"-")),"")</f>
        <v/>
      </c>
      <c r="Y833" s="21" t="str">
        <f>IFERROR(IF(VLOOKUP(B833,IMPORT!$F:$AF,24,FALSE)&lt;&gt;"null",VLOOKUP(B833,IMPORT!$F:$AF,24,FALSE),""),"")</f>
        <v/>
      </c>
      <c r="Z833" s="18" t="str">
        <f>IFERROR(IF(VLOOKUP(B833,IMPORT!$F:$AF,25,FALSE)&lt;&gt;"null",VLOOKUP(B833,IMPORT!$F:$AF,25,FALSE),""),"")</f>
        <v/>
      </c>
    </row>
    <row r="834" spans="1:26">
      <c r="A834" s="1" t="str">
        <f>IFERROR(IF(IMPORT!C834&lt;&gt;"",IMPORT!C834,""),"")</f>
        <v/>
      </c>
      <c r="B834" s="1">
        <f>IFERROR(VLOOKUP(D834,IMPORT!$1:$1048576,6,FALSE),"")</f>
        <v>0</v>
      </c>
      <c r="C834" s="1" t="str">
        <f>IFERROR(VLOOKUP(B834,IMPORT!$F:$G,2,FALSE),"")</f>
        <v/>
      </c>
      <c r="D834" s="8" t="str">
        <f>IFERROR(IF(IMPORT!A834&lt;&gt;"",IMPORT!A834,""),"")</f>
        <v/>
      </c>
      <c r="E834" s="1">
        <f>IFERROR(VLOOKUP(D834,IMPORT!$1:$1048576,21,FALSE),"")</f>
        <v>0</v>
      </c>
      <c r="F834" s="22" t="str">
        <f>IFERROR(IF(VLOOKUP(B834,IMPORT!$F:$J,4,0)="true","","S"),"")</f>
        <v/>
      </c>
      <c r="G834" s="10" t="str">
        <f>IFERROR(IF(VLOOKUP(B834,IMPORT!$F:$J,5,0)="normal","","B"),"")</f>
        <v/>
      </c>
      <c r="H834" s="23" t="str">
        <f>IFERROR(IF(VLOOKUP(B834,IMPORT!$F:$L,7,0)="true","","P"),"")</f>
        <v/>
      </c>
      <c r="I834" s="18" t="str">
        <f>IF(AND(OR(IMPORT!K834="available",IMPORT!K834="reservation",IMPORT!K834="reservation-late"),OR(A834&lt;&gt;"Z - Garage - Livraison",A834&lt;&gt;"Z - Garage - Livraison")),B834,"")</f>
        <v/>
      </c>
      <c r="J834" s="18" t="str">
        <f>IFERROR(IF(VLOOKUP(B834,IMPORT!$F:$AF,21,FALSE)&lt;&gt;"null",IF(OR(A834="Z - Garage - Livraison",A834="Z - Garage - Restitution"),"",B834),""),"")</f>
        <v/>
      </c>
      <c r="K834" s="18" t="str">
        <f>IF(AND(J834="",OR(IMPORT!K834="intervention",IMPORT!K834="intervention-late")),IF(OR(A834="Z - Garage - Livraison",A834="Z - Garage - Restitution"),"",B834),"")</f>
        <v/>
      </c>
      <c r="L834" s="18" t="str">
        <f t="shared" ref="L834:L897" si="26">IFERROR(IF(OR(A834="Z - Garage - Livraison",A834="Z - Garage - Restitution"),B834,""),"")</f>
        <v/>
      </c>
      <c r="M834" s="20" t="str">
        <f>IFERROR(INT(IF(OR(IMPORT!K834="intervention",IMPORT!K834="intervention-late",IMPORT!K834="unavailable"),IF(J834&lt;&gt;"",MID(VLOOKUP(B834,IMPORT!$F:$AF,21,0),1,10),MID(VLOOKUP(B834,IMPORT!$F:$AF,19,0),1,10)),"")),"")</f>
        <v/>
      </c>
      <c r="N834" s="20" t="str">
        <f>IFERROR(INT(IF(OR(IMPORT!K834="intervention",IMPORT!K834="intervention-late",IMPORT!K834="unavailable"),IF(J834&lt;&gt;"",MID(VLOOKUP(B834,IMPORT!$F:$AF,22,0),1,10),MID(VLOOKUP(B834,IMPORT!$F:$AF,20,0),1,10)),"")),"")</f>
        <v/>
      </c>
      <c r="O834" s="18" t="str">
        <f t="shared" ca="1" si="25"/>
        <v/>
      </c>
      <c r="P834" s="14" t="str">
        <f>IFERROR(INT(IF(MID(VLOOKUP(B834,IMPORT!$F:$AF,23,FALSE),1,10)&lt;&gt;"null",MID(VLOOKUP(B834,IMPORT!$F:$AF,23,FALSE),1,10),"")),"")</f>
        <v/>
      </c>
      <c r="Q834" s="16" t="str">
        <f>IFERROR(INT(IF(MID(VLOOKUP(B834,IMPORT!$F:$AF,26,FALSE),1,10)&lt;&gt;"null",MID(VLOOKUP(B834,IMPORT!$F:$AF,26,FALSE),1,10),"")),"")</f>
        <v/>
      </c>
      <c r="R834" s="16" t="str">
        <f>IFERROR(IF(VLOOKUP(B834,IMPORT!$F:$AF,11,FALSE)="true","X",""),"")</f>
        <v/>
      </c>
      <c r="S834" s="16" t="str">
        <f>IFERROR(IF(VLOOKUP(B834,IMPORT!$F:$AF,12,FALSE)="true","X",""),"")</f>
        <v/>
      </c>
      <c r="T834" s="16" t="str">
        <f>IFERROR(IF(VLOOKUP(B834,IMPORT!$F:$AF,9,FALSE)="true","X",""),"")</f>
        <v/>
      </c>
      <c r="U834" s="16" t="str">
        <f>IFERROR(IF(VLOOKUP(B834,IMPORT!$F:$AF,10,FALSE)="true","X",""),"")</f>
        <v/>
      </c>
      <c r="V834" s="16" t="str">
        <f>IFERROR(IF(VLOOKUP(B834,IMPORT!$F:$AF,13,FALSE)="true","X",""),"")</f>
        <v/>
      </c>
      <c r="W834" s="16" t="str">
        <f>IFERROR(IF(VLOOKUP(B834,IMPORT!$F:$AF,14,FALSE)="true","X",""),"")</f>
        <v/>
      </c>
      <c r="X834" s="12" t="str">
        <f>IFERROR(INT(IF(MID(VLOOKUP(B834,IMPORT!$F:$AF,27,FALSE),1,10)&lt;&gt;"null",MID(VLOOKUP(B834,IMPORT!$F:$AF,27,FALSE),1,10),"-")),"")</f>
        <v/>
      </c>
      <c r="Y834" s="21" t="str">
        <f>IFERROR(IF(VLOOKUP(B834,IMPORT!$F:$AF,24,FALSE)&lt;&gt;"null",VLOOKUP(B834,IMPORT!$F:$AF,24,FALSE),""),"")</f>
        <v/>
      </c>
      <c r="Z834" s="18" t="str">
        <f>IFERROR(IF(VLOOKUP(B834,IMPORT!$F:$AF,25,FALSE)&lt;&gt;"null",VLOOKUP(B834,IMPORT!$F:$AF,25,FALSE),""),"")</f>
        <v/>
      </c>
    </row>
    <row r="835" spans="1:26">
      <c r="A835" s="1" t="str">
        <f>IFERROR(IF(IMPORT!C835&lt;&gt;"",IMPORT!C835,""),"")</f>
        <v/>
      </c>
      <c r="B835" s="1">
        <f>IFERROR(VLOOKUP(D835,IMPORT!$1:$1048576,6,FALSE),"")</f>
        <v>0</v>
      </c>
      <c r="C835" s="1" t="str">
        <f>IFERROR(VLOOKUP(B835,IMPORT!$F:$G,2,FALSE),"")</f>
        <v/>
      </c>
      <c r="D835" s="8" t="str">
        <f>IFERROR(IF(IMPORT!A835&lt;&gt;"",IMPORT!A835,""),"")</f>
        <v/>
      </c>
      <c r="E835" s="1">
        <f>IFERROR(VLOOKUP(D835,IMPORT!$1:$1048576,21,FALSE),"")</f>
        <v>0</v>
      </c>
      <c r="F835" s="22" t="str">
        <f>IFERROR(IF(VLOOKUP(B835,IMPORT!$F:$J,4,0)="true","","S"),"")</f>
        <v/>
      </c>
      <c r="G835" s="10" t="str">
        <f>IFERROR(IF(VLOOKUP(B835,IMPORT!$F:$J,5,0)="normal","","B"),"")</f>
        <v/>
      </c>
      <c r="H835" s="23" t="str">
        <f>IFERROR(IF(VLOOKUP(B835,IMPORT!$F:$L,7,0)="true","","P"),"")</f>
        <v/>
      </c>
      <c r="I835" s="18" t="str">
        <f>IF(AND(OR(IMPORT!K835="available",IMPORT!K835="reservation",IMPORT!K835="reservation-late"),OR(A835&lt;&gt;"Z - Garage - Livraison",A835&lt;&gt;"Z - Garage - Livraison")),B835,"")</f>
        <v/>
      </c>
      <c r="J835" s="18" t="str">
        <f>IFERROR(IF(VLOOKUP(B835,IMPORT!$F:$AF,21,FALSE)&lt;&gt;"null",IF(OR(A835="Z - Garage - Livraison",A835="Z - Garage - Restitution"),"",B835),""),"")</f>
        <v/>
      </c>
      <c r="K835" s="18" t="str">
        <f>IF(AND(J835="",OR(IMPORT!K835="intervention",IMPORT!K835="intervention-late")),IF(OR(A835="Z - Garage - Livraison",A835="Z - Garage - Restitution"),"",B835),"")</f>
        <v/>
      </c>
      <c r="L835" s="18" t="str">
        <f t="shared" si="26"/>
        <v/>
      </c>
      <c r="M835" s="20" t="str">
        <f>IFERROR(INT(IF(OR(IMPORT!K835="intervention",IMPORT!K835="intervention-late",IMPORT!K835="unavailable"),IF(J835&lt;&gt;"",MID(VLOOKUP(B835,IMPORT!$F:$AF,21,0),1,10),MID(VLOOKUP(B835,IMPORT!$F:$AF,19,0),1,10)),"")),"")</f>
        <v/>
      </c>
      <c r="N835" s="20" t="str">
        <f>IFERROR(INT(IF(OR(IMPORT!K835="intervention",IMPORT!K835="intervention-late",IMPORT!K835="unavailable"),IF(J835&lt;&gt;"",MID(VLOOKUP(B835,IMPORT!$F:$AF,22,0),1,10),MID(VLOOKUP(B835,IMPORT!$F:$AF,20,0),1,10)),"")),"")</f>
        <v/>
      </c>
      <c r="O835" s="18" t="str">
        <f t="shared" ref="O835:O898" ca="1" si="27">IF(J835&lt;&gt;"",IF(N835&lt;&gt;"",N835-TODAY(),""),"")</f>
        <v/>
      </c>
      <c r="P835" s="14" t="str">
        <f>IFERROR(INT(IF(MID(VLOOKUP(B835,IMPORT!$F:$AF,23,FALSE),1,10)&lt;&gt;"null",MID(VLOOKUP(B835,IMPORT!$F:$AF,23,FALSE),1,10),"")),"")</f>
        <v/>
      </c>
      <c r="Q835" s="16" t="str">
        <f>IFERROR(INT(IF(MID(VLOOKUP(B835,IMPORT!$F:$AF,26,FALSE),1,10)&lt;&gt;"null",MID(VLOOKUP(B835,IMPORT!$F:$AF,26,FALSE),1,10),"")),"")</f>
        <v/>
      </c>
      <c r="R835" s="16" t="str">
        <f>IFERROR(IF(VLOOKUP(B835,IMPORT!$F:$AF,11,FALSE)="true","X",""),"")</f>
        <v/>
      </c>
      <c r="S835" s="16" t="str">
        <f>IFERROR(IF(VLOOKUP(B835,IMPORT!$F:$AF,12,FALSE)="true","X",""),"")</f>
        <v/>
      </c>
      <c r="T835" s="16" t="str">
        <f>IFERROR(IF(VLOOKUP(B835,IMPORT!$F:$AF,9,FALSE)="true","X",""),"")</f>
        <v/>
      </c>
      <c r="U835" s="16" t="str">
        <f>IFERROR(IF(VLOOKUP(B835,IMPORT!$F:$AF,10,FALSE)="true","X",""),"")</f>
        <v/>
      </c>
      <c r="V835" s="16" t="str">
        <f>IFERROR(IF(VLOOKUP(B835,IMPORT!$F:$AF,13,FALSE)="true","X",""),"")</f>
        <v/>
      </c>
      <c r="W835" s="16" t="str">
        <f>IFERROR(IF(VLOOKUP(B835,IMPORT!$F:$AF,14,FALSE)="true","X",""),"")</f>
        <v/>
      </c>
      <c r="X835" s="12" t="str">
        <f>IFERROR(INT(IF(MID(VLOOKUP(B835,IMPORT!$F:$AF,27,FALSE),1,10)&lt;&gt;"null",MID(VLOOKUP(B835,IMPORT!$F:$AF,27,FALSE),1,10),"-")),"")</f>
        <v/>
      </c>
      <c r="Y835" s="21" t="str">
        <f>IFERROR(IF(VLOOKUP(B835,IMPORT!$F:$AF,24,FALSE)&lt;&gt;"null",VLOOKUP(B835,IMPORT!$F:$AF,24,FALSE),""),"")</f>
        <v/>
      </c>
      <c r="Z835" s="18" t="str">
        <f>IFERROR(IF(VLOOKUP(B835,IMPORT!$F:$AF,25,FALSE)&lt;&gt;"null",VLOOKUP(B835,IMPORT!$F:$AF,25,FALSE),""),"")</f>
        <v/>
      </c>
    </row>
    <row r="836" spans="1:26">
      <c r="A836" s="1" t="str">
        <f>IFERROR(IF(IMPORT!C836&lt;&gt;"",IMPORT!C836,""),"")</f>
        <v/>
      </c>
      <c r="B836" s="1">
        <f>IFERROR(VLOOKUP(D836,IMPORT!$1:$1048576,6,FALSE),"")</f>
        <v>0</v>
      </c>
      <c r="C836" s="1" t="str">
        <f>IFERROR(VLOOKUP(B836,IMPORT!$F:$G,2,FALSE),"")</f>
        <v/>
      </c>
      <c r="D836" s="8" t="str">
        <f>IFERROR(IF(IMPORT!A836&lt;&gt;"",IMPORT!A836,""),"")</f>
        <v/>
      </c>
      <c r="E836" s="1">
        <f>IFERROR(VLOOKUP(D836,IMPORT!$1:$1048576,21,FALSE),"")</f>
        <v>0</v>
      </c>
      <c r="F836" s="22" t="str">
        <f>IFERROR(IF(VLOOKUP(B836,IMPORT!$F:$J,4,0)="true","","S"),"")</f>
        <v/>
      </c>
      <c r="G836" s="10" t="str">
        <f>IFERROR(IF(VLOOKUP(B836,IMPORT!$F:$J,5,0)="normal","","B"),"")</f>
        <v/>
      </c>
      <c r="H836" s="23" t="str">
        <f>IFERROR(IF(VLOOKUP(B836,IMPORT!$F:$L,7,0)="true","","P"),"")</f>
        <v/>
      </c>
      <c r="I836" s="18" t="str">
        <f>IF(AND(OR(IMPORT!K836="available",IMPORT!K836="reservation",IMPORT!K836="reservation-late"),OR(A836&lt;&gt;"Z - Garage - Livraison",A836&lt;&gt;"Z - Garage - Livraison")),B836,"")</f>
        <v/>
      </c>
      <c r="J836" s="18" t="str">
        <f>IFERROR(IF(VLOOKUP(B836,IMPORT!$F:$AF,21,FALSE)&lt;&gt;"null",IF(OR(A836="Z - Garage - Livraison",A836="Z - Garage - Restitution"),"",B836),""),"")</f>
        <v/>
      </c>
      <c r="K836" s="18" t="str">
        <f>IF(AND(J836="",OR(IMPORT!K836="intervention",IMPORT!K836="intervention-late")),IF(OR(A836="Z - Garage - Livraison",A836="Z - Garage - Restitution"),"",B836),"")</f>
        <v/>
      </c>
      <c r="L836" s="18" t="str">
        <f t="shared" si="26"/>
        <v/>
      </c>
      <c r="M836" s="20" t="str">
        <f>IFERROR(INT(IF(OR(IMPORT!K836="intervention",IMPORT!K836="intervention-late",IMPORT!K836="unavailable"),IF(J836&lt;&gt;"",MID(VLOOKUP(B836,IMPORT!$F:$AF,21,0),1,10),MID(VLOOKUP(B836,IMPORT!$F:$AF,19,0),1,10)),"")),"")</f>
        <v/>
      </c>
      <c r="N836" s="20" t="str">
        <f>IFERROR(INT(IF(OR(IMPORT!K836="intervention",IMPORT!K836="intervention-late",IMPORT!K836="unavailable"),IF(J836&lt;&gt;"",MID(VLOOKUP(B836,IMPORT!$F:$AF,22,0),1,10),MID(VLOOKUP(B836,IMPORT!$F:$AF,20,0),1,10)),"")),"")</f>
        <v/>
      </c>
      <c r="O836" s="18" t="str">
        <f t="shared" ca="1" si="27"/>
        <v/>
      </c>
      <c r="P836" s="14" t="str">
        <f>IFERROR(INT(IF(MID(VLOOKUP(B836,IMPORT!$F:$AF,23,FALSE),1,10)&lt;&gt;"null",MID(VLOOKUP(B836,IMPORT!$F:$AF,23,FALSE),1,10),"")),"")</f>
        <v/>
      </c>
      <c r="Q836" s="16" t="str">
        <f>IFERROR(INT(IF(MID(VLOOKUP(B836,IMPORT!$F:$AF,26,FALSE),1,10)&lt;&gt;"null",MID(VLOOKUP(B836,IMPORT!$F:$AF,26,FALSE),1,10),"")),"")</f>
        <v/>
      </c>
      <c r="R836" s="16" t="str">
        <f>IFERROR(IF(VLOOKUP(B836,IMPORT!$F:$AF,11,FALSE)="true","X",""),"")</f>
        <v/>
      </c>
      <c r="S836" s="16" t="str">
        <f>IFERROR(IF(VLOOKUP(B836,IMPORT!$F:$AF,12,FALSE)="true","X",""),"")</f>
        <v/>
      </c>
      <c r="T836" s="16" t="str">
        <f>IFERROR(IF(VLOOKUP(B836,IMPORT!$F:$AF,9,FALSE)="true","X",""),"")</f>
        <v/>
      </c>
      <c r="U836" s="16" t="str">
        <f>IFERROR(IF(VLOOKUP(B836,IMPORT!$F:$AF,10,FALSE)="true","X",""),"")</f>
        <v/>
      </c>
      <c r="V836" s="16" t="str">
        <f>IFERROR(IF(VLOOKUP(B836,IMPORT!$F:$AF,13,FALSE)="true","X",""),"")</f>
        <v/>
      </c>
      <c r="W836" s="16" t="str">
        <f>IFERROR(IF(VLOOKUP(B836,IMPORT!$F:$AF,14,FALSE)="true","X",""),"")</f>
        <v/>
      </c>
      <c r="X836" s="12" t="str">
        <f>IFERROR(INT(IF(MID(VLOOKUP(B836,IMPORT!$F:$AF,27,FALSE),1,10)&lt;&gt;"null",MID(VLOOKUP(B836,IMPORT!$F:$AF,27,FALSE),1,10),"-")),"")</f>
        <v/>
      </c>
      <c r="Y836" s="21" t="str">
        <f>IFERROR(IF(VLOOKUP(B836,IMPORT!$F:$AF,24,FALSE)&lt;&gt;"null",VLOOKUP(B836,IMPORT!$F:$AF,24,FALSE),""),"")</f>
        <v/>
      </c>
      <c r="Z836" s="18" t="str">
        <f>IFERROR(IF(VLOOKUP(B836,IMPORT!$F:$AF,25,FALSE)&lt;&gt;"null",VLOOKUP(B836,IMPORT!$F:$AF,25,FALSE),""),"")</f>
        <v/>
      </c>
    </row>
    <row r="837" spans="1:26">
      <c r="A837" s="1" t="str">
        <f>IFERROR(IF(IMPORT!C837&lt;&gt;"",IMPORT!C837,""),"")</f>
        <v/>
      </c>
      <c r="B837" s="1">
        <f>IFERROR(VLOOKUP(D837,IMPORT!$1:$1048576,6,FALSE),"")</f>
        <v>0</v>
      </c>
      <c r="C837" s="1" t="str">
        <f>IFERROR(VLOOKUP(B837,IMPORT!$F:$G,2,FALSE),"")</f>
        <v/>
      </c>
      <c r="D837" s="8" t="str">
        <f>IFERROR(IF(IMPORT!A837&lt;&gt;"",IMPORT!A837,""),"")</f>
        <v/>
      </c>
      <c r="E837" s="1">
        <f>IFERROR(VLOOKUP(D837,IMPORT!$1:$1048576,21,FALSE),"")</f>
        <v>0</v>
      </c>
      <c r="F837" s="22" t="str">
        <f>IFERROR(IF(VLOOKUP(B837,IMPORT!$F:$J,4,0)="true","","S"),"")</f>
        <v/>
      </c>
      <c r="G837" s="10" t="str">
        <f>IFERROR(IF(VLOOKUP(B837,IMPORT!$F:$J,5,0)="normal","","B"),"")</f>
        <v/>
      </c>
      <c r="H837" s="23" t="str">
        <f>IFERROR(IF(VLOOKUP(B837,IMPORT!$F:$L,7,0)="true","","P"),"")</f>
        <v/>
      </c>
      <c r="I837" s="18" t="str">
        <f>IF(AND(OR(IMPORT!K837="available",IMPORT!K837="reservation",IMPORT!K837="reservation-late"),OR(A837&lt;&gt;"Z - Garage - Livraison",A837&lt;&gt;"Z - Garage - Livraison")),B837,"")</f>
        <v/>
      </c>
      <c r="J837" s="18" t="str">
        <f>IFERROR(IF(VLOOKUP(B837,IMPORT!$F:$AF,21,FALSE)&lt;&gt;"null",IF(OR(A837="Z - Garage - Livraison",A837="Z - Garage - Restitution"),"",B837),""),"")</f>
        <v/>
      </c>
      <c r="K837" s="18" t="str">
        <f>IF(AND(J837="",OR(IMPORT!K837="intervention",IMPORT!K837="intervention-late")),IF(OR(A837="Z - Garage - Livraison",A837="Z - Garage - Restitution"),"",B837),"")</f>
        <v/>
      </c>
      <c r="L837" s="18" t="str">
        <f t="shared" si="26"/>
        <v/>
      </c>
      <c r="M837" s="20" t="str">
        <f>IFERROR(INT(IF(OR(IMPORT!K837="intervention",IMPORT!K837="intervention-late",IMPORT!K837="unavailable"),IF(J837&lt;&gt;"",MID(VLOOKUP(B837,IMPORT!$F:$AF,21,0),1,10),MID(VLOOKUP(B837,IMPORT!$F:$AF,19,0),1,10)),"")),"")</f>
        <v/>
      </c>
      <c r="N837" s="20" t="str">
        <f>IFERROR(INT(IF(OR(IMPORT!K837="intervention",IMPORT!K837="intervention-late",IMPORT!K837="unavailable"),IF(J837&lt;&gt;"",MID(VLOOKUP(B837,IMPORT!$F:$AF,22,0),1,10),MID(VLOOKUP(B837,IMPORT!$F:$AF,20,0),1,10)),"")),"")</f>
        <v/>
      </c>
      <c r="O837" s="18" t="str">
        <f t="shared" ca="1" si="27"/>
        <v/>
      </c>
      <c r="P837" s="14" t="str">
        <f>IFERROR(INT(IF(MID(VLOOKUP(B837,IMPORT!$F:$AF,23,FALSE),1,10)&lt;&gt;"null",MID(VLOOKUP(B837,IMPORT!$F:$AF,23,FALSE),1,10),"")),"")</f>
        <v/>
      </c>
      <c r="Q837" s="16" t="str">
        <f>IFERROR(INT(IF(MID(VLOOKUP(B837,IMPORT!$F:$AF,26,FALSE),1,10)&lt;&gt;"null",MID(VLOOKUP(B837,IMPORT!$F:$AF,26,FALSE),1,10),"")),"")</f>
        <v/>
      </c>
      <c r="R837" s="16" t="str">
        <f>IFERROR(IF(VLOOKUP(B837,IMPORT!$F:$AF,11,FALSE)="true","X",""),"")</f>
        <v/>
      </c>
      <c r="S837" s="16" t="str">
        <f>IFERROR(IF(VLOOKUP(B837,IMPORT!$F:$AF,12,FALSE)="true","X",""),"")</f>
        <v/>
      </c>
      <c r="T837" s="16" t="str">
        <f>IFERROR(IF(VLOOKUP(B837,IMPORT!$F:$AF,9,FALSE)="true","X",""),"")</f>
        <v/>
      </c>
      <c r="U837" s="16" t="str">
        <f>IFERROR(IF(VLOOKUP(B837,IMPORT!$F:$AF,10,FALSE)="true","X",""),"")</f>
        <v/>
      </c>
      <c r="V837" s="16" t="str">
        <f>IFERROR(IF(VLOOKUP(B837,IMPORT!$F:$AF,13,FALSE)="true","X",""),"")</f>
        <v/>
      </c>
      <c r="W837" s="16" t="str">
        <f>IFERROR(IF(VLOOKUP(B837,IMPORT!$F:$AF,14,FALSE)="true","X",""),"")</f>
        <v/>
      </c>
      <c r="X837" s="12" t="str">
        <f>IFERROR(INT(IF(MID(VLOOKUP(B837,IMPORT!$F:$AF,27,FALSE),1,10)&lt;&gt;"null",MID(VLOOKUP(B837,IMPORT!$F:$AF,27,FALSE),1,10),"-")),"")</f>
        <v/>
      </c>
      <c r="Y837" s="21" t="str">
        <f>IFERROR(IF(VLOOKUP(B837,IMPORT!$F:$AF,24,FALSE)&lt;&gt;"null",VLOOKUP(B837,IMPORT!$F:$AF,24,FALSE),""),"")</f>
        <v/>
      </c>
      <c r="Z837" s="18" t="str">
        <f>IFERROR(IF(VLOOKUP(B837,IMPORT!$F:$AF,25,FALSE)&lt;&gt;"null",VLOOKUP(B837,IMPORT!$F:$AF,25,FALSE),""),"")</f>
        <v/>
      </c>
    </row>
    <row r="838" spans="1:26">
      <c r="A838" s="1" t="str">
        <f>IFERROR(IF(IMPORT!C838&lt;&gt;"",IMPORT!C838,""),"")</f>
        <v/>
      </c>
      <c r="B838" s="1">
        <f>IFERROR(VLOOKUP(D838,IMPORT!$1:$1048576,6,FALSE),"")</f>
        <v>0</v>
      </c>
      <c r="C838" s="1" t="str">
        <f>IFERROR(VLOOKUP(B838,IMPORT!$F:$G,2,FALSE),"")</f>
        <v/>
      </c>
      <c r="D838" s="8" t="str">
        <f>IFERROR(IF(IMPORT!A838&lt;&gt;"",IMPORT!A838,""),"")</f>
        <v/>
      </c>
      <c r="E838" s="1">
        <f>IFERROR(VLOOKUP(D838,IMPORT!$1:$1048576,21,FALSE),"")</f>
        <v>0</v>
      </c>
      <c r="F838" s="22" t="str">
        <f>IFERROR(IF(VLOOKUP(B838,IMPORT!$F:$J,4,0)="true","","S"),"")</f>
        <v/>
      </c>
      <c r="G838" s="10" t="str">
        <f>IFERROR(IF(VLOOKUP(B838,IMPORT!$F:$J,5,0)="normal","","B"),"")</f>
        <v/>
      </c>
      <c r="H838" s="23" t="str">
        <f>IFERROR(IF(VLOOKUP(B838,IMPORT!$F:$L,7,0)="true","","P"),"")</f>
        <v/>
      </c>
      <c r="I838" s="18" t="str">
        <f>IF(AND(OR(IMPORT!K838="available",IMPORT!K838="reservation",IMPORT!K838="reservation-late"),OR(A838&lt;&gt;"Z - Garage - Livraison",A838&lt;&gt;"Z - Garage - Livraison")),B838,"")</f>
        <v/>
      </c>
      <c r="J838" s="18" t="str">
        <f>IFERROR(IF(VLOOKUP(B838,IMPORT!$F:$AF,21,FALSE)&lt;&gt;"null",IF(OR(A838="Z - Garage - Livraison",A838="Z - Garage - Restitution"),"",B838),""),"")</f>
        <v/>
      </c>
      <c r="K838" s="18" t="str">
        <f>IF(AND(J838="",OR(IMPORT!K838="intervention",IMPORT!K838="intervention-late")),IF(OR(A838="Z - Garage - Livraison",A838="Z - Garage - Restitution"),"",B838),"")</f>
        <v/>
      </c>
      <c r="L838" s="18" t="str">
        <f t="shared" si="26"/>
        <v/>
      </c>
      <c r="M838" s="20" t="str">
        <f>IFERROR(INT(IF(OR(IMPORT!K838="intervention",IMPORT!K838="intervention-late",IMPORT!K838="unavailable"),IF(J838&lt;&gt;"",MID(VLOOKUP(B838,IMPORT!$F:$AF,21,0),1,10),MID(VLOOKUP(B838,IMPORT!$F:$AF,19,0),1,10)),"")),"")</f>
        <v/>
      </c>
      <c r="N838" s="20" t="str">
        <f>IFERROR(INT(IF(OR(IMPORT!K838="intervention",IMPORT!K838="intervention-late",IMPORT!K838="unavailable"),IF(J838&lt;&gt;"",MID(VLOOKUP(B838,IMPORT!$F:$AF,22,0),1,10),MID(VLOOKUP(B838,IMPORT!$F:$AF,20,0),1,10)),"")),"")</f>
        <v/>
      </c>
      <c r="O838" s="18" t="str">
        <f t="shared" ca="1" si="27"/>
        <v/>
      </c>
      <c r="P838" s="14" t="str">
        <f>IFERROR(INT(IF(MID(VLOOKUP(B838,IMPORT!$F:$AF,23,FALSE),1,10)&lt;&gt;"null",MID(VLOOKUP(B838,IMPORT!$F:$AF,23,FALSE),1,10),"")),"")</f>
        <v/>
      </c>
      <c r="Q838" s="16" t="str">
        <f>IFERROR(INT(IF(MID(VLOOKUP(B838,IMPORT!$F:$AF,26,FALSE),1,10)&lt;&gt;"null",MID(VLOOKUP(B838,IMPORT!$F:$AF,26,FALSE),1,10),"")),"")</f>
        <v/>
      </c>
      <c r="R838" s="16" t="str">
        <f>IFERROR(IF(VLOOKUP(B838,IMPORT!$F:$AF,11,FALSE)="true","X",""),"")</f>
        <v/>
      </c>
      <c r="S838" s="16" t="str">
        <f>IFERROR(IF(VLOOKUP(B838,IMPORT!$F:$AF,12,FALSE)="true","X",""),"")</f>
        <v/>
      </c>
      <c r="T838" s="16" t="str">
        <f>IFERROR(IF(VLOOKUP(B838,IMPORT!$F:$AF,9,FALSE)="true","X",""),"")</f>
        <v/>
      </c>
      <c r="U838" s="16" t="str">
        <f>IFERROR(IF(VLOOKUP(B838,IMPORT!$F:$AF,10,FALSE)="true","X",""),"")</f>
        <v/>
      </c>
      <c r="V838" s="16" t="str">
        <f>IFERROR(IF(VLOOKUP(B838,IMPORT!$F:$AF,13,FALSE)="true","X",""),"")</f>
        <v/>
      </c>
      <c r="W838" s="16" t="str">
        <f>IFERROR(IF(VLOOKUP(B838,IMPORT!$F:$AF,14,FALSE)="true","X",""),"")</f>
        <v/>
      </c>
      <c r="X838" s="12" t="str">
        <f>IFERROR(INT(IF(MID(VLOOKUP(B838,IMPORT!$F:$AF,27,FALSE),1,10)&lt;&gt;"null",MID(VLOOKUP(B838,IMPORT!$F:$AF,27,FALSE),1,10),"-")),"")</f>
        <v/>
      </c>
      <c r="Y838" s="21" t="str">
        <f>IFERROR(IF(VLOOKUP(B838,IMPORT!$F:$AF,24,FALSE)&lt;&gt;"null",VLOOKUP(B838,IMPORT!$F:$AF,24,FALSE),""),"")</f>
        <v/>
      </c>
      <c r="Z838" s="18" t="str">
        <f>IFERROR(IF(VLOOKUP(B838,IMPORT!$F:$AF,25,FALSE)&lt;&gt;"null",VLOOKUP(B838,IMPORT!$F:$AF,25,FALSE),""),"")</f>
        <v/>
      </c>
    </row>
    <row r="839" spans="1:26">
      <c r="A839" s="1" t="str">
        <f>IFERROR(IF(IMPORT!C839&lt;&gt;"",IMPORT!C839,""),"")</f>
        <v/>
      </c>
      <c r="B839" s="1">
        <f>IFERROR(VLOOKUP(D839,IMPORT!$1:$1048576,6,FALSE),"")</f>
        <v>0</v>
      </c>
      <c r="C839" s="1" t="str">
        <f>IFERROR(VLOOKUP(B839,IMPORT!$F:$G,2,FALSE),"")</f>
        <v/>
      </c>
      <c r="D839" s="8" t="str">
        <f>IFERROR(IF(IMPORT!A839&lt;&gt;"",IMPORT!A839,""),"")</f>
        <v/>
      </c>
      <c r="E839" s="1">
        <f>IFERROR(VLOOKUP(D839,IMPORT!$1:$1048576,21,FALSE),"")</f>
        <v>0</v>
      </c>
      <c r="F839" s="22" t="str">
        <f>IFERROR(IF(VLOOKUP(B839,IMPORT!$F:$J,4,0)="true","","S"),"")</f>
        <v/>
      </c>
      <c r="G839" s="10" t="str">
        <f>IFERROR(IF(VLOOKUP(B839,IMPORT!$F:$J,5,0)="normal","","B"),"")</f>
        <v/>
      </c>
      <c r="H839" s="23" t="str">
        <f>IFERROR(IF(VLOOKUP(B839,IMPORT!$F:$L,7,0)="true","","P"),"")</f>
        <v/>
      </c>
      <c r="I839" s="18" t="str">
        <f>IF(AND(OR(IMPORT!K839="available",IMPORT!K839="reservation",IMPORT!K839="reservation-late"),OR(A839&lt;&gt;"Z - Garage - Livraison",A839&lt;&gt;"Z - Garage - Livraison")),B839,"")</f>
        <v/>
      </c>
      <c r="J839" s="18" t="str">
        <f>IFERROR(IF(VLOOKUP(B839,IMPORT!$F:$AF,21,FALSE)&lt;&gt;"null",IF(OR(A839="Z - Garage - Livraison",A839="Z - Garage - Restitution"),"",B839),""),"")</f>
        <v/>
      </c>
      <c r="K839" s="18" t="str">
        <f>IF(AND(J839="",OR(IMPORT!K839="intervention",IMPORT!K839="intervention-late")),IF(OR(A839="Z - Garage - Livraison",A839="Z - Garage - Restitution"),"",B839),"")</f>
        <v/>
      </c>
      <c r="L839" s="18" t="str">
        <f t="shared" si="26"/>
        <v/>
      </c>
      <c r="M839" s="20" t="str">
        <f>IFERROR(INT(IF(OR(IMPORT!K839="intervention",IMPORT!K839="intervention-late",IMPORT!K839="unavailable"),IF(J839&lt;&gt;"",MID(VLOOKUP(B839,IMPORT!$F:$AF,21,0),1,10),MID(VLOOKUP(B839,IMPORT!$F:$AF,19,0),1,10)),"")),"")</f>
        <v/>
      </c>
      <c r="N839" s="20" t="str">
        <f>IFERROR(INT(IF(OR(IMPORT!K839="intervention",IMPORT!K839="intervention-late",IMPORT!K839="unavailable"),IF(J839&lt;&gt;"",MID(VLOOKUP(B839,IMPORT!$F:$AF,22,0),1,10),MID(VLOOKUP(B839,IMPORT!$F:$AF,20,0),1,10)),"")),"")</f>
        <v/>
      </c>
      <c r="O839" s="18" t="str">
        <f t="shared" ca="1" si="27"/>
        <v/>
      </c>
      <c r="P839" s="14" t="str">
        <f>IFERROR(INT(IF(MID(VLOOKUP(B839,IMPORT!$F:$AF,23,FALSE),1,10)&lt;&gt;"null",MID(VLOOKUP(B839,IMPORT!$F:$AF,23,FALSE),1,10),"")),"")</f>
        <v/>
      </c>
      <c r="Q839" s="16" t="str">
        <f>IFERROR(INT(IF(MID(VLOOKUP(B839,IMPORT!$F:$AF,26,FALSE),1,10)&lt;&gt;"null",MID(VLOOKUP(B839,IMPORT!$F:$AF,26,FALSE),1,10),"")),"")</f>
        <v/>
      </c>
      <c r="R839" s="16" t="str">
        <f>IFERROR(IF(VLOOKUP(B839,IMPORT!$F:$AF,11,FALSE)="true","X",""),"")</f>
        <v/>
      </c>
      <c r="S839" s="16" t="str">
        <f>IFERROR(IF(VLOOKUP(B839,IMPORT!$F:$AF,12,FALSE)="true","X",""),"")</f>
        <v/>
      </c>
      <c r="T839" s="16" t="str">
        <f>IFERROR(IF(VLOOKUP(B839,IMPORT!$F:$AF,9,FALSE)="true","X",""),"")</f>
        <v/>
      </c>
      <c r="U839" s="16" t="str">
        <f>IFERROR(IF(VLOOKUP(B839,IMPORT!$F:$AF,10,FALSE)="true","X",""),"")</f>
        <v/>
      </c>
      <c r="V839" s="16" t="str">
        <f>IFERROR(IF(VLOOKUP(B839,IMPORT!$F:$AF,13,FALSE)="true","X",""),"")</f>
        <v/>
      </c>
      <c r="W839" s="16" t="str">
        <f>IFERROR(IF(VLOOKUP(B839,IMPORT!$F:$AF,14,FALSE)="true","X",""),"")</f>
        <v/>
      </c>
      <c r="X839" s="12" t="str">
        <f>IFERROR(INT(IF(MID(VLOOKUP(B839,IMPORT!$F:$AF,27,FALSE),1,10)&lt;&gt;"null",MID(VLOOKUP(B839,IMPORT!$F:$AF,27,FALSE),1,10),"-")),"")</f>
        <v/>
      </c>
      <c r="Y839" s="21" t="str">
        <f>IFERROR(IF(VLOOKUP(B839,IMPORT!$F:$AF,24,FALSE)&lt;&gt;"null",VLOOKUP(B839,IMPORT!$F:$AF,24,FALSE),""),"")</f>
        <v/>
      </c>
      <c r="Z839" s="18" t="str">
        <f>IFERROR(IF(VLOOKUP(B839,IMPORT!$F:$AF,25,FALSE)&lt;&gt;"null",VLOOKUP(B839,IMPORT!$F:$AF,25,FALSE),""),"")</f>
        <v/>
      </c>
    </row>
    <row r="840" spans="1:26">
      <c r="A840" s="1" t="str">
        <f>IFERROR(IF(IMPORT!C840&lt;&gt;"",IMPORT!C840,""),"")</f>
        <v/>
      </c>
      <c r="B840" s="1">
        <f>IFERROR(VLOOKUP(D840,IMPORT!$1:$1048576,6,FALSE),"")</f>
        <v>0</v>
      </c>
      <c r="C840" s="1" t="str">
        <f>IFERROR(VLOOKUP(B840,IMPORT!$F:$G,2,FALSE),"")</f>
        <v/>
      </c>
      <c r="D840" s="8" t="str">
        <f>IFERROR(IF(IMPORT!A840&lt;&gt;"",IMPORT!A840,""),"")</f>
        <v/>
      </c>
      <c r="E840" s="1">
        <f>IFERROR(VLOOKUP(D840,IMPORT!$1:$1048576,21,FALSE),"")</f>
        <v>0</v>
      </c>
      <c r="F840" s="22" t="str">
        <f>IFERROR(IF(VLOOKUP(B840,IMPORT!$F:$J,4,0)="true","","S"),"")</f>
        <v/>
      </c>
      <c r="G840" s="10" t="str">
        <f>IFERROR(IF(VLOOKUP(B840,IMPORT!$F:$J,5,0)="normal","","B"),"")</f>
        <v/>
      </c>
      <c r="H840" s="23" t="str">
        <f>IFERROR(IF(VLOOKUP(B840,IMPORT!$F:$L,7,0)="true","","P"),"")</f>
        <v/>
      </c>
      <c r="I840" s="18" t="str">
        <f>IF(AND(OR(IMPORT!K840="available",IMPORT!K840="reservation",IMPORT!K840="reservation-late"),OR(A840&lt;&gt;"Z - Garage - Livraison",A840&lt;&gt;"Z - Garage - Livraison")),B840,"")</f>
        <v/>
      </c>
      <c r="J840" s="18" t="str">
        <f>IFERROR(IF(VLOOKUP(B840,IMPORT!$F:$AF,21,FALSE)&lt;&gt;"null",IF(OR(A840="Z - Garage - Livraison",A840="Z - Garage - Restitution"),"",B840),""),"")</f>
        <v/>
      </c>
      <c r="K840" s="18" t="str">
        <f>IF(AND(J840="",OR(IMPORT!K840="intervention",IMPORT!K840="intervention-late")),IF(OR(A840="Z - Garage - Livraison",A840="Z - Garage - Restitution"),"",B840),"")</f>
        <v/>
      </c>
      <c r="L840" s="18" t="str">
        <f t="shared" si="26"/>
        <v/>
      </c>
      <c r="M840" s="20" t="str">
        <f>IFERROR(INT(IF(OR(IMPORT!K840="intervention",IMPORT!K840="intervention-late",IMPORT!K840="unavailable"),IF(J840&lt;&gt;"",MID(VLOOKUP(B840,IMPORT!$F:$AF,21,0),1,10),MID(VLOOKUP(B840,IMPORT!$F:$AF,19,0),1,10)),"")),"")</f>
        <v/>
      </c>
      <c r="N840" s="20" t="str">
        <f>IFERROR(INT(IF(OR(IMPORT!K840="intervention",IMPORT!K840="intervention-late",IMPORT!K840="unavailable"),IF(J840&lt;&gt;"",MID(VLOOKUP(B840,IMPORT!$F:$AF,22,0),1,10),MID(VLOOKUP(B840,IMPORT!$F:$AF,20,0),1,10)),"")),"")</f>
        <v/>
      </c>
      <c r="O840" s="18" t="str">
        <f t="shared" ca="1" si="27"/>
        <v/>
      </c>
      <c r="P840" s="14" t="str">
        <f>IFERROR(INT(IF(MID(VLOOKUP(B840,IMPORT!$F:$AF,23,FALSE),1,10)&lt;&gt;"null",MID(VLOOKUP(B840,IMPORT!$F:$AF,23,FALSE),1,10),"")),"")</f>
        <v/>
      </c>
      <c r="Q840" s="16" t="str">
        <f>IFERROR(INT(IF(MID(VLOOKUP(B840,IMPORT!$F:$AF,26,FALSE),1,10)&lt;&gt;"null",MID(VLOOKUP(B840,IMPORT!$F:$AF,26,FALSE),1,10),"")),"")</f>
        <v/>
      </c>
      <c r="R840" s="16" t="str">
        <f>IFERROR(IF(VLOOKUP(B840,IMPORT!$F:$AF,11,FALSE)="true","X",""),"")</f>
        <v/>
      </c>
      <c r="S840" s="16" t="str">
        <f>IFERROR(IF(VLOOKUP(B840,IMPORT!$F:$AF,12,FALSE)="true","X",""),"")</f>
        <v/>
      </c>
      <c r="T840" s="16" t="str">
        <f>IFERROR(IF(VLOOKUP(B840,IMPORT!$F:$AF,9,FALSE)="true","X",""),"")</f>
        <v/>
      </c>
      <c r="U840" s="16" t="str">
        <f>IFERROR(IF(VLOOKUP(B840,IMPORT!$F:$AF,10,FALSE)="true","X",""),"")</f>
        <v/>
      </c>
      <c r="V840" s="16" t="str">
        <f>IFERROR(IF(VLOOKUP(B840,IMPORT!$F:$AF,13,FALSE)="true","X",""),"")</f>
        <v/>
      </c>
      <c r="W840" s="16" t="str">
        <f>IFERROR(IF(VLOOKUP(B840,IMPORT!$F:$AF,14,FALSE)="true","X",""),"")</f>
        <v/>
      </c>
      <c r="X840" s="12" t="str">
        <f>IFERROR(INT(IF(MID(VLOOKUP(B840,IMPORT!$F:$AF,27,FALSE),1,10)&lt;&gt;"null",MID(VLOOKUP(B840,IMPORT!$F:$AF,27,FALSE),1,10),"-")),"")</f>
        <v/>
      </c>
      <c r="Y840" s="21" t="str">
        <f>IFERROR(IF(VLOOKUP(B840,IMPORT!$F:$AF,24,FALSE)&lt;&gt;"null",VLOOKUP(B840,IMPORT!$F:$AF,24,FALSE),""),"")</f>
        <v/>
      </c>
      <c r="Z840" s="18" t="str">
        <f>IFERROR(IF(VLOOKUP(B840,IMPORT!$F:$AF,25,FALSE)&lt;&gt;"null",VLOOKUP(B840,IMPORT!$F:$AF,25,FALSE),""),"")</f>
        <v/>
      </c>
    </row>
    <row r="841" spans="1:26">
      <c r="A841" s="1" t="str">
        <f>IFERROR(IF(IMPORT!C841&lt;&gt;"",IMPORT!C841,""),"")</f>
        <v/>
      </c>
      <c r="B841" s="1">
        <f>IFERROR(VLOOKUP(D841,IMPORT!$1:$1048576,6,FALSE),"")</f>
        <v>0</v>
      </c>
      <c r="C841" s="1" t="str">
        <f>IFERROR(VLOOKUP(B841,IMPORT!$F:$G,2,FALSE),"")</f>
        <v/>
      </c>
      <c r="D841" s="8" t="str">
        <f>IFERROR(IF(IMPORT!A841&lt;&gt;"",IMPORT!A841,""),"")</f>
        <v/>
      </c>
      <c r="E841" s="1">
        <f>IFERROR(VLOOKUP(D841,IMPORT!$1:$1048576,21,FALSE),"")</f>
        <v>0</v>
      </c>
      <c r="F841" s="22" t="str">
        <f>IFERROR(IF(VLOOKUP(B841,IMPORT!$F:$J,4,0)="true","","S"),"")</f>
        <v/>
      </c>
      <c r="G841" s="10" t="str">
        <f>IFERROR(IF(VLOOKUP(B841,IMPORT!$F:$J,5,0)="normal","","B"),"")</f>
        <v/>
      </c>
      <c r="H841" s="23" t="str">
        <f>IFERROR(IF(VLOOKUP(B841,IMPORT!$F:$L,7,0)="true","","P"),"")</f>
        <v/>
      </c>
      <c r="I841" s="18" t="str">
        <f>IF(AND(OR(IMPORT!K841="available",IMPORT!K841="reservation",IMPORT!K841="reservation-late"),OR(A841&lt;&gt;"Z - Garage - Livraison",A841&lt;&gt;"Z - Garage - Livraison")),B841,"")</f>
        <v/>
      </c>
      <c r="J841" s="18" t="str">
        <f>IFERROR(IF(VLOOKUP(B841,IMPORT!$F:$AF,21,FALSE)&lt;&gt;"null",IF(OR(A841="Z - Garage - Livraison",A841="Z - Garage - Restitution"),"",B841),""),"")</f>
        <v/>
      </c>
      <c r="K841" s="18" t="str">
        <f>IF(AND(J841="",OR(IMPORT!K841="intervention",IMPORT!K841="intervention-late")),IF(OR(A841="Z - Garage - Livraison",A841="Z - Garage - Restitution"),"",B841),"")</f>
        <v/>
      </c>
      <c r="L841" s="18" t="str">
        <f t="shared" si="26"/>
        <v/>
      </c>
      <c r="M841" s="20" t="str">
        <f>IFERROR(INT(IF(OR(IMPORT!K841="intervention",IMPORT!K841="intervention-late",IMPORT!K841="unavailable"),IF(J841&lt;&gt;"",MID(VLOOKUP(B841,IMPORT!$F:$AF,21,0),1,10),MID(VLOOKUP(B841,IMPORT!$F:$AF,19,0),1,10)),"")),"")</f>
        <v/>
      </c>
      <c r="N841" s="20" t="str">
        <f>IFERROR(INT(IF(OR(IMPORT!K841="intervention",IMPORT!K841="intervention-late",IMPORT!K841="unavailable"),IF(J841&lt;&gt;"",MID(VLOOKUP(B841,IMPORT!$F:$AF,22,0),1,10),MID(VLOOKUP(B841,IMPORT!$F:$AF,20,0),1,10)),"")),"")</f>
        <v/>
      </c>
      <c r="O841" s="18" t="str">
        <f t="shared" ca="1" si="27"/>
        <v/>
      </c>
      <c r="P841" s="14" t="str">
        <f>IFERROR(INT(IF(MID(VLOOKUP(B841,IMPORT!$F:$AF,23,FALSE),1,10)&lt;&gt;"null",MID(VLOOKUP(B841,IMPORT!$F:$AF,23,FALSE),1,10),"")),"")</f>
        <v/>
      </c>
      <c r="Q841" s="16" t="str">
        <f>IFERROR(INT(IF(MID(VLOOKUP(B841,IMPORT!$F:$AF,26,FALSE),1,10)&lt;&gt;"null",MID(VLOOKUP(B841,IMPORT!$F:$AF,26,FALSE),1,10),"")),"")</f>
        <v/>
      </c>
      <c r="R841" s="16" t="str">
        <f>IFERROR(IF(VLOOKUP(B841,IMPORT!$F:$AF,11,FALSE)="true","X",""),"")</f>
        <v/>
      </c>
      <c r="S841" s="16" t="str">
        <f>IFERROR(IF(VLOOKUP(B841,IMPORT!$F:$AF,12,FALSE)="true","X",""),"")</f>
        <v/>
      </c>
      <c r="T841" s="16" t="str">
        <f>IFERROR(IF(VLOOKUP(B841,IMPORT!$F:$AF,9,FALSE)="true","X",""),"")</f>
        <v/>
      </c>
      <c r="U841" s="16" t="str">
        <f>IFERROR(IF(VLOOKUP(B841,IMPORT!$F:$AF,10,FALSE)="true","X",""),"")</f>
        <v/>
      </c>
      <c r="V841" s="16" t="str">
        <f>IFERROR(IF(VLOOKUP(B841,IMPORT!$F:$AF,13,FALSE)="true","X",""),"")</f>
        <v/>
      </c>
      <c r="W841" s="16" t="str">
        <f>IFERROR(IF(VLOOKUP(B841,IMPORT!$F:$AF,14,FALSE)="true","X",""),"")</f>
        <v/>
      </c>
      <c r="X841" s="12" t="str">
        <f>IFERROR(INT(IF(MID(VLOOKUP(B841,IMPORT!$F:$AF,27,FALSE),1,10)&lt;&gt;"null",MID(VLOOKUP(B841,IMPORT!$F:$AF,27,FALSE),1,10),"-")),"")</f>
        <v/>
      </c>
      <c r="Y841" s="21" t="str">
        <f>IFERROR(IF(VLOOKUP(B841,IMPORT!$F:$AF,24,FALSE)&lt;&gt;"null",VLOOKUP(B841,IMPORT!$F:$AF,24,FALSE),""),"")</f>
        <v/>
      </c>
      <c r="Z841" s="18" t="str">
        <f>IFERROR(IF(VLOOKUP(B841,IMPORT!$F:$AF,25,FALSE)&lt;&gt;"null",VLOOKUP(B841,IMPORT!$F:$AF,25,FALSE),""),"")</f>
        <v/>
      </c>
    </row>
    <row r="842" spans="1:26">
      <c r="A842" s="1" t="str">
        <f>IFERROR(IF(IMPORT!C842&lt;&gt;"",IMPORT!C842,""),"")</f>
        <v/>
      </c>
      <c r="B842" s="1">
        <f>IFERROR(VLOOKUP(D842,IMPORT!$1:$1048576,6,FALSE),"")</f>
        <v>0</v>
      </c>
      <c r="C842" s="1" t="str">
        <f>IFERROR(VLOOKUP(B842,IMPORT!$F:$G,2,FALSE),"")</f>
        <v/>
      </c>
      <c r="D842" s="8" t="str">
        <f>IFERROR(IF(IMPORT!A842&lt;&gt;"",IMPORT!A842,""),"")</f>
        <v/>
      </c>
      <c r="E842" s="1">
        <f>IFERROR(VLOOKUP(D842,IMPORT!$1:$1048576,21,FALSE),"")</f>
        <v>0</v>
      </c>
      <c r="F842" s="22" t="str">
        <f>IFERROR(IF(VLOOKUP(B842,IMPORT!$F:$J,4,0)="true","","S"),"")</f>
        <v/>
      </c>
      <c r="G842" s="10" t="str">
        <f>IFERROR(IF(VLOOKUP(B842,IMPORT!$F:$J,5,0)="normal","","B"),"")</f>
        <v/>
      </c>
      <c r="H842" s="23" t="str">
        <f>IFERROR(IF(VLOOKUP(B842,IMPORT!$F:$L,7,0)="true","","P"),"")</f>
        <v/>
      </c>
      <c r="I842" s="18" t="str">
        <f>IF(AND(OR(IMPORT!K842="available",IMPORT!K842="reservation",IMPORT!K842="reservation-late"),OR(A842&lt;&gt;"Z - Garage - Livraison",A842&lt;&gt;"Z - Garage - Livraison")),B842,"")</f>
        <v/>
      </c>
      <c r="J842" s="18" t="str">
        <f>IFERROR(IF(VLOOKUP(B842,IMPORT!$F:$AF,21,FALSE)&lt;&gt;"null",IF(OR(A842="Z - Garage - Livraison",A842="Z - Garage - Restitution"),"",B842),""),"")</f>
        <v/>
      </c>
      <c r="K842" s="18" t="str">
        <f>IF(AND(J842="",OR(IMPORT!K842="intervention",IMPORT!K842="intervention-late")),IF(OR(A842="Z - Garage - Livraison",A842="Z - Garage - Restitution"),"",B842),"")</f>
        <v/>
      </c>
      <c r="L842" s="18" t="str">
        <f t="shared" si="26"/>
        <v/>
      </c>
      <c r="M842" s="20" t="str">
        <f>IFERROR(INT(IF(OR(IMPORT!K842="intervention",IMPORT!K842="intervention-late",IMPORT!K842="unavailable"),IF(J842&lt;&gt;"",MID(VLOOKUP(B842,IMPORT!$F:$AF,21,0),1,10),MID(VLOOKUP(B842,IMPORT!$F:$AF,19,0),1,10)),"")),"")</f>
        <v/>
      </c>
      <c r="N842" s="20" t="str">
        <f>IFERROR(INT(IF(OR(IMPORT!K842="intervention",IMPORT!K842="intervention-late",IMPORT!K842="unavailable"),IF(J842&lt;&gt;"",MID(VLOOKUP(B842,IMPORT!$F:$AF,22,0),1,10),MID(VLOOKUP(B842,IMPORT!$F:$AF,20,0),1,10)),"")),"")</f>
        <v/>
      </c>
      <c r="O842" s="18" t="str">
        <f t="shared" ca="1" si="27"/>
        <v/>
      </c>
      <c r="P842" s="14" t="str">
        <f>IFERROR(INT(IF(MID(VLOOKUP(B842,IMPORT!$F:$AF,23,FALSE),1,10)&lt;&gt;"null",MID(VLOOKUP(B842,IMPORT!$F:$AF,23,FALSE),1,10),"")),"")</f>
        <v/>
      </c>
      <c r="Q842" s="16" t="str">
        <f>IFERROR(INT(IF(MID(VLOOKUP(B842,IMPORT!$F:$AF,26,FALSE),1,10)&lt;&gt;"null",MID(VLOOKUP(B842,IMPORT!$F:$AF,26,FALSE),1,10),"")),"")</f>
        <v/>
      </c>
      <c r="R842" s="16" t="str">
        <f>IFERROR(IF(VLOOKUP(B842,IMPORT!$F:$AF,11,FALSE)="true","X",""),"")</f>
        <v/>
      </c>
      <c r="S842" s="16" t="str">
        <f>IFERROR(IF(VLOOKUP(B842,IMPORT!$F:$AF,12,FALSE)="true","X",""),"")</f>
        <v/>
      </c>
      <c r="T842" s="16" t="str">
        <f>IFERROR(IF(VLOOKUP(B842,IMPORT!$F:$AF,9,FALSE)="true","X",""),"")</f>
        <v/>
      </c>
      <c r="U842" s="16" t="str">
        <f>IFERROR(IF(VLOOKUP(B842,IMPORT!$F:$AF,10,FALSE)="true","X",""),"")</f>
        <v/>
      </c>
      <c r="V842" s="16" t="str">
        <f>IFERROR(IF(VLOOKUP(B842,IMPORT!$F:$AF,13,FALSE)="true","X",""),"")</f>
        <v/>
      </c>
      <c r="W842" s="16" t="str">
        <f>IFERROR(IF(VLOOKUP(B842,IMPORT!$F:$AF,14,FALSE)="true","X",""),"")</f>
        <v/>
      </c>
      <c r="X842" s="12" t="str">
        <f>IFERROR(INT(IF(MID(VLOOKUP(B842,IMPORT!$F:$AF,27,FALSE),1,10)&lt;&gt;"null",MID(VLOOKUP(B842,IMPORT!$F:$AF,27,FALSE),1,10),"-")),"")</f>
        <v/>
      </c>
      <c r="Y842" s="21" t="str">
        <f>IFERROR(IF(VLOOKUP(B842,IMPORT!$F:$AF,24,FALSE)&lt;&gt;"null",VLOOKUP(B842,IMPORT!$F:$AF,24,FALSE),""),"")</f>
        <v/>
      </c>
      <c r="Z842" s="18" t="str">
        <f>IFERROR(IF(VLOOKUP(B842,IMPORT!$F:$AF,25,FALSE)&lt;&gt;"null",VLOOKUP(B842,IMPORT!$F:$AF,25,FALSE),""),"")</f>
        <v/>
      </c>
    </row>
    <row r="843" spans="1:26">
      <c r="A843" s="1" t="str">
        <f>IFERROR(IF(IMPORT!C843&lt;&gt;"",IMPORT!C843,""),"")</f>
        <v/>
      </c>
      <c r="B843" s="1">
        <f>IFERROR(VLOOKUP(D843,IMPORT!$1:$1048576,6,FALSE),"")</f>
        <v>0</v>
      </c>
      <c r="C843" s="1" t="str">
        <f>IFERROR(VLOOKUP(B843,IMPORT!$F:$G,2,FALSE),"")</f>
        <v/>
      </c>
      <c r="D843" s="8" t="str">
        <f>IFERROR(IF(IMPORT!A843&lt;&gt;"",IMPORT!A843,""),"")</f>
        <v/>
      </c>
      <c r="E843" s="1">
        <f>IFERROR(VLOOKUP(D843,IMPORT!$1:$1048576,21,FALSE),"")</f>
        <v>0</v>
      </c>
      <c r="F843" s="22" t="str">
        <f>IFERROR(IF(VLOOKUP(B843,IMPORT!$F:$J,4,0)="true","","S"),"")</f>
        <v/>
      </c>
      <c r="G843" s="10" t="str">
        <f>IFERROR(IF(VLOOKUP(B843,IMPORT!$F:$J,5,0)="normal","","B"),"")</f>
        <v/>
      </c>
      <c r="H843" s="23" t="str">
        <f>IFERROR(IF(VLOOKUP(B843,IMPORT!$F:$L,7,0)="true","","P"),"")</f>
        <v/>
      </c>
      <c r="I843" s="18" t="str">
        <f>IF(AND(OR(IMPORT!K843="available",IMPORT!K843="reservation",IMPORT!K843="reservation-late"),OR(A843&lt;&gt;"Z - Garage - Livraison",A843&lt;&gt;"Z - Garage - Livraison")),B843,"")</f>
        <v/>
      </c>
      <c r="J843" s="18" t="str">
        <f>IFERROR(IF(VLOOKUP(B843,IMPORT!$F:$AF,21,FALSE)&lt;&gt;"null",IF(OR(A843="Z - Garage - Livraison",A843="Z - Garage - Restitution"),"",B843),""),"")</f>
        <v/>
      </c>
      <c r="K843" s="18" t="str">
        <f>IF(AND(J843="",OR(IMPORT!K843="intervention",IMPORT!K843="intervention-late")),IF(OR(A843="Z - Garage - Livraison",A843="Z - Garage - Restitution"),"",B843),"")</f>
        <v/>
      </c>
      <c r="L843" s="18" t="str">
        <f t="shared" si="26"/>
        <v/>
      </c>
      <c r="M843" s="20" t="str">
        <f>IFERROR(INT(IF(OR(IMPORT!K843="intervention",IMPORT!K843="intervention-late",IMPORT!K843="unavailable"),IF(J843&lt;&gt;"",MID(VLOOKUP(B843,IMPORT!$F:$AF,21,0),1,10),MID(VLOOKUP(B843,IMPORT!$F:$AF,19,0),1,10)),"")),"")</f>
        <v/>
      </c>
      <c r="N843" s="20" t="str">
        <f>IFERROR(INT(IF(OR(IMPORT!K843="intervention",IMPORT!K843="intervention-late",IMPORT!K843="unavailable"),IF(J843&lt;&gt;"",MID(VLOOKUP(B843,IMPORT!$F:$AF,22,0),1,10),MID(VLOOKUP(B843,IMPORT!$F:$AF,20,0),1,10)),"")),"")</f>
        <v/>
      </c>
      <c r="O843" s="18" t="str">
        <f t="shared" ca="1" si="27"/>
        <v/>
      </c>
      <c r="P843" s="14" t="str">
        <f>IFERROR(INT(IF(MID(VLOOKUP(B843,IMPORT!$F:$AF,23,FALSE),1,10)&lt;&gt;"null",MID(VLOOKUP(B843,IMPORT!$F:$AF,23,FALSE),1,10),"")),"")</f>
        <v/>
      </c>
      <c r="Q843" s="16" t="str">
        <f>IFERROR(INT(IF(MID(VLOOKUP(B843,IMPORT!$F:$AF,26,FALSE),1,10)&lt;&gt;"null",MID(VLOOKUP(B843,IMPORT!$F:$AF,26,FALSE),1,10),"")),"")</f>
        <v/>
      </c>
      <c r="R843" s="16" t="str">
        <f>IFERROR(IF(VLOOKUP(B843,IMPORT!$F:$AF,11,FALSE)="true","X",""),"")</f>
        <v/>
      </c>
      <c r="S843" s="16" t="str">
        <f>IFERROR(IF(VLOOKUP(B843,IMPORT!$F:$AF,12,FALSE)="true","X",""),"")</f>
        <v/>
      </c>
      <c r="T843" s="16" t="str">
        <f>IFERROR(IF(VLOOKUP(B843,IMPORT!$F:$AF,9,FALSE)="true","X",""),"")</f>
        <v/>
      </c>
      <c r="U843" s="16" t="str">
        <f>IFERROR(IF(VLOOKUP(B843,IMPORT!$F:$AF,10,FALSE)="true","X",""),"")</f>
        <v/>
      </c>
      <c r="V843" s="16" t="str">
        <f>IFERROR(IF(VLOOKUP(B843,IMPORT!$F:$AF,13,FALSE)="true","X",""),"")</f>
        <v/>
      </c>
      <c r="W843" s="16" t="str">
        <f>IFERROR(IF(VLOOKUP(B843,IMPORT!$F:$AF,14,FALSE)="true","X",""),"")</f>
        <v/>
      </c>
      <c r="X843" s="12" t="str">
        <f>IFERROR(INT(IF(MID(VLOOKUP(B843,IMPORT!$F:$AF,27,FALSE),1,10)&lt;&gt;"null",MID(VLOOKUP(B843,IMPORT!$F:$AF,27,FALSE),1,10),"-")),"")</f>
        <v/>
      </c>
      <c r="Y843" s="21" t="str">
        <f>IFERROR(IF(VLOOKUP(B843,IMPORT!$F:$AF,24,FALSE)&lt;&gt;"null",VLOOKUP(B843,IMPORT!$F:$AF,24,FALSE),""),"")</f>
        <v/>
      </c>
      <c r="Z843" s="18" t="str">
        <f>IFERROR(IF(VLOOKUP(B843,IMPORT!$F:$AF,25,FALSE)&lt;&gt;"null",VLOOKUP(B843,IMPORT!$F:$AF,25,FALSE),""),"")</f>
        <v/>
      </c>
    </row>
    <row r="844" spans="1:26">
      <c r="A844" s="1" t="str">
        <f>IFERROR(IF(IMPORT!C844&lt;&gt;"",IMPORT!C844,""),"")</f>
        <v/>
      </c>
      <c r="B844" s="1">
        <f>IFERROR(VLOOKUP(D844,IMPORT!$1:$1048576,6,FALSE),"")</f>
        <v>0</v>
      </c>
      <c r="C844" s="1" t="str">
        <f>IFERROR(VLOOKUP(B844,IMPORT!$F:$G,2,FALSE),"")</f>
        <v/>
      </c>
      <c r="D844" s="8" t="str">
        <f>IFERROR(IF(IMPORT!A844&lt;&gt;"",IMPORT!A844,""),"")</f>
        <v/>
      </c>
      <c r="E844" s="1">
        <f>IFERROR(VLOOKUP(D844,IMPORT!$1:$1048576,21,FALSE),"")</f>
        <v>0</v>
      </c>
      <c r="F844" s="22" t="str">
        <f>IFERROR(IF(VLOOKUP(B844,IMPORT!$F:$J,4,0)="true","","S"),"")</f>
        <v/>
      </c>
      <c r="G844" s="10" t="str">
        <f>IFERROR(IF(VLOOKUP(B844,IMPORT!$F:$J,5,0)="normal","","B"),"")</f>
        <v/>
      </c>
      <c r="H844" s="23" t="str">
        <f>IFERROR(IF(VLOOKUP(B844,IMPORT!$F:$L,7,0)="true","","P"),"")</f>
        <v/>
      </c>
      <c r="I844" s="18" t="str">
        <f>IF(AND(OR(IMPORT!K844="available",IMPORT!K844="reservation",IMPORT!K844="reservation-late"),OR(A844&lt;&gt;"Z - Garage - Livraison",A844&lt;&gt;"Z - Garage - Livraison")),B844,"")</f>
        <v/>
      </c>
      <c r="J844" s="18" t="str">
        <f>IFERROR(IF(VLOOKUP(B844,IMPORT!$F:$AF,21,FALSE)&lt;&gt;"null",IF(OR(A844="Z - Garage - Livraison",A844="Z - Garage - Restitution"),"",B844),""),"")</f>
        <v/>
      </c>
      <c r="K844" s="18" t="str">
        <f>IF(AND(J844="",OR(IMPORT!K844="intervention",IMPORT!K844="intervention-late")),IF(OR(A844="Z - Garage - Livraison",A844="Z - Garage - Restitution"),"",B844),"")</f>
        <v/>
      </c>
      <c r="L844" s="18" t="str">
        <f t="shared" si="26"/>
        <v/>
      </c>
      <c r="M844" s="20" t="str">
        <f>IFERROR(INT(IF(OR(IMPORT!K844="intervention",IMPORT!K844="intervention-late",IMPORT!K844="unavailable"),IF(J844&lt;&gt;"",MID(VLOOKUP(B844,IMPORT!$F:$AF,21,0),1,10),MID(VLOOKUP(B844,IMPORT!$F:$AF,19,0),1,10)),"")),"")</f>
        <v/>
      </c>
      <c r="N844" s="20" t="str">
        <f>IFERROR(INT(IF(OR(IMPORT!K844="intervention",IMPORT!K844="intervention-late",IMPORT!K844="unavailable"),IF(J844&lt;&gt;"",MID(VLOOKUP(B844,IMPORT!$F:$AF,22,0),1,10),MID(VLOOKUP(B844,IMPORT!$F:$AF,20,0),1,10)),"")),"")</f>
        <v/>
      </c>
      <c r="O844" s="18" t="str">
        <f t="shared" ca="1" si="27"/>
        <v/>
      </c>
      <c r="P844" s="14" t="str">
        <f>IFERROR(INT(IF(MID(VLOOKUP(B844,IMPORT!$F:$AF,23,FALSE),1,10)&lt;&gt;"null",MID(VLOOKUP(B844,IMPORT!$F:$AF,23,FALSE),1,10),"")),"")</f>
        <v/>
      </c>
      <c r="Q844" s="16" t="str">
        <f>IFERROR(INT(IF(MID(VLOOKUP(B844,IMPORT!$F:$AF,26,FALSE),1,10)&lt;&gt;"null",MID(VLOOKUP(B844,IMPORT!$F:$AF,26,FALSE),1,10),"")),"")</f>
        <v/>
      </c>
      <c r="R844" s="16" t="str">
        <f>IFERROR(IF(VLOOKUP(B844,IMPORT!$F:$AF,11,FALSE)="true","X",""),"")</f>
        <v/>
      </c>
      <c r="S844" s="16" t="str">
        <f>IFERROR(IF(VLOOKUP(B844,IMPORT!$F:$AF,12,FALSE)="true","X",""),"")</f>
        <v/>
      </c>
      <c r="T844" s="16" t="str">
        <f>IFERROR(IF(VLOOKUP(B844,IMPORT!$F:$AF,9,FALSE)="true","X",""),"")</f>
        <v/>
      </c>
      <c r="U844" s="16" t="str">
        <f>IFERROR(IF(VLOOKUP(B844,IMPORT!$F:$AF,10,FALSE)="true","X",""),"")</f>
        <v/>
      </c>
      <c r="V844" s="16" t="str">
        <f>IFERROR(IF(VLOOKUP(B844,IMPORT!$F:$AF,13,FALSE)="true","X",""),"")</f>
        <v/>
      </c>
      <c r="W844" s="16" t="str">
        <f>IFERROR(IF(VLOOKUP(B844,IMPORT!$F:$AF,14,FALSE)="true","X",""),"")</f>
        <v/>
      </c>
      <c r="X844" s="12" t="str">
        <f>IFERROR(INT(IF(MID(VLOOKUP(B844,IMPORT!$F:$AF,27,FALSE),1,10)&lt;&gt;"null",MID(VLOOKUP(B844,IMPORT!$F:$AF,27,FALSE),1,10),"-")),"")</f>
        <v/>
      </c>
      <c r="Y844" s="21" t="str">
        <f>IFERROR(IF(VLOOKUP(B844,IMPORT!$F:$AF,24,FALSE)&lt;&gt;"null",VLOOKUP(B844,IMPORT!$F:$AF,24,FALSE),""),"")</f>
        <v/>
      </c>
      <c r="Z844" s="18" t="str">
        <f>IFERROR(IF(VLOOKUP(B844,IMPORT!$F:$AF,25,FALSE)&lt;&gt;"null",VLOOKUP(B844,IMPORT!$F:$AF,25,FALSE),""),"")</f>
        <v/>
      </c>
    </row>
    <row r="845" spans="1:26">
      <c r="A845" s="1" t="str">
        <f>IFERROR(IF(IMPORT!C845&lt;&gt;"",IMPORT!C845,""),"")</f>
        <v/>
      </c>
      <c r="B845" s="1">
        <f>IFERROR(VLOOKUP(D845,IMPORT!$1:$1048576,6,FALSE),"")</f>
        <v>0</v>
      </c>
      <c r="C845" s="1" t="str">
        <f>IFERROR(VLOOKUP(B845,IMPORT!$F:$G,2,FALSE),"")</f>
        <v/>
      </c>
      <c r="D845" s="8" t="str">
        <f>IFERROR(IF(IMPORT!A845&lt;&gt;"",IMPORT!A845,""),"")</f>
        <v/>
      </c>
      <c r="E845" s="1">
        <f>IFERROR(VLOOKUP(D845,IMPORT!$1:$1048576,21,FALSE),"")</f>
        <v>0</v>
      </c>
      <c r="F845" s="22" t="str">
        <f>IFERROR(IF(VLOOKUP(B845,IMPORT!$F:$J,4,0)="true","","S"),"")</f>
        <v/>
      </c>
      <c r="G845" s="10" t="str">
        <f>IFERROR(IF(VLOOKUP(B845,IMPORT!$F:$J,5,0)="normal","","B"),"")</f>
        <v/>
      </c>
      <c r="H845" s="23" t="str">
        <f>IFERROR(IF(VLOOKUP(B845,IMPORT!$F:$L,7,0)="true","","P"),"")</f>
        <v/>
      </c>
      <c r="I845" s="18" t="str">
        <f>IF(AND(OR(IMPORT!K845="available",IMPORT!K845="reservation",IMPORT!K845="reservation-late"),OR(A845&lt;&gt;"Z - Garage - Livraison",A845&lt;&gt;"Z - Garage - Livraison")),B845,"")</f>
        <v/>
      </c>
      <c r="J845" s="18" t="str">
        <f>IFERROR(IF(VLOOKUP(B845,IMPORT!$F:$AF,21,FALSE)&lt;&gt;"null",IF(OR(A845="Z - Garage - Livraison",A845="Z - Garage - Restitution"),"",B845),""),"")</f>
        <v/>
      </c>
      <c r="K845" s="18" t="str">
        <f>IF(AND(J845="",OR(IMPORT!K845="intervention",IMPORT!K845="intervention-late")),IF(OR(A845="Z - Garage - Livraison",A845="Z - Garage - Restitution"),"",B845),"")</f>
        <v/>
      </c>
      <c r="L845" s="18" t="str">
        <f t="shared" si="26"/>
        <v/>
      </c>
      <c r="M845" s="20" t="str">
        <f>IFERROR(INT(IF(OR(IMPORT!K845="intervention",IMPORT!K845="intervention-late",IMPORT!K845="unavailable"),IF(J845&lt;&gt;"",MID(VLOOKUP(B845,IMPORT!$F:$AF,21,0),1,10),MID(VLOOKUP(B845,IMPORT!$F:$AF,19,0),1,10)),"")),"")</f>
        <v/>
      </c>
      <c r="N845" s="20" t="str">
        <f>IFERROR(INT(IF(OR(IMPORT!K845="intervention",IMPORT!K845="intervention-late",IMPORT!K845="unavailable"),IF(J845&lt;&gt;"",MID(VLOOKUP(B845,IMPORT!$F:$AF,22,0),1,10),MID(VLOOKUP(B845,IMPORT!$F:$AF,20,0),1,10)),"")),"")</f>
        <v/>
      </c>
      <c r="O845" s="18" t="str">
        <f t="shared" ca="1" si="27"/>
        <v/>
      </c>
      <c r="P845" s="14" t="str">
        <f>IFERROR(INT(IF(MID(VLOOKUP(B845,IMPORT!$F:$AF,23,FALSE),1,10)&lt;&gt;"null",MID(VLOOKUP(B845,IMPORT!$F:$AF,23,FALSE),1,10),"")),"")</f>
        <v/>
      </c>
      <c r="Q845" s="16" t="str">
        <f>IFERROR(INT(IF(MID(VLOOKUP(B845,IMPORT!$F:$AF,26,FALSE),1,10)&lt;&gt;"null",MID(VLOOKUP(B845,IMPORT!$F:$AF,26,FALSE),1,10),"")),"")</f>
        <v/>
      </c>
      <c r="R845" s="16" t="str">
        <f>IFERROR(IF(VLOOKUP(B845,IMPORT!$F:$AF,11,FALSE)="true","X",""),"")</f>
        <v/>
      </c>
      <c r="S845" s="16" t="str">
        <f>IFERROR(IF(VLOOKUP(B845,IMPORT!$F:$AF,12,FALSE)="true","X",""),"")</f>
        <v/>
      </c>
      <c r="T845" s="16" t="str">
        <f>IFERROR(IF(VLOOKUP(B845,IMPORT!$F:$AF,9,FALSE)="true","X",""),"")</f>
        <v/>
      </c>
      <c r="U845" s="16" t="str">
        <f>IFERROR(IF(VLOOKUP(B845,IMPORT!$F:$AF,10,FALSE)="true","X",""),"")</f>
        <v/>
      </c>
      <c r="V845" s="16" t="str">
        <f>IFERROR(IF(VLOOKUP(B845,IMPORT!$F:$AF,13,FALSE)="true","X",""),"")</f>
        <v/>
      </c>
      <c r="W845" s="16" t="str">
        <f>IFERROR(IF(VLOOKUP(B845,IMPORT!$F:$AF,14,FALSE)="true","X",""),"")</f>
        <v/>
      </c>
      <c r="X845" s="12" t="str">
        <f>IFERROR(INT(IF(MID(VLOOKUP(B845,IMPORT!$F:$AF,27,FALSE),1,10)&lt;&gt;"null",MID(VLOOKUP(B845,IMPORT!$F:$AF,27,FALSE),1,10),"-")),"")</f>
        <v/>
      </c>
      <c r="Y845" s="21" t="str">
        <f>IFERROR(IF(VLOOKUP(B845,IMPORT!$F:$AF,24,FALSE)&lt;&gt;"null",VLOOKUP(B845,IMPORT!$F:$AF,24,FALSE),""),"")</f>
        <v/>
      </c>
      <c r="Z845" s="18" t="str">
        <f>IFERROR(IF(VLOOKUP(B845,IMPORT!$F:$AF,25,FALSE)&lt;&gt;"null",VLOOKUP(B845,IMPORT!$F:$AF,25,FALSE),""),"")</f>
        <v/>
      </c>
    </row>
    <row r="846" spans="1:26">
      <c r="A846" s="1" t="str">
        <f>IFERROR(IF(IMPORT!C846&lt;&gt;"",IMPORT!C846,""),"")</f>
        <v/>
      </c>
      <c r="B846" s="1">
        <f>IFERROR(VLOOKUP(D846,IMPORT!$1:$1048576,6,FALSE),"")</f>
        <v>0</v>
      </c>
      <c r="C846" s="1" t="str">
        <f>IFERROR(VLOOKUP(B846,IMPORT!$F:$G,2,FALSE),"")</f>
        <v/>
      </c>
      <c r="D846" s="8" t="str">
        <f>IFERROR(IF(IMPORT!A846&lt;&gt;"",IMPORT!A846,""),"")</f>
        <v/>
      </c>
      <c r="E846" s="1">
        <f>IFERROR(VLOOKUP(D846,IMPORT!$1:$1048576,21,FALSE),"")</f>
        <v>0</v>
      </c>
      <c r="F846" s="22" t="str">
        <f>IFERROR(IF(VLOOKUP(B846,IMPORT!$F:$J,4,0)="true","","S"),"")</f>
        <v/>
      </c>
      <c r="G846" s="10" t="str">
        <f>IFERROR(IF(VLOOKUP(B846,IMPORT!$F:$J,5,0)="normal","","B"),"")</f>
        <v/>
      </c>
      <c r="H846" s="23" t="str">
        <f>IFERROR(IF(VLOOKUP(B846,IMPORT!$F:$L,7,0)="true","","P"),"")</f>
        <v/>
      </c>
      <c r="I846" s="18" t="str">
        <f>IF(AND(OR(IMPORT!K846="available",IMPORT!K846="reservation",IMPORT!K846="reservation-late"),OR(A846&lt;&gt;"Z - Garage - Livraison",A846&lt;&gt;"Z - Garage - Livraison")),B846,"")</f>
        <v/>
      </c>
      <c r="J846" s="18" t="str">
        <f>IFERROR(IF(VLOOKUP(B846,IMPORT!$F:$AF,21,FALSE)&lt;&gt;"null",IF(OR(A846="Z - Garage - Livraison",A846="Z - Garage - Restitution"),"",B846),""),"")</f>
        <v/>
      </c>
      <c r="K846" s="18" t="str">
        <f>IF(AND(J846="",OR(IMPORT!K846="intervention",IMPORT!K846="intervention-late")),IF(OR(A846="Z - Garage - Livraison",A846="Z - Garage - Restitution"),"",B846),"")</f>
        <v/>
      </c>
      <c r="L846" s="18" t="str">
        <f t="shared" si="26"/>
        <v/>
      </c>
      <c r="M846" s="20" t="str">
        <f>IFERROR(INT(IF(OR(IMPORT!K846="intervention",IMPORT!K846="intervention-late",IMPORT!K846="unavailable"),IF(J846&lt;&gt;"",MID(VLOOKUP(B846,IMPORT!$F:$AF,21,0),1,10),MID(VLOOKUP(B846,IMPORT!$F:$AF,19,0),1,10)),"")),"")</f>
        <v/>
      </c>
      <c r="N846" s="20" t="str">
        <f>IFERROR(INT(IF(OR(IMPORT!K846="intervention",IMPORT!K846="intervention-late",IMPORT!K846="unavailable"),IF(J846&lt;&gt;"",MID(VLOOKUP(B846,IMPORT!$F:$AF,22,0),1,10),MID(VLOOKUP(B846,IMPORT!$F:$AF,20,0),1,10)),"")),"")</f>
        <v/>
      </c>
      <c r="O846" s="18" t="str">
        <f t="shared" ca="1" si="27"/>
        <v/>
      </c>
      <c r="P846" s="14" t="str">
        <f>IFERROR(INT(IF(MID(VLOOKUP(B846,IMPORT!$F:$AF,23,FALSE),1,10)&lt;&gt;"null",MID(VLOOKUP(B846,IMPORT!$F:$AF,23,FALSE),1,10),"")),"")</f>
        <v/>
      </c>
      <c r="Q846" s="16" t="str">
        <f>IFERROR(INT(IF(MID(VLOOKUP(B846,IMPORT!$F:$AF,26,FALSE),1,10)&lt;&gt;"null",MID(VLOOKUP(B846,IMPORT!$F:$AF,26,FALSE),1,10),"")),"")</f>
        <v/>
      </c>
      <c r="R846" s="16" t="str">
        <f>IFERROR(IF(VLOOKUP(B846,IMPORT!$F:$AF,11,FALSE)="true","X",""),"")</f>
        <v/>
      </c>
      <c r="S846" s="16" t="str">
        <f>IFERROR(IF(VLOOKUP(B846,IMPORT!$F:$AF,12,FALSE)="true","X",""),"")</f>
        <v/>
      </c>
      <c r="T846" s="16" t="str">
        <f>IFERROR(IF(VLOOKUP(B846,IMPORT!$F:$AF,9,FALSE)="true","X",""),"")</f>
        <v/>
      </c>
      <c r="U846" s="16" t="str">
        <f>IFERROR(IF(VLOOKUP(B846,IMPORT!$F:$AF,10,FALSE)="true","X",""),"")</f>
        <v/>
      </c>
      <c r="V846" s="16" t="str">
        <f>IFERROR(IF(VLOOKUP(B846,IMPORT!$F:$AF,13,FALSE)="true","X",""),"")</f>
        <v/>
      </c>
      <c r="W846" s="16" t="str">
        <f>IFERROR(IF(VLOOKUP(B846,IMPORT!$F:$AF,14,FALSE)="true","X",""),"")</f>
        <v/>
      </c>
      <c r="X846" s="12" t="str">
        <f>IFERROR(INT(IF(MID(VLOOKUP(B846,IMPORT!$F:$AF,27,FALSE),1,10)&lt;&gt;"null",MID(VLOOKUP(B846,IMPORT!$F:$AF,27,FALSE),1,10),"-")),"")</f>
        <v/>
      </c>
      <c r="Y846" s="21" t="str">
        <f>IFERROR(IF(VLOOKUP(B846,IMPORT!$F:$AF,24,FALSE)&lt;&gt;"null",VLOOKUP(B846,IMPORT!$F:$AF,24,FALSE),""),"")</f>
        <v/>
      </c>
      <c r="Z846" s="18" t="str">
        <f>IFERROR(IF(VLOOKUP(B846,IMPORT!$F:$AF,25,FALSE)&lt;&gt;"null",VLOOKUP(B846,IMPORT!$F:$AF,25,FALSE),""),"")</f>
        <v/>
      </c>
    </row>
    <row r="847" spans="1:26">
      <c r="A847" s="1" t="str">
        <f>IFERROR(IF(IMPORT!C847&lt;&gt;"",IMPORT!C847,""),"")</f>
        <v/>
      </c>
      <c r="B847" s="1">
        <f>IFERROR(VLOOKUP(D847,IMPORT!$1:$1048576,6,FALSE),"")</f>
        <v>0</v>
      </c>
      <c r="C847" s="1" t="str">
        <f>IFERROR(VLOOKUP(B847,IMPORT!$F:$G,2,FALSE),"")</f>
        <v/>
      </c>
      <c r="D847" s="8" t="str">
        <f>IFERROR(IF(IMPORT!A847&lt;&gt;"",IMPORT!A847,""),"")</f>
        <v/>
      </c>
      <c r="E847" s="1">
        <f>IFERROR(VLOOKUP(D847,IMPORT!$1:$1048576,21,FALSE),"")</f>
        <v>0</v>
      </c>
      <c r="F847" s="22" t="str">
        <f>IFERROR(IF(VLOOKUP(B847,IMPORT!$F:$J,4,0)="true","","S"),"")</f>
        <v/>
      </c>
      <c r="G847" s="10" t="str">
        <f>IFERROR(IF(VLOOKUP(B847,IMPORT!$F:$J,5,0)="normal","","B"),"")</f>
        <v/>
      </c>
      <c r="H847" s="23" t="str">
        <f>IFERROR(IF(VLOOKUP(B847,IMPORT!$F:$L,7,0)="true","","P"),"")</f>
        <v/>
      </c>
      <c r="I847" s="18" t="str">
        <f>IF(AND(OR(IMPORT!K847="available",IMPORT!K847="reservation",IMPORT!K847="reservation-late"),OR(A847&lt;&gt;"Z - Garage - Livraison",A847&lt;&gt;"Z - Garage - Livraison")),B847,"")</f>
        <v/>
      </c>
      <c r="J847" s="18" t="str">
        <f>IFERROR(IF(VLOOKUP(B847,IMPORT!$F:$AF,21,FALSE)&lt;&gt;"null",IF(OR(A847="Z - Garage - Livraison",A847="Z - Garage - Restitution"),"",B847),""),"")</f>
        <v/>
      </c>
      <c r="K847" s="18" t="str">
        <f>IF(AND(J847="",OR(IMPORT!K847="intervention",IMPORT!K847="intervention-late")),IF(OR(A847="Z - Garage - Livraison",A847="Z - Garage - Restitution"),"",B847),"")</f>
        <v/>
      </c>
      <c r="L847" s="18" t="str">
        <f t="shared" si="26"/>
        <v/>
      </c>
      <c r="M847" s="20" t="str">
        <f>IFERROR(INT(IF(OR(IMPORT!K847="intervention",IMPORT!K847="intervention-late",IMPORT!K847="unavailable"),IF(J847&lt;&gt;"",MID(VLOOKUP(B847,IMPORT!$F:$AF,21,0),1,10),MID(VLOOKUP(B847,IMPORT!$F:$AF,19,0),1,10)),"")),"")</f>
        <v/>
      </c>
      <c r="N847" s="20" t="str">
        <f>IFERROR(INT(IF(OR(IMPORT!K847="intervention",IMPORT!K847="intervention-late",IMPORT!K847="unavailable"),IF(J847&lt;&gt;"",MID(VLOOKUP(B847,IMPORT!$F:$AF,22,0),1,10),MID(VLOOKUP(B847,IMPORT!$F:$AF,20,0),1,10)),"")),"")</f>
        <v/>
      </c>
      <c r="O847" s="18" t="str">
        <f t="shared" ca="1" si="27"/>
        <v/>
      </c>
      <c r="P847" s="14" t="str">
        <f>IFERROR(INT(IF(MID(VLOOKUP(B847,IMPORT!$F:$AF,23,FALSE),1,10)&lt;&gt;"null",MID(VLOOKUP(B847,IMPORT!$F:$AF,23,FALSE),1,10),"")),"")</f>
        <v/>
      </c>
      <c r="Q847" s="16" t="str">
        <f>IFERROR(INT(IF(MID(VLOOKUP(B847,IMPORT!$F:$AF,26,FALSE),1,10)&lt;&gt;"null",MID(VLOOKUP(B847,IMPORT!$F:$AF,26,FALSE),1,10),"")),"")</f>
        <v/>
      </c>
      <c r="R847" s="16" t="str">
        <f>IFERROR(IF(VLOOKUP(B847,IMPORT!$F:$AF,11,FALSE)="true","X",""),"")</f>
        <v/>
      </c>
      <c r="S847" s="16" t="str">
        <f>IFERROR(IF(VLOOKUP(B847,IMPORT!$F:$AF,12,FALSE)="true","X",""),"")</f>
        <v/>
      </c>
      <c r="T847" s="16" t="str">
        <f>IFERROR(IF(VLOOKUP(B847,IMPORT!$F:$AF,9,FALSE)="true","X",""),"")</f>
        <v/>
      </c>
      <c r="U847" s="16" t="str">
        <f>IFERROR(IF(VLOOKUP(B847,IMPORT!$F:$AF,10,FALSE)="true","X",""),"")</f>
        <v/>
      </c>
      <c r="V847" s="16" t="str">
        <f>IFERROR(IF(VLOOKUP(B847,IMPORT!$F:$AF,13,FALSE)="true","X",""),"")</f>
        <v/>
      </c>
      <c r="W847" s="16" t="str">
        <f>IFERROR(IF(VLOOKUP(B847,IMPORT!$F:$AF,14,FALSE)="true","X",""),"")</f>
        <v/>
      </c>
      <c r="X847" s="12" t="str">
        <f>IFERROR(INT(IF(MID(VLOOKUP(B847,IMPORT!$F:$AF,27,FALSE),1,10)&lt;&gt;"null",MID(VLOOKUP(B847,IMPORT!$F:$AF,27,FALSE),1,10),"-")),"")</f>
        <v/>
      </c>
      <c r="Y847" s="21" t="str">
        <f>IFERROR(IF(VLOOKUP(B847,IMPORT!$F:$AF,24,FALSE)&lt;&gt;"null",VLOOKUP(B847,IMPORT!$F:$AF,24,FALSE),""),"")</f>
        <v/>
      </c>
      <c r="Z847" s="18" t="str">
        <f>IFERROR(IF(VLOOKUP(B847,IMPORT!$F:$AF,25,FALSE)&lt;&gt;"null",VLOOKUP(B847,IMPORT!$F:$AF,25,FALSE),""),"")</f>
        <v/>
      </c>
    </row>
    <row r="848" spans="1:26">
      <c r="A848" s="1" t="str">
        <f>IFERROR(IF(IMPORT!C848&lt;&gt;"",IMPORT!C848,""),"")</f>
        <v/>
      </c>
      <c r="B848" s="1">
        <f>IFERROR(VLOOKUP(D848,IMPORT!$1:$1048576,6,FALSE),"")</f>
        <v>0</v>
      </c>
      <c r="C848" s="1" t="str">
        <f>IFERROR(VLOOKUP(B848,IMPORT!$F:$G,2,FALSE),"")</f>
        <v/>
      </c>
      <c r="D848" s="8" t="str">
        <f>IFERROR(IF(IMPORT!A848&lt;&gt;"",IMPORT!A848,""),"")</f>
        <v/>
      </c>
      <c r="E848" s="1">
        <f>IFERROR(VLOOKUP(D848,IMPORT!$1:$1048576,21,FALSE),"")</f>
        <v>0</v>
      </c>
      <c r="F848" s="22" t="str">
        <f>IFERROR(IF(VLOOKUP(B848,IMPORT!$F:$J,4,0)="true","","S"),"")</f>
        <v/>
      </c>
      <c r="G848" s="10" t="str">
        <f>IFERROR(IF(VLOOKUP(B848,IMPORT!$F:$J,5,0)="normal","","B"),"")</f>
        <v/>
      </c>
      <c r="H848" s="23" t="str">
        <f>IFERROR(IF(VLOOKUP(B848,IMPORT!$F:$L,7,0)="true","","P"),"")</f>
        <v/>
      </c>
      <c r="I848" s="18" t="str">
        <f>IF(AND(OR(IMPORT!K848="available",IMPORT!K848="reservation",IMPORT!K848="reservation-late"),OR(A848&lt;&gt;"Z - Garage - Livraison",A848&lt;&gt;"Z - Garage - Livraison")),B848,"")</f>
        <v/>
      </c>
      <c r="J848" s="18" t="str">
        <f>IFERROR(IF(VLOOKUP(B848,IMPORT!$F:$AF,21,FALSE)&lt;&gt;"null",IF(OR(A848="Z - Garage - Livraison",A848="Z - Garage - Restitution"),"",B848),""),"")</f>
        <v/>
      </c>
      <c r="K848" s="18" t="str">
        <f>IF(AND(J848="",OR(IMPORT!K848="intervention",IMPORT!K848="intervention-late")),IF(OR(A848="Z - Garage - Livraison",A848="Z - Garage - Restitution"),"",B848),"")</f>
        <v/>
      </c>
      <c r="L848" s="18" t="str">
        <f t="shared" si="26"/>
        <v/>
      </c>
      <c r="M848" s="20" t="str">
        <f>IFERROR(INT(IF(OR(IMPORT!K848="intervention",IMPORT!K848="intervention-late",IMPORT!K848="unavailable"),IF(J848&lt;&gt;"",MID(VLOOKUP(B848,IMPORT!$F:$AF,21,0),1,10),MID(VLOOKUP(B848,IMPORT!$F:$AF,19,0),1,10)),"")),"")</f>
        <v/>
      </c>
      <c r="N848" s="20" t="str">
        <f>IFERROR(INT(IF(OR(IMPORT!K848="intervention",IMPORT!K848="intervention-late",IMPORT!K848="unavailable"),IF(J848&lt;&gt;"",MID(VLOOKUP(B848,IMPORT!$F:$AF,22,0),1,10),MID(VLOOKUP(B848,IMPORT!$F:$AF,20,0),1,10)),"")),"")</f>
        <v/>
      </c>
      <c r="O848" s="18" t="str">
        <f t="shared" ca="1" si="27"/>
        <v/>
      </c>
      <c r="P848" s="14" t="str">
        <f>IFERROR(INT(IF(MID(VLOOKUP(B848,IMPORT!$F:$AF,23,FALSE),1,10)&lt;&gt;"null",MID(VLOOKUP(B848,IMPORT!$F:$AF,23,FALSE),1,10),"")),"")</f>
        <v/>
      </c>
      <c r="Q848" s="16" t="str">
        <f>IFERROR(INT(IF(MID(VLOOKUP(B848,IMPORT!$F:$AF,26,FALSE),1,10)&lt;&gt;"null",MID(VLOOKUP(B848,IMPORT!$F:$AF,26,FALSE),1,10),"")),"")</f>
        <v/>
      </c>
      <c r="R848" s="16" t="str">
        <f>IFERROR(IF(VLOOKUP(B848,IMPORT!$F:$AF,11,FALSE)="true","X",""),"")</f>
        <v/>
      </c>
      <c r="S848" s="16" t="str">
        <f>IFERROR(IF(VLOOKUP(B848,IMPORT!$F:$AF,12,FALSE)="true","X",""),"")</f>
        <v/>
      </c>
      <c r="T848" s="16" t="str">
        <f>IFERROR(IF(VLOOKUP(B848,IMPORT!$F:$AF,9,FALSE)="true","X",""),"")</f>
        <v/>
      </c>
      <c r="U848" s="16" t="str">
        <f>IFERROR(IF(VLOOKUP(B848,IMPORT!$F:$AF,10,FALSE)="true","X",""),"")</f>
        <v/>
      </c>
      <c r="V848" s="16" t="str">
        <f>IFERROR(IF(VLOOKUP(B848,IMPORT!$F:$AF,13,FALSE)="true","X",""),"")</f>
        <v/>
      </c>
      <c r="W848" s="16" t="str">
        <f>IFERROR(IF(VLOOKUP(B848,IMPORT!$F:$AF,14,FALSE)="true","X",""),"")</f>
        <v/>
      </c>
      <c r="X848" s="12" t="str">
        <f>IFERROR(INT(IF(MID(VLOOKUP(B848,IMPORT!$F:$AF,27,FALSE),1,10)&lt;&gt;"null",MID(VLOOKUP(B848,IMPORT!$F:$AF,27,FALSE),1,10),"-")),"")</f>
        <v/>
      </c>
      <c r="Y848" s="21" t="str">
        <f>IFERROR(IF(VLOOKUP(B848,IMPORT!$F:$AF,24,FALSE)&lt;&gt;"null",VLOOKUP(B848,IMPORT!$F:$AF,24,FALSE),""),"")</f>
        <v/>
      </c>
      <c r="Z848" s="18" t="str">
        <f>IFERROR(IF(VLOOKUP(B848,IMPORT!$F:$AF,25,FALSE)&lt;&gt;"null",VLOOKUP(B848,IMPORT!$F:$AF,25,FALSE),""),"")</f>
        <v/>
      </c>
    </row>
    <row r="849" spans="1:26">
      <c r="A849" s="1" t="str">
        <f>IFERROR(IF(IMPORT!C849&lt;&gt;"",IMPORT!C849,""),"")</f>
        <v/>
      </c>
      <c r="B849" s="1">
        <f>IFERROR(VLOOKUP(D849,IMPORT!$1:$1048576,6,FALSE),"")</f>
        <v>0</v>
      </c>
      <c r="C849" s="1" t="str">
        <f>IFERROR(VLOOKUP(B849,IMPORT!$F:$G,2,FALSE),"")</f>
        <v/>
      </c>
      <c r="D849" s="8" t="str">
        <f>IFERROR(IF(IMPORT!A849&lt;&gt;"",IMPORT!A849,""),"")</f>
        <v/>
      </c>
      <c r="E849" s="1">
        <f>IFERROR(VLOOKUP(D849,IMPORT!$1:$1048576,21,FALSE),"")</f>
        <v>0</v>
      </c>
      <c r="F849" s="22" t="str">
        <f>IFERROR(IF(VLOOKUP(B849,IMPORT!$F:$J,4,0)="true","","S"),"")</f>
        <v/>
      </c>
      <c r="G849" s="10" t="str">
        <f>IFERROR(IF(VLOOKUP(B849,IMPORT!$F:$J,5,0)="normal","","B"),"")</f>
        <v/>
      </c>
      <c r="H849" s="23" t="str">
        <f>IFERROR(IF(VLOOKUP(B849,IMPORT!$F:$L,7,0)="true","","P"),"")</f>
        <v/>
      </c>
      <c r="I849" s="18" t="str">
        <f>IF(AND(OR(IMPORT!K849="available",IMPORT!K849="reservation",IMPORT!K849="reservation-late"),OR(A849&lt;&gt;"Z - Garage - Livraison",A849&lt;&gt;"Z - Garage - Livraison")),B849,"")</f>
        <v/>
      </c>
      <c r="J849" s="18" t="str">
        <f>IFERROR(IF(VLOOKUP(B849,IMPORT!$F:$AF,21,FALSE)&lt;&gt;"null",IF(OR(A849="Z - Garage - Livraison",A849="Z - Garage - Restitution"),"",B849),""),"")</f>
        <v/>
      </c>
      <c r="K849" s="18" t="str">
        <f>IF(AND(J849="",OR(IMPORT!K849="intervention",IMPORT!K849="intervention-late")),IF(OR(A849="Z - Garage - Livraison",A849="Z - Garage - Restitution"),"",B849),"")</f>
        <v/>
      </c>
      <c r="L849" s="18" t="str">
        <f t="shared" si="26"/>
        <v/>
      </c>
      <c r="M849" s="20" t="str">
        <f>IFERROR(INT(IF(OR(IMPORT!K849="intervention",IMPORT!K849="intervention-late",IMPORT!K849="unavailable"),IF(J849&lt;&gt;"",MID(VLOOKUP(B849,IMPORT!$F:$AF,21,0),1,10),MID(VLOOKUP(B849,IMPORT!$F:$AF,19,0),1,10)),"")),"")</f>
        <v/>
      </c>
      <c r="N849" s="20" t="str">
        <f>IFERROR(INT(IF(OR(IMPORT!K849="intervention",IMPORT!K849="intervention-late",IMPORT!K849="unavailable"),IF(J849&lt;&gt;"",MID(VLOOKUP(B849,IMPORT!$F:$AF,22,0),1,10),MID(VLOOKUP(B849,IMPORT!$F:$AF,20,0),1,10)),"")),"")</f>
        <v/>
      </c>
      <c r="O849" s="18" t="str">
        <f t="shared" ca="1" si="27"/>
        <v/>
      </c>
      <c r="P849" s="14" t="str">
        <f>IFERROR(INT(IF(MID(VLOOKUP(B849,IMPORT!$F:$AF,23,FALSE),1,10)&lt;&gt;"null",MID(VLOOKUP(B849,IMPORT!$F:$AF,23,FALSE),1,10),"")),"")</f>
        <v/>
      </c>
      <c r="Q849" s="16" t="str">
        <f>IFERROR(INT(IF(MID(VLOOKUP(B849,IMPORT!$F:$AF,26,FALSE),1,10)&lt;&gt;"null",MID(VLOOKUP(B849,IMPORT!$F:$AF,26,FALSE),1,10),"")),"")</f>
        <v/>
      </c>
      <c r="R849" s="16" t="str">
        <f>IFERROR(IF(VLOOKUP(B849,IMPORT!$F:$AF,11,FALSE)="true","X",""),"")</f>
        <v/>
      </c>
      <c r="S849" s="16" t="str">
        <f>IFERROR(IF(VLOOKUP(B849,IMPORT!$F:$AF,12,FALSE)="true","X",""),"")</f>
        <v/>
      </c>
      <c r="T849" s="16" t="str">
        <f>IFERROR(IF(VLOOKUP(B849,IMPORT!$F:$AF,9,FALSE)="true","X",""),"")</f>
        <v/>
      </c>
      <c r="U849" s="16" t="str">
        <f>IFERROR(IF(VLOOKUP(B849,IMPORT!$F:$AF,10,FALSE)="true","X",""),"")</f>
        <v/>
      </c>
      <c r="V849" s="16" t="str">
        <f>IFERROR(IF(VLOOKUP(B849,IMPORT!$F:$AF,13,FALSE)="true","X",""),"")</f>
        <v/>
      </c>
      <c r="W849" s="16" t="str">
        <f>IFERROR(IF(VLOOKUP(B849,IMPORT!$F:$AF,14,FALSE)="true","X",""),"")</f>
        <v/>
      </c>
      <c r="X849" s="12" t="str">
        <f>IFERROR(INT(IF(MID(VLOOKUP(B849,IMPORT!$F:$AF,27,FALSE),1,10)&lt;&gt;"null",MID(VLOOKUP(B849,IMPORT!$F:$AF,27,FALSE),1,10),"-")),"")</f>
        <v/>
      </c>
      <c r="Y849" s="21" t="str">
        <f>IFERROR(IF(VLOOKUP(B849,IMPORT!$F:$AF,24,FALSE)&lt;&gt;"null",VLOOKUP(B849,IMPORT!$F:$AF,24,FALSE),""),"")</f>
        <v/>
      </c>
      <c r="Z849" s="18" t="str">
        <f>IFERROR(IF(VLOOKUP(B849,IMPORT!$F:$AF,25,FALSE)&lt;&gt;"null",VLOOKUP(B849,IMPORT!$F:$AF,25,FALSE),""),"")</f>
        <v/>
      </c>
    </row>
    <row r="850" spans="1:26">
      <c r="A850" s="1" t="str">
        <f>IFERROR(IF(IMPORT!C850&lt;&gt;"",IMPORT!C850,""),"")</f>
        <v/>
      </c>
      <c r="B850" s="1">
        <f>IFERROR(VLOOKUP(D850,IMPORT!$1:$1048576,6,FALSE),"")</f>
        <v>0</v>
      </c>
      <c r="C850" s="1" t="str">
        <f>IFERROR(VLOOKUP(B850,IMPORT!$F:$G,2,FALSE),"")</f>
        <v/>
      </c>
      <c r="D850" s="8" t="str">
        <f>IFERROR(IF(IMPORT!A850&lt;&gt;"",IMPORT!A850,""),"")</f>
        <v/>
      </c>
      <c r="E850" s="1">
        <f>IFERROR(VLOOKUP(D850,IMPORT!$1:$1048576,21,FALSE),"")</f>
        <v>0</v>
      </c>
      <c r="F850" s="22" t="str">
        <f>IFERROR(IF(VLOOKUP(B850,IMPORT!$F:$J,4,0)="true","","S"),"")</f>
        <v/>
      </c>
      <c r="G850" s="10" t="str">
        <f>IFERROR(IF(VLOOKUP(B850,IMPORT!$F:$J,5,0)="normal","","B"),"")</f>
        <v/>
      </c>
      <c r="H850" s="23" t="str">
        <f>IFERROR(IF(VLOOKUP(B850,IMPORT!$F:$L,7,0)="true","","P"),"")</f>
        <v/>
      </c>
      <c r="I850" s="18" t="str">
        <f>IF(AND(OR(IMPORT!K850="available",IMPORT!K850="reservation",IMPORT!K850="reservation-late"),OR(A850&lt;&gt;"Z - Garage - Livraison",A850&lt;&gt;"Z - Garage - Livraison")),B850,"")</f>
        <v/>
      </c>
      <c r="J850" s="18" t="str">
        <f>IFERROR(IF(VLOOKUP(B850,IMPORT!$F:$AF,21,FALSE)&lt;&gt;"null",IF(OR(A850="Z - Garage - Livraison",A850="Z - Garage - Restitution"),"",B850),""),"")</f>
        <v/>
      </c>
      <c r="K850" s="18" t="str">
        <f>IF(AND(J850="",OR(IMPORT!K850="intervention",IMPORT!K850="intervention-late")),IF(OR(A850="Z - Garage - Livraison",A850="Z - Garage - Restitution"),"",B850),"")</f>
        <v/>
      </c>
      <c r="L850" s="18" t="str">
        <f t="shared" si="26"/>
        <v/>
      </c>
      <c r="M850" s="20" t="str">
        <f>IFERROR(INT(IF(OR(IMPORT!K850="intervention",IMPORT!K850="intervention-late",IMPORT!K850="unavailable"),IF(J850&lt;&gt;"",MID(VLOOKUP(B850,IMPORT!$F:$AF,21,0),1,10),MID(VLOOKUP(B850,IMPORT!$F:$AF,19,0),1,10)),"")),"")</f>
        <v/>
      </c>
      <c r="N850" s="20" t="str">
        <f>IFERROR(INT(IF(OR(IMPORT!K850="intervention",IMPORT!K850="intervention-late",IMPORT!K850="unavailable"),IF(J850&lt;&gt;"",MID(VLOOKUP(B850,IMPORT!$F:$AF,22,0),1,10),MID(VLOOKUP(B850,IMPORT!$F:$AF,20,0),1,10)),"")),"")</f>
        <v/>
      </c>
      <c r="O850" s="18" t="str">
        <f t="shared" ca="1" si="27"/>
        <v/>
      </c>
      <c r="P850" s="14" t="str">
        <f>IFERROR(INT(IF(MID(VLOOKUP(B850,IMPORT!$F:$AF,23,FALSE),1,10)&lt;&gt;"null",MID(VLOOKUP(B850,IMPORT!$F:$AF,23,FALSE),1,10),"")),"")</f>
        <v/>
      </c>
      <c r="Q850" s="16" t="str">
        <f>IFERROR(INT(IF(MID(VLOOKUP(B850,IMPORT!$F:$AF,26,FALSE),1,10)&lt;&gt;"null",MID(VLOOKUP(B850,IMPORT!$F:$AF,26,FALSE),1,10),"")),"")</f>
        <v/>
      </c>
      <c r="R850" s="16" t="str">
        <f>IFERROR(IF(VLOOKUP(B850,IMPORT!$F:$AF,11,FALSE)="true","X",""),"")</f>
        <v/>
      </c>
      <c r="S850" s="16" t="str">
        <f>IFERROR(IF(VLOOKUP(B850,IMPORT!$F:$AF,12,FALSE)="true","X",""),"")</f>
        <v/>
      </c>
      <c r="T850" s="16" t="str">
        <f>IFERROR(IF(VLOOKUP(B850,IMPORT!$F:$AF,9,FALSE)="true","X",""),"")</f>
        <v/>
      </c>
      <c r="U850" s="16" t="str">
        <f>IFERROR(IF(VLOOKUP(B850,IMPORT!$F:$AF,10,FALSE)="true","X",""),"")</f>
        <v/>
      </c>
      <c r="V850" s="16" t="str">
        <f>IFERROR(IF(VLOOKUP(B850,IMPORT!$F:$AF,13,FALSE)="true","X",""),"")</f>
        <v/>
      </c>
      <c r="W850" s="16" t="str">
        <f>IFERROR(IF(VLOOKUP(B850,IMPORT!$F:$AF,14,FALSE)="true","X",""),"")</f>
        <v/>
      </c>
      <c r="X850" s="12" t="str">
        <f>IFERROR(INT(IF(MID(VLOOKUP(B850,IMPORT!$F:$AF,27,FALSE),1,10)&lt;&gt;"null",MID(VLOOKUP(B850,IMPORT!$F:$AF,27,FALSE),1,10),"-")),"")</f>
        <v/>
      </c>
      <c r="Y850" s="21" t="str">
        <f>IFERROR(IF(VLOOKUP(B850,IMPORT!$F:$AF,24,FALSE)&lt;&gt;"null",VLOOKUP(B850,IMPORT!$F:$AF,24,FALSE),""),"")</f>
        <v/>
      </c>
      <c r="Z850" s="18" t="str">
        <f>IFERROR(IF(VLOOKUP(B850,IMPORT!$F:$AF,25,FALSE)&lt;&gt;"null",VLOOKUP(B850,IMPORT!$F:$AF,25,FALSE),""),"")</f>
        <v/>
      </c>
    </row>
    <row r="851" spans="1:26">
      <c r="A851" s="1" t="str">
        <f>IFERROR(IF(IMPORT!C851&lt;&gt;"",IMPORT!C851,""),"")</f>
        <v/>
      </c>
      <c r="B851" s="1">
        <f>IFERROR(VLOOKUP(D851,IMPORT!$1:$1048576,6,FALSE),"")</f>
        <v>0</v>
      </c>
      <c r="C851" s="1" t="str">
        <f>IFERROR(VLOOKUP(B851,IMPORT!$F:$G,2,FALSE),"")</f>
        <v/>
      </c>
      <c r="D851" s="8" t="str">
        <f>IFERROR(IF(IMPORT!A851&lt;&gt;"",IMPORT!A851,""),"")</f>
        <v/>
      </c>
      <c r="E851" s="1">
        <f>IFERROR(VLOOKUP(D851,IMPORT!$1:$1048576,21,FALSE),"")</f>
        <v>0</v>
      </c>
      <c r="F851" s="22" t="str">
        <f>IFERROR(IF(VLOOKUP(B851,IMPORT!$F:$J,4,0)="true","","S"),"")</f>
        <v/>
      </c>
      <c r="G851" s="10" t="str">
        <f>IFERROR(IF(VLOOKUP(B851,IMPORT!$F:$J,5,0)="normal","","B"),"")</f>
        <v/>
      </c>
      <c r="H851" s="23" t="str">
        <f>IFERROR(IF(VLOOKUP(B851,IMPORT!$F:$L,7,0)="true","","P"),"")</f>
        <v/>
      </c>
      <c r="I851" s="18" t="str">
        <f>IF(AND(OR(IMPORT!K851="available",IMPORT!K851="reservation",IMPORT!K851="reservation-late"),OR(A851&lt;&gt;"Z - Garage - Livraison",A851&lt;&gt;"Z - Garage - Livraison")),B851,"")</f>
        <v/>
      </c>
      <c r="J851" s="18" t="str">
        <f>IFERROR(IF(VLOOKUP(B851,IMPORT!$F:$AF,21,FALSE)&lt;&gt;"null",IF(OR(A851="Z - Garage - Livraison",A851="Z - Garage - Restitution"),"",B851),""),"")</f>
        <v/>
      </c>
      <c r="K851" s="18" t="str">
        <f>IF(AND(J851="",OR(IMPORT!K851="intervention",IMPORT!K851="intervention-late")),IF(OR(A851="Z - Garage - Livraison",A851="Z - Garage - Restitution"),"",B851),"")</f>
        <v/>
      </c>
      <c r="L851" s="18" t="str">
        <f t="shared" si="26"/>
        <v/>
      </c>
      <c r="M851" s="20" t="str">
        <f>IFERROR(INT(IF(OR(IMPORT!K851="intervention",IMPORT!K851="intervention-late",IMPORT!K851="unavailable"),IF(J851&lt;&gt;"",MID(VLOOKUP(B851,IMPORT!$F:$AF,21,0),1,10),MID(VLOOKUP(B851,IMPORT!$F:$AF,19,0),1,10)),"")),"")</f>
        <v/>
      </c>
      <c r="N851" s="20" t="str">
        <f>IFERROR(INT(IF(OR(IMPORT!K851="intervention",IMPORT!K851="intervention-late",IMPORT!K851="unavailable"),IF(J851&lt;&gt;"",MID(VLOOKUP(B851,IMPORT!$F:$AF,22,0),1,10),MID(VLOOKUP(B851,IMPORT!$F:$AF,20,0),1,10)),"")),"")</f>
        <v/>
      </c>
      <c r="O851" s="18" t="str">
        <f t="shared" ca="1" si="27"/>
        <v/>
      </c>
      <c r="P851" s="14" t="str">
        <f>IFERROR(INT(IF(MID(VLOOKUP(B851,IMPORT!$F:$AF,23,FALSE),1,10)&lt;&gt;"null",MID(VLOOKUP(B851,IMPORT!$F:$AF,23,FALSE),1,10),"")),"")</f>
        <v/>
      </c>
      <c r="Q851" s="16" t="str">
        <f>IFERROR(INT(IF(MID(VLOOKUP(B851,IMPORT!$F:$AF,26,FALSE),1,10)&lt;&gt;"null",MID(VLOOKUP(B851,IMPORT!$F:$AF,26,FALSE),1,10),"")),"")</f>
        <v/>
      </c>
      <c r="R851" s="16" t="str">
        <f>IFERROR(IF(VLOOKUP(B851,IMPORT!$F:$AF,11,FALSE)="true","X",""),"")</f>
        <v/>
      </c>
      <c r="S851" s="16" t="str">
        <f>IFERROR(IF(VLOOKUP(B851,IMPORT!$F:$AF,12,FALSE)="true","X",""),"")</f>
        <v/>
      </c>
      <c r="T851" s="16" t="str">
        <f>IFERROR(IF(VLOOKUP(B851,IMPORT!$F:$AF,9,FALSE)="true","X",""),"")</f>
        <v/>
      </c>
      <c r="U851" s="16" t="str">
        <f>IFERROR(IF(VLOOKUP(B851,IMPORT!$F:$AF,10,FALSE)="true","X",""),"")</f>
        <v/>
      </c>
      <c r="V851" s="16" t="str">
        <f>IFERROR(IF(VLOOKUP(B851,IMPORT!$F:$AF,13,FALSE)="true","X",""),"")</f>
        <v/>
      </c>
      <c r="W851" s="16" t="str">
        <f>IFERROR(IF(VLOOKUP(B851,IMPORT!$F:$AF,14,FALSE)="true","X",""),"")</f>
        <v/>
      </c>
      <c r="X851" s="12" t="str">
        <f>IFERROR(INT(IF(MID(VLOOKUP(B851,IMPORT!$F:$AF,27,FALSE),1,10)&lt;&gt;"null",MID(VLOOKUP(B851,IMPORT!$F:$AF,27,FALSE),1,10),"-")),"")</f>
        <v/>
      </c>
      <c r="Y851" s="21" t="str">
        <f>IFERROR(IF(VLOOKUP(B851,IMPORT!$F:$AF,24,FALSE)&lt;&gt;"null",VLOOKUP(B851,IMPORT!$F:$AF,24,FALSE),""),"")</f>
        <v/>
      </c>
      <c r="Z851" s="18" t="str">
        <f>IFERROR(IF(VLOOKUP(B851,IMPORT!$F:$AF,25,FALSE)&lt;&gt;"null",VLOOKUP(B851,IMPORT!$F:$AF,25,FALSE),""),"")</f>
        <v/>
      </c>
    </row>
    <row r="852" spans="1:26">
      <c r="A852" s="1" t="str">
        <f>IFERROR(IF(IMPORT!C852&lt;&gt;"",IMPORT!C852,""),"")</f>
        <v/>
      </c>
      <c r="B852" s="1">
        <f>IFERROR(VLOOKUP(D852,IMPORT!$1:$1048576,6,FALSE),"")</f>
        <v>0</v>
      </c>
      <c r="C852" s="1" t="str">
        <f>IFERROR(VLOOKUP(B852,IMPORT!$F:$G,2,FALSE),"")</f>
        <v/>
      </c>
      <c r="D852" s="8" t="str">
        <f>IFERROR(IF(IMPORT!A852&lt;&gt;"",IMPORT!A852,""),"")</f>
        <v/>
      </c>
      <c r="E852" s="1">
        <f>IFERROR(VLOOKUP(D852,IMPORT!$1:$1048576,21,FALSE),"")</f>
        <v>0</v>
      </c>
      <c r="F852" s="22" t="str">
        <f>IFERROR(IF(VLOOKUP(B852,IMPORT!$F:$J,4,0)="true","","S"),"")</f>
        <v/>
      </c>
      <c r="G852" s="10" t="str">
        <f>IFERROR(IF(VLOOKUP(B852,IMPORT!$F:$J,5,0)="normal","","B"),"")</f>
        <v/>
      </c>
      <c r="H852" s="23" t="str">
        <f>IFERROR(IF(VLOOKUP(B852,IMPORT!$F:$L,7,0)="true","","P"),"")</f>
        <v/>
      </c>
      <c r="I852" s="18" t="str">
        <f>IF(AND(OR(IMPORT!K852="available",IMPORT!K852="reservation",IMPORT!K852="reservation-late"),OR(A852&lt;&gt;"Z - Garage - Livraison",A852&lt;&gt;"Z - Garage - Livraison")),B852,"")</f>
        <v/>
      </c>
      <c r="J852" s="18" t="str">
        <f>IFERROR(IF(VLOOKUP(B852,IMPORT!$F:$AF,21,FALSE)&lt;&gt;"null",IF(OR(A852="Z - Garage - Livraison",A852="Z - Garage - Restitution"),"",B852),""),"")</f>
        <v/>
      </c>
      <c r="K852" s="18" t="str">
        <f>IF(AND(J852="",OR(IMPORT!K852="intervention",IMPORT!K852="intervention-late")),IF(OR(A852="Z - Garage - Livraison",A852="Z - Garage - Restitution"),"",B852),"")</f>
        <v/>
      </c>
      <c r="L852" s="18" t="str">
        <f t="shared" si="26"/>
        <v/>
      </c>
      <c r="M852" s="20" t="str">
        <f>IFERROR(INT(IF(OR(IMPORT!K852="intervention",IMPORT!K852="intervention-late",IMPORT!K852="unavailable"),IF(J852&lt;&gt;"",MID(VLOOKUP(B852,IMPORT!$F:$AF,21,0),1,10),MID(VLOOKUP(B852,IMPORT!$F:$AF,19,0),1,10)),"")),"")</f>
        <v/>
      </c>
      <c r="N852" s="20" t="str">
        <f>IFERROR(INT(IF(OR(IMPORT!K852="intervention",IMPORT!K852="intervention-late",IMPORT!K852="unavailable"),IF(J852&lt;&gt;"",MID(VLOOKUP(B852,IMPORT!$F:$AF,22,0),1,10),MID(VLOOKUP(B852,IMPORT!$F:$AF,20,0),1,10)),"")),"")</f>
        <v/>
      </c>
      <c r="O852" s="18" t="str">
        <f t="shared" ca="1" si="27"/>
        <v/>
      </c>
      <c r="P852" s="14" t="str">
        <f>IFERROR(INT(IF(MID(VLOOKUP(B852,IMPORT!$F:$AF,23,FALSE),1,10)&lt;&gt;"null",MID(VLOOKUP(B852,IMPORT!$F:$AF,23,FALSE),1,10),"")),"")</f>
        <v/>
      </c>
      <c r="Q852" s="16" t="str">
        <f>IFERROR(INT(IF(MID(VLOOKUP(B852,IMPORT!$F:$AF,26,FALSE),1,10)&lt;&gt;"null",MID(VLOOKUP(B852,IMPORT!$F:$AF,26,FALSE),1,10),"")),"")</f>
        <v/>
      </c>
      <c r="R852" s="16" t="str">
        <f>IFERROR(IF(VLOOKUP(B852,IMPORT!$F:$AF,11,FALSE)="true","X",""),"")</f>
        <v/>
      </c>
      <c r="S852" s="16" t="str">
        <f>IFERROR(IF(VLOOKUP(B852,IMPORT!$F:$AF,12,FALSE)="true","X",""),"")</f>
        <v/>
      </c>
      <c r="T852" s="16" t="str">
        <f>IFERROR(IF(VLOOKUP(B852,IMPORT!$F:$AF,9,FALSE)="true","X",""),"")</f>
        <v/>
      </c>
      <c r="U852" s="16" t="str">
        <f>IFERROR(IF(VLOOKUP(B852,IMPORT!$F:$AF,10,FALSE)="true","X",""),"")</f>
        <v/>
      </c>
      <c r="V852" s="16" t="str">
        <f>IFERROR(IF(VLOOKUP(B852,IMPORT!$F:$AF,13,FALSE)="true","X",""),"")</f>
        <v/>
      </c>
      <c r="W852" s="16" t="str">
        <f>IFERROR(IF(VLOOKUP(B852,IMPORT!$F:$AF,14,FALSE)="true","X",""),"")</f>
        <v/>
      </c>
      <c r="X852" s="12" t="str">
        <f>IFERROR(INT(IF(MID(VLOOKUP(B852,IMPORT!$F:$AF,27,FALSE),1,10)&lt;&gt;"null",MID(VLOOKUP(B852,IMPORT!$F:$AF,27,FALSE),1,10),"-")),"")</f>
        <v/>
      </c>
      <c r="Y852" s="21" t="str">
        <f>IFERROR(IF(VLOOKUP(B852,IMPORT!$F:$AF,24,FALSE)&lt;&gt;"null",VLOOKUP(B852,IMPORT!$F:$AF,24,FALSE),""),"")</f>
        <v/>
      </c>
      <c r="Z852" s="18" t="str">
        <f>IFERROR(IF(VLOOKUP(B852,IMPORT!$F:$AF,25,FALSE)&lt;&gt;"null",VLOOKUP(B852,IMPORT!$F:$AF,25,FALSE),""),"")</f>
        <v/>
      </c>
    </row>
    <row r="853" spans="1:26">
      <c r="A853" s="1" t="str">
        <f>IFERROR(IF(IMPORT!C853&lt;&gt;"",IMPORT!C853,""),"")</f>
        <v/>
      </c>
      <c r="B853" s="1">
        <f>IFERROR(VLOOKUP(D853,IMPORT!$1:$1048576,6,FALSE),"")</f>
        <v>0</v>
      </c>
      <c r="C853" s="1" t="str">
        <f>IFERROR(VLOOKUP(B853,IMPORT!$F:$G,2,FALSE),"")</f>
        <v/>
      </c>
      <c r="D853" s="8" t="str">
        <f>IFERROR(IF(IMPORT!A853&lt;&gt;"",IMPORT!A853,""),"")</f>
        <v/>
      </c>
      <c r="E853" s="1">
        <f>IFERROR(VLOOKUP(D853,IMPORT!$1:$1048576,21,FALSE),"")</f>
        <v>0</v>
      </c>
      <c r="F853" s="22" t="str">
        <f>IFERROR(IF(VLOOKUP(B853,IMPORT!$F:$J,4,0)="true","","S"),"")</f>
        <v/>
      </c>
      <c r="G853" s="10" t="str">
        <f>IFERROR(IF(VLOOKUP(B853,IMPORT!$F:$J,5,0)="normal","","B"),"")</f>
        <v/>
      </c>
      <c r="H853" s="23" t="str">
        <f>IFERROR(IF(VLOOKUP(B853,IMPORT!$F:$L,7,0)="true","","P"),"")</f>
        <v/>
      </c>
      <c r="I853" s="18" t="str">
        <f>IF(AND(OR(IMPORT!K853="available",IMPORT!K853="reservation",IMPORT!K853="reservation-late"),OR(A853&lt;&gt;"Z - Garage - Livraison",A853&lt;&gt;"Z - Garage - Livraison")),B853,"")</f>
        <v/>
      </c>
      <c r="J853" s="18" t="str">
        <f>IFERROR(IF(VLOOKUP(B853,IMPORT!$F:$AF,21,FALSE)&lt;&gt;"null",IF(OR(A853="Z - Garage - Livraison",A853="Z - Garage - Restitution"),"",B853),""),"")</f>
        <v/>
      </c>
      <c r="K853" s="18" t="str">
        <f>IF(AND(J853="",OR(IMPORT!K853="intervention",IMPORT!K853="intervention-late")),IF(OR(A853="Z - Garage - Livraison",A853="Z - Garage - Restitution"),"",B853),"")</f>
        <v/>
      </c>
      <c r="L853" s="18" t="str">
        <f t="shared" si="26"/>
        <v/>
      </c>
      <c r="M853" s="20" t="str">
        <f>IFERROR(INT(IF(OR(IMPORT!K853="intervention",IMPORT!K853="intervention-late",IMPORT!K853="unavailable"),IF(J853&lt;&gt;"",MID(VLOOKUP(B853,IMPORT!$F:$AF,21,0),1,10),MID(VLOOKUP(B853,IMPORT!$F:$AF,19,0),1,10)),"")),"")</f>
        <v/>
      </c>
      <c r="N853" s="20" t="str">
        <f>IFERROR(INT(IF(OR(IMPORT!K853="intervention",IMPORT!K853="intervention-late",IMPORT!K853="unavailable"),IF(J853&lt;&gt;"",MID(VLOOKUP(B853,IMPORT!$F:$AF,22,0),1,10),MID(VLOOKUP(B853,IMPORT!$F:$AF,20,0),1,10)),"")),"")</f>
        <v/>
      </c>
      <c r="O853" s="18" t="str">
        <f t="shared" ca="1" si="27"/>
        <v/>
      </c>
      <c r="P853" s="14" t="str">
        <f>IFERROR(INT(IF(MID(VLOOKUP(B853,IMPORT!$F:$AF,23,FALSE),1,10)&lt;&gt;"null",MID(VLOOKUP(B853,IMPORT!$F:$AF,23,FALSE),1,10),"")),"")</f>
        <v/>
      </c>
      <c r="Q853" s="16" t="str">
        <f>IFERROR(INT(IF(MID(VLOOKUP(B853,IMPORT!$F:$AF,26,FALSE),1,10)&lt;&gt;"null",MID(VLOOKUP(B853,IMPORT!$F:$AF,26,FALSE),1,10),"")),"")</f>
        <v/>
      </c>
      <c r="R853" s="16" t="str">
        <f>IFERROR(IF(VLOOKUP(B853,IMPORT!$F:$AF,11,FALSE)="true","X",""),"")</f>
        <v/>
      </c>
      <c r="S853" s="16" t="str">
        <f>IFERROR(IF(VLOOKUP(B853,IMPORT!$F:$AF,12,FALSE)="true","X",""),"")</f>
        <v/>
      </c>
      <c r="T853" s="16" t="str">
        <f>IFERROR(IF(VLOOKUP(B853,IMPORT!$F:$AF,9,FALSE)="true","X",""),"")</f>
        <v/>
      </c>
      <c r="U853" s="16" t="str">
        <f>IFERROR(IF(VLOOKUP(B853,IMPORT!$F:$AF,10,FALSE)="true","X",""),"")</f>
        <v/>
      </c>
      <c r="V853" s="16" t="str">
        <f>IFERROR(IF(VLOOKUP(B853,IMPORT!$F:$AF,13,FALSE)="true","X",""),"")</f>
        <v/>
      </c>
      <c r="W853" s="16" t="str">
        <f>IFERROR(IF(VLOOKUP(B853,IMPORT!$F:$AF,14,FALSE)="true","X",""),"")</f>
        <v/>
      </c>
      <c r="X853" s="12" t="str">
        <f>IFERROR(INT(IF(MID(VLOOKUP(B853,IMPORT!$F:$AF,27,FALSE),1,10)&lt;&gt;"null",MID(VLOOKUP(B853,IMPORT!$F:$AF,27,FALSE),1,10),"-")),"")</f>
        <v/>
      </c>
      <c r="Y853" s="21" t="str">
        <f>IFERROR(IF(VLOOKUP(B853,IMPORT!$F:$AF,24,FALSE)&lt;&gt;"null",VLOOKUP(B853,IMPORT!$F:$AF,24,FALSE),""),"")</f>
        <v/>
      </c>
      <c r="Z853" s="18" t="str">
        <f>IFERROR(IF(VLOOKUP(B853,IMPORT!$F:$AF,25,FALSE)&lt;&gt;"null",VLOOKUP(B853,IMPORT!$F:$AF,25,FALSE),""),"")</f>
        <v/>
      </c>
    </row>
    <row r="854" spans="1:26">
      <c r="A854" s="1" t="str">
        <f>IFERROR(IF(IMPORT!C854&lt;&gt;"",IMPORT!C854,""),"")</f>
        <v/>
      </c>
      <c r="B854" s="1">
        <f>IFERROR(VLOOKUP(D854,IMPORT!$1:$1048576,6,FALSE),"")</f>
        <v>0</v>
      </c>
      <c r="C854" s="1" t="str">
        <f>IFERROR(VLOOKUP(B854,IMPORT!$F:$G,2,FALSE),"")</f>
        <v/>
      </c>
      <c r="D854" s="8" t="str">
        <f>IFERROR(IF(IMPORT!A854&lt;&gt;"",IMPORT!A854,""),"")</f>
        <v/>
      </c>
      <c r="E854" s="1">
        <f>IFERROR(VLOOKUP(D854,IMPORT!$1:$1048576,21,FALSE),"")</f>
        <v>0</v>
      </c>
      <c r="F854" s="22" t="str">
        <f>IFERROR(IF(VLOOKUP(B854,IMPORT!$F:$J,4,0)="true","","S"),"")</f>
        <v/>
      </c>
      <c r="G854" s="10" t="str">
        <f>IFERROR(IF(VLOOKUP(B854,IMPORT!$F:$J,5,0)="normal","","B"),"")</f>
        <v/>
      </c>
      <c r="H854" s="23" t="str">
        <f>IFERROR(IF(VLOOKUP(B854,IMPORT!$F:$L,7,0)="true","","P"),"")</f>
        <v/>
      </c>
      <c r="I854" s="18" t="str">
        <f>IF(AND(OR(IMPORT!K854="available",IMPORT!K854="reservation",IMPORT!K854="reservation-late"),OR(A854&lt;&gt;"Z - Garage - Livraison",A854&lt;&gt;"Z - Garage - Livraison")),B854,"")</f>
        <v/>
      </c>
      <c r="J854" s="18" t="str">
        <f>IFERROR(IF(VLOOKUP(B854,IMPORT!$F:$AF,21,FALSE)&lt;&gt;"null",IF(OR(A854="Z - Garage - Livraison",A854="Z - Garage - Restitution"),"",B854),""),"")</f>
        <v/>
      </c>
      <c r="K854" s="18" t="str">
        <f>IF(AND(J854="",OR(IMPORT!K854="intervention",IMPORT!K854="intervention-late")),IF(OR(A854="Z - Garage - Livraison",A854="Z - Garage - Restitution"),"",B854),"")</f>
        <v/>
      </c>
      <c r="L854" s="18" t="str">
        <f t="shared" si="26"/>
        <v/>
      </c>
      <c r="M854" s="20" t="str">
        <f>IFERROR(INT(IF(OR(IMPORT!K854="intervention",IMPORT!K854="intervention-late",IMPORT!K854="unavailable"),IF(J854&lt;&gt;"",MID(VLOOKUP(B854,IMPORT!$F:$AF,21,0),1,10),MID(VLOOKUP(B854,IMPORT!$F:$AF,19,0),1,10)),"")),"")</f>
        <v/>
      </c>
      <c r="N854" s="20" t="str">
        <f>IFERROR(INT(IF(OR(IMPORT!K854="intervention",IMPORT!K854="intervention-late",IMPORT!K854="unavailable"),IF(J854&lt;&gt;"",MID(VLOOKUP(B854,IMPORT!$F:$AF,22,0),1,10),MID(VLOOKUP(B854,IMPORT!$F:$AF,20,0),1,10)),"")),"")</f>
        <v/>
      </c>
      <c r="O854" s="18" t="str">
        <f t="shared" ca="1" si="27"/>
        <v/>
      </c>
      <c r="P854" s="14" t="str">
        <f>IFERROR(INT(IF(MID(VLOOKUP(B854,IMPORT!$F:$AF,23,FALSE),1,10)&lt;&gt;"null",MID(VLOOKUP(B854,IMPORT!$F:$AF,23,FALSE),1,10),"")),"")</f>
        <v/>
      </c>
      <c r="Q854" s="16" t="str">
        <f>IFERROR(INT(IF(MID(VLOOKUP(B854,IMPORT!$F:$AF,26,FALSE),1,10)&lt;&gt;"null",MID(VLOOKUP(B854,IMPORT!$F:$AF,26,FALSE),1,10),"")),"")</f>
        <v/>
      </c>
      <c r="R854" s="16" t="str">
        <f>IFERROR(IF(VLOOKUP(B854,IMPORT!$F:$AF,11,FALSE)="true","X",""),"")</f>
        <v/>
      </c>
      <c r="S854" s="16" t="str">
        <f>IFERROR(IF(VLOOKUP(B854,IMPORT!$F:$AF,12,FALSE)="true","X",""),"")</f>
        <v/>
      </c>
      <c r="T854" s="16" t="str">
        <f>IFERROR(IF(VLOOKUP(B854,IMPORT!$F:$AF,9,FALSE)="true","X",""),"")</f>
        <v/>
      </c>
      <c r="U854" s="16" t="str">
        <f>IFERROR(IF(VLOOKUP(B854,IMPORT!$F:$AF,10,FALSE)="true","X",""),"")</f>
        <v/>
      </c>
      <c r="V854" s="16" t="str">
        <f>IFERROR(IF(VLOOKUP(B854,IMPORT!$F:$AF,13,FALSE)="true","X",""),"")</f>
        <v/>
      </c>
      <c r="W854" s="16" t="str">
        <f>IFERROR(IF(VLOOKUP(B854,IMPORT!$F:$AF,14,FALSE)="true","X",""),"")</f>
        <v/>
      </c>
      <c r="X854" s="12" t="str">
        <f>IFERROR(INT(IF(MID(VLOOKUP(B854,IMPORT!$F:$AF,27,FALSE),1,10)&lt;&gt;"null",MID(VLOOKUP(B854,IMPORT!$F:$AF,27,FALSE),1,10),"-")),"")</f>
        <v/>
      </c>
      <c r="Y854" s="21" t="str">
        <f>IFERROR(IF(VLOOKUP(B854,IMPORT!$F:$AF,24,FALSE)&lt;&gt;"null",VLOOKUP(B854,IMPORT!$F:$AF,24,FALSE),""),"")</f>
        <v/>
      </c>
      <c r="Z854" s="18" t="str">
        <f>IFERROR(IF(VLOOKUP(B854,IMPORT!$F:$AF,25,FALSE)&lt;&gt;"null",VLOOKUP(B854,IMPORT!$F:$AF,25,FALSE),""),"")</f>
        <v/>
      </c>
    </row>
    <row r="855" spans="1:26">
      <c r="A855" s="1" t="str">
        <f>IFERROR(IF(IMPORT!C855&lt;&gt;"",IMPORT!C855,""),"")</f>
        <v/>
      </c>
      <c r="B855" s="1">
        <f>IFERROR(VLOOKUP(D855,IMPORT!$1:$1048576,6,FALSE),"")</f>
        <v>0</v>
      </c>
      <c r="C855" s="1" t="str">
        <f>IFERROR(VLOOKUP(B855,IMPORT!$F:$G,2,FALSE),"")</f>
        <v/>
      </c>
      <c r="D855" s="8" t="str">
        <f>IFERROR(IF(IMPORT!A855&lt;&gt;"",IMPORT!A855,""),"")</f>
        <v/>
      </c>
      <c r="E855" s="1">
        <f>IFERROR(VLOOKUP(D855,IMPORT!$1:$1048576,21,FALSE),"")</f>
        <v>0</v>
      </c>
      <c r="F855" s="22" t="str">
        <f>IFERROR(IF(VLOOKUP(B855,IMPORT!$F:$J,4,0)="true","","S"),"")</f>
        <v/>
      </c>
      <c r="G855" s="10" t="str">
        <f>IFERROR(IF(VLOOKUP(B855,IMPORT!$F:$J,5,0)="normal","","B"),"")</f>
        <v/>
      </c>
      <c r="H855" s="23" t="str">
        <f>IFERROR(IF(VLOOKUP(B855,IMPORT!$F:$L,7,0)="true","","P"),"")</f>
        <v/>
      </c>
      <c r="I855" s="18" t="str">
        <f>IF(AND(OR(IMPORT!K855="available",IMPORT!K855="reservation",IMPORT!K855="reservation-late"),OR(A855&lt;&gt;"Z - Garage - Livraison",A855&lt;&gt;"Z - Garage - Livraison")),B855,"")</f>
        <v/>
      </c>
      <c r="J855" s="18" t="str">
        <f>IFERROR(IF(VLOOKUP(B855,IMPORT!$F:$AF,21,FALSE)&lt;&gt;"null",IF(OR(A855="Z - Garage - Livraison",A855="Z - Garage - Restitution"),"",B855),""),"")</f>
        <v/>
      </c>
      <c r="K855" s="18" t="str">
        <f>IF(AND(J855="",OR(IMPORT!K855="intervention",IMPORT!K855="intervention-late")),IF(OR(A855="Z - Garage - Livraison",A855="Z - Garage - Restitution"),"",B855),"")</f>
        <v/>
      </c>
      <c r="L855" s="18" t="str">
        <f t="shared" si="26"/>
        <v/>
      </c>
      <c r="M855" s="20" t="str">
        <f>IFERROR(INT(IF(OR(IMPORT!K855="intervention",IMPORT!K855="intervention-late",IMPORT!K855="unavailable"),IF(J855&lt;&gt;"",MID(VLOOKUP(B855,IMPORT!$F:$AF,21,0),1,10),MID(VLOOKUP(B855,IMPORT!$F:$AF,19,0),1,10)),"")),"")</f>
        <v/>
      </c>
      <c r="N855" s="20" t="str">
        <f>IFERROR(INT(IF(OR(IMPORT!K855="intervention",IMPORT!K855="intervention-late",IMPORT!K855="unavailable"),IF(J855&lt;&gt;"",MID(VLOOKUP(B855,IMPORT!$F:$AF,22,0),1,10),MID(VLOOKUP(B855,IMPORT!$F:$AF,20,0),1,10)),"")),"")</f>
        <v/>
      </c>
      <c r="O855" s="18" t="str">
        <f t="shared" ca="1" si="27"/>
        <v/>
      </c>
      <c r="P855" s="14" t="str">
        <f>IFERROR(INT(IF(MID(VLOOKUP(B855,IMPORT!$F:$AF,23,FALSE),1,10)&lt;&gt;"null",MID(VLOOKUP(B855,IMPORT!$F:$AF,23,FALSE),1,10),"")),"")</f>
        <v/>
      </c>
      <c r="Q855" s="16" t="str">
        <f>IFERROR(INT(IF(MID(VLOOKUP(B855,IMPORT!$F:$AF,26,FALSE),1,10)&lt;&gt;"null",MID(VLOOKUP(B855,IMPORT!$F:$AF,26,FALSE),1,10),"")),"")</f>
        <v/>
      </c>
      <c r="R855" s="16" t="str">
        <f>IFERROR(IF(VLOOKUP(B855,IMPORT!$F:$AF,11,FALSE)="true","X",""),"")</f>
        <v/>
      </c>
      <c r="S855" s="16" t="str">
        <f>IFERROR(IF(VLOOKUP(B855,IMPORT!$F:$AF,12,FALSE)="true","X",""),"")</f>
        <v/>
      </c>
      <c r="T855" s="16" t="str">
        <f>IFERROR(IF(VLOOKUP(B855,IMPORT!$F:$AF,9,FALSE)="true","X",""),"")</f>
        <v/>
      </c>
      <c r="U855" s="16" t="str">
        <f>IFERROR(IF(VLOOKUP(B855,IMPORT!$F:$AF,10,FALSE)="true","X",""),"")</f>
        <v/>
      </c>
      <c r="V855" s="16" t="str">
        <f>IFERROR(IF(VLOOKUP(B855,IMPORT!$F:$AF,13,FALSE)="true","X",""),"")</f>
        <v/>
      </c>
      <c r="W855" s="16" t="str">
        <f>IFERROR(IF(VLOOKUP(B855,IMPORT!$F:$AF,14,FALSE)="true","X",""),"")</f>
        <v/>
      </c>
      <c r="X855" s="12" t="str">
        <f>IFERROR(INT(IF(MID(VLOOKUP(B855,IMPORT!$F:$AF,27,FALSE),1,10)&lt;&gt;"null",MID(VLOOKUP(B855,IMPORT!$F:$AF,27,FALSE),1,10),"-")),"")</f>
        <v/>
      </c>
      <c r="Y855" s="21" t="str">
        <f>IFERROR(IF(VLOOKUP(B855,IMPORT!$F:$AF,24,FALSE)&lt;&gt;"null",VLOOKUP(B855,IMPORT!$F:$AF,24,FALSE),""),"")</f>
        <v/>
      </c>
      <c r="Z855" s="18" t="str">
        <f>IFERROR(IF(VLOOKUP(B855,IMPORT!$F:$AF,25,FALSE)&lt;&gt;"null",VLOOKUP(B855,IMPORT!$F:$AF,25,FALSE),""),"")</f>
        <v/>
      </c>
    </row>
    <row r="856" spans="1:26">
      <c r="A856" s="1" t="str">
        <f>IFERROR(IF(IMPORT!C856&lt;&gt;"",IMPORT!C856,""),"")</f>
        <v/>
      </c>
      <c r="B856" s="1">
        <f>IFERROR(VLOOKUP(D856,IMPORT!$1:$1048576,6,FALSE),"")</f>
        <v>0</v>
      </c>
      <c r="C856" s="1" t="str">
        <f>IFERROR(VLOOKUP(B856,IMPORT!$F:$G,2,FALSE),"")</f>
        <v/>
      </c>
      <c r="D856" s="8" t="str">
        <f>IFERROR(IF(IMPORT!A856&lt;&gt;"",IMPORT!A856,""),"")</f>
        <v/>
      </c>
      <c r="E856" s="1">
        <f>IFERROR(VLOOKUP(D856,IMPORT!$1:$1048576,21,FALSE),"")</f>
        <v>0</v>
      </c>
      <c r="F856" s="22" t="str">
        <f>IFERROR(IF(VLOOKUP(B856,IMPORT!$F:$J,4,0)="true","","S"),"")</f>
        <v/>
      </c>
      <c r="G856" s="10" t="str">
        <f>IFERROR(IF(VLOOKUP(B856,IMPORT!$F:$J,5,0)="normal","","B"),"")</f>
        <v/>
      </c>
      <c r="H856" s="23" t="str">
        <f>IFERROR(IF(VLOOKUP(B856,IMPORT!$F:$L,7,0)="true","","P"),"")</f>
        <v/>
      </c>
      <c r="I856" s="18" t="str">
        <f>IF(AND(OR(IMPORT!K856="available",IMPORT!K856="reservation",IMPORT!K856="reservation-late"),OR(A856&lt;&gt;"Z - Garage - Livraison",A856&lt;&gt;"Z - Garage - Livraison")),B856,"")</f>
        <v/>
      </c>
      <c r="J856" s="18" t="str">
        <f>IFERROR(IF(VLOOKUP(B856,IMPORT!$F:$AF,21,FALSE)&lt;&gt;"null",IF(OR(A856="Z - Garage - Livraison",A856="Z - Garage - Restitution"),"",B856),""),"")</f>
        <v/>
      </c>
      <c r="K856" s="18" t="str">
        <f>IF(AND(J856="",OR(IMPORT!K856="intervention",IMPORT!K856="intervention-late")),IF(OR(A856="Z - Garage - Livraison",A856="Z - Garage - Restitution"),"",B856),"")</f>
        <v/>
      </c>
      <c r="L856" s="18" t="str">
        <f t="shared" si="26"/>
        <v/>
      </c>
      <c r="M856" s="20" t="str">
        <f>IFERROR(INT(IF(OR(IMPORT!K856="intervention",IMPORT!K856="intervention-late",IMPORT!K856="unavailable"),IF(J856&lt;&gt;"",MID(VLOOKUP(B856,IMPORT!$F:$AF,21,0),1,10),MID(VLOOKUP(B856,IMPORT!$F:$AF,19,0),1,10)),"")),"")</f>
        <v/>
      </c>
      <c r="N856" s="20" t="str">
        <f>IFERROR(INT(IF(OR(IMPORT!K856="intervention",IMPORT!K856="intervention-late",IMPORT!K856="unavailable"),IF(J856&lt;&gt;"",MID(VLOOKUP(B856,IMPORT!$F:$AF,22,0),1,10),MID(VLOOKUP(B856,IMPORT!$F:$AF,20,0),1,10)),"")),"")</f>
        <v/>
      </c>
      <c r="O856" s="18" t="str">
        <f t="shared" ca="1" si="27"/>
        <v/>
      </c>
      <c r="P856" s="14" t="str">
        <f>IFERROR(INT(IF(MID(VLOOKUP(B856,IMPORT!$F:$AF,23,FALSE),1,10)&lt;&gt;"null",MID(VLOOKUP(B856,IMPORT!$F:$AF,23,FALSE),1,10),"")),"")</f>
        <v/>
      </c>
      <c r="Q856" s="16" t="str">
        <f>IFERROR(INT(IF(MID(VLOOKUP(B856,IMPORT!$F:$AF,26,FALSE),1,10)&lt;&gt;"null",MID(VLOOKUP(B856,IMPORT!$F:$AF,26,FALSE),1,10),"")),"")</f>
        <v/>
      </c>
      <c r="R856" s="16" t="str">
        <f>IFERROR(IF(VLOOKUP(B856,IMPORT!$F:$AF,11,FALSE)="true","X",""),"")</f>
        <v/>
      </c>
      <c r="S856" s="16" t="str">
        <f>IFERROR(IF(VLOOKUP(B856,IMPORT!$F:$AF,12,FALSE)="true","X",""),"")</f>
        <v/>
      </c>
      <c r="T856" s="16" t="str">
        <f>IFERROR(IF(VLOOKUP(B856,IMPORT!$F:$AF,9,FALSE)="true","X",""),"")</f>
        <v/>
      </c>
      <c r="U856" s="16" t="str">
        <f>IFERROR(IF(VLOOKUP(B856,IMPORT!$F:$AF,10,FALSE)="true","X",""),"")</f>
        <v/>
      </c>
      <c r="V856" s="16" t="str">
        <f>IFERROR(IF(VLOOKUP(B856,IMPORT!$F:$AF,13,FALSE)="true","X",""),"")</f>
        <v/>
      </c>
      <c r="W856" s="16" t="str">
        <f>IFERROR(IF(VLOOKUP(B856,IMPORT!$F:$AF,14,FALSE)="true","X",""),"")</f>
        <v/>
      </c>
      <c r="X856" s="12" t="str">
        <f>IFERROR(INT(IF(MID(VLOOKUP(B856,IMPORT!$F:$AF,27,FALSE),1,10)&lt;&gt;"null",MID(VLOOKUP(B856,IMPORT!$F:$AF,27,FALSE),1,10),"-")),"")</f>
        <v/>
      </c>
      <c r="Y856" s="21" t="str">
        <f>IFERROR(IF(VLOOKUP(B856,IMPORT!$F:$AF,24,FALSE)&lt;&gt;"null",VLOOKUP(B856,IMPORT!$F:$AF,24,FALSE),""),"")</f>
        <v/>
      </c>
      <c r="Z856" s="18" t="str">
        <f>IFERROR(IF(VLOOKUP(B856,IMPORT!$F:$AF,25,FALSE)&lt;&gt;"null",VLOOKUP(B856,IMPORT!$F:$AF,25,FALSE),""),"")</f>
        <v/>
      </c>
    </row>
    <row r="857" spans="1:26">
      <c r="A857" s="1" t="str">
        <f>IFERROR(IF(IMPORT!C857&lt;&gt;"",IMPORT!C857,""),"")</f>
        <v/>
      </c>
      <c r="B857" s="1">
        <f>IFERROR(VLOOKUP(D857,IMPORT!$1:$1048576,6,FALSE),"")</f>
        <v>0</v>
      </c>
      <c r="C857" s="1" t="str">
        <f>IFERROR(VLOOKUP(B857,IMPORT!$F:$G,2,FALSE),"")</f>
        <v/>
      </c>
      <c r="D857" s="8" t="str">
        <f>IFERROR(IF(IMPORT!A857&lt;&gt;"",IMPORT!A857,""),"")</f>
        <v/>
      </c>
      <c r="E857" s="1">
        <f>IFERROR(VLOOKUP(D857,IMPORT!$1:$1048576,21,FALSE),"")</f>
        <v>0</v>
      </c>
      <c r="F857" s="22" t="str">
        <f>IFERROR(IF(VLOOKUP(B857,IMPORT!$F:$J,4,0)="true","","S"),"")</f>
        <v/>
      </c>
      <c r="G857" s="10" t="str">
        <f>IFERROR(IF(VLOOKUP(B857,IMPORT!$F:$J,5,0)="normal","","B"),"")</f>
        <v/>
      </c>
      <c r="H857" s="23" t="str">
        <f>IFERROR(IF(VLOOKUP(B857,IMPORT!$F:$L,7,0)="true","","P"),"")</f>
        <v/>
      </c>
      <c r="I857" s="18" t="str">
        <f>IF(AND(OR(IMPORT!K857="available",IMPORT!K857="reservation",IMPORT!K857="reservation-late"),OR(A857&lt;&gt;"Z - Garage - Livraison",A857&lt;&gt;"Z - Garage - Livraison")),B857,"")</f>
        <v/>
      </c>
      <c r="J857" s="18" t="str">
        <f>IFERROR(IF(VLOOKUP(B857,IMPORT!$F:$AF,21,FALSE)&lt;&gt;"null",IF(OR(A857="Z - Garage - Livraison",A857="Z - Garage - Restitution"),"",B857),""),"")</f>
        <v/>
      </c>
      <c r="K857" s="18" t="str">
        <f>IF(AND(J857="",OR(IMPORT!K857="intervention",IMPORT!K857="intervention-late")),IF(OR(A857="Z - Garage - Livraison",A857="Z - Garage - Restitution"),"",B857),"")</f>
        <v/>
      </c>
      <c r="L857" s="18" t="str">
        <f t="shared" si="26"/>
        <v/>
      </c>
      <c r="M857" s="20" t="str">
        <f>IFERROR(INT(IF(OR(IMPORT!K857="intervention",IMPORT!K857="intervention-late",IMPORT!K857="unavailable"),IF(J857&lt;&gt;"",MID(VLOOKUP(B857,IMPORT!$F:$AF,21,0),1,10),MID(VLOOKUP(B857,IMPORT!$F:$AF,19,0),1,10)),"")),"")</f>
        <v/>
      </c>
      <c r="N857" s="20" t="str">
        <f>IFERROR(INT(IF(OR(IMPORT!K857="intervention",IMPORT!K857="intervention-late",IMPORT!K857="unavailable"),IF(J857&lt;&gt;"",MID(VLOOKUP(B857,IMPORT!$F:$AF,22,0),1,10),MID(VLOOKUP(B857,IMPORT!$F:$AF,20,0),1,10)),"")),"")</f>
        <v/>
      </c>
      <c r="O857" s="18" t="str">
        <f t="shared" ca="1" si="27"/>
        <v/>
      </c>
      <c r="P857" s="14" t="str">
        <f>IFERROR(INT(IF(MID(VLOOKUP(B857,IMPORT!$F:$AF,23,FALSE),1,10)&lt;&gt;"null",MID(VLOOKUP(B857,IMPORT!$F:$AF,23,FALSE),1,10),"")),"")</f>
        <v/>
      </c>
      <c r="Q857" s="16" t="str">
        <f>IFERROR(INT(IF(MID(VLOOKUP(B857,IMPORT!$F:$AF,26,FALSE),1,10)&lt;&gt;"null",MID(VLOOKUP(B857,IMPORT!$F:$AF,26,FALSE),1,10),"")),"")</f>
        <v/>
      </c>
      <c r="R857" s="16" t="str">
        <f>IFERROR(IF(VLOOKUP(B857,IMPORT!$F:$AF,11,FALSE)="true","X",""),"")</f>
        <v/>
      </c>
      <c r="S857" s="16" t="str">
        <f>IFERROR(IF(VLOOKUP(B857,IMPORT!$F:$AF,12,FALSE)="true","X",""),"")</f>
        <v/>
      </c>
      <c r="T857" s="16" t="str">
        <f>IFERROR(IF(VLOOKUP(B857,IMPORT!$F:$AF,9,FALSE)="true","X",""),"")</f>
        <v/>
      </c>
      <c r="U857" s="16" t="str">
        <f>IFERROR(IF(VLOOKUP(B857,IMPORT!$F:$AF,10,FALSE)="true","X",""),"")</f>
        <v/>
      </c>
      <c r="V857" s="16" t="str">
        <f>IFERROR(IF(VLOOKUP(B857,IMPORT!$F:$AF,13,FALSE)="true","X",""),"")</f>
        <v/>
      </c>
      <c r="W857" s="16" t="str">
        <f>IFERROR(IF(VLOOKUP(B857,IMPORT!$F:$AF,14,FALSE)="true","X",""),"")</f>
        <v/>
      </c>
      <c r="X857" s="12" t="str">
        <f>IFERROR(INT(IF(MID(VLOOKUP(B857,IMPORT!$F:$AF,27,FALSE),1,10)&lt;&gt;"null",MID(VLOOKUP(B857,IMPORT!$F:$AF,27,FALSE),1,10),"-")),"")</f>
        <v/>
      </c>
      <c r="Y857" s="21" t="str">
        <f>IFERROR(IF(VLOOKUP(B857,IMPORT!$F:$AF,24,FALSE)&lt;&gt;"null",VLOOKUP(B857,IMPORT!$F:$AF,24,FALSE),""),"")</f>
        <v/>
      </c>
      <c r="Z857" s="18" t="str">
        <f>IFERROR(IF(VLOOKUP(B857,IMPORT!$F:$AF,25,FALSE)&lt;&gt;"null",VLOOKUP(B857,IMPORT!$F:$AF,25,FALSE),""),"")</f>
        <v/>
      </c>
    </row>
    <row r="858" spans="1:26">
      <c r="A858" s="1" t="str">
        <f>IFERROR(IF(IMPORT!C858&lt;&gt;"",IMPORT!C858,""),"")</f>
        <v/>
      </c>
      <c r="B858" s="1">
        <f>IFERROR(VLOOKUP(D858,IMPORT!$1:$1048576,6,FALSE),"")</f>
        <v>0</v>
      </c>
      <c r="C858" s="1" t="str">
        <f>IFERROR(VLOOKUP(B858,IMPORT!$F:$G,2,FALSE),"")</f>
        <v/>
      </c>
      <c r="D858" s="8" t="str">
        <f>IFERROR(IF(IMPORT!A858&lt;&gt;"",IMPORT!A858,""),"")</f>
        <v/>
      </c>
      <c r="E858" s="1">
        <f>IFERROR(VLOOKUP(D858,IMPORT!$1:$1048576,21,FALSE),"")</f>
        <v>0</v>
      </c>
      <c r="F858" s="22" t="str">
        <f>IFERROR(IF(VLOOKUP(B858,IMPORT!$F:$J,4,0)="true","","S"),"")</f>
        <v/>
      </c>
      <c r="G858" s="10" t="str">
        <f>IFERROR(IF(VLOOKUP(B858,IMPORT!$F:$J,5,0)="normal","","B"),"")</f>
        <v/>
      </c>
      <c r="H858" s="23" t="str">
        <f>IFERROR(IF(VLOOKUP(B858,IMPORT!$F:$L,7,0)="true","","P"),"")</f>
        <v/>
      </c>
      <c r="I858" s="18" t="str">
        <f>IF(AND(OR(IMPORT!K858="available",IMPORT!K858="reservation",IMPORT!K858="reservation-late"),OR(A858&lt;&gt;"Z - Garage - Livraison",A858&lt;&gt;"Z - Garage - Livraison")),B858,"")</f>
        <v/>
      </c>
      <c r="J858" s="18" t="str">
        <f>IFERROR(IF(VLOOKUP(B858,IMPORT!$F:$AF,21,FALSE)&lt;&gt;"null",IF(OR(A858="Z - Garage - Livraison",A858="Z - Garage - Restitution"),"",B858),""),"")</f>
        <v/>
      </c>
      <c r="K858" s="18" t="str">
        <f>IF(AND(J858="",OR(IMPORT!K858="intervention",IMPORT!K858="intervention-late")),IF(OR(A858="Z - Garage - Livraison",A858="Z - Garage - Restitution"),"",B858),"")</f>
        <v/>
      </c>
      <c r="L858" s="18" t="str">
        <f t="shared" si="26"/>
        <v/>
      </c>
      <c r="M858" s="20" t="str">
        <f>IFERROR(INT(IF(OR(IMPORT!K858="intervention",IMPORT!K858="intervention-late",IMPORT!K858="unavailable"),IF(J858&lt;&gt;"",MID(VLOOKUP(B858,IMPORT!$F:$AF,21,0),1,10),MID(VLOOKUP(B858,IMPORT!$F:$AF,19,0),1,10)),"")),"")</f>
        <v/>
      </c>
      <c r="N858" s="20" t="str">
        <f>IFERROR(INT(IF(OR(IMPORT!K858="intervention",IMPORT!K858="intervention-late",IMPORT!K858="unavailable"),IF(J858&lt;&gt;"",MID(VLOOKUP(B858,IMPORT!$F:$AF,22,0),1,10),MID(VLOOKUP(B858,IMPORT!$F:$AF,20,0),1,10)),"")),"")</f>
        <v/>
      </c>
      <c r="O858" s="18" t="str">
        <f t="shared" ca="1" si="27"/>
        <v/>
      </c>
      <c r="P858" s="14" t="str">
        <f>IFERROR(INT(IF(MID(VLOOKUP(B858,IMPORT!$F:$AF,23,FALSE),1,10)&lt;&gt;"null",MID(VLOOKUP(B858,IMPORT!$F:$AF,23,FALSE),1,10),"")),"")</f>
        <v/>
      </c>
      <c r="Q858" s="16" t="str">
        <f>IFERROR(INT(IF(MID(VLOOKUP(B858,IMPORT!$F:$AF,26,FALSE),1,10)&lt;&gt;"null",MID(VLOOKUP(B858,IMPORT!$F:$AF,26,FALSE),1,10),"")),"")</f>
        <v/>
      </c>
      <c r="R858" s="16" t="str">
        <f>IFERROR(IF(VLOOKUP(B858,IMPORT!$F:$AF,11,FALSE)="true","X",""),"")</f>
        <v/>
      </c>
      <c r="S858" s="16" t="str">
        <f>IFERROR(IF(VLOOKUP(B858,IMPORT!$F:$AF,12,FALSE)="true","X",""),"")</f>
        <v/>
      </c>
      <c r="T858" s="16" t="str">
        <f>IFERROR(IF(VLOOKUP(B858,IMPORT!$F:$AF,9,FALSE)="true","X",""),"")</f>
        <v/>
      </c>
      <c r="U858" s="16" t="str">
        <f>IFERROR(IF(VLOOKUP(B858,IMPORT!$F:$AF,10,FALSE)="true","X",""),"")</f>
        <v/>
      </c>
      <c r="V858" s="16" t="str">
        <f>IFERROR(IF(VLOOKUP(B858,IMPORT!$F:$AF,13,FALSE)="true","X",""),"")</f>
        <v/>
      </c>
      <c r="W858" s="16" t="str">
        <f>IFERROR(IF(VLOOKUP(B858,IMPORT!$F:$AF,14,FALSE)="true","X",""),"")</f>
        <v/>
      </c>
      <c r="X858" s="12" t="str">
        <f>IFERROR(INT(IF(MID(VLOOKUP(B858,IMPORT!$F:$AF,27,FALSE),1,10)&lt;&gt;"null",MID(VLOOKUP(B858,IMPORT!$F:$AF,27,FALSE),1,10),"-")),"")</f>
        <v/>
      </c>
      <c r="Y858" s="21" t="str">
        <f>IFERROR(IF(VLOOKUP(B858,IMPORT!$F:$AF,24,FALSE)&lt;&gt;"null",VLOOKUP(B858,IMPORT!$F:$AF,24,FALSE),""),"")</f>
        <v/>
      </c>
      <c r="Z858" s="18" t="str">
        <f>IFERROR(IF(VLOOKUP(B858,IMPORT!$F:$AF,25,FALSE)&lt;&gt;"null",VLOOKUP(B858,IMPORT!$F:$AF,25,FALSE),""),"")</f>
        <v/>
      </c>
    </row>
    <row r="859" spans="1:26">
      <c r="A859" s="1" t="str">
        <f>IFERROR(IF(IMPORT!C859&lt;&gt;"",IMPORT!C859,""),"")</f>
        <v/>
      </c>
      <c r="B859" s="1">
        <f>IFERROR(VLOOKUP(D859,IMPORT!$1:$1048576,6,FALSE),"")</f>
        <v>0</v>
      </c>
      <c r="C859" s="1" t="str">
        <f>IFERROR(VLOOKUP(B859,IMPORT!$F:$G,2,FALSE),"")</f>
        <v/>
      </c>
      <c r="D859" s="8" t="str">
        <f>IFERROR(IF(IMPORT!A859&lt;&gt;"",IMPORT!A859,""),"")</f>
        <v/>
      </c>
      <c r="E859" s="1">
        <f>IFERROR(VLOOKUP(D859,IMPORT!$1:$1048576,21,FALSE),"")</f>
        <v>0</v>
      </c>
      <c r="F859" s="22" t="str">
        <f>IFERROR(IF(VLOOKUP(B859,IMPORT!$F:$J,4,0)="true","","S"),"")</f>
        <v/>
      </c>
      <c r="G859" s="10" t="str">
        <f>IFERROR(IF(VLOOKUP(B859,IMPORT!$F:$J,5,0)="normal","","B"),"")</f>
        <v/>
      </c>
      <c r="H859" s="23" t="str">
        <f>IFERROR(IF(VLOOKUP(B859,IMPORT!$F:$L,7,0)="true","","P"),"")</f>
        <v/>
      </c>
      <c r="I859" s="18" t="str">
        <f>IF(AND(OR(IMPORT!K859="available",IMPORT!K859="reservation",IMPORT!K859="reservation-late"),OR(A859&lt;&gt;"Z - Garage - Livraison",A859&lt;&gt;"Z - Garage - Livraison")),B859,"")</f>
        <v/>
      </c>
      <c r="J859" s="18" t="str">
        <f>IFERROR(IF(VLOOKUP(B859,IMPORT!$F:$AF,21,FALSE)&lt;&gt;"null",IF(OR(A859="Z - Garage - Livraison",A859="Z - Garage - Restitution"),"",B859),""),"")</f>
        <v/>
      </c>
      <c r="K859" s="18" t="str">
        <f>IF(AND(J859="",OR(IMPORT!K859="intervention",IMPORT!K859="intervention-late")),IF(OR(A859="Z - Garage - Livraison",A859="Z - Garage - Restitution"),"",B859),"")</f>
        <v/>
      </c>
      <c r="L859" s="18" t="str">
        <f t="shared" si="26"/>
        <v/>
      </c>
      <c r="M859" s="20" t="str">
        <f>IFERROR(INT(IF(OR(IMPORT!K859="intervention",IMPORT!K859="intervention-late",IMPORT!K859="unavailable"),IF(J859&lt;&gt;"",MID(VLOOKUP(B859,IMPORT!$F:$AF,21,0),1,10),MID(VLOOKUP(B859,IMPORT!$F:$AF,19,0),1,10)),"")),"")</f>
        <v/>
      </c>
      <c r="N859" s="20" t="str">
        <f>IFERROR(INT(IF(OR(IMPORT!K859="intervention",IMPORT!K859="intervention-late",IMPORT!K859="unavailable"),IF(J859&lt;&gt;"",MID(VLOOKUP(B859,IMPORT!$F:$AF,22,0),1,10),MID(VLOOKUP(B859,IMPORT!$F:$AF,20,0),1,10)),"")),"")</f>
        <v/>
      </c>
      <c r="O859" s="18" t="str">
        <f t="shared" ca="1" si="27"/>
        <v/>
      </c>
      <c r="P859" s="14" t="str">
        <f>IFERROR(INT(IF(MID(VLOOKUP(B859,IMPORT!$F:$AF,23,FALSE),1,10)&lt;&gt;"null",MID(VLOOKUP(B859,IMPORT!$F:$AF,23,FALSE),1,10),"")),"")</f>
        <v/>
      </c>
      <c r="Q859" s="16" t="str">
        <f>IFERROR(INT(IF(MID(VLOOKUP(B859,IMPORT!$F:$AF,26,FALSE),1,10)&lt;&gt;"null",MID(VLOOKUP(B859,IMPORT!$F:$AF,26,FALSE),1,10),"")),"")</f>
        <v/>
      </c>
      <c r="R859" s="16" t="str">
        <f>IFERROR(IF(VLOOKUP(B859,IMPORT!$F:$AF,11,FALSE)="true","X",""),"")</f>
        <v/>
      </c>
      <c r="S859" s="16" t="str">
        <f>IFERROR(IF(VLOOKUP(B859,IMPORT!$F:$AF,12,FALSE)="true","X",""),"")</f>
        <v/>
      </c>
      <c r="T859" s="16" t="str">
        <f>IFERROR(IF(VLOOKUP(B859,IMPORT!$F:$AF,9,FALSE)="true","X",""),"")</f>
        <v/>
      </c>
      <c r="U859" s="16" t="str">
        <f>IFERROR(IF(VLOOKUP(B859,IMPORT!$F:$AF,10,FALSE)="true","X",""),"")</f>
        <v/>
      </c>
      <c r="V859" s="16" t="str">
        <f>IFERROR(IF(VLOOKUP(B859,IMPORT!$F:$AF,13,FALSE)="true","X",""),"")</f>
        <v/>
      </c>
      <c r="W859" s="16" t="str">
        <f>IFERROR(IF(VLOOKUP(B859,IMPORT!$F:$AF,14,FALSE)="true","X",""),"")</f>
        <v/>
      </c>
      <c r="X859" s="12" t="str">
        <f>IFERROR(INT(IF(MID(VLOOKUP(B859,IMPORT!$F:$AF,27,FALSE),1,10)&lt;&gt;"null",MID(VLOOKUP(B859,IMPORT!$F:$AF,27,FALSE),1,10),"-")),"")</f>
        <v/>
      </c>
      <c r="Y859" s="21" t="str">
        <f>IFERROR(IF(VLOOKUP(B859,IMPORT!$F:$AF,24,FALSE)&lt;&gt;"null",VLOOKUP(B859,IMPORT!$F:$AF,24,FALSE),""),"")</f>
        <v/>
      </c>
      <c r="Z859" s="18" t="str">
        <f>IFERROR(IF(VLOOKUP(B859,IMPORT!$F:$AF,25,FALSE)&lt;&gt;"null",VLOOKUP(B859,IMPORT!$F:$AF,25,FALSE),""),"")</f>
        <v/>
      </c>
    </row>
    <row r="860" spans="1:26">
      <c r="A860" s="1" t="str">
        <f>IFERROR(IF(IMPORT!C860&lt;&gt;"",IMPORT!C860,""),"")</f>
        <v/>
      </c>
      <c r="B860" s="1">
        <f>IFERROR(VLOOKUP(D860,IMPORT!$1:$1048576,6,FALSE),"")</f>
        <v>0</v>
      </c>
      <c r="C860" s="1" t="str">
        <f>IFERROR(VLOOKUP(B860,IMPORT!$F:$G,2,FALSE),"")</f>
        <v/>
      </c>
      <c r="D860" s="8" t="str">
        <f>IFERROR(IF(IMPORT!A860&lt;&gt;"",IMPORT!A860,""),"")</f>
        <v/>
      </c>
      <c r="E860" s="1">
        <f>IFERROR(VLOOKUP(D860,IMPORT!$1:$1048576,21,FALSE),"")</f>
        <v>0</v>
      </c>
      <c r="F860" s="22" t="str">
        <f>IFERROR(IF(VLOOKUP(B860,IMPORT!$F:$J,4,0)="true","","S"),"")</f>
        <v/>
      </c>
      <c r="G860" s="10" t="str">
        <f>IFERROR(IF(VLOOKUP(B860,IMPORT!$F:$J,5,0)="normal","","B"),"")</f>
        <v/>
      </c>
      <c r="H860" s="23" t="str">
        <f>IFERROR(IF(VLOOKUP(B860,IMPORT!$F:$L,7,0)="true","","P"),"")</f>
        <v/>
      </c>
      <c r="I860" s="18" t="str">
        <f>IF(AND(OR(IMPORT!K860="available",IMPORT!K860="reservation",IMPORT!K860="reservation-late"),OR(A860&lt;&gt;"Z - Garage - Livraison",A860&lt;&gt;"Z - Garage - Livraison")),B860,"")</f>
        <v/>
      </c>
      <c r="J860" s="18" t="str">
        <f>IFERROR(IF(VLOOKUP(B860,IMPORT!$F:$AF,21,FALSE)&lt;&gt;"null",IF(OR(A860="Z - Garage - Livraison",A860="Z - Garage - Restitution"),"",B860),""),"")</f>
        <v/>
      </c>
      <c r="K860" s="18" t="str">
        <f>IF(AND(J860="",OR(IMPORT!K860="intervention",IMPORT!K860="intervention-late")),IF(OR(A860="Z - Garage - Livraison",A860="Z - Garage - Restitution"),"",B860),"")</f>
        <v/>
      </c>
      <c r="L860" s="18" t="str">
        <f t="shared" si="26"/>
        <v/>
      </c>
      <c r="M860" s="20" t="str">
        <f>IFERROR(INT(IF(OR(IMPORT!K860="intervention",IMPORT!K860="intervention-late",IMPORT!K860="unavailable"),IF(J860&lt;&gt;"",MID(VLOOKUP(B860,IMPORT!$F:$AF,21,0),1,10),MID(VLOOKUP(B860,IMPORT!$F:$AF,19,0),1,10)),"")),"")</f>
        <v/>
      </c>
      <c r="N860" s="20" t="str">
        <f>IFERROR(INT(IF(OR(IMPORT!K860="intervention",IMPORT!K860="intervention-late",IMPORT!K860="unavailable"),IF(J860&lt;&gt;"",MID(VLOOKUP(B860,IMPORT!$F:$AF,22,0),1,10),MID(VLOOKUP(B860,IMPORT!$F:$AF,20,0),1,10)),"")),"")</f>
        <v/>
      </c>
      <c r="O860" s="18" t="str">
        <f t="shared" ca="1" si="27"/>
        <v/>
      </c>
      <c r="P860" s="14" t="str">
        <f>IFERROR(INT(IF(MID(VLOOKUP(B860,IMPORT!$F:$AF,23,FALSE),1,10)&lt;&gt;"null",MID(VLOOKUP(B860,IMPORT!$F:$AF,23,FALSE),1,10),"")),"")</f>
        <v/>
      </c>
      <c r="Q860" s="16" t="str">
        <f>IFERROR(INT(IF(MID(VLOOKUP(B860,IMPORT!$F:$AF,26,FALSE),1,10)&lt;&gt;"null",MID(VLOOKUP(B860,IMPORT!$F:$AF,26,FALSE),1,10),"")),"")</f>
        <v/>
      </c>
      <c r="R860" s="16" t="str">
        <f>IFERROR(IF(VLOOKUP(B860,IMPORT!$F:$AF,11,FALSE)="true","X",""),"")</f>
        <v/>
      </c>
      <c r="S860" s="16" t="str">
        <f>IFERROR(IF(VLOOKUP(B860,IMPORT!$F:$AF,12,FALSE)="true","X",""),"")</f>
        <v/>
      </c>
      <c r="T860" s="16" t="str">
        <f>IFERROR(IF(VLOOKUP(B860,IMPORT!$F:$AF,9,FALSE)="true","X",""),"")</f>
        <v/>
      </c>
      <c r="U860" s="16" t="str">
        <f>IFERROR(IF(VLOOKUP(B860,IMPORT!$F:$AF,10,FALSE)="true","X",""),"")</f>
        <v/>
      </c>
      <c r="V860" s="16" t="str">
        <f>IFERROR(IF(VLOOKUP(B860,IMPORT!$F:$AF,13,FALSE)="true","X",""),"")</f>
        <v/>
      </c>
      <c r="W860" s="16" t="str">
        <f>IFERROR(IF(VLOOKUP(B860,IMPORT!$F:$AF,14,FALSE)="true","X",""),"")</f>
        <v/>
      </c>
      <c r="X860" s="12" t="str">
        <f>IFERROR(INT(IF(MID(VLOOKUP(B860,IMPORT!$F:$AF,27,FALSE),1,10)&lt;&gt;"null",MID(VLOOKUP(B860,IMPORT!$F:$AF,27,FALSE),1,10),"-")),"")</f>
        <v/>
      </c>
      <c r="Y860" s="21" t="str">
        <f>IFERROR(IF(VLOOKUP(B860,IMPORT!$F:$AF,24,FALSE)&lt;&gt;"null",VLOOKUP(B860,IMPORT!$F:$AF,24,FALSE),""),"")</f>
        <v/>
      </c>
      <c r="Z860" s="18" t="str">
        <f>IFERROR(IF(VLOOKUP(B860,IMPORT!$F:$AF,25,FALSE)&lt;&gt;"null",VLOOKUP(B860,IMPORT!$F:$AF,25,FALSE),""),"")</f>
        <v/>
      </c>
    </row>
    <row r="861" spans="1:26">
      <c r="A861" s="1" t="str">
        <f>IFERROR(IF(IMPORT!C861&lt;&gt;"",IMPORT!C861,""),"")</f>
        <v/>
      </c>
      <c r="B861" s="1">
        <f>IFERROR(VLOOKUP(D861,IMPORT!$1:$1048576,6,FALSE),"")</f>
        <v>0</v>
      </c>
      <c r="C861" s="1" t="str">
        <f>IFERROR(VLOOKUP(B861,IMPORT!$F:$G,2,FALSE),"")</f>
        <v/>
      </c>
      <c r="D861" s="8" t="str">
        <f>IFERROR(IF(IMPORT!A861&lt;&gt;"",IMPORT!A861,""),"")</f>
        <v/>
      </c>
      <c r="E861" s="1">
        <f>IFERROR(VLOOKUP(D861,IMPORT!$1:$1048576,21,FALSE),"")</f>
        <v>0</v>
      </c>
      <c r="F861" s="22" t="str">
        <f>IFERROR(IF(VLOOKUP(B861,IMPORT!$F:$J,4,0)="true","","S"),"")</f>
        <v/>
      </c>
      <c r="G861" s="10" t="str">
        <f>IFERROR(IF(VLOOKUP(B861,IMPORT!$F:$J,5,0)="normal","","B"),"")</f>
        <v/>
      </c>
      <c r="H861" s="23" t="str">
        <f>IFERROR(IF(VLOOKUP(B861,IMPORT!$F:$L,7,0)="true","","P"),"")</f>
        <v/>
      </c>
      <c r="I861" s="18" t="str">
        <f>IF(AND(OR(IMPORT!K861="available",IMPORT!K861="reservation",IMPORT!K861="reservation-late"),OR(A861&lt;&gt;"Z - Garage - Livraison",A861&lt;&gt;"Z - Garage - Livraison")),B861,"")</f>
        <v/>
      </c>
      <c r="J861" s="18" t="str">
        <f>IFERROR(IF(VLOOKUP(B861,IMPORT!$F:$AF,21,FALSE)&lt;&gt;"null",IF(OR(A861="Z - Garage - Livraison",A861="Z - Garage - Restitution"),"",B861),""),"")</f>
        <v/>
      </c>
      <c r="K861" s="18" t="str">
        <f>IF(AND(J861="",OR(IMPORT!K861="intervention",IMPORT!K861="intervention-late")),IF(OR(A861="Z - Garage - Livraison",A861="Z - Garage - Restitution"),"",B861),"")</f>
        <v/>
      </c>
      <c r="L861" s="18" t="str">
        <f t="shared" si="26"/>
        <v/>
      </c>
      <c r="M861" s="20" t="str">
        <f>IFERROR(INT(IF(OR(IMPORT!K861="intervention",IMPORT!K861="intervention-late",IMPORT!K861="unavailable"),IF(J861&lt;&gt;"",MID(VLOOKUP(B861,IMPORT!$F:$AF,21,0),1,10),MID(VLOOKUP(B861,IMPORT!$F:$AF,19,0),1,10)),"")),"")</f>
        <v/>
      </c>
      <c r="N861" s="20" t="str">
        <f>IFERROR(INT(IF(OR(IMPORT!K861="intervention",IMPORT!K861="intervention-late",IMPORT!K861="unavailable"),IF(J861&lt;&gt;"",MID(VLOOKUP(B861,IMPORT!$F:$AF,22,0),1,10),MID(VLOOKUP(B861,IMPORT!$F:$AF,20,0),1,10)),"")),"")</f>
        <v/>
      </c>
      <c r="O861" s="18" t="str">
        <f t="shared" ca="1" si="27"/>
        <v/>
      </c>
      <c r="P861" s="14" t="str">
        <f>IFERROR(INT(IF(MID(VLOOKUP(B861,IMPORT!$F:$AF,23,FALSE),1,10)&lt;&gt;"null",MID(VLOOKUP(B861,IMPORT!$F:$AF,23,FALSE),1,10),"")),"")</f>
        <v/>
      </c>
      <c r="Q861" s="16" t="str">
        <f>IFERROR(INT(IF(MID(VLOOKUP(B861,IMPORT!$F:$AF,26,FALSE),1,10)&lt;&gt;"null",MID(VLOOKUP(B861,IMPORT!$F:$AF,26,FALSE),1,10),"")),"")</f>
        <v/>
      </c>
      <c r="R861" s="16" t="str">
        <f>IFERROR(IF(VLOOKUP(B861,IMPORT!$F:$AF,11,FALSE)="true","X",""),"")</f>
        <v/>
      </c>
      <c r="S861" s="16" t="str">
        <f>IFERROR(IF(VLOOKUP(B861,IMPORT!$F:$AF,12,FALSE)="true","X",""),"")</f>
        <v/>
      </c>
      <c r="T861" s="16" t="str">
        <f>IFERROR(IF(VLOOKUP(B861,IMPORT!$F:$AF,9,FALSE)="true","X",""),"")</f>
        <v/>
      </c>
      <c r="U861" s="16" t="str">
        <f>IFERROR(IF(VLOOKUP(B861,IMPORT!$F:$AF,10,FALSE)="true","X",""),"")</f>
        <v/>
      </c>
      <c r="V861" s="16" t="str">
        <f>IFERROR(IF(VLOOKUP(B861,IMPORT!$F:$AF,13,FALSE)="true","X",""),"")</f>
        <v/>
      </c>
      <c r="W861" s="16" t="str">
        <f>IFERROR(IF(VLOOKUP(B861,IMPORT!$F:$AF,14,FALSE)="true","X",""),"")</f>
        <v/>
      </c>
      <c r="X861" s="12" t="str">
        <f>IFERROR(INT(IF(MID(VLOOKUP(B861,IMPORT!$F:$AF,27,FALSE),1,10)&lt;&gt;"null",MID(VLOOKUP(B861,IMPORT!$F:$AF,27,FALSE),1,10),"-")),"")</f>
        <v/>
      </c>
      <c r="Y861" s="21" t="str">
        <f>IFERROR(IF(VLOOKUP(B861,IMPORT!$F:$AF,24,FALSE)&lt;&gt;"null",VLOOKUP(B861,IMPORT!$F:$AF,24,FALSE),""),"")</f>
        <v/>
      </c>
      <c r="Z861" s="18" t="str">
        <f>IFERROR(IF(VLOOKUP(B861,IMPORT!$F:$AF,25,FALSE)&lt;&gt;"null",VLOOKUP(B861,IMPORT!$F:$AF,25,FALSE),""),"")</f>
        <v/>
      </c>
    </row>
    <row r="862" spans="1:26">
      <c r="A862" s="1" t="str">
        <f>IFERROR(IF(IMPORT!C862&lt;&gt;"",IMPORT!C862,""),"")</f>
        <v/>
      </c>
      <c r="B862" s="1">
        <f>IFERROR(VLOOKUP(D862,IMPORT!$1:$1048576,6,FALSE),"")</f>
        <v>0</v>
      </c>
      <c r="C862" s="1" t="str">
        <f>IFERROR(VLOOKUP(B862,IMPORT!$F:$G,2,FALSE),"")</f>
        <v/>
      </c>
      <c r="D862" s="8" t="str">
        <f>IFERROR(IF(IMPORT!A862&lt;&gt;"",IMPORT!A862,""),"")</f>
        <v/>
      </c>
      <c r="E862" s="1">
        <f>IFERROR(VLOOKUP(D862,IMPORT!$1:$1048576,21,FALSE),"")</f>
        <v>0</v>
      </c>
      <c r="F862" s="22" t="str">
        <f>IFERROR(IF(VLOOKUP(B862,IMPORT!$F:$J,4,0)="true","","S"),"")</f>
        <v/>
      </c>
      <c r="G862" s="10" t="str">
        <f>IFERROR(IF(VLOOKUP(B862,IMPORT!$F:$J,5,0)="normal","","B"),"")</f>
        <v/>
      </c>
      <c r="H862" s="23" t="str">
        <f>IFERROR(IF(VLOOKUP(B862,IMPORT!$F:$L,7,0)="true","","P"),"")</f>
        <v/>
      </c>
      <c r="I862" s="18" t="str">
        <f>IF(AND(OR(IMPORT!K862="available",IMPORT!K862="reservation",IMPORT!K862="reservation-late"),OR(A862&lt;&gt;"Z - Garage - Livraison",A862&lt;&gt;"Z - Garage - Livraison")),B862,"")</f>
        <v/>
      </c>
      <c r="J862" s="18" t="str">
        <f>IFERROR(IF(VLOOKUP(B862,IMPORT!$F:$AF,21,FALSE)&lt;&gt;"null",IF(OR(A862="Z - Garage - Livraison",A862="Z - Garage - Restitution"),"",B862),""),"")</f>
        <v/>
      </c>
      <c r="K862" s="18" t="str">
        <f>IF(AND(J862="",OR(IMPORT!K862="intervention",IMPORT!K862="intervention-late")),IF(OR(A862="Z - Garage - Livraison",A862="Z - Garage - Restitution"),"",B862),"")</f>
        <v/>
      </c>
      <c r="L862" s="18" t="str">
        <f t="shared" si="26"/>
        <v/>
      </c>
      <c r="M862" s="20" t="str">
        <f>IFERROR(INT(IF(OR(IMPORT!K862="intervention",IMPORT!K862="intervention-late",IMPORT!K862="unavailable"),IF(J862&lt;&gt;"",MID(VLOOKUP(B862,IMPORT!$F:$AF,21,0),1,10),MID(VLOOKUP(B862,IMPORT!$F:$AF,19,0),1,10)),"")),"")</f>
        <v/>
      </c>
      <c r="N862" s="20" t="str">
        <f>IFERROR(INT(IF(OR(IMPORT!K862="intervention",IMPORT!K862="intervention-late",IMPORT!K862="unavailable"),IF(J862&lt;&gt;"",MID(VLOOKUP(B862,IMPORT!$F:$AF,22,0),1,10),MID(VLOOKUP(B862,IMPORT!$F:$AF,20,0),1,10)),"")),"")</f>
        <v/>
      </c>
      <c r="O862" s="18" t="str">
        <f t="shared" ca="1" si="27"/>
        <v/>
      </c>
      <c r="P862" s="14" t="str">
        <f>IFERROR(INT(IF(MID(VLOOKUP(B862,IMPORT!$F:$AF,23,FALSE),1,10)&lt;&gt;"null",MID(VLOOKUP(B862,IMPORT!$F:$AF,23,FALSE),1,10),"")),"")</f>
        <v/>
      </c>
      <c r="Q862" s="16" t="str">
        <f>IFERROR(INT(IF(MID(VLOOKUP(B862,IMPORT!$F:$AF,26,FALSE),1,10)&lt;&gt;"null",MID(VLOOKUP(B862,IMPORT!$F:$AF,26,FALSE),1,10),"")),"")</f>
        <v/>
      </c>
      <c r="R862" s="16" t="str">
        <f>IFERROR(IF(VLOOKUP(B862,IMPORT!$F:$AF,11,FALSE)="true","X",""),"")</f>
        <v/>
      </c>
      <c r="S862" s="16" t="str">
        <f>IFERROR(IF(VLOOKUP(B862,IMPORT!$F:$AF,12,FALSE)="true","X",""),"")</f>
        <v/>
      </c>
      <c r="T862" s="16" t="str">
        <f>IFERROR(IF(VLOOKUP(B862,IMPORT!$F:$AF,9,FALSE)="true","X",""),"")</f>
        <v/>
      </c>
      <c r="U862" s="16" t="str">
        <f>IFERROR(IF(VLOOKUP(B862,IMPORT!$F:$AF,10,FALSE)="true","X",""),"")</f>
        <v/>
      </c>
      <c r="V862" s="16" t="str">
        <f>IFERROR(IF(VLOOKUP(B862,IMPORT!$F:$AF,13,FALSE)="true","X",""),"")</f>
        <v/>
      </c>
      <c r="W862" s="16" t="str">
        <f>IFERROR(IF(VLOOKUP(B862,IMPORT!$F:$AF,14,FALSE)="true","X",""),"")</f>
        <v/>
      </c>
      <c r="X862" s="12" t="str">
        <f>IFERROR(INT(IF(MID(VLOOKUP(B862,IMPORT!$F:$AF,27,FALSE),1,10)&lt;&gt;"null",MID(VLOOKUP(B862,IMPORT!$F:$AF,27,FALSE),1,10),"-")),"")</f>
        <v/>
      </c>
      <c r="Y862" s="21" t="str">
        <f>IFERROR(IF(VLOOKUP(B862,IMPORT!$F:$AF,24,FALSE)&lt;&gt;"null",VLOOKUP(B862,IMPORT!$F:$AF,24,FALSE),""),"")</f>
        <v/>
      </c>
      <c r="Z862" s="18" t="str">
        <f>IFERROR(IF(VLOOKUP(B862,IMPORT!$F:$AF,25,FALSE)&lt;&gt;"null",VLOOKUP(B862,IMPORT!$F:$AF,25,FALSE),""),"")</f>
        <v/>
      </c>
    </row>
    <row r="863" spans="1:26">
      <c r="A863" s="1" t="str">
        <f>IFERROR(IF(IMPORT!C863&lt;&gt;"",IMPORT!C863,""),"")</f>
        <v/>
      </c>
      <c r="B863" s="1">
        <f>IFERROR(VLOOKUP(D863,IMPORT!$1:$1048576,6,FALSE),"")</f>
        <v>0</v>
      </c>
      <c r="C863" s="1" t="str">
        <f>IFERROR(VLOOKUP(B863,IMPORT!$F:$G,2,FALSE),"")</f>
        <v/>
      </c>
      <c r="D863" s="8" t="str">
        <f>IFERROR(IF(IMPORT!A863&lt;&gt;"",IMPORT!A863,""),"")</f>
        <v/>
      </c>
      <c r="E863" s="1">
        <f>IFERROR(VLOOKUP(D863,IMPORT!$1:$1048576,21,FALSE),"")</f>
        <v>0</v>
      </c>
      <c r="F863" s="22" t="str">
        <f>IFERROR(IF(VLOOKUP(B863,IMPORT!$F:$J,4,0)="true","","S"),"")</f>
        <v/>
      </c>
      <c r="G863" s="10" t="str">
        <f>IFERROR(IF(VLOOKUP(B863,IMPORT!$F:$J,5,0)="normal","","B"),"")</f>
        <v/>
      </c>
      <c r="H863" s="23" t="str">
        <f>IFERROR(IF(VLOOKUP(B863,IMPORT!$F:$L,7,0)="true","","P"),"")</f>
        <v/>
      </c>
      <c r="I863" s="18" t="str">
        <f>IF(AND(OR(IMPORT!K863="available",IMPORT!K863="reservation",IMPORT!K863="reservation-late"),OR(A863&lt;&gt;"Z - Garage - Livraison",A863&lt;&gt;"Z - Garage - Livraison")),B863,"")</f>
        <v/>
      </c>
      <c r="J863" s="18" t="str">
        <f>IFERROR(IF(VLOOKUP(B863,IMPORT!$F:$AF,21,FALSE)&lt;&gt;"null",IF(OR(A863="Z - Garage - Livraison",A863="Z - Garage - Restitution"),"",B863),""),"")</f>
        <v/>
      </c>
      <c r="K863" s="18" t="str">
        <f>IF(AND(J863="",OR(IMPORT!K863="intervention",IMPORT!K863="intervention-late")),IF(OR(A863="Z - Garage - Livraison",A863="Z - Garage - Restitution"),"",B863),"")</f>
        <v/>
      </c>
      <c r="L863" s="18" t="str">
        <f t="shared" si="26"/>
        <v/>
      </c>
      <c r="M863" s="20" t="str">
        <f>IFERROR(INT(IF(OR(IMPORT!K863="intervention",IMPORT!K863="intervention-late",IMPORT!K863="unavailable"),IF(J863&lt;&gt;"",MID(VLOOKUP(B863,IMPORT!$F:$AF,21,0),1,10),MID(VLOOKUP(B863,IMPORT!$F:$AF,19,0),1,10)),"")),"")</f>
        <v/>
      </c>
      <c r="N863" s="20" t="str">
        <f>IFERROR(INT(IF(OR(IMPORT!K863="intervention",IMPORT!K863="intervention-late",IMPORT!K863="unavailable"),IF(J863&lt;&gt;"",MID(VLOOKUP(B863,IMPORT!$F:$AF,22,0),1,10),MID(VLOOKUP(B863,IMPORT!$F:$AF,20,0),1,10)),"")),"")</f>
        <v/>
      </c>
      <c r="O863" s="18" t="str">
        <f t="shared" ca="1" si="27"/>
        <v/>
      </c>
      <c r="P863" s="14" t="str">
        <f>IFERROR(INT(IF(MID(VLOOKUP(B863,IMPORT!$F:$AF,23,FALSE),1,10)&lt;&gt;"null",MID(VLOOKUP(B863,IMPORT!$F:$AF,23,FALSE),1,10),"")),"")</f>
        <v/>
      </c>
      <c r="Q863" s="16" t="str">
        <f>IFERROR(INT(IF(MID(VLOOKUP(B863,IMPORT!$F:$AF,26,FALSE),1,10)&lt;&gt;"null",MID(VLOOKUP(B863,IMPORT!$F:$AF,26,FALSE),1,10),"")),"")</f>
        <v/>
      </c>
      <c r="R863" s="16" t="str">
        <f>IFERROR(IF(VLOOKUP(B863,IMPORT!$F:$AF,11,FALSE)="true","X",""),"")</f>
        <v/>
      </c>
      <c r="S863" s="16" t="str">
        <f>IFERROR(IF(VLOOKUP(B863,IMPORT!$F:$AF,12,FALSE)="true","X",""),"")</f>
        <v/>
      </c>
      <c r="T863" s="16" t="str">
        <f>IFERROR(IF(VLOOKUP(B863,IMPORT!$F:$AF,9,FALSE)="true","X",""),"")</f>
        <v/>
      </c>
      <c r="U863" s="16" t="str">
        <f>IFERROR(IF(VLOOKUP(B863,IMPORT!$F:$AF,10,FALSE)="true","X",""),"")</f>
        <v/>
      </c>
      <c r="V863" s="16" t="str">
        <f>IFERROR(IF(VLOOKUP(B863,IMPORT!$F:$AF,13,FALSE)="true","X",""),"")</f>
        <v/>
      </c>
      <c r="W863" s="16" t="str">
        <f>IFERROR(IF(VLOOKUP(B863,IMPORT!$F:$AF,14,FALSE)="true","X",""),"")</f>
        <v/>
      </c>
      <c r="X863" s="12" t="str">
        <f>IFERROR(INT(IF(MID(VLOOKUP(B863,IMPORT!$F:$AF,27,FALSE),1,10)&lt;&gt;"null",MID(VLOOKUP(B863,IMPORT!$F:$AF,27,FALSE),1,10),"-")),"")</f>
        <v/>
      </c>
      <c r="Y863" s="21" t="str">
        <f>IFERROR(IF(VLOOKUP(B863,IMPORT!$F:$AF,24,FALSE)&lt;&gt;"null",VLOOKUP(B863,IMPORT!$F:$AF,24,FALSE),""),"")</f>
        <v/>
      </c>
      <c r="Z863" s="18" t="str">
        <f>IFERROR(IF(VLOOKUP(B863,IMPORT!$F:$AF,25,FALSE)&lt;&gt;"null",VLOOKUP(B863,IMPORT!$F:$AF,25,FALSE),""),"")</f>
        <v/>
      </c>
    </row>
    <row r="864" spans="1:26">
      <c r="A864" s="1" t="str">
        <f>IFERROR(IF(IMPORT!C864&lt;&gt;"",IMPORT!C864,""),"")</f>
        <v/>
      </c>
      <c r="B864" s="1">
        <f>IFERROR(VLOOKUP(D864,IMPORT!$1:$1048576,6,FALSE),"")</f>
        <v>0</v>
      </c>
      <c r="C864" s="1" t="str">
        <f>IFERROR(VLOOKUP(B864,IMPORT!$F:$G,2,FALSE),"")</f>
        <v/>
      </c>
      <c r="D864" s="8" t="str">
        <f>IFERROR(IF(IMPORT!A864&lt;&gt;"",IMPORT!A864,""),"")</f>
        <v/>
      </c>
      <c r="E864" s="1">
        <f>IFERROR(VLOOKUP(D864,IMPORT!$1:$1048576,21,FALSE),"")</f>
        <v>0</v>
      </c>
      <c r="F864" s="22" t="str">
        <f>IFERROR(IF(VLOOKUP(B864,IMPORT!$F:$J,4,0)="true","","S"),"")</f>
        <v/>
      </c>
      <c r="G864" s="10" t="str">
        <f>IFERROR(IF(VLOOKUP(B864,IMPORT!$F:$J,5,0)="normal","","B"),"")</f>
        <v/>
      </c>
      <c r="H864" s="23" t="str">
        <f>IFERROR(IF(VLOOKUP(B864,IMPORT!$F:$L,7,0)="true","","P"),"")</f>
        <v/>
      </c>
      <c r="I864" s="18" t="str">
        <f>IF(AND(OR(IMPORT!K864="available",IMPORT!K864="reservation",IMPORT!K864="reservation-late"),OR(A864&lt;&gt;"Z - Garage - Livraison",A864&lt;&gt;"Z - Garage - Livraison")),B864,"")</f>
        <v/>
      </c>
      <c r="J864" s="18" t="str">
        <f>IFERROR(IF(VLOOKUP(B864,IMPORT!$F:$AF,21,FALSE)&lt;&gt;"null",IF(OR(A864="Z - Garage - Livraison",A864="Z - Garage - Restitution"),"",B864),""),"")</f>
        <v/>
      </c>
      <c r="K864" s="18" t="str">
        <f>IF(AND(J864="",OR(IMPORT!K864="intervention",IMPORT!K864="intervention-late")),IF(OR(A864="Z - Garage - Livraison",A864="Z - Garage - Restitution"),"",B864),"")</f>
        <v/>
      </c>
      <c r="L864" s="18" t="str">
        <f t="shared" si="26"/>
        <v/>
      </c>
      <c r="M864" s="20" t="str">
        <f>IFERROR(INT(IF(OR(IMPORT!K864="intervention",IMPORT!K864="intervention-late",IMPORT!K864="unavailable"),IF(J864&lt;&gt;"",MID(VLOOKUP(B864,IMPORT!$F:$AF,21,0),1,10),MID(VLOOKUP(B864,IMPORT!$F:$AF,19,0),1,10)),"")),"")</f>
        <v/>
      </c>
      <c r="N864" s="20" t="str">
        <f>IFERROR(INT(IF(OR(IMPORT!K864="intervention",IMPORT!K864="intervention-late",IMPORT!K864="unavailable"),IF(J864&lt;&gt;"",MID(VLOOKUP(B864,IMPORT!$F:$AF,22,0),1,10),MID(VLOOKUP(B864,IMPORT!$F:$AF,20,0),1,10)),"")),"")</f>
        <v/>
      </c>
      <c r="O864" s="18" t="str">
        <f t="shared" ca="1" si="27"/>
        <v/>
      </c>
      <c r="P864" s="14" t="str">
        <f>IFERROR(INT(IF(MID(VLOOKUP(B864,IMPORT!$F:$AF,23,FALSE),1,10)&lt;&gt;"null",MID(VLOOKUP(B864,IMPORT!$F:$AF,23,FALSE),1,10),"")),"")</f>
        <v/>
      </c>
      <c r="Q864" s="16" t="str">
        <f>IFERROR(INT(IF(MID(VLOOKUP(B864,IMPORT!$F:$AF,26,FALSE),1,10)&lt;&gt;"null",MID(VLOOKUP(B864,IMPORT!$F:$AF,26,FALSE),1,10),"")),"")</f>
        <v/>
      </c>
      <c r="R864" s="16" t="str">
        <f>IFERROR(IF(VLOOKUP(B864,IMPORT!$F:$AF,11,FALSE)="true","X",""),"")</f>
        <v/>
      </c>
      <c r="S864" s="16" t="str">
        <f>IFERROR(IF(VLOOKUP(B864,IMPORT!$F:$AF,12,FALSE)="true","X",""),"")</f>
        <v/>
      </c>
      <c r="T864" s="16" t="str">
        <f>IFERROR(IF(VLOOKUP(B864,IMPORT!$F:$AF,9,FALSE)="true","X",""),"")</f>
        <v/>
      </c>
      <c r="U864" s="16" t="str">
        <f>IFERROR(IF(VLOOKUP(B864,IMPORT!$F:$AF,10,FALSE)="true","X",""),"")</f>
        <v/>
      </c>
      <c r="V864" s="16" t="str">
        <f>IFERROR(IF(VLOOKUP(B864,IMPORT!$F:$AF,13,FALSE)="true","X",""),"")</f>
        <v/>
      </c>
      <c r="W864" s="16" t="str">
        <f>IFERROR(IF(VLOOKUP(B864,IMPORT!$F:$AF,14,FALSE)="true","X",""),"")</f>
        <v/>
      </c>
      <c r="X864" s="12" t="str">
        <f>IFERROR(INT(IF(MID(VLOOKUP(B864,IMPORT!$F:$AF,27,FALSE),1,10)&lt;&gt;"null",MID(VLOOKUP(B864,IMPORT!$F:$AF,27,FALSE),1,10),"-")),"")</f>
        <v/>
      </c>
      <c r="Y864" s="21" t="str">
        <f>IFERROR(IF(VLOOKUP(B864,IMPORT!$F:$AF,24,FALSE)&lt;&gt;"null",VLOOKUP(B864,IMPORT!$F:$AF,24,FALSE),""),"")</f>
        <v/>
      </c>
      <c r="Z864" s="18" t="str">
        <f>IFERROR(IF(VLOOKUP(B864,IMPORT!$F:$AF,25,FALSE)&lt;&gt;"null",VLOOKUP(B864,IMPORT!$F:$AF,25,FALSE),""),"")</f>
        <v/>
      </c>
    </row>
    <row r="865" spans="1:26">
      <c r="A865" s="1" t="str">
        <f>IFERROR(IF(IMPORT!C865&lt;&gt;"",IMPORT!C865,""),"")</f>
        <v/>
      </c>
      <c r="B865" s="1">
        <f>IFERROR(VLOOKUP(D865,IMPORT!$1:$1048576,6,FALSE),"")</f>
        <v>0</v>
      </c>
      <c r="C865" s="1" t="str">
        <f>IFERROR(VLOOKUP(B865,IMPORT!$F:$G,2,FALSE),"")</f>
        <v/>
      </c>
      <c r="D865" s="8" t="str">
        <f>IFERROR(IF(IMPORT!A865&lt;&gt;"",IMPORT!A865,""),"")</f>
        <v/>
      </c>
      <c r="E865" s="1">
        <f>IFERROR(VLOOKUP(D865,IMPORT!$1:$1048576,21,FALSE),"")</f>
        <v>0</v>
      </c>
      <c r="F865" s="22" t="str">
        <f>IFERROR(IF(VLOOKUP(B865,IMPORT!$F:$J,4,0)="true","","S"),"")</f>
        <v/>
      </c>
      <c r="G865" s="10" t="str">
        <f>IFERROR(IF(VLOOKUP(B865,IMPORT!$F:$J,5,0)="normal","","B"),"")</f>
        <v/>
      </c>
      <c r="H865" s="23" t="str">
        <f>IFERROR(IF(VLOOKUP(B865,IMPORT!$F:$L,7,0)="true","","P"),"")</f>
        <v/>
      </c>
      <c r="I865" s="18" t="str">
        <f>IF(AND(OR(IMPORT!K865="available",IMPORT!K865="reservation",IMPORT!K865="reservation-late"),OR(A865&lt;&gt;"Z - Garage - Livraison",A865&lt;&gt;"Z - Garage - Livraison")),B865,"")</f>
        <v/>
      </c>
      <c r="J865" s="18" t="str">
        <f>IFERROR(IF(VLOOKUP(B865,IMPORT!$F:$AF,21,FALSE)&lt;&gt;"null",IF(OR(A865="Z - Garage - Livraison",A865="Z - Garage - Restitution"),"",B865),""),"")</f>
        <v/>
      </c>
      <c r="K865" s="18" t="str">
        <f>IF(AND(J865="",OR(IMPORT!K865="intervention",IMPORT!K865="intervention-late")),IF(OR(A865="Z - Garage - Livraison",A865="Z - Garage - Restitution"),"",B865),"")</f>
        <v/>
      </c>
      <c r="L865" s="18" t="str">
        <f t="shared" si="26"/>
        <v/>
      </c>
      <c r="M865" s="20" t="str">
        <f>IFERROR(INT(IF(OR(IMPORT!K865="intervention",IMPORT!K865="intervention-late",IMPORT!K865="unavailable"),IF(J865&lt;&gt;"",MID(VLOOKUP(B865,IMPORT!$F:$AF,21,0),1,10),MID(VLOOKUP(B865,IMPORT!$F:$AF,19,0),1,10)),"")),"")</f>
        <v/>
      </c>
      <c r="N865" s="20" t="str">
        <f>IFERROR(INT(IF(OR(IMPORT!K865="intervention",IMPORT!K865="intervention-late",IMPORT!K865="unavailable"),IF(J865&lt;&gt;"",MID(VLOOKUP(B865,IMPORT!$F:$AF,22,0),1,10),MID(VLOOKUP(B865,IMPORT!$F:$AF,20,0),1,10)),"")),"")</f>
        <v/>
      </c>
      <c r="O865" s="18" t="str">
        <f t="shared" ca="1" si="27"/>
        <v/>
      </c>
      <c r="P865" s="14" t="str">
        <f>IFERROR(INT(IF(MID(VLOOKUP(B865,IMPORT!$F:$AF,23,FALSE),1,10)&lt;&gt;"null",MID(VLOOKUP(B865,IMPORT!$F:$AF,23,FALSE),1,10),"")),"")</f>
        <v/>
      </c>
      <c r="Q865" s="16" t="str">
        <f>IFERROR(INT(IF(MID(VLOOKUP(B865,IMPORT!$F:$AF,26,FALSE),1,10)&lt;&gt;"null",MID(VLOOKUP(B865,IMPORT!$F:$AF,26,FALSE),1,10),"")),"")</f>
        <v/>
      </c>
      <c r="R865" s="16" t="str">
        <f>IFERROR(IF(VLOOKUP(B865,IMPORT!$F:$AF,11,FALSE)="true","X",""),"")</f>
        <v/>
      </c>
      <c r="S865" s="16" t="str">
        <f>IFERROR(IF(VLOOKUP(B865,IMPORT!$F:$AF,12,FALSE)="true","X",""),"")</f>
        <v/>
      </c>
      <c r="T865" s="16" t="str">
        <f>IFERROR(IF(VLOOKUP(B865,IMPORT!$F:$AF,9,FALSE)="true","X",""),"")</f>
        <v/>
      </c>
      <c r="U865" s="16" t="str">
        <f>IFERROR(IF(VLOOKUP(B865,IMPORT!$F:$AF,10,FALSE)="true","X",""),"")</f>
        <v/>
      </c>
      <c r="V865" s="16" t="str">
        <f>IFERROR(IF(VLOOKUP(B865,IMPORT!$F:$AF,13,FALSE)="true","X",""),"")</f>
        <v/>
      </c>
      <c r="W865" s="16" t="str">
        <f>IFERROR(IF(VLOOKUP(B865,IMPORT!$F:$AF,14,FALSE)="true","X",""),"")</f>
        <v/>
      </c>
      <c r="X865" s="12" t="str">
        <f>IFERROR(INT(IF(MID(VLOOKUP(B865,IMPORT!$F:$AF,27,FALSE),1,10)&lt;&gt;"null",MID(VLOOKUP(B865,IMPORT!$F:$AF,27,FALSE),1,10),"-")),"")</f>
        <v/>
      </c>
      <c r="Y865" s="21" t="str">
        <f>IFERROR(IF(VLOOKUP(B865,IMPORT!$F:$AF,24,FALSE)&lt;&gt;"null",VLOOKUP(B865,IMPORT!$F:$AF,24,FALSE),""),"")</f>
        <v/>
      </c>
      <c r="Z865" s="18" t="str">
        <f>IFERROR(IF(VLOOKUP(B865,IMPORT!$F:$AF,25,FALSE)&lt;&gt;"null",VLOOKUP(B865,IMPORT!$F:$AF,25,FALSE),""),"")</f>
        <v/>
      </c>
    </row>
    <row r="866" spans="1:26">
      <c r="A866" s="1" t="str">
        <f>IFERROR(IF(IMPORT!C866&lt;&gt;"",IMPORT!C866,""),"")</f>
        <v/>
      </c>
      <c r="B866" s="1">
        <f>IFERROR(VLOOKUP(D866,IMPORT!$1:$1048576,6,FALSE),"")</f>
        <v>0</v>
      </c>
      <c r="C866" s="1" t="str">
        <f>IFERROR(VLOOKUP(B866,IMPORT!$F:$G,2,FALSE),"")</f>
        <v/>
      </c>
      <c r="D866" s="8" t="str">
        <f>IFERROR(IF(IMPORT!A866&lt;&gt;"",IMPORT!A866,""),"")</f>
        <v/>
      </c>
      <c r="E866" s="1">
        <f>IFERROR(VLOOKUP(D866,IMPORT!$1:$1048576,21,FALSE),"")</f>
        <v>0</v>
      </c>
      <c r="F866" s="22" t="str">
        <f>IFERROR(IF(VLOOKUP(B866,IMPORT!$F:$J,4,0)="true","","S"),"")</f>
        <v/>
      </c>
      <c r="G866" s="10" t="str">
        <f>IFERROR(IF(VLOOKUP(B866,IMPORT!$F:$J,5,0)="normal","","B"),"")</f>
        <v/>
      </c>
      <c r="H866" s="23" t="str">
        <f>IFERROR(IF(VLOOKUP(B866,IMPORT!$F:$L,7,0)="true","","P"),"")</f>
        <v/>
      </c>
      <c r="I866" s="18" t="str">
        <f>IF(AND(OR(IMPORT!K866="available",IMPORT!K866="reservation",IMPORT!K866="reservation-late"),OR(A866&lt;&gt;"Z - Garage - Livraison",A866&lt;&gt;"Z - Garage - Livraison")),B866,"")</f>
        <v/>
      </c>
      <c r="J866" s="18" t="str">
        <f>IFERROR(IF(VLOOKUP(B866,IMPORT!$F:$AF,21,FALSE)&lt;&gt;"null",IF(OR(A866="Z - Garage - Livraison",A866="Z - Garage - Restitution"),"",B866),""),"")</f>
        <v/>
      </c>
      <c r="K866" s="18" t="str">
        <f>IF(AND(J866="",OR(IMPORT!K866="intervention",IMPORT!K866="intervention-late")),IF(OR(A866="Z - Garage - Livraison",A866="Z - Garage - Restitution"),"",B866),"")</f>
        <v/>
      </c>
      <c r="L866" s="18" t="str">
        <f t="shared" si="26"/>
        <v/>
      </c>
      <c r="M866" s="20" t="str">
        <f>IFERROR(INT(IF(OR(IMPORT!K866="intervention",IMPORT!K866="intervention-late",IMPORT!K866="unavailable"),IF(J866&lt;&gt;"",MID(VLOOKUP(B866,IMPORT!$F:$AF,21,0),1,10),MID(VLOOKUP(B866,IMPORT!$F:$AF,19,0),1,10)),"")),"")</f>
        <v/>
      </c>
      <c r="N866" s="20" t="str">
        <f>IFERROR(INT(IF(OR(IMPORT!K866="intervention",IMPORT!K866="intervention-late",IMPORT!K866="unavailable"),IF(J866&lt;&gt;"",MID(VLOOKUP(B866,IMPORT!$F:$AF,22,0),1,10),MID(VLOOKUP(B866,IMPORT!$F:$AF,20,0),1,10)),"")),"")</f>
        <v/>
      </c>
      <c r="O866" s="18" t="str">
        <f t="shared" ca="1" si="27"/>
        <v/>
      </c>
      <c r="P866" s="14" t="str">
        <f>IFERROR(INT(IF(MID(VLOOKUP(B866,IMPORT!$F:$AF,23,FALSE),1,10)&lt;&gt;"null",MID(VLOOKUP(B866,IMPORT!$F:$AF,23,FALSE),1,10),"")),"")</f>
        <v/>
      </c>
      <c r="Q866" s="16" t="str">
        <f>IFERROR(INT(IF(MID(VLOOKUP(B866,IMPORT!$F:$AF,26,FALSE),1,10)&lt;&gt;"null",MID(VLOOKUP(B866,IMPORT!$F:$AF,26,FALSE),1,10),"")),"")</f>
        <v/>
      </c>
      <c r="R866" s="16" t="str">
        <f>IFERROR(IF(VLOOKUP(B866,IMPORT!$F:$AF,11,FALSE)="true","X",""),"")</f>
        <v/>
      </c>
      <c r="S866" s="16" t="str">
        <f>IFERROR(IF(VLOOKUP(B866,IMPORT!$F:$AF,12,FALSE)="true","X",""),"")</f>
        <v/>
      </c>
      <c r="T866" s="16" t="str">
        <f>IFERROR(IF(VLOOKUP(B866,IMPORT!$F:$AF,9,FALSE)="true","X",""),"")</f>
        <v/>
      </c>
      <c r="U866" s="16" t="str">
        <f>IFERROR(IF(VLOOKUP(B866,IMPORT!$F:$AF,10,FALSE)="true","X",""),"")</f>
        <v/>
      </c>
      <c r="V866" s="16" t="str">
        <f>IFERROR(IF(VLOOKUP(B866,IMPORT!$F:$AF,13,FALSE)="true","X",""),"")</f>
        <v/>
      </c>
      <c r="W866" s="16" t="str">
        <f>IFERROR(IF(VLOOKUP(B866,IMPORT!$F:$AF,14,FALSE)="true","X",""),"")</f>
        <v/>
      </c>
      <c r="X866" s="12" t="str">
        <f>IFERROR(INT(IF(MID(VLOOKUP(B866,IMPORT!$F:$AF,27,FALSE),1,10)&lt;&gt;"null",MID(VLOOKUP(B866,IMPORT!$F:$AF,27,FALSE),1,10),"-")),"")</f>
        <v/>
      </c>
      <c r="Y866" s="21" t="str">
        <f>IFERROR(IF(VLOOKUP(B866,IMPORT!$F:$AF,24,FALSE)&lt;&gt;"null",VLOOKUP(B866,IMPORT!$F:$AF,24,FALSE),""),"")</f>
        <v/>
      </c>
      <c r="Z866" s="18" t="str">
        <f>IFERROR(IF(VLOOKUP(B866,IMPORT!$F:$AF,25,FALSE)&lt;&gt;"null",VLOOKUP(B866,IMPORT!$F:$AF,25,FALSE),""),"")</f>
        <v/>
      </c>
    </row>
    <row r="867" spans="1:26">
      <c r="A867" s="1" t="str">
        <f>IFERROR(IF(IMPORT!C867&lt;&gt;"",IMPORT!C867,""),"")</f>
        <v/>
      </c>
      <c r="B867" s="1">
        <f>IFERROR(VLOOKUP(D867,IMPORT!$1:$1048576,6,FALSE),"")</f>
        <v>0</v>
      </c>
      <c r="C867" s="1" t="str">
        <f>IFERROR(VLOOKUP(B867,IMPORT!$F:$G,2,FALSE),"")</f>
        <v/>
      </c>
      <c r="D867" s="8" t="str">
        <f>IFERROR(IF(IMPORT!A867&lt;&gt;"",IMPORT!A867,""),"")</f>
        <v/>
      </c>
      <c r="E867" s="1">
        <f>IFERROR(VLOOKUP(D867,IMPORT!$1:$1048576,21,FALSE),"")</f>
        <v>0</v>
      </c>
      <c r="F867" s="22" t="str">
        <f>IFERROR(IF(VLOOKUP(B867,IMPORT!$F:$J,4,0)="true","","S"),"")</f>
        <v/>
      </c>
      <c r="G867" s="10" t="str">
        <f>IFERROR(IF(VLOOKUP(B867,IMPORT!$F:$J,5,0)="normal","","B"),"")</f>
        <v/>
      </c>
      <c r="H867" s="23" t="str">
        <f>IFERROR(IF(VLOOKUP(B867,IMPORT!$F:$L,7,0)="true","","P"),"")</f>
        <v/>
      </c>
      <c r="I867" s="18" t="str">
        <f>IF(AND(OR(IMPORT!K867="available",IMPORT!K867="reservation",IMPORT!K867="reservation-late"),OR(A867&lt;&gt;"Z - Garage - Livraison",A867&lt;&gt;"Z - Garage - Livraison")),B867,"")</f>
        <v/>
      </c>
      <c r="J867" s="18" t="str">
        <f>IFERROR(IF(VLOOKUP(B867,IMPORT!$F:$AF,21,FALSE)&lt;&gt;"null",IF(OR(A867="Z - Garage - Livraison",A867="Z - Garage - Restitution"),"",B867),""),"")</f>
        <v/>
      </c>
      <c r="K867" s="18" t="str">
        <f>IF(AND(J867="",OR(IMPORT!K867="intervention",IMPORT!K867="intervention-late")),IF(OR(A867="Z - Garage - Livraison",A867="Z - Garage - Restitution"),"",B867),"")</f>
        <v/>
      </c>
      <c r="L867" s="18" t="str">
        <f t="shared" si="26"/>
        <v/>
      </c>
      <c r="M867" s="20" t="str">
        <f>IFERROR(INT(IF(OR(IMPORT!K867="intervention",IMPORT!K867="intervention-late",IMPORT!K867="unavailable"),IF(J867&lt;&gt;"",MID(VLOOKUP(B867,IMPORT!$F:$AF,21,0),1,10),MID(VLOOKUP(B867,IMPORT!$F:$AF,19,0),1,10)),"")),"")</f>
        <v/>
      </c>
      <c r="N867" s="20" t="str">
        <f>IFERROR(INT(IF(OR(IMPORT!K867="intervention",IMPORT!K867="intervention-late",IMPORT!K867="unavailable"),IF(J867&lt;&gt;"",MID(VLOOKUP(B867,IMPORT!$F:$AF,22,0),1,10),MID(VLOOKUP(B867,IMPORT!$F:$AF,20,0),1,10)),"")),"")</f>
        <v/>
      </c>
      <c r="O867" s="18" t="str">
        <f t="shared" ca="1" si="27"/>
        <v/>
      </c>
      <c r="P867" s="14" t="str">
        <f>IFERROR(INT(IF(MID(VLOOKUP(B867,IMPORT!$F:$AF,23,FALSE),1,10)&lt;&gt;"null",MID(VLOOKUP(B867,IMPORT!$F:$AF,23,FALSE),1,10),"")),"")</f>
        <v/>
      </c>
      <c r="Q867" s="16" t="str">
        <f>IFERROR(INT(IF(MID(VLOOKUP(B867,IMPORT!$F:$AF,26,FALSE),1,10)&lt;&gt;"null",MID(VLOOKUP(B867,IMPORT!$F:$AF,26,FALSE),1,10),"")),"")</f>
        <v/>
      </c>
      <c r="R867" s="16" t="str">
        <f>IFERROR(IF(VLOOKUP(B867,IMPORT!$F:$AF,11,FALSE)="true","X",""),"")</f>
        <v/>
      </c>
      <c r="S867" s="16" t="str">
        <f>IFERROR(IF(VLOOKUP(B867,IMPORT!$F:$AF,12,FALSE)="true","X",""),"")</f>
        <v/>
      </c>
      <c r="T867" s="16" t="str">
        <f>IFERROR(IF(VLOOKUP(B867,IMPORT!$F:$AF,9,FALSE)="true","X",""),"")</f>
        <v/>
      </c>
      <c r="U867" s="16" t="str">
        <f>IFERROR(IF(VLOOKUP(B867,IMPORT!$F:$AF,10,FALSE)="true","X",""),"")</f>
        <v/>
      </c>
      <c r="V867" s="16" t="str">
        <f>IFERROR(IF(VLOOKUP(B867,IMPORT!$F:$AF,13,FALSE)="true","X",""),"")</f>
        <v/>
      </c>
      <c r="W867" s="16" t="str">
        <f>IFERROR(IF(VLOOKUP(B867,IMPORT!$F:$AF,14,FALSE)="true","X",""),"")</f>
        <v/>
      </c>
      <c r="X867" s="12" t="str">
        <f>IFERROR(INT(IF(MID(VLOOKUP(B867,IMPORT!$F:$AF,27,FALSE),1,10)&lt;&gt;"null",MID(VLOOKUP(B867,IMPORT!$F:$AF,27,FALSE),1,10),"-")),"")</f>
        <v/>
      </c>
      <c r="Y867" s="21" t="str">
        <f>IFERROR(IF(VLOOKUP(B867,IMPORT!$F:$AF,24,FALSE)&lt;&gt;"null",VLOOKUP(B867,IMPORT!$F:$AF,24,FALSE),""),"")</f>
        <v/>
      </c>
      <c r="Z867" s="18" t="str">
        <f>IFERROR(IF(VLOOKUP(B867,IMPORT!$F:$AF,25,FALSE)&lt;&gt;"null",VLOOKUP(B867,IMPORT!$F:$AF,25,FALSE),""),"")</f>
        <v/>
      </c>
    </row>
    <row r="868" spans="1:26">
      <c r="A868" s="1" t="str">
        <f>IFERROR(IF(IMPORT!C868&lt;&gt;"",IMPORT!C868,""),"")</f>
        <v/>
      </c>
      <c r="B868" s="1">
        <f>IFERROR(VLOOKUP(D868,IMPORT!$1:$1048576,6,FALSE),"")</f>
        <v>0</v>
      </c>
      <c r="C868" s="1" t="str">
        <f>IFERROR(VLOOKUP(B868,IMPORT!$F:$G,2,FALSE),"")</f>
        <v/>
      </c>
      <c r="D868" s="8" t="str">
        <f>IFERROR(IF(IMPORT!A868&lt;&gt;"",IMPORT!A868,""),"")</f>
        <v/>
      </c>
      <c r="E868" s="1">
        <f>IFERROR(VLOOKUP(D868,IMPORT!$1:$1048576,21,FALSE),"")</f>
        <v>0</v>
      </c>
      <c r="F868" s="22" t="str">
        <f>IFERROR(IF(VLOOKUP(B868,IMPORT!$F:$J,4,0)="true","","S"),"")</f>
        <v/>
      </c>
      <c r="G868" s="10" t="str">
        <f>IFERROR(IF(VLOOKUP(B868,IMPORT!$F:$J,5,0)="normal","","B"),"")</f>
        <v/>
      </c>
      <c r="H868" s="23" t="str">
        <f>IFERROR(IF(VLOOKUP(B868,IMPORT!$F:$L,7,0)="true","","P"),"")</f>
        <v/>
      </c>
      <c r="I868" s="18" t="str">
        <f>IF(AND(OR(IMPORT!K868="available",IMPORT!K868="reservation",IMPORT!K868="reservation-late"),OR(A868&lt;&gt;"Z - Garage - Livraison",A868&lt;&gt;"Z - Garage - Livraison")),B868,"")</f>
        <v/>
      </c>
      <c r="J868" s="18" t="str">
        <f>IFERROR(IF(VLOOKUP(B868,IMPORT!$F:$AF,21,FALSE)&lt;&gt;"null",IF(OR(A868="Z - Garage - Livraison",A868="Z - Garage - Restitution"),"",B868),""),"")</f>
        <v/>
      </c>
      <c r="K868" s="18" t="str">
        <f>IF(AND(J868="",OR(IMPORT!K868="intervention",IMPORT!K868="intervention-late")),IF(OR(A868="Z - Garage - Livraison",A868="Z - Garage - Restitution"),"",B868),"")</f>
        <v/>
      </c>
      <c r="L868" s="18" t="str">
        <f t="shared" si="26"/>
        <v/>
      </c>
      <c r="M868" s="20" t="str">
        <f>IFERROR(INT(IF(OR(IMPORT!K868="intervention",IMPORT!K868="intervention-late",IMPORT!K868="unavailable"),IF(J868&lt;&gt;"",MID(VLOOKUP(B868,IMPORT!$F:$AF,21,0),1,10),MID(VLOOKUP(B868,IMPORT!$F:$AF,19,0),1,10)),"")),"")</f>
        <v/>
      </c>
      <c r="N868" s="20" t="str">
        <f>IFERROR(INT(IF(OR(IMPORT!K868="intervention",IMPORT!K868="intervention-late",IMPORT!K868="unavailable"),IF(J868&lt;&gt;"",MID(VLOOKUP(B868,IMPORT!$F:$AF,22,0),1,10),MID(VLOOKUP(B868,IMPORT!$F:$AF,20,0),1,10)),"")),"")</f>
        <v/>
      </c>
      <c r="O868" s="18" t="str">
        <f t="shared" ca="1" si="27"/>
        <v/>
      </c>
      <c r="P868" s="14" t="str">
        <f>IFERROR(INT(IF(MID(VLOOKUP(B868,IMPORT!$F:$AF,23,FALSE),1,10)&lt;&gt;"null",MID(VLOOKUP(B868,IMPORT!$F:$AF,23,FALSE),1,10),"")),"")</f>
        <v/>
      </c>
      <c r="Q868" s="16" t="str">
        <f>IFERROR(INT(IF(MID(VLOOKUP(B868,IMPORT!$F:$AF,26,FALSE),1,10)&lt;&gt;"null",MID(VLOOKUP(B868,IMPORT!$F:$AF,26,FALSE),1,10),"")),"")</f>
        <v/>
      </c>
      <c r="R868" s="16" t="str">
        <f>IFERROR(IF(VLOOKUP(B868,IMPORT!$F:$AF,11,FALSE)="true","X",""),"")</f>
        <v/>
      </c>
      <c r="S868" s="16" t="str">
        <f>IFERROR(IF(VLOOKUP(B868,IMPORT!$F:$AF,12,FALSE)="true","X",""),"")</f>
        <v/>
      </c>
      <c r="T868" s="16" t="str">
        <f>IFERROR(IF(VLOOKUP(B868,IMPORT!$F:$AF,9,FALSE)="true","X",""),"")</f>
        <v/>
      </c>
      <c r="U868" s="16" t="str">
        <f>IFERROR(IF(VLOOKUP(B868,IMPORT!$F:$AF,10,FALSE)="true","X",""),"")</f>
        <v/>
      </c>
      <c r="V868" s="16" t="str">
        <f>IFERROR(IF(VLOOKUP(B868,IMPORT!$F:$AF,13,FALSE)="true","X",""),"")</f>
        <v/>
      </c>
      <c r="W868" s="16" t="str">
        <f>IFERROR(IF(VLOOKUP(B868,IMPORT!$F:$AF,14,FALSE)="true","X",""),"")</f>
        <v/>
      </c>
      <c r="X868" s="12" t="str">
        <f>IFERROR(INT(IF(MID(VLOOKUP(B868,IMPORT!$F:$AF,27,FALSE),1,10)&lt;&gt;"null",MID(VLOOKUP(B868,IMPORT!$F:$AF,27,FALSE),1,10),"-")),"")</f>
        <v/>
      </c>
      <c r="Y868" s="21" t="str">
        <f>IFERROR(IF(VLOOKUP(B868,IMPORT!$F:$AF,24,FALSE)&lt;&gt;"null",VLOOKUP(B868,IMPORT!$F:$AF,24,FALSE),""),"")</f>
        <v/>
      </c>
      <c r="Z868" s="18" t="str">
        <f>IFERROR(IF(VLOOKUP(B868,IMPORT!$F:$AF,25,FALSE)&lt;&gt;"null",VLOOKUP(B868,IMPORT!$F:$AF,25,FALSE),""),"")</f>
        <v/>
      </c>
    </row>
    <row r="869" spans="1:26">
      <c r="A869" s="1" t="str">
        <f>IFERROR(IF(IMPORT!C869&lt;&gt;"",IMPORT!C869,""),"")</f>
        <v/>
      </c>
      <c r="B869" s="1">
        <f>IFERROR(VLOOKUP(D869,IMPORT!$1:$1048576,6,FALSE),"")</f>
        <v>0</v>
      </c>
      <c r="C869" s="1" t="str">
        <f>IFERROR(VLOOKUP(B869,IMPORT!$F:$G,2,FALSE),"")</f>
        <v/>
      </c>
      <c r="D869" s="8" t="str">
        <f>IFERROR(IF(IMPORT!A869&lt;&gt;"",IMPORT!A869,""),"")</f>
        <v/>
      </c>
      <c r="E869" s="1">
        <f>IFERROR(VLOOKUP(D869,IMPORT!$1:$1048576,21,FALSE),"")</f>
        <v>0</v>
      </c>
      <c r="F869" s="22" t="str">
        <f>IFERROR(IF(VLOOKUP(B869,IMPORT!$F:$J,4,0)="true","","S"),"")</f>
        <v/>
      </c>
      <c r="G869" s="10" t="str">
        <f>IFERROR(IF(VLOOKUP(B869,IMPORT!$F:$J,5,0)="normal","","B"),"")</f>
        <v/>
      </c>
      <c r="H869" s="23" t="str">
        <f>IFERROR(IF(VLOOKUP(B869,IMPORT!$F:$L,7,0)="true","","P"),"")</f>
        <v/>
      </c>
      <c r="I869" s="18" t="str">
        <f>IF(AND(OR(IMPORT!K869="available",IMPORT!K869="reservation",IMPORT!K869="reservation-late"),OR(A869&lt;&gt;"Z - Garage - Livraison",A869&lt;&gt;"Z - Garage - Livraison")),B869,"")</f>
        <v/>
      </c>
      <c r="J869" s="18" t="str">
        <f>IFERROR(IF(VLOOKUP(B869,IMPORT!$F:$AF,21,FALSE)&lt;&gt;"null",IF(OR(A869="Z - Garage - Livraison",A869="Z - Garage - Restitution"),"",B869),""),"")</f>
        <v/>
      </c>
      <c r="K869" s="18" t="str">
        <f>IF(AND(J869="",OR(IMPORT!K869="intervention",IMPORT!K869="intervention-late")),IF(OR(A869="Z - Garage - Livraison",A869="Z - Garage - Restitution"),"",B869),"")</f>
        <v/>
      </c>
      <c r="L869" s="18" t="str">
        <f t="shared" si="26"/>
        <v/>
      </c>
      <c r="M869" s="20" t="str">
        <f>IFERROR(INT(IF(OR(IMPORT!K869="intervention",IMPORT!K869="intervention-late",IMPORT!K869="unavailable"),IF(J869&lt;&gt;"",MID(VLOOKUP(B869,IMPORT!$F:$AF,21,0),1,10),MID(VLOOKUP(B869,IMPORT!$F:$AF,19,0),1,10)),"")),"")</f>
        <v/>
      </c>
      <c r="N869" s="20" t="str">
        <f>IFERROR(INT(IF(OR(IMPORT!K869="intervention",IMPORT!K869="intervention-late",IMPORT!K869="unavailable"),IF(J869&lt;&gt;"",MID(VLOOKUP(B869,IMPORT!$F:$AF,22,0),1,10),MID(VLOOKUP(B869,IMPORT!$F:$AF,20,0),1,10)),"")),"")</f>
        <v/>
      </c>
      <c r="O869" s="18" t="str">
        <f t="shared" ca="1" si="27"/>
        <v/>
      </c>
      <c r="P869" s="14" t="str">
        <f>IFERROR(INT(IF(MID(VLOOKUP(B869,IMPORT!$F:$AF,23,FALSE),1,10)&lt;&gt;"null",MID(VLOOKUP(B869,IMPORT!$F:$AF,23,FALSE),1,10),"")),"")</f>
        <v/>
      </c>
      <c r="Q869" s="16" t="str">
        <f>IFERROR(INT(IF(MID(VLOOKUP(B869,IMPORT!$F:$AF,26,FALSE),1,10)&lt;&gt;"null",MID(VLOOKUP(B869,IMPORT!$F:$AF,26,FALSE),1,10),"")),"")</f>
        <v/>
      </c>
      <c r="R869" s="16" t="str">
        <f>IFERROR(IF(VLOOKUP(B869,IMPORT!$F:$AF,11,FALSE)="true","X",""),"")</f>
        <v/>
      </c>
      <c r="S869" s="16" t="str">
        <f>IFERROR(IF(VLOOKUP(B869,IMPORT!$F:$AF,12,FALSE)="true","X",""),"")</f>
        <v/>
      </c>
      <c r="T869" s="16" t="str">
        <f>IFERROR(IF(VLOOKUP(B869,IMPORT!$F:$AF,9,FALSE)="true","X",""),"")</f>
        <v/>
      </c>
      <c r="U869" s="16" t="str">
        <f>IFERROR(IF(VLOOKUP(B869,IMPORT!$F:$AF,10,FALSE)="true","X",""),"")</f>
        <v/>
      </c>
      <c r="V869" s="16" t="str">
        <f>IFERROR(IF(VLOOKUP(B869,IMPORT!$F:$AF,13,FALSE)="true","X",""),"")</f>
        <v/>
      </c>
      <c r="W869" s="16" t="str">
        <f>IFERROR(IF(VLOOKUP(B869,IMPORT!$F:$AF,14,FALSE)="true","X",""),"")</f>
        <v/>
      </c>
      <c r="X869" s="12" t="str">
        <f>IFERROR(INT(IF(MID(VLOOKUP(B869,IMPORT!$F:$AF,27,FALSE),1,10)&lt;&gt;"null",MID(VLOOKUP(B869,IMPORT!$F:$AF,27,FALSE),1,10),"-")),"")</f>
        <v/>
      </c>
      <c r="Y869" s="21" t="str">
        <f>IFERROR(IF(VLOOKUP(B869,IMPORT!$F:$AF,24,FALSE)&lt;&gt;"null",VLOOKUP(B869,IMPORT!$F:$AF,24,FALSE),""),"")</f>
        <v/>
      </c>
      <c r="Z869" s="18" t="str">
        <f>IFERROR(IF(VLOOKUP(B869,IMPORT!$F:$AF,25,FALSE)&lt;&gt;"null",VLOOKUP(B869,IMPORT!$F:$AF,25,FALSE),""),"")</f>
        <v/>
      </c>
    </row>
    <row r="870" spans="1:26">
      <c r="A870" s="1" t="str">
        <f>IFERROR(IF(IMPORT!C870&lt;&gt;"",IMPORT!C870,""),"")</f>
        <v/>
      </c>
      <c r="B870" s="1">
        <f>IFERROR(VLOOKUP(D870,IMPORT!$1:$1048576,6,FALSE),"")</f>
        <v>0</v>
      </c>
      <c r="C870" s="1" t="str">
        <f>IFERROR(VLOOKUP(B870,IMPORT!$F:$G,2,FALSE),"")</f>
        <v/>
      </c>
      <c r="D870" s="8" t="str">
        <f>IFERROR(IF(IMPORT!A870&lt;&gt;"",IMPORT!A870,""),"")</f>
        <v/>
      </c>
      <c r="E870" s="1">
        <f>IFERROR(VLOOKUP(D870,IMPORT!$1:$1048576,21,FALSE),"")</f>
        <v>0</v>
      </c>
      <c r="F870" s="22" t="str">
        <f>IFERROR(IF(VLOOKUP(B870,IMPORT!$F:$J,4,0)="true","","S"),"")</f>
        <v/>
      </c>
      <c r="G870" s="10" t="str">
        <f>IFERROR(IF(VLOOKUP(B870,IMPORT!$F:$J,5,0)="normal","","B"),"")</f>
        <v/>
      </c>
      <c r="H870" s="23" t="str">
        <f>IFERROR(IF(VLOOKUP(B870,IMPORT!$F:$L,7,0)="true","","P"),"")</f>
        <v/>
      </c>
      <c r="I870" s="18" t="str">
        <f>IF(AND(OR(IMPORT!K870="available",IMPORT!K870="reservation",IMPORT!K870="reservation-late"),OR(A870&lt;&gt;"Z - Garage - Livraison",A870&lt;&gt;"Z - Garage - Livraison")),B870,"")</f>
        <v/>
      </c>
      <c r="J870" s="18" t="str">
        <f>IFERROR(IF(VLOOKUP(B870,IMPORT!$F:$AF,21,FALSE)&lt;&gt;"null",IF(OR(A870="Z - Garage - Livraison",A870="Z - Garage - Restitution"),"",B870),""),"")</f>
        <v/>
      </c>
      <c r="K870" s="18" t="str">
        <f>IF(AND(J870="",OR(IMPORT!K870="intervention",IMPORT!K870="intervention-late")),IF(OR(A870="Z - Garage - Livraison",A870="Z - Garage - Restitution"),"",B870),"")</f>
        <v/>
      </c>
      <c r="L870" s="18" t="str">
        <f t="shared" si="26"/>
        <v/>
      </c>
      <c r="M870" s="20" t="str">
        <f>IFERROR(INT(IF(OR(IMPORT!K870="intervention",IMPORT!K870="intervention-late",IMPORT!K870="unavailable"),IF(J870&lt;&gt;"",MID(VLOOKUP(B870,IMPORT!$F:$AF,21,0),1,10),MID(VLOOKUP(B870,IMPORT!$F:$AF,19,0),1,10)),"")),"")</f>
        <v/>
      </c>
      <c r="N870" s="20" t="str">
        <f>IFERROR(INT(IF(OR(IMPORT!K870="intervention",IMPORT!K870="intervention-late",IMPORT!K870="unavailable"),IF(J870&lt;&gt;"",MID(VLOOKUP(B870,IMPORT!$F:$AF,22,0),1,10),MID(VLOOKUP(B870,IMPORT!$F:$AF,20,0),1,10)),"")),"")</f>
        <v/>
      </c>
      <c r="O870" s="18" t="str">
        <f t="shared" ca="1" si="27"/>
        <v/>
      </c>
      <c r="P870" s="14" t="str">
        <f>IFERROR(INT(IF(MID(VLOOKUP(B870,IMPORT!$F:$AF,23,FALSE),1,10)&lt;&gt;"null",MID(VLOOKUP(B870,IMPORT!$F:$AF,23,FALSE),1,10),"")),"")</f>
        <v/>
      </c>
      <c r="Q870" s="16" t="str">
        <f>IFERROR(INT(IF(MID(VLOOKUP(B870,IMPORT!$F:$AF,26,FALSE),1,10)&lt;&gt;"null",MID(VLOOKUP(B870,IMPORT!$F:$AF,26,FALSE),1,10),"")),"")</f>
        <v/>
      </c>
      <c r="R870" s="16" t="str">
        <f>IFERROR(IF(VLOOKUP(B870,IMPORT!$F:$AF,11,FALSE)="true","X",""),"")</f>
        <v/>
      </c>
      <c r="S870" s="16" t="str">
        <f>IFERROR(IF(VLOOKUP(B870,IMPORT!$F:$AF,12,FALSE)="true","X",""),"")</f>
        <v/>
      </c>
      <c r="T870" s="16" t="str">
        <f>IFERROR(IF(VLOOKUP(B870,IMPORT!$F:$AF,9,FALSE)="true","X",""),"")</f>
        <v/>
      </c>
      <c r="U870" s="16" t="str">
        <f>IFERROR(IF(VLOOKUP(B870,IMPORT!$F:$AF,10,FALSE)="true","X",""),"")</f>
        <v/>
      </c>
      <c r="V870" s="16" t="str">
        <f>IFERROR(IF(VLOOKUP(B870,IMPORT!$F:$AF,13,FALSE)="true","X",""),"")</f>
        <v/>
      </c>
      <c r="W870" s="16" t="str">
        <f>IFERROR(IF(VLOOKUP(B870,IMPORT!$F:$AF,14,FALSE)="true","X",""),"")</f>
        <v/>
      </c>
      <c r="X870" s="12" t="str">
        <f>IFERROR(INT(IF(MID(VLOOKUP(B870,IMPORT!$F:$AF,27,FALSE),1,10)&lt;&gt;"null",MID(VLOOKUP(B870,IMPORT!$F:$AF,27,FALSE),1,10),"-")),"")</f>
        <v/>
      </c>
      <c r="Y870" s="21" t="str">
        <f>IFERROR(IF(VLOOKUP(B870,IMPORT!$F:$AF,24,FALSE)&lt;&gt;"null",VLOOKUP(B870,IMPORT!$F:$AF,24,FALSE),""),"")</f>
        <v/>
      </c>
      <c r="Z870" s="18" t="str">
        <f>IFERROR(IF(VLOOKUP(B870,IMPORT!$F:$AF,25,FALSE)&lt;&gt;"null",VLOOKUP(B870,IMPORT!$F:$AF,25,FALSE),""),"")</f>
        <v/>
      </c>
    </row>
    <row r="871" spans="1:26">
      <c r="A871" s="1" t="str">
        <f>IFERROR(IF(IMPORT!C871&lt;&gt;"",IMPORT!C871,""),"")</f>
        <v/>
      </c>
      <c r="B871" s="1">
        <f>IFERROR(VLOOKUP(D871,IMPORT!$1:$1048576,6,FALSE),"")</f>
        <v>0</v>
      </c>
      <c r="C871" s="1" t="str">
        <f>IFERROR(VLOOKUP(B871,IMPORT!$F:$G,2,FALSE),"")</f>
        <v/>
      </c>
      <c r="D871" s="8" t="str">
        <f>IFERROR(IF(IMPORT!A871&lt;&gt;"",IMPORT!A871,""),"")</f>
        <v/>
      </c>
      <c r="E871" s="1">
        <f>IFERROR(VLOOKUP(D871,IMPORT!$1:$1048576,21,FALSE),"")</f>
        <v>0</v>
      </c>
      <c r="F871" s="22" t="str">
        <f>IFERROR(IF(VLOOKUP(B871,IMPORT!$F:$J,4,0)="true","","S"),"")</f>
        <v/>
      </c>
      <c r="G871" s="10" t="str">
        <f>IFERROR(IF(VLOOKUP(B871,IMPORT!$F:$J,5,0)="normal","","B"),"")</f>
        <v/>
      </c>
      <c r="H871" s="23" t="str">
        <f>IFERROR(IF(VLOOKUP(B871,IMPORT!$F:$L,7,0)="true","","P"),"")</f>
        <v/>
      </c>
      <c r="I871" s="18" t="str">
        <f>IF(AND(OR(IMPORT!K871="available",IMPORT!K871="reservation",IMPORT!K871="reservation-late"),OR(A871&lt;&gt;"Z - Garage - Livraison",A871&lt;&gt;"Z - Garage - Livraison")),B871,"")</f>
        <v/>
      </c>
      <c r="J871" s="18" t="str">
        <f>IFERROR(IF(VLOOKUP(B871,IMPORT!$F:$AF,21,FALSE)&lt;&gt;"null",IF(OR(A871="Z - Garage - Livraison",A871="Z - Garage - Restitution"),"",B871),""),"")</f>
        <v/>
      </c>
      <c r="K871" s="18" t="str">
        <f>IF(AND(J871="",OR(IMPORT!K871="intervention",IMPORT!K871="intervention-late")),IF(OR(A871="Z - Garage - Livraison",A871="Z - Garage - Restitution"),"",B871),"")</f>
        <v/>
      </c>
      <c r="L871" s="18" t="str">
        <f t="shared" si="26"/>
        <v/>
      </c>
      <c r="M871" s="20" t="str">
        <f>IFERROR(INT(IF(OR(IMPORT!K871="intervention",IMPORT!K871="intervention-late",IMPORT!K871="unavailable"),IF(J871&lt;&gt;"",MID(VLOOKUP(B871,IMPORT!$F:$AF,21,0),1,10),MID(VLOOKUP(B871,IMPORT!$F:$AF,19,0),1,10)),"")),"")</f>
        <v/>
      </c>
      <c r="N871" s="20" t="str">
        <f>IFERROR(INT(IF(OR(IMPORT!K871="intervention",IMPORT!K871="intervention-late",IMPORT!K871="unavailable"),IF(J871&lt;&gt;"",MID(VLOOKUP(B871,IMPORT!$F:$AF,22,0),1,10),MID(VLOOKUP(B871,IMPORT!$F:$AF,20,0),1,10)),"")),"")</f>
        <v/>
      </c>
      <c r="O871" s="18" t="str">
        <f t="shared" ca="1" si="27"/>
        <v/>
      </c>
      <c r="P871" s="14" t="str">
        <f>IFERROR(INT(IF(MID(VLOOKUP(B871,IMPORT!$F:$AF,23,FALSE),1,10)&lt;&gt;"null",MID(VLOOKUP(B871,IMPORT!$F:$AF,23,FALSE),1,10),"")),"")</f>
        <v/>
      </c>
      <c r="Q871" s="16" t="str">
        <f>IFERROR(INT(IF(MID(VLOOKUP(B871,IMPORT!$F:$AF,26,FALSE),1,10)&lt;&gt;"null",MID(VLOOKUP(B871,IMPORT!$F:$AF,26,FALSE),1,10),"")),"")</f>
        <v/>
      </c>
      <c r="R871" s="16" t="str">
        <f>IFERROR(IF(VLOOKUP(B871,IMPORT!$F:$AF,11,FALSE)="true","X",""),"")</f>
        <v/>
      </c>
      <c r="S871" s="16" t="str">
        <f>IFERROR(IF(VLOOKUP(B871,IMPORT!$F:$AF,12,FALSE)="true","X",""),"")</f>
        <v/>
      </c>
      <c r="T871" s="16" t="str">
        <f>IFERROR(IF(VLOOKUP(B871,IMPORT!$F:$AF,9,FALSE)="true","X",""),"")</f>
        <v/>
      </c>
      <c r="U871" s="16" t="str">
        <f>IFERROR(IF(VLOOKUP(B871,IMPORT!$F:$AF,10,FALSE)="true","X",""),"")</f>
        <v/>
      </c>
      <c r="V871" s="16" t="str">
        <f>IFERROR(IF(VLOOKUP(B871,IMPORT!$F:$AF,13,FALSE)="true","X",""),"")</f>
        <v/>
      </c>
      <c r="W871" s="16" t="str">
        <f>IFERROR(IF(VLOOKUP(B871,IMPORT!$F:$AF,14,FALSE)="true","X",""),"")</f>
        <v/>
      </c>
      <c r="X871" s="12" t="str">
        <f>IFERROR(INT(IF(MID(VLOOKUP(B871,IMPORT!$F:$AF,27,FALSE),1,10)&lt;&gt;"null",MID(VLOOKUP(B871,IMPORT!$F:$AF,27,FALSE),1,10),"-")),"")</f>
        <v/>
      </c>
      <c r="Y871" s="21" t="str">
        <f>IFERROR(IF(VLOOKUP(B871,IMPORT!$F:$AF,24,FALSE)&lt;&gt;"null",VLOOKUP(B871,IMPORT!$F:$AF,24,FALSE),""),"")</f>
        <v/>
      </c>
      <c r="Z871" s="18" t="str">
        <f>IFERROR(IF(VLOOKUP(B871,IMPORT!$F:$AF,25,FALSE)&lt;&gt;"null",VLOOKUP(B871,IMPORT!$F:$AF,25,FALSE),""),"")</f>
        <v/>
      </c>
    </row>
    <row r="872" spans="1:26">
      <c r="A872" s="1" t="str">
        <f>IFERROR(IF(IMPORT!C872&lt;&gt;"",IMPORT!C872,""),"")</f>
        <v/>
      </c>
      <c r="B872" s="1">
        <f>IFERROR(VLOOKUP(D872,IMPORT!$1:$1048576,6,FALSE),"")</f>
        <v>0</v>
      </c>
      <c r="C872" s="1" t="str">
        <f>IFERROR(VLOOKUP(B872,IMPORT!$F:$G,2,FALSE),"")</f>
        <v/>
      </c>
      <c r="D872" s="8" t="str">
        <f>IFERROR(IF(IMPORT!A872&lt;&gt;"",IMPORT!A872,""),"")</f>
        <v/>
      </c>
      <c r="E872" s="1">
        <f>IFERROR(VLOOKUP(D872,IMPORT!$1:$1048576,21,FALSE),"")</f>
        <v>0</v>
      </c>
      <c r="F872" s="22" t="str">
        <f>IFERROR(IF(VLOOKUP(B872,IMPORT!$F:$J,4,0)="true","","S"),"")</f>
        <v/>
      </c>
      <c r="G872" s="10" t="str">
        <f>IFERROR(IF(VLOOKUP(B872,IMPORT!$F:$J,5,0)="normal","","B"),"")</f>
        <v/>
      </c>
      <c r="H872" s="23" t="str">
        <f>IFERROR(IF(VLOOKUP(B872,IMPORT!$F:$L,7,0)="true","","P"),"")</f>
        <v/>
      </c>
      <c r="I872" s="18" t="str">
        <f>IF(AND(OR(IMPORT!K872="available",IMPORT!K872="reservation",IMPORT!K872="reservation-late"),OR(A872&lt;&gt;"Z - Garage - Livraison",A872&lt;&gt;"Z - Garage - Livraison")),B872,"")</f>
        <v/>
      </c>
      <c r="J872" s="18" t="str">
        <f>IFERROR(IF(VLOOKUP(B872,IMPORT!$F:$AF,21,FALSE)&lt;&gt;"null",IF(OR(A872="Z - Garage - Livraison",A872="Z - Garage - Restitution"),"",B872),""),"")</f>
        <v/>
      </c>
      <c r="K872" s="18" t="str">
        <f>IF(AND(J872="",OR(IMPORT!K872="intervention",IMPORT!K872="intervention-late")),IF(OR(A872="Z - Garage - Livraison",A872="Z - Garage - Restitution"),"",B872),"")</f>
        <v/>
      </c>
      <c r="L872" s="18" t="str">
        <f t="shared" si="26"/>
        <v/>
      </c>
      <c r="M872" s="20" t="str">
        <f>IFERROR(INT(IF(OR(IMPORT!K872="intervention",IMPORT!K872="intervention-late",IMPORT!K872="unavailable"),IF(J872&lt;&gt;"",MID(VLOOKUP(B872,IMPORT!$F:$AF,21,0),1,10),MID(VLOOKUP(B872,IMPORT!$F:$AF,19,0),1,10)),"")),"")</f>
        <v/>
      </c>
      <c r="N872" s="20" t="str">
        <f>IFERROR(INT(IF(OR(IMPORT!K872="intervention",IMPORT!K872="intervention-late",IMPORT!K872="unavailable"),IF(J872&lt;&gt;"",MID(VLOOKUP(B872,IMPORT!$F:$AF,22,0),1,10),MID(VLOOKUP(B872,IMPORT!$F:$AF,20,0),1,10)),"")),"")</f>
        <v/>
      </c>
      <c r="O872" s="18" t="str">
        <f t="shared" ca="1" si="27"/>
        <v/>
      </c>
      <c r="P872" s="14" t="str">
        <f>IFERROR(INT(IF(MID(VLOOKUP(B872,IMPORT!$F:$AF,23,FALSE),1,10)&lt;&gt;"null",MID(VLOOKUP(B872,IMPORT!$F:$AF,23,FALSE),1,10),"")),"")</f>
        <v/>
      </c>
      <c r="Q872" s="16" t="str">
        <f>IFERROR(INT(IF(MID(VLOOKUP(B872,IMPORT!$F:$AF,26,FALSE),1,10)&lt;&gt;"null",MID(VLOOKUP(B872,IMPORT!$F:$AF,26,FALSE),1,10),"")),"")</f>
        <v/>
      </c>
      <c r="R872" s="16" t="str">
        <f>IFERROR(IF(VLOOKUP(B872,IMPORT!$F:$AF,11,FALSE)="true","X",""),"")</f>
        <v/>
      </c>
      <c r="S872" s="16" t="str">
        <f>IFERROR(IF(VLOOKUP(B872,IMPORT!$F:$AF,12,FALSE)="true","X",""),"")</f>
        <v/>
      </c>
      <c r="T872" s="16" t="str">
        <f>IFERROR(IF(VLOOKUP(B872,IMPORT!$F:$AF,9,FALSE)="true","X",""),"")</f>
        <v/>
      </c>
      <c r="U872" s="16" t="str">
        <f>IFERROR(IF(VLOOKUP(B872,IMPORT!$F:$AF,10,FALSE)="true","X",""),"")</f>
        <v/>
      </c>
      <c r="V872" s="16" t="str">
        <f>IFERROR(IF(VLOOKUP(B872,IMPORT!$F:$AF,13,FALSE)="true","X",""),"")</f>
        <v/>
      </c>
      <c r="W872" s="16" t="str">
        <f>IFERROR(IF(VLOOKUP(B872,IMPORT!$F:$AF,14,FALSE)="true","X",""),"")</f>
        <v/>
      </c>
      <c r="X872" s="12" t="str">
        <f>IFERROR(INT(IF(MID(VLOOKUP(B872,IMPORT!$F:$AF,27,FALSE),1,10)&lt;&gt;"null",MID(VLOOKUP(B872,IMPORT!$F:$AF,27,FALSE),1,10),"-")),"")</f>
        <v/>
      </c>
      <c r="Y872" s="21" t="str">
        <f>IFERROR(IF(VLOOKUP(B872,IMPORT!$F:$AF,24,FALSE)&lt;&gt;"null",VLOOKUP(B872,IMPORT!$F:$AF,24,FALSE),""),"")</f>
        <v/>
      </c>
      <c r="Z872" s="18" t="str">
        <f>IFERROR(IF(VLOOKUP(B872,IMPORT!$F:$AF,25,FALSE)&lt;&gt;"null",VLOOKUP(B872,IMPORT!$F:$AF,25,FALSE),""),"")</f>
        <v/>
      </c>
    </row>
    <row r="873" spans="1:26">
      <c r="A873" s="1" t="str">
        <f>IFERROR(IF(IMPORT!C873&lt;&gt;"",IMPORT!C873,""),"")</f>
        <v/>
      </c>
      <c r="B873" s="1">
        <f>IFERROR(VLOOKUP(D873,IMPORT!$1:$1048576,6,FALSE),"")</f>
        <v>0</v>
      </c>
      <c r="C873" s="1" t="str">
        <f>IFERROR(VLOOKUP(B873,IMPORT!$F:$G,2,FALSE),"")</f>
        <v/>
      </c>
      <c r="D873" s="8" t="str">
        <f>IFERROR(IF(IMPORT!A873&lt;&gt;"",IMPORT!A873,""),"")</f>
        <v/>
      </c>
      <c r="E873" s="1">
        <f>IFERROR(VLOOKUP(D873,IMPORT!$1:$1048576,21,FALSE),"")</f>
        <v>0</v>
      </c>
      <c r="F873" s="22" t="str">
        <f>IFERROR(IF(VLOOKUP(B873,IMPORT!$F:$J,4,0)="true","","S"),"")</f>
        <v/>
      </c>
      <c r="G873" s="10" t="str">
        <f>IFERROR(IF(VLOOKUP(B873,IMPORT!$F:$J,5,0)="normal","","B"),"")</f>
        <v/>
      </c>
      <c r="H873" s="23" t="str">
        <f>IFERROR(IF(VLOOKUP(B873,IMPORT!$F:$L,7,0)="true","","P"),"")</f>
        <v/>
      </c>
      <c r="I873" s="18" t="str">
        <f>IF(AND(OR(IMPORT!K873="available",IMPORT!K873="reservation",IMPORT!K873="reservation-late"),OR(A873&lt;&gt;"Z - Garage - Livraison",A873&lt;&gt;"Z - Garage - Livraison")),B873,"")</f>
        <v/>
      </c>
      <c r="J873" s="18" t="str">
        <f>IFERROR(IF(VLOOKUP(B873,IMPORT!$F:$AF,21,FALSE)&lt;&gt;"null",IF(OR(A873="Z - Garage - Livraison",A873="Z - Garage - Restitution"),"",B873),""),"")</f>
        <v/>
      </c>
      <c r="K873" s="18" t="str">
        <f>IF(AND(J873="",OR(IMPORT!K873="intervention",IMPORT!K873="intervention-late")),IF(OR(A873="Z - Garage - Livraison",A873="Z - Garage - Restitution"),"",B873),"")</f>
        <v/>
      </c>
      <c r="L873" s="18" t="str">
        <f t="shared" si="26"/>
        <v/>
      </c>
      <c r="M873" s="20" t="str">
        <f>IFERROR(INT(IF(OR(IMPORT!K873="intervention",IMPORT!K873="intervention-late",IMPORT!K873="unavailable"),IF(J873&lt;&gt;"",MID(VLOOKUP(B873,IMPORT!$F:$AF,21,0),1,10),MID(VLOOKUP(B873,IMPORT!$F:$AF,19,0),1,10)),"")),"")</f>
        <v/>
      </c>
      <c r="N873" s="20" t="str">
        <f>IFERROR(INT(IF(OR(IMPORT!K873="intervention",IMPORT!K873="intervention-late",IMPORT!K873="unavailable"),IF(J873&lt;&gt;"",MID(VLOOKUP(B873,IMPORT!$F:$AF,22,0),1,10),MID(VLOOKUP(B873,IMPORT!$F:$AF,20,0),1,10)),"")),"")</f>
        <v/>
      </c>
      <c r="O873" s="18" t="str">
        <f t="shared" ca="1" si="27"/>
        <v/>
      </c>
      <c r="P873" s="14" t="str">
        <f>IFERROR(INT(IF(MID(VLOOKUP(B873,IMPORT!$F:$AF,23,FALSE),1,10)&lt;&gt;"null",MID(VLOOKUP(B873,IMPORT!$F:$AF,23,FALSE),1,10),"")),"")</f>
        <v/>
      </c>
      <c r="Q873" s="16" t="str">
        <f>IFERROR(INT(IF(MID(VLOOKUP(B873,IMPORT!$F:$AF,26,FALSE),1,10)&lt;&gt;"null",MID(VLOOKUP(B873,IMPORT!$F:$AF,26,FALSE),1,10),"")),"")</f>
        <v/>
      </c>
      <c r="R873" s="16" t="str">
        <f>IFERROR(IF(VLOOKUP(B873,IMPORT!$F:$AF,11,FALSE)="true","X",""),"")</f>
        <v/>
      </c>
      <c r="S873" s="16" t="str">
        <f>IFERROR(IF(VLOOKUP(B873,IMPORT!$F:$AF,12,FALSE)="true","X",""),"")</f>
        <v/>
      </c>
      <c r="T873" s="16" t="str">
        <f>IFERROR(IF(VLOOKUP(B873,IMPORT!$F:$AF,9,FALSE)="true","X",""),"")</f>
        <v/>
      </c>
      <c r="U873" s="16" t="str">
        <f>IFERROR(IF(VLOOKUP(B873,IMPORT!$F:$AF,10,FALSE)="true","X",""),"")</f>
        <v/>
      </c>
      <c r="V873" s="16" t="str">
        <f>IFERROR(IF(VLOOKUP(B873,IMPORT!$F:$AF,13,FALSE)="true","X",""),"")</f>
        <v/>
      </c>
      <c r="W873" s="16" t="str">
        <f>IFERROR(IF(VLOOKUP(B873,IMPORT!$F:$AF,14,FALSE)="true","X",""),"")</f>
        <v/>
      </c>
      <c r="X873" s="12" t="str">
        <f>IFERROR(INT(IF(MID(VLOOKUP(B873,IMPORT!$F:$AF,27,FALSE),1,10)&lt;&gt;"null",MID(VLOOKUP(B873,IMPORT!$F:$AF,27,FALSE),1,10),"-")),"")</f>
        <v/>
      </c>
      <c r="Y873" s="21" t="str">
        <f>IFERROR(IF(VLOOKUP(B873,IMPORT!$F:$AF,24,FALSE)&lt;&gt;"null",VLOOKUP(B873,IMPORT!$F:$AF,24,FALSE),""),"")</f>
        <v/>
      </c>
      <c r="Z873" s="18" t="str">
        <f>IFERROR(IF(VLOOKUP(B873,IMPORT!$F:$AF,25,FALSE)&lt;&gt;"null",VLOOKUP(B873,IMPORT!$F:$AF,25,FALSE),""),"")</f>
        <v/>
      </c>
    </row>
    <row r="874" spans="1:26">
      <c r="A874" s="1" t="str">
        <f>IFERROR(IF(IMPORT!C874&lt;&gt;"",IMPORT!C874,""),"")</f>
        <v/>
      </c>
      <c r="B874" s="1">
        <f>IFERROR(VLOOKUP(D874,IMPORT!$1:$1048576,6,FALSE),"")</f>
        <v>0</v>
      </c>
      <c r="C874" s="1" t="str">
        <f>IFERROR(VLOOKUP(B874,IMPORT!$F:$G,2,FALSE),"")</f>
        <v/>
      </c>
      <c r="D874" s="8" t="str">
        <f>IFERROR(IF(IMPORT!A874&lt;&gt;"",IMPORT!A874,""),"")</f>
        <v/>
      </c>
      <c r="E874" s="1">
        <f>IFERROR(VLOOKUP(D874,IMPORT!$1:$1048576,21,FALSE),"")</f>
        <v>0</v>
      </c>
      <c r="F874" s="22" t="str">
        <f>IFERROR(IF(VLOOKUP(B874,IMPORT!$F:$J,4,0)="true","","S"),"")</f>
        <v/>
      </c>
      <c r="G874" s="10" t="str">
        <f>IFERROR(IF(VLOOKUP(B874,IMPORT!$F:$J,5,0)="normal","","B"),"")</f>
        <v/>
      </c>
      <c r="H874" s="23" t="str">
        <f>IFERROR(IF(VLOOKUP(B874,IMPORT!$F:$L,7,0)="true","","P"),"")</f>
        <v/>
      </c>
      <c r="I874" s="18" t="str">
        <f>IF(AND(OR(IMPORT!K874="available",IMPORT!K874="reservation",IMPORT!K874="reservation-late"),OR(A874&lt;&gt;"Z - Garage - Livraison",A874&lt;&gt;"Z - Garage - Livraison")),B874,"")</f>
        <v/>
      </c>
      <c r="J874" s="18" t="str">
        <f>IFERROR(IF(VLOOKUP(B874,IMPORT!$F:$AF,21,FALSE)&lt;&gt;"null",IF(OR(A874="Z - Garage - Livraison",A874="Z - Garage - Restitution"),"",B874),""),"")</f>
        <v/>
      </c>
      <c r="K874" s="18" t="str">
        <f>IF(AND(J874="",OR(IMPORT!K874="intervention",IMPORT!K874="intervention-late")),IF(OR(A874="Z - Garage - Livraison",A874="Z - Garage - Restitution"),"",B874),"")</f>
        <v/>
      </c>
      <c r="L874" s="18" t="str">
        <f t="shared" si="26"/>
        <v/>
      </c>
      <c r="M874" s="20" t="str">
        <f>IFERROR(INT(IF(OR(IMPORT!K874="intervention",IMPORT!K874="intervention-late",IMPORT!K874="unavailable"),IF(J874&lt;&gt;"",MID(VLOOKUP(B874,IMPORT!$F:$AF,21,0),1,10),MID(VLOOKUP(B874,IMPORT!$F:$AF,19,0),1,10)),"")),"")</f>
        <v/>
      </c>
      <c r="N874" s="20" t="str">
        <f>IFERROR(INT(IF(OR(IMPORT!K874="intervention",IMPORT!K874="intervention-late",IMPORT!K874="unavailable"),IF(J874&lt;&gt;"",MID(VLOOKUP(B874,IMPORT!$F:$AF,22,0),1,10),MID(VLOOKUP(B874,IMPORT!$F:$AF,20,0),1,10)),"")),"")</f>
        <v/>
      </c>
      <c r="O874" s="18" t="str">
        <f t="shared" ca="1" si="27"/>
        <v/>
      </c>
      <c r="P874" s="14" t="str">
        <f>IFERROR(INT(IF(MID(VLOOKUP(B874,IMPORT!$F:$AF,23,FALSE),1,10)&lt;&gt;"null",MID(VLOOKUP(B874,IMPORT!$F:$AF,23,FALSE),1,10),"")),"")</f>
        <v/>
      </c>
      <c r="Q874" s="16" t="str">
        <f>IFERROR(INT(IF(MID(VLOOKUP(B874,IMPORT!$F:$AF,26,FALSE),1,10)&lt;&gt;"null",MID(VLOOKUP(B874,IMPORT!$F:$AF,26,FALSE),1,10),"")),"")</f>
        <v/>
      </c>
      <c r="R874" s="16" t="str">
        <f>IFERROR(IF(VLOOKUP(B874,IMPORT!$F:$AF,11,FALSE)="true","X",""),"")</f>
        <v/>
      </c>
      <c r="S874" s="16" t="str">
        <f>IFERROR(IF(VLOOKUP(B874,IMPORT!$F:$AF,12,FALSE)="true","X",""),"")</f>
        <v/>
      </c>
      <c r="T874" s="16" t="str">
        <f>IFERROR(IF(VLOOKUP(B874,IMPORT!$F:$AF,9,FALSE)="true","X",""),"")</f>
        <v/>
      </c>
      <c r="U874" s="16" t="str">
        <f>IFERROR(IF(VLOOKUP(B874,IMPORT!$F:$AF,10,FALSE)="true","X",""),"")</f>
        <v/>
      </c>
      <c r="V874" s="16" t="str">
        <f>IFERROR(IF(VLOOKUP(B874,IMPORT!$F:$AF,13,FALSE)="true","X",""),"")</f>
        <v/>
      </c>
      <c r="W874" s="16" t="str">
        <f>IFERROR(IF(VLOOKUP(B874,IMPORT!$F:$AF,14,FALSE)="true","X",""),"")</f>
        <v/>
      </c>
      <c r="X874" s="12" t="str">
        <f>IFERROR(INT(IF(MID(VLOOKUP(B874,IMPORT!$F:$AF,27,FALSE),1,10)&lt;&gt;"null",MID(VLOOKUP(B874,IMPORT!$F:$AF,27,FALSE),1,10),"-")),"")</f>
        <v/>
      </c>
      <c r="Y874" s="21" t="str">
        <f>IFERROR(IF(VLOOKUP(B874,IMPORT!$F:$AF,24,FALSE)&lt;&gt;"null",VLOOKUP(B874,IMPORT!$F:$AF,24,FALSE),""),"")</f>
        <v/>
      </c>
      <c r="Z874" s="18" t="str">
        <f>IFERROR(IF(VLOOKUP(B874,IMPORT!$F:$AF,25,FALSE)&lt;&gt;"null",VLOOKUP(B874,IMPORT!$F:$AF,25,FALSE),""),"")</f>
        <v/>
      </c>
    </row>
    <row r="875" spans="1:26">
      <c r="A875" s="1" t="str">
        <f>IFERROR(IF(IMPORT!C875&lt;&gt;"",IMPORT!C875,""),"")</f>
        <v/>
      </c>
      <c r="B875" s="1">
        <f>IFERROR(VLOOKUP(D875,IMPORT!$1:$1048576,6,FALSE),"")</f>
        <v>0</v>
      </c>
      <c r="C875" s="1" t="str">
        <f>IFERROR(VLOOKUP(B875,IMPORT!$F:$G,2,FALSE),"")</f>
        <v/>
      </c>
      <c r="D875" s="8" t="str">
        <f>IFERROR(IF(IMPORT!A875&lt;&gt;"",IMPORT!A875,""),"")</f>
        <v/>
      </c>
      <c r="E875" s="1">
        <f>IFERROR(VLOOKUP(D875,IMPORT!$1:$1048576,21,FALSE),"")</f>
        <v>0</v>
      </c>
      <c r="F875" s="22" t="str">
        <f>IFERROR(IF(VLOOKUP(B875,IMPORT!$F:$J,4,0)="true","","S"),"")</f>
        <v/>
      </c>
      <c r="G875" s="10" t="str">
        <f>IFERROR(IF(VLOOKUP(B875,IMPORT!$F:$J,5,0)="normal","","B"),"")</f>
        <v/>
      </c>
      <c r="H875" s="23" t="str">
        <f>IFERROR(IF(VLOOKUP(B875,IMPORT!$F:$L,7,0)="true","","P"),"")</f>
        <v/>
      </c>
      <c r="I875" s="18" t="str">
        <f>IF(AND(OR(IMPORT!K875="available",IMPORT!K875="reservation",IMPORT!K875="reservation-late"),OR(A875&lt;&gt;"Z - Garage - Livraison",A875&lt;&gt;"Z - Garage - Livraison")),B875,"")</f>
        <v/>
      </c>
      <c r="J875" s="18" t="str">
        <f>IFERROR(IF(VLOOKUP(B875,IMPORT!$F:$AF,21,FALSE)&lt;&gt;"null",IF(OR(A875="Z - Garage - Livraison",A875="Z - Garage - Restitution"),"",B875),""),"")</f>
        <v/>
      </c>
      <c r="K875" s="18" t="str">
        <f>IF(AND(J875="",OR(IMPORT!K875="intervention",IMPORT!K875="intervention-late")),IF(OR(A875="Z - Garage - Livraison",A875="Z - Garage - Restitution"),"",B875),"")</f>
        <v/>
      </c>
      <c r="L875" s="18" t="str">
        <f t="shared" si="26"/>
        <v/>
      </c>
      <c r="M875" s="20" t="str">
        <f>IFERROR(INT(IF(OR(IMPORT!K875="intervention",IMPORT!K875="intervention-late",IMPORT!K875="unavailable"),IF(J875&lt;&gt;"",MID(VLOOKUP(B875,IMPORT!$F:$AF,21,0),1,10),MID(VLOOKUP(B875,IMPORT!$F:$AF,19,0),1,10)),"")),"")</f>
        <v/>
      </c>
      <c r="N875" s="20" t="str">
        <f>IFERROR(INT(IF(OR(IMPORT!K875="intervention",IMPORT!K875="intervention-late",IMPORT!K875="unavailable"),IF(J875&lt;&gt;"",MID(VLOOKUP(B875,IMPORT!$F:$AF,22,0),1,10),MID(VLOOKUP(B875,IMPORT!$F:$AF,20,0),1,10)),"")),"")</f>
        <v/>
      </c>
      <c r="O875" s="18" t="str">
        <f t="shared" ca="1" si="27"/>
        <v/>
      </c>
      <c r="P875" s="14" t="str">
        <f>IFERROR(INT(IF(MID(VLOOKUP(B875,IMPORT!$F:$AF,23,FALSE),1,10)&lt;&gt;"null",MID(VLOOKUP(B875,IMPORT!$F:$AF,23,FALSE),1,10),"")),"")</f>
        <v/>
      </c>
      <c r="Q875" s="16" t="str">
        <f>IFERROR(INT(IF(MID(VLOOKUP(B875,IMPORT!$F:$AF,26,FALSE),1,10)&lt;&gt;"null",MID(VLOOKUP(B875,IMPORT!$F:$AF,26,FALSE),1,10),"")),"")</f>
        <v/>
      </c>
      <c r="R875" s="16" t="str">
        <f>IFERROR(IF(VLOOKUP(B875,IMPORT!$F:$AF,11,FALSE)="true","X",""),"")</f>
        <v/>
      </c>
      <c r="S875" s="16" t="str">
        <f>IFERROR(IF(VLOOKUP(B875,IMPORT!$F:$AF,12,FALSE)="true","X",""),"")</f>
        <v/>
      </c>
      <c r="T875" s="16" t="str">
        <f>IFERROR(IF(VLOOKUP(B875,IMPORT!$F:$AF,9,FALSE)="true","X",""),"")</f>
        <v/>
      </c>
      <c r="U875" s="16" t="str">
        <f>IFERROR(IF(VLOOKUP(B875,IMPORT!$F:$AF,10,FALSE)="true","X",""),"")</f>
        <v/>
      </c>
      <c r="V875" s="16" t="str">
        <f>IFERROR(IF(VLOOKUP(B875,IMPORT!$F:$AF,13,FALSE)="true","X",""),"")</f>
        <v/>
      </c>
      <c r="W875" s="16" t="str">
        <f>IFERROR(IF(VLOOKUP(B875,IMPORT!$F:$AF,14,FALSE)="true","X",""),"")</f>
        <v/>
      </c>
      <c r="X875" s="12" t="str">
        <f>IFERROR(INT(IF(MID(VLOOKUP(B875,IMPORT!$F:$AF,27,FALSE),1,10)&lt;&gt;"null",MID(VLOOKUP(B875,IMPORT!$F:$AF,27,FALSE),1,10),"-")),"")</f>
        <v/>
      </c>
      <c r="Y875" s="21" t="str">
        <f>IFERROR(IF(VLOOKUP(B875,IMPORT!$F:$AF,24,FALSE)&lt;&gt;"null",VLOOKUP(B875,IMPORT!$F:$AF,24,FALSE),""),"")</f>
        <v/>
      </c>
      <c r="Z875" s="18" t="str">
        <f>IFERROR(IF(VLOOKUP(B875,IMPORT!$F:$AF,25,FALSE)&lt;&gt;"null",VLOOKUP(B875,IMPORT!$F:$AF,25,FALSE),""),"")</f>
        <v/>
      </c>
    </row>
    <row r="876" spans="1:26">
      <c r="A876" s="1" t="str">
        <f>IFERROR(IF(IMPORT!C876&lt;&gt;"",IMPORT!C876,""),"")</f>
        <v/>
      </c>
      <c r="B876" s="1">
        <f>IFERROR(VLOOKUP(D876,IMPORT!$1:$1048576,6,FALSE),"")</f>
        <v>0</v>
      </c>
      <c r="C876" s="1" t="str">
        <f>IFERROR(VLOOKUP(B876,IMPORT!$F:$G,2,FALSE),"")</f>
        <v/>
      </c>
      <c r="D876" s="8" t="str">
        <f>IFERROR(IF(IMPORT!A876&lt;&gt;"",IMPORT!A876,""),"")</f>
        <v/>
      </c>
      <c r="E876" s="1">
        <f>IFERROR(VLOOKUP(D876,IMPORT!$1:$1048576,21,FALSE),"")</f>
        <v>0</v>
      </c>
      <c r="F876" s="22" t="str">
        <f>IFERROR(IF(VLOOKUP(B876,IMPORT!$F:$J,4,0)="true","","S"),"")</f>
        <v/>
      </c>
      <c r="G876" s="10" t="str">
        <f>IFERROR(IF(VLOOKUP(B876,IMPORT!$F:$J,5,0)="normal","","B"),"")</f>
        <v/>
      </c>
      <c r="H876" s="23" t="str">
        <f>IFERROR(IF(VLOOKUP(B876,IMPORT!$F:$L,7,0)="true","","P"),"")</f>
        <v/>
      </c>
      <c r="I876" s="18" t="str">
        <f>IF(AND(OR(IMPORT!K876="available",IMPORT!K876="reservation",IMPORT!K876="reservation-late"),OR(A876&lt;&gt;"Z - Garage - Livraison",A876&lt;&gt;"Z - Garage - Livraison")),B876,"")</f>
        <v/>
      </c>
      <c r="J876" s="18" t="str">
        <f>IFERROR(IF(VLOOKUP(B876,IMPORT!$F:$AF,21,FALSE)&lt;&gt;"null",IF(OR(A876="Z - Garage - Livraison",A876="Z - Garage - Restitution"),"",B876),""),"")</f>
        <v/>
      </c>
      <c r="K876" s="18" t="str">
        <f>IF(AND(J876="",OR(IMPORT!K876="intervention",IMPORT!K876="intervention-late")),IF(OR(A876="Z - Garage - Livraison",A876="Z - Garage - Restitution"),"",B876),"")</f>
        <v/>
      </c>
      <c r="L876" s="18" t="str">
        <f t="shared" si="26"/>
        <v/>
      </c>
      <c r="M876" s="20" t="str">
        <f>IFERROR(INT(IF(OR(IMPORT!K876="intervention",IMPORT!K876="intervention-late",IMPORT!K876="unavailable"),IF(J876&lt;&gt;"",MID(VLOOKUP(B876,IMPORT!$F:$AF,21,0),1,10),MID(VLOOKUP(B876,IMPORT!$F:$AF,19,0),1,10)),"")),"")</f>
        <v/>
      </c>
      <c r="N876" s="20" t="str">
        <f>IFERROR(INT(IF(OR(IMPORT!K876="intervention",IMPORT!K876="intervention-late",IMPORT!K876="unavailable"),IF(J876&lt;&gt;"",MID(VLOOKUP(B876,IMPORT!$F:$AF,22,0),1,10),MID(VLOOKUP(B876,IMPORT!$F:$AF,20,0),1,10)),"")),"")</f>
        <v/>
      </c>
      <c r="O876" s="18" t="str">
        <f t="shared" ca="1" si="27"/>
        <v/>
      </c>
      <c r="P876" s="14" t="str">
        <f>IFERROR(INT(IF(MID(VLOOKUP(B876,IMPORT!$F:$AF,23,FALSE),1,10)&lt;&gt;"null",MID(VLOOKUP(B876,IMPORT!$F:$AF,23,FALSE),1,10),"")),"")</f>
        <v/>
      </c>
      <c r="Q876" s="16" t="str">
        <f>IFERROR(INT(IF(MID(VLOOKUP(B876,IMPORT!$F:$AF,26,FALSE),1,10)&lt;&gt;"null",MID(VLOOKUP(B876,IMPORT!$F:$AF,26,FALSE),1,10),"")),"")</f>
        <v/>
      </c>
      <c r="R876" s="16" t="str">
        <f>IFERROR(IF(VLOOKUP(B876,IMPORT!$F:$AF,11,FALSE)="true","X",""),"")</f>
        <v/>
      </c>
      <c r="S876" s="16" t="str">
        <f>IFERROR(IF(VLOOKUP(B876,IMPORT!$F:$AF,12,FALSE)="true","X",""),"")</f>
        <v/>
      </c>
      <c r="T876" s="16" t="str">
        <f>IFERROR(IF(VLOOKUP(B876,IMPORT!$F:$AF,9,FALSE)="true","X",""),"")</f>
        <v/>
      </c>
      <c r="U876" s="16" t="str">
        <f>IFERROR(IF(VLOOKUP(B876,IMPORT!$F:$AF,10,FALSE)="true","X",""),"")</f>
        <v/>
      </c>
      <c r="V876" s="16" t="str">
        <f>IFERROR(IF(VLOOKUP(B876,IMPORT!$F:$AF,13,FALSE)="true","X",""),"")</f>
        <v/>
      </c>
      <c r="W876" s="16" t="str">
        <f>IFERROR(IF(VLOOKUP(B876,IMPORT!$F:$AF,14,FALSE)="true","X",""),"")</f>
        <v/>
      </c>
      <c r="X876" s="12" t="str">
        <f>IFERROR(INT(IF(MID(VLOOKUP(B876,IMPORT!$F:$AF,27,FALSE),1,10)&lt;&gt;"null",MID(VLOOKUP(B876,IMPORT!$F:$AF,27,FALSE),1,10),"-")),"")</f>
        <v/>
      </c>
      <c r="Y876" s="21" t="str">
        <f>IFERROR(IF(VLOOKUP(B876,IMPORT!$F:$AF,24,FALSE)&lt;&gt;"null",VLOOKUP(B876,IMPORT!$F:$AF,24,FALSE),""),"")</f>
        <v/>
      </c>
      <c r="Z876" s="18" t="str">
        <f>IFERROR(IF(VLOOKUP(B876,IMPORT!$F:$AF,25,FALSE)&lt;&gt;"null",VLOOKUP(B876,IMPORT!$F:$AF,25,FALSE),""),"")</f>
        <v/>
      </c>
    </row>
    <row r="877" spans="1:26">
      <c r="A877" s="1" t="str">
        <f>IFERROR(IF(IMPORT!C877&lt;&gt;"",IMPORT!C877,""),"")</f>
        <v/>
      </c>
      <c r="B877" s="1">
        <f>IFERROR(VLOOKUP(D877,IMPORT!$1:$1048576,6,FALSE),"")</f>
        <v>0</v>
      </c>
      <c r="C877" s="1" t="str">
        <f>IFERROR(VLOOKUP(B877,IMPORT!$F:$G,2,FALSE),"")</f>
        <v/>
      </c>
      <c r="D877" s="8" t="str">
        <f>IFERROR(IF(IMPORT!A877&lt;&gt;"",IMPORT!A877,""),"")</f>
        <v/>
      </c>
      <c r="E877" s="1">
        <f>IFERROR(VLOOKUP(D877,IMPORT!$1:$1048576,21,FALSE),"")</f>
        <v>0</v>
      </c>
      <c r="F877" s="22" t="str">
        <f>IFERROR(IF(VLOOKUP(B877,IMPORT!$F:$J,4,0)="true","","S"),"")</f>
        <v/>
      </c>
      <c r="G877" s="10" t="str">
        <f>IFERROR(IF(VLOOKUP(B877,IMPORT!$F:$J,5,0)="normal","","B"),"")</f>
        <v/>
      </c>
      <c r="H877" s="23" t="str">
        <f>IFERROR(IF(VLOOKUP(B877,IMPORT!$F:$L,7,0)="true","","P"),"")</f>
        <v/>
      </c>
      <c r="I877" s="18" t="str">
        <f>IF(AND(OR(IMPORT!K877="available",IMPORT!K877="reservation",IMPORT!K877="reservation-late"),OR(A877&lt;&gt;"Z - Garage - Livraison",A877&lt;&gt;"Z - Garage - Livraison")),B877,"")</f>
        <v/>
      </c>
      <c r="J877" s="18" t="str">
        <f>IFERROR(IF(VLOOKUP(B877,IMPORT!$F:$AF,21,FALSE)&lt;&gt;"null",IF(OR(A877="Z - Garage - Livraison",A877="Z - Garage - Restitution"),"",B877),""),"")</f>
        <v/>
      </c>
      <c r="K877" s="18" t="str">
        <f>IF(AND(J877="",OR(IMPORT!K877="intervention",IMPORT!K877="intervention-late")),IF(OR(A877="Z - Garage - Livraison",A877="Z - Garage - Restitution"),"",B877),"")</f>
        <v/>
      </c>
      <c r="L877" s="18" t="str">
        <f t="shared" si="26"/>
        <v/>
      </c>
      <c r="M877" s="20" t="str">
        <f>IFERROR(INT(IF(OR(IMPORT!K877="intervention",IMPORT!K877="intervention-late",IMPORT!K877="unavailable"),IF(J877&lt;&gt;"",MID(VLOOKUP(B877,IMPORT!$F:$AF,21,0),1,10),MID(VLOOKUP(B877,IMPORT!$F:$AF,19,0),1,10)),"")),"")</f>
        <v/>
      </c>
      <c r="N877" s="20" t="str">
        <f>IFERROR(INT(IF(OR(IMPORT!K877="intervention",IMPORT!K877="intervention-late",IMPORT!K877="unavailable"),IF(J877&lt;&gt;"",MID(VLOOKUP(B877,IMPORT!$F:$AF,22,0),1,10),MID(VLOOKUP(B877,IMPORT!$F:$AF,20,0),1,10)),"")),"")</f>
        <v/>
      </c>
      <c r="O877" s="18" t="str">
        <f t="shared" ca="1" si="27"/>
        <v/>
      </c>
      <c r="P877" s="14" t="str">
        <f>IFERROR(INT(IF(MID(VLOOKUP(B877,IMPORT!$F:$AF,23,FALSE),1,10)&lt;&gt;"null",MID(VLOOKUP(B877,IMPORT!$F:$AF,23,FALSE),1,10),"")),"")</f>
        <v/>
      </c>
      <c r="Q877" s="16" t="str">
        <f>IFERROR(INT(IF(MID(VLOOKUP(B877,IMPORT!$F:$AF,26,FALSE),1,10)&lt;&gt;"null",MID(VLOOKUP(B877,IMPORT!$F:$AF,26,FALSE),1,10),"")),"")</f>
        <v/>
      </c>
      <c r="R877" s="16" t="str">
        <f>IFERROR(IF(VLOOKUP(B877,IMPORT!$F:$AF,11,FALSE)="true","X",""),"")</f>
        <v/>
      </c>
      <c r="S877" s="16" t="str">
        <f>IFERROR(IF(VLOOKUP(B877,IMPORT!$F:$AF,12,FALSE)="true","X",""),"")</f>
        <v/>
      </c>
      <c r="T877" s="16" t="str">
        <f>IFERROR(IF(VLOOKUP(B877,IMPORT!$F:$AF,9,FALSE)="true","X",""),"")</f>
        <v/>
      </c>
      <c r="U877" s="16" t="str">
        <f>IFERROR(IF(VLOOKUP(B877,IMPORT!$F:$AF,10,FALSE)="true","X",""),"")</f>
        <v/>
      </c>
      <c r="V877" s="16" t="str">
        <f>IFERROR(IF(VLOOKUP(B877,IMPORT!$F:$AF,13,FALSE)="true","X",""),"")</f>
        <v/>
      </c>
      <c r="W877" s="16" t="str">
        <f>IFERROR(IF(VLOOKUP(B877,IMPORT!$F:$AF,14,FALSE)="true","X",""),"")</f>
        <v/>
      </c>
      <c r="X877" s="12" t="str">
        <f>IFERROR(INT(IF(MID(VLOOKUP(B877,IMPORT!$F:$AF,27,FALSE),1,10)&lt;&gt;"null",MID(VLOOKUP(B877,IMPORT!$F:$AF,27,FALSE),1,10),"-")),"")</f>
        <v/>
      </c>
      <c r="Y877" s="21" t="str">
        <f>IFERROR(IF(VLOOKUP(B877,IMPORT!$F:$AF,24,FALSE)&lt;&gt;"null",VLOOKUP(B877,IMPORT!$F:$AF,24,FALSE),""),"")</f>
        <v/>
      </c>
      <c r="Z877" s="18" t="str">
        <f>IFERROR(IF(VLOOKUP(B877,IMPORT!$F:$AF,25,FALSE)&lt;&gt;"null",VLOOKUP(B877,IMPORT!$F:$AF,25,FALSE),""),"")</f>
        <v/>
      </c>
    </row>
    <row r="878" spans="1:26">
      <c r="A878" s="1" t="str">
        <f>IFERROR(IF(IMPORT!C878&lt;&gt;"",IMPORT!C878,""),"")</f>
        <v/>
      </c>
      <c r="B878" s="1">
        <f>IFERROR(VLOOKUP(D878,IMPORT!$1:$1048576,6,FALSE),"")</f>
        <v>0</v>
      </c>
      <c r="C878" s="1" t="str">
        <f>IFERROR(VLOOKUP(B878,IMPORT!$F:$G,2,FALSE),"")</f>
        <v/>
      </c>
      <c r="D878" s="8" t="str">
        <f>IFERROR(IF(IMPORT!A878&lt;&gt;"",IMPORT!A878,""),"")</f>
        <v/>
      </c>
      <c r="E878" s="1">
        <f>IFERROR(VLOOKUP(D878,IMPORT!$1:$1048576,21,FALSE),"")</f>
        <v>0</v>
      </c>
      <c r="F878" s="22" t="str">
        <f>IFERROR(IF(VLOOKUP(B878,IMPORT!$F:$J,4,0)="true","","S"),"")</f>
        <v/>
      </c>
      <c r="G878" s="10" t="str">
        <f>IFERROR(IF(VLOOKUP(B878,IMPORT!$F:$J,5,0)="normal","","B"),"")</f>
        <v/>
      </c>
      <c r="H878" s="23" t="str">
        <f>IFERROR(IF(VLOOKUP(B878,IMPORT!$F:$L,7,0)="true","","P"),"")</f>
        <v/>
      </c>
      <c r="I878" s="18" t="str">
        <f>IF(AND(OR(IMPORT!K878="available",IMPORT!K878="reservation",IMPORT!K878="reservation-late"),OR(A878&lt;&gt;"Z - Garage - Livraison",A878&lt;&gt;"Z - Garage - Livraison")),B878,"")</f>
        <v/>
      </c>
      <c r="J878" s="18" t="str">
        <f>IFERROR(IF(VLOOKUP(B878,IMPORT!$F:$AF,21,FALSE)&lt;&gt;"null",IF(OR(A878="Z - Garage - Livraison",A878="Z - Garage - Restitution"),"",B878),""),"")</f>
        <v/>
      </c>
      <c r="K878" s="18" t="str">
        <f>IF(AND(J878="",OR(IMPORT!K878="intervention",IMPORT!K878="intervention-late")),IF(OR(A878="Z - Garage - Livraison",A878="Z - Garage - Restitution"),"",B878),"")</f>
        <v/>
      </c>
      <c r="L878" s="18" t="str">
        <f t="shared" si="26"/>
        <v/>
      </c>
      <c r="M878" s="20" t="str">
        <f>IFERROR(INT(IF(OR(IMPORT!K878="intervention",IMPORT!K878="intervention-late",IMPORT!K878="unavailable"),IF(J878&lt;&gt;"",MID(VLOOKUP(B878,IMPORT!$F:$AF,21,0),1,10),MID(VLOOKUP(B878,IMPORT!$F:$AF,19,0),1,10)),"")),"")</f>
        <v/>
      </c>
      <c r="N878" s="20" t="str">
        <f>IFERROR(INT(IF(OR(IMPORT!K878="intervention",IMPORT!K878="intervention-late",IMPORT!K878="unavailable"),IF(J878&lt;&gt;"",MID(VLOOKUP(B878,IMPORT!$F:$AF,22,0),1,10),MID(VLOOKUP(B878,IMPORT!$F:$AF,20,0),1,10)),"")),"")</f>
        <v/>
      </c>
      <c r="O878" s="18" t="str">
        <f t="shared" ca="1" si="27"/>
        <v/>
      </c>
      <c r="P878" s="14" t="str">
        <f>IFERROR(INT(IF(MID(VLOOKUP(B878,IMPORT!$F:$AF,23,FALSE),1,10)&lt;&gt;"null",MID(VLOOKUP(B878,IMPORT!$F:$AF,23,FALSE),1,10),"")),"")</f>
        <v/>
      </c>
      <c r="Q878" s="16" t="str">
        <f>IFERROR(INT(IF(MID(VLOOKUP(B878,IMPORT!$F:$AF,26,FALSE),1,10)&lt;&gt;"null",MID(VLOOKUP(B878,IMPORT!$F:$AF,26,FALSE),1,10),"")),"")</f>
        <v/>
      </c>
      <c r="R878" s="16" t="str">
        <f>IFERROR(IF(VLOOKUP(B878,IMPORT!$F:$AF,11,FALSE)="true","X",""),"")</f>
        <v/>
      </c>
      <c r="S878" s="16" t="str">
        <f>IFERROR(IF(VLOOKUP(B878,IMPORT!$F:$AF,12,FALSE)="true","X",""),"")</f>
        <v/>
      </c>
      <c r="T878" s="16" t="str">
        <f>IFERROR(IF(VLOOKUP(B878,IMPORT!$F:$AF,9,FALSE)="true","X",""),"")</f>
        <v/>
      </c>
      <c r="U878" s="16" t="str">
        <f>IFERROR(IF(VLOOKUP(B878,IMPORT!$F:$AF,10,FALSE)="true","X",""),"")</f>
        <v/>
      </c>
      <c r="V878" s="16" t="str">
        <f>IFERROR(IF(VLOOKUP(B878,IMPORT!$F:$AF,13,FALSE)="true","X",""),"")</f>
        <v/>
      </c>
      <c r="W878" s="16" t="str">
        <f>IFERROR(IF(VLOOKUP(B878,IMPORT!$F:$AF,14,FALSE)="true","X",""),"")</f>
        <v/>
      </c>
      <c r="X878" s="12" t="str">
        <f>IFERROR(INT(IF(MID(VLOOKUP(B878,IMPORT!$F:$AF,27,FALSE),1,10)&lt;&gt;"null",MID(VLOOKUP(B878,IMPORT!$F:$AF,27,FALSE),1,10),"-")),"")</f>
        <v/>
      </c>
      <c r="Y878" s="21" t="str">
        <f>IFERROR(IF(VLOOKUP(B878,IMPORT!$F:$AF,24,FALSE)&lt;&gt;"null",VLOOKUP(B878,IMPORT!$F:$AF,24,FALSE),""),"")</f>
        <v/>
      </c>
      <c r="Z878" s="18" t="str">
        <f>IFERROR(IF(VLOOKUP(B878,IMPORT!$F:$AF,25,FALSE)&lt;&gt;"null",VLOOKUP(B878,IMPORT!$F:$AF,25,FALSE),""),"")</f>
        <v/>
      </c>
    </row>
    <row r="879" spans="1:26">
      <c r="A879" s="1" t="str">
        <f>IFERROR(IF(IMPORT!C879&lt;&gt;"",IMPORT!C879,""),"")</f>
        <v/>
      </c>
      <c r="B879" s="1">
        <f>IFERROR(VLOOKUP(D879,IMPORT!$1:$1048576,6,FALSE),"")</f>
        <v>0</v>
      </c>
      <c r="C879" s="1" t="str">
        <f>IFERROR(VLOOKUP(B879,IMPORT!$F:$G,2,FALSE),"")</f>
        <v/>
      </c>
      <c r="D879" s="8" t="str">
        <f>IFERROR(IF(IMPORT!A879&lt;&gt;"",IMPORT!A879,""),"")</f>
        <v/>
      </c>
      <c r="E879" s="1">
        <f>IFERROR(VLOOKUP(D879,IMPORT!$1:$1048576,21,FALSE),"")</f>
        <v>0</v>
      </c>
      <c r="F879" s="22" t="str">
        <f>IFERROR(IF(VLOOKUP(B879,IMPORT!$F:$J,4,0)="true","","S"),"")</f>
        <v/>
      </c>
      <c r="G879" s="10" t="str">
        <f>IFERROR(IF(VLOOKUP(B879,IMPORT!$F:$J,5,0)="normal","","B"),"")</f>
        <v/>
      </c>
      <c r="H879" s="23" t="str">
        <f>IFERROR(IF(VLOOKUP(B879,IMPORT!$F:$L,7,0)="true","","P"),"")</f>
        <v/>
      </c>
      <c r="I879" s="18" t="str">
        <f>IF(AND(OR(IMPORT!K879="available",IMPORT!K879="reservation",IMPORT!K879="reservation-late"),OR(A879&lt;&gt;"Z - Garage - Livraison",A879&lt;&gt;"Z - Garage - Livraison")),B879,"")</f>
        <v/>
      </c>
      <c r="J879" s="18" t="str">
        <f>IFERROR(IF(VLOOKUP(B879,IMPORT!$F:$AF,21,FALSE)&lt;&gt;"null",IF(OR(A879="Z - Garage - Livraison",A879="Z - Garage - Restitution"),"",B879),""),"")</f>
        <v/>
      </c>
      <c r="K879" s="18" t="str">
        <f>IF(AND(J879="",OR(IMPORT!K879="intervention",IMPORT!K879="intervention-late")),IF(OR(A879="Z - Garage - Livraison",A879="Z - Garage - Restitution"),"",B879),"")</f>
        <v/>
      </c>
      <c r="L879" s="18" t="str">
        <f t="shared" si="26"/>
        <v/>
      </c>
      <c r="M879" s="20" t="str">
        <f>IFERROR(INT(IF(OR(IMPORT!K879="intervention",IMPORT!K879="intervention-late",IMPORT!K879="unavailable"),IF(J879&lt;&gt;"",MID(VLOOKUP(B879,IMPORT!$F:$AF,21,0),1,10),MID(VLOOKUP(B879,IMPORT!$F:$AF,19,0),1,10)),"")),"")</f>
        <v/>
      </c>
      <c r="N879" s="20" t="str">
        <f>IFERROR(INT(IF(OR(IMPORT!K879="intervention",IMPORT!K879="intervention-late",IMPORT!K879="unavailable"),IF(J879&lt;&gt;"",MID(VLOOKUP(B879,IMPORT!$F:$AF,22,0),1,10),MID(VLOOKUP(B879,IMPORT!$F:$AF,20,0),1,10)),"")),"")</f>
        <v/>
      </c>
      <c r="O879" s="18" t="str">
        <f t="shared" ca="1" si="27"/>
        <v/>
      </c>
      <c r="P879" s="14" t="str">
        <f>IFERROR(INT(IF(MID(VLOOKUP(B879,IMPORT!$F:$AF,23,FALSE),1,10)&lt;&gt;"null",MID(VLOOKUP(B879,IMPORT!$F:$AF,23,FALSE),1,10),"")),"")</f>
        <v/>
      </c>
      <c r="Q879" s="16" t="str">
        <f>IFERROR(INT(IF(MID(VLOOKUP(B879,IMPORT!$F:$AF,26,FALSE),1,10)&lt;&gt;"null",MID(VLOOKUP(B879,IMPORT!$F:$AF,26,FALSE),1,10),"")),"")</f>
        <v/>
      </c>
      <c r="R879" s="16" t="str">
        <f>IFERROR(IF(VLOOKUP(B879,IMPORT!$F:$AF,11,FALSE)="true","X",""),"")</f>
        <v/>
      </c>
      <c r="S879" s="16" t="str">
        <f>IFERROR(IF(VLOOKUP(B879,IMPORT!$F:$AF,12,FALSE)="true","X",""),"")</f>
        <v/>
      </c>
      <c r="T879" s="16" t="str">
        <f>IFERROR(IF(VLOOKUP(B879,IMPORT!$F:$AF,9,FALSE)="true","X",""),"")</f>
        <v/>
      </c>
      <c r="U879" s="16" t="str">
        <f>IFERROR(IF(VLOOKUP(B879,IMPORT!$F:$AF,10,FALSE)="true","X",""),"")</f>
        <v/>
      </c>
      <c r="V879" s="16" t="str">
        <f>IFERROR(IF(VLOOKUP(B879,IMPORT!$F:$AF,13,FALSE)="true","X",""),"")</f>
        <v/>
      </c>
      <c r="W879" s="16" t="str">
        <f>IFERROR(IF(VLOOKUP(B879,IMPORT!$F:$AF,14,FALSE)="true","X",""),"")</f>
        <v/>
      </c>
      <c r="X879" s="12" t="str">
        <f>IFERROR(INT(IF(MID(VLOOKUP(B879,IMPORT!$F:$AF,27,FALSE),1,10)&lt;&gt;"null",MID(VLOOKUP(B879,IMPORT!$F:$AF,27,FALSE),1,10),"-")),"")</f>
        <v/>
      </c>
      <c r="Y879" s="21" t="str">
        <f>IFERROR(IF(VLOOKUP(B879,IMPORT!$F:$AF,24,FALSE)&lt;&gt;"null",VLOOKUP(B879,IMPORT!$F:$AF,24,FALSE),""),"")</f>
        <v/>
      </c>
      <c r="Z879" s="18" t="str">
        <f>IFERROR(IF(VLOOKUP(B879,IMPORT!$F:$AF,25,FALSE)&lt;&gt;"null",VLOOKUP(B879,IMPORT!$F:$AF,25,FALSE),""),"")</f>
        <v/>
      </c>
    </row>
    <row r="880" spans="1:26">
      <c r="A880" s="1" t="str">
        <f>IFERROR(IF(IMPORT!C880&lt;&gt;"",IMPORT!C880,""),"")</f>
        <v/>
      </c>
      <c r="B880" s="1">
        <f>IFERROR(VLOOKUP(D880,IMPORT!$1:$1048576,6,FALSE),"")</f>
        <v>0</v>
      </c>
      <c r="C880" s="1" t="str">
        <f>IFERROR(VLOOKUP(B880,IMPORT!$F:$G,2,FALSE),"")</f>
        <v/>
      </c>
      <c r="D880" s="8" t="str">
        <f>IFERROR(IF(IMPORT!A880&lt;&gt;"",IMPORT!A880,""),"")</f>
        <v/>
      </c>
      <c r="E880" s="1">
        <f>IFERROR(VLOOKUP(D880,IMPORT!$1:$1048576,21,FALSE),"")</f>
        <v>0</v>
      </c>
      <c r="F880" s="22" t="str">
        <f>IFERROR(IF(VLOOKUP(B880,IMPORT!$F:$J,4,0)="true","","S"),"")</f>
        <v/>
      </c>
      <c r="G880" s="10" t="str">
        <f>IFERROR(IF(VLOOKUP(B880,IMPORT!$F:$J,5,0)="normal","","B"),"")</f>
        <v/>
      </c>
      <c r="H880" s="23" t="str">
        <f>IFERROR(IF(VLOOKUP(B880,IMPORT!$F:$L,7,0)="true","","P"),"")</f>
        <v/>
      </c>
      <c r="I880" s="18" t="str">
        <f>IF(AND(OR(IMPORT!K880="available",IMPORT!K880="reservation",IMPORT!K880="reservation-late"),OR(A880&lt;&gt;"Z - Garage - Livraison",A880&lt;&gt;"Z - Garage - Livraison")),B880,"")</f>
        <v/>
      </c>
      <c r="J880" s="18" t="str">
        <f>IFERROR(IF(VLOOKUP(B880,IMPORT!$F:$AF,21,FALSE)&lt;&gt;"null",IF(OR(A880="Z - Garage - Livraison",A880="Z - Garage - Restitution"),"",B880),""),"")</f>
        <v/>
      </c>
      <c r="K880" s="18" t="str">
        <f>IF(AND(J880="",OR(IMPORT!K880="intervention",IMPORT!K880="intervention-late")),IF(OR(A880="Z - Garage - Livraison",A880="Z - Garage - Restitution"),"",B880),"")</f>
        <v/>
      </c>
      <c r="L880" s="18" t="str">
        <f t="shared" si="26"/>
        <v/>
      </c>
      <c r="M880" s="20" t="str">
        <f>IFERROR(INT(IF(OR(IMPORT!K880="intervention",IMPORT!K880="intervention-late",IMPORT!K880="unavailable"),IF(J880&lt;&gt;"",MID(VLOOKUP(B880,IMPORT!$F:$AF,21,0),1,10),MID(VLOOKUP(B880,IMPORT!$F:$AF,19,0),1,10)),"")),"")</f>
        <v/>
      </c>
      <c r="N880" s="20" t="str">
        <f>IFERROR(INT(IF(OR(IMPORT!K880="intervention",IMPORT!K880="intervention-late",IMPORT!K880="unavailable"),IF(J880&lt;&gt;"",MID(VLOOKUP(B880,IMPORT!$F:$AF,22,0),1,10),MID(VLOOKUP(B880,IMPORT!$F:$AF,20,0),1,10)),"")),"")</f>
        <v/>
      </c>
      <c r="O880" s="18" t="str">
        <f t="shared" ca="1" si="27"/>
        <v/>
      </c>
      <c r="P880" s="14" t="str">
        <f>IFERROR(INT(IF(MID(VLOOKUP(B880,IMPORT!$F:$AF,23,FALSE),1,10)&lt;&gt;"null",MID(VLOOKUP(B880,IMPORT!$F:$AF,23,FALSE),1,10),"")),"")</f>
        <v/>
      </c>
      <c r="Q880" s="16" t="str">
        <f>IFERROR(INT(IF(MID(VLOOKUP(B880,IMPORT!$F:$AF,26,FALSE),1,10)&lt;&gt;"null",MID(VLOOKUP(B880,IMPORT!$F:$AF,26,FALSE),1,10),"")),"")</f>
        <v/>
      </c>
      <c r="R880" s="16" t="str">
        <f>IFERROR(IF(VLOOKUP(B880,IMPORT!$F:$AF,11,FALSE)="true","X",""),"")</f>
        <v/>
      </c>
      <c r="S880" s="16" t="str">
        <f>IFERROR(IF(VLOOKUP(B880,IMPORT!$F:$AF,12,FALSE)="true","X",""),"")</f>
        <v/>
      </c>
      <c r="T880" s="16" t="str">
        <f>IFERROR(IF(VLOOKUP(B880,IMPORT!$F:$AF,9,FALSE)="true","X",""),"")</f>
        <v/>
      </c>
      <c r="U880" s="16" t="str">
        <f>IFERROR(IF(VLOOKUP(B880,IMPORT!$F:$AF,10,FALSE)="true","X",""),"")</f>
        <v/>
      </c>
      <c r="V880" s="16" t="str">
        <f>IFERROR(IF(VLOOKUP(B880,IMPORT!$F:$AF,13,FALSE)="true","X",""),"")</f>
        <v/>
      </c>
      <c r="W880" s="16" t="str">
        <f>IFERROR(IF(VLOOKUP(B880,IMPORT!$F:$AF,14,FALSE)="true","X",""),"")</f>
        <v/>
      </c>
      <c r="X880" s="12" t="str">
        <f>IFERROR(INT(IF(MID(VLOOKUP(B880,IMPORT!$F:$AF,27,FALSE),1,10)&lt;&gt;"null",MID(VLOOKUP(B880,IMPORT!$F:$AF,27,FALSE),1,10),"-")),"")</f>
        <v/>
      </c>
      <c r="Y880" s="21" t="str">
        <f>IFERROR(IF(VLOOKUP(B880,IMPORT!$F:$AF,24,FALSE)&lt;&gt;"null",VLOOKUP(B880,IMPORT!$F:$AF,24,FALSE),""),"")</f>
        <v/>
      </c>
      <c r="Z880" s="18" t="str">
        <f>IFERROR(IF(VLOOKUP(B880,IMPORT!$F:$AF,25,FALSE)&lt;&gt;"null",VLOOKUP(B880,IMPORT!$F:$AF,25,FALSE),""),"")</f>
        <v/>
      </c>
    </row>
    <row r="881" spans="1:26">
      <c r="A881" s="1" t="str">
        <f>IFERROR(IF(IMPORT!C881&lt;&gt;"",IMPORT!C881,""),"")</f>
        <v/>
      </c>
      <c r="B881" s="1">
        <f>IFERROR(VLOOKUP(D881,IMPORT!$1:$1048576,6,FALSE),"")</f>
        <v>0</v>
      </c>
      <c r="C881" s="1" t="str">
        <f>IFERROR(VLOOKUP(B881,IMPORT!$F:$G,2,FALSE),"")</f>
        <v/>
      </c>
      <c r="D881" s="8" t="str">
        <f>IFERROR(IF(IMPORT!A881&lt;&gt;"",IMPORT!A881,""),"")</f>
        <v/>
      </c>
      <c r="E881" s="1">
        <f>IFERROR(VLOOKUP(D881,IMPORT!$1:$1048576,21,FALSE),"")</f>
        <v>0</v>
      </c>
      <c r="F881" s="22" t="str">
        <f>IFERROR(IF(VLOOKUP(B881,IMPORT!$F:$J,4,0)="true","","S"),"")</f>
        <v/>
      </c>
      <c r="G881" s="10" t="str">
        <f>IFERROR(IF(VLOOKUP(B881,IMPORT!$F:$J,5,0)="normal","","B"),"")</f>
        <v/>
      </c>
      <c r="H881" s="23" t="str">
        <f>IFERROR(IF(VLOOKUP(B881,IMPORT!$F:$L,7,0)="true","","P"),"")</f>
        <v/>
      </c>
      <c r="I881" s="18" t="str">
        <f>IF(AND(OR(IMPORT!K881="available",IMPORT!K881="reservation",IMPORT!K881="reservation-late"),OR(A881&lt;&gt;"Z - Garage - Livraison",A881&lt;&gt;"Z - Garage - Livraison")),B881,"")</f>
        <v/>
      </c>
      <c r="J881" s="18" t="str">
        <f>IFERROR(IF(VLOOKUP(B881,IMPORT!$F:$AF,21,FALSE)&lt;&gt;"null",IF(OR(A881="Z - Garage - Livraison",A881="Z - Garage - Restitution"),"",B881),""),"")</f>
        <v/>
      </c>
      <c r="K881" s="18" t="str">
        <f>IF(AND(J881="",OR(IMPORT!K881="intervention",IMPORT!K881="intervention-late")),IF(OR(A881="Z - Garage - Livraison",A881="Z - Garage - Restitution"),"",B881),"")</f>
        <v/>
      </c>
      <c r="L881" s="18" t="str">
        <f t="shared" si="26"/>
        <v/>
      </c>
      <c r="M881" s="20" t="str">
        <f>IFERROR(INT(IF(OR(IMPORT!K881="intervention",IMPORT!K881="intervention-late",IMPORT!K881="unavailable"),IF(J881&lt;&gt;"",MID(VLOOKUP(B881,IMPORT!$F:$AF,21,0),1,10),MID(VLOOKUP(B881,IMPORT!$F:$AF,19,0),1,10)),"")),"")</f>
        <v/>
      </c>
      <c r="N881" s="20" t="str">
        <f>IFERROR(INT(IF(OR(IMPORT!K881="intervention",IMPORT!K881="intervention-late",IMPORT!K881="unavailable"),IF(J881&lt;&gt;"",MID(VLOOKUP(B881,IMPORT!$F:$AF,22,0),1,10),MID(VLOOKUP(B881,IMPORT!$F:$AF,20,0),1,10)),"")),"")</f>
        <v/>
      </c>
      <c r="O881" s="18" t="str">
        <f t="shared" ca="1" si="27"/>
        <v/>
      </c>
      <c r="P881" s="14" t="str">
        <f>IFERROR(INT(IF(MID(VLOOKUP(B881,IMPORT!$F:$AF,23,FALSE),1,10)&lt;&gt;"null",MID(VLOOKUP(B881,IMPORT!$F:$AF,23,FALSE),1,10),"")),"")</f>
        <v/>
      </c>
      <c r="Q881" s="16" t="str">
        <f>IFERROR(INT(IF(MID(VLOOKUP(B881,IMPORT!$F:$AF,26,FALSE),1,10)&lt;&gt;"null",MID(VLOOKUP(B881,IMPORT!$F:$AF,26,FALSE),1,10),"")),"")</f>
        <v/>
      </c>
      <c r="R881" s="16" t="str">
        <f>IFERROR(IF(VLOOKUP(B881,IMPORT!$F:$AF,11,FALSE)="true","X",""),"")</f>
        <v/>
      </c>
      <c r="S881" s="16" t="str">
        <f>IFERROR(IF(VLOOKUP(B881,IMPORT!$F:$AF,12,FALSE)="true","X",""),"")</f>
        <v/>
      </c>
      <c r="T881" s="16" t="str">
        <f>IFERROR(IF(VLOOKUP(B881,IMPORT!$F:$AF,9,FALSE)="true","X",""),"")</f>
        <v/>
      </c>
      <c r="U881" s="16" t="str">
        <f>IFERROR(IF(VLOOKUP(B881,IMPORT!$F:$AF,10,FALSE)="true","X",""),"")</f>
        <v/>
      </c>
      <c r="V881" s="16" t="str">
        <f>IFERROR(IF(VLOOKUP(B881,IMPORT!$F:$AF,13,FALSE)="true","X",""),"")</f>
        <v/>
      </c>
      <c r="W881" s="16" t="str">
        <f>IFERROR(IF(VLOOKUP(B881,IMPORT!$F:$AF,14,FALSE)="true","X",""),"")</f>
        <v/>
      </c>
      <c r="X881" s="12" t="str">
        <f>IFERROR(INT(IF(MID(VLOOKUP(B881,IMPORT!$F:$AF,27,FALSE),1,10)&lt;&gt;"null",MID(VLOOKUP(B881,IMPORT!$F:$AF,27,FALSE),1,10),"-")),"")</f>
        <v/>
      </c>
      <c r="Y881" s="21" t="str">
        <f>IFERROR(IF(VLOOKUP(B881,IMPORT!$F:$AF,24,FALSE)&lt;&gt;"null",VLOOKUP(B881,IMPORT!$F:$AF,24,FALSE),""),"")</f>
        <v/>
      </c>
      <c r="Z881" s="18" t="str">
        <f>IFERROR(IF(VLOOKUP(B881,IMPORT!$F:$AF,25,FALSE)&lt;&gt;"null",VLOOKUP(B881,IMPORT!$F:$AF,25,FALSE),""),"")</f>
        <v/>
      </c>
    </row>
    <row r="882" spans="1:26">
      <c r="A882" s="1" t="str">
        <f>IFERROR(IF(IMPORT!C882&lt;&gt;"",IMPORT!C882,""),"")</f>
        <v/>
      </c>
      <c r="B882" s="1">
        <f>IFERROR(VLOOKUP(D882,IMPORT!$1:$1048576,6,FALSE),"")</f>
        <v>0</v>
      </c>
      <c r="C882" s="1" t="str">
        <f>IFERROR(VLOOKUP(B882,IMPORT!$F:$G,2,FALSE),"")</f>
        <v/>
      </c>
      <c r="D882" s="8" t="str">
        <f>IFERROR(IF(IMPORT!A882&lt;&gt;"",IMPORT!A882,""),"")</f>
        <v/>
      </c>
      <c r="E882" s="1">
        <f>IFERROR(VLOOKUP(D882,IMPORT!$1:$1048576,21,FALSE),"")</f>
        <v>0</v>
      </c>
      <c r="F882" s="22" t="str">
        <f>IFERROR(IF(VLOOKUP(B882,IMPORT!$F:$J,4,0)="true","","S"),"")</f>
        <v/>
      </c>
      <c r="G882" s="10" t="str">
        <f>IFERROR(IF(VLOOKUP(B882,IMPORT!$F:$J,5,0)="normal","","B"),"")</f>
        <v/>
      </c>
      <c r="H882" s="23" t="str">
        <f>IFERROR(IF(VLOOKUP(B882,IMPORT!$F:$L,7,0)="true","","P"),"")</f>
        <v/>
      </c>
      <c r="I882" s="18" t="str">
        <f>IF(AND(OR(IMPORT!K882="available",IMPORT!K882="reservation",IMPORT!K882="reservation-late"),OR(A882&lt;&gt;"Z - Garage - Livraison",A882&lt;&gt;"Z - Garage - Livraison")),B882,"")</f>
        <v/>
      </c>
      <c r="J882" s="18" t="str">
        <f>IFERROR(IF(VLOOKUP(B882,IMPORT!$F:$AF,21,FALSE)&lt;&gt;"null",IF(OR(A882="Z - Garage - Livraison",A882="Z - Garage - Restitution"),"",B882),""),"")</f>
        <v/>
      </c>
      <c r="K882" s="18" t="str">
        <f>IF(AND(J882="",OR(IMPORT!K882="intervention",IMPORT!K882="intervention-late")),IF(OR(A882="Z - Garage - Livraison",A882="Z - Garage - Restitution"),"",B882),"")</f>
        <v/>
      </c>
      <c r="L882" s="18" t="str">
        <f t="shared" si="26"/>
        <v/>
      </c>
      <c r="M882" s="20" t="str">
        <f>IFERROR(INT(IF(OR(IMPORT!K882="intervention",IMPORT!K882="intervention-late",IMPORT!K882="unavailable"),IF(J882&lt;&gt;"",MID(VLOOKUP(B882,IMPORT!$F:$AF,21,0),1,10),MID(VLOOKUP(B882,IMPORT!$F:$AF,19,0),1,10)),"")),"")</f>
        <v/>
      </c>
      <c r="N882" s="20" t="str">
        <f>IFERROR(INT(IF(OR(IMPORT!K882="intervention",IMPORT!K882="intervention-late",IMPORT!K882="unavailable"),IF(J882&lt;&gt;"",MID(VLOOKUP(B882,IMPORT!$F:$AF,22,0),1,10),MID(VLOOKUP(B882,IMPORT!$F:$AF,20,0),1,10)),"")),"")</f>
        <v/>
      </c>
      <c r="O882" s="18" t="str">
        <f t="shared" ca="1" si="27"/>
        <v/>
      </c>
      <c r="P882" s="14" t="str">
        <f>IFERROR(INT(IF(MID(VLOOKUP(B882,IMPORT!$F:$AF,23,FALSE),1,10)&lt;&gt;"null",MID(VLOOKUP(B882,IMPORT!$F:$AF,23,FALSE),1,10),"")),"")</f>
        <v/>
      </c>
      <c r="Q882" s="16" t="str">
        <f>IFERROR(INT(IF(MID(VLOOKUP(B882,IMPORT!$F:$AF,26,FALSE),1,10)&lt;&gt;"null",MID(VLOOKUP(B882,IMPORT!$F:$AF,26,FALSE),1,10),"")),"")</f>
        <v/>
      </c>
      <c r="R882" s="16" t="str">
        <f>IFERROR(IF(VLOOKUP(B882,IMPORT!$F:$AF,11,FALSE)="true","X",""),"")</f>
        <v/>
      </c>
      <c r="S882" s="16" t="str">
        <f>IFERROR(IF(VLOOKUP(B882,IMPORT!$F:$AF,12,FALSE)="true","X",""),"")</f>
        <v/>
      </c>
      <c r="T882" s="16" t="str">
        <f>IFERROR(IF(VLOOKUP(B882,IMPORT!$F:$AF,9,FALSE)="true","X",""),"")</f>
        <v/>
      </c>
      <c r="U882" s="16" t="str">
        <f>IFERROR(IF(VLOOKUP(B882,IMPORT!$F:$AF,10,FALSE)="true","X",""),"")</f>
        <v/>
      </c>
      <c r="V882" s="16" t="str">
        <f>IFERROR(IF(VLOOKUP(B882,IMPORT!$F:$AF,13,FALSE)="true","X",""),"")</f>
        <v/>
      </c>
      <c r="W882" s="16" t="str">
        <f>IFERROR(IF(VLOOKUP(B882,IMPORT!$F:$AF,14,FALSE)="true","X",""),"")</f>
        <v/>
      </c>
      <c r="X882" s="12" t="str">
        <f>IFERROR(INT(IF(MID(VLOOKUP(B882,IMPORT!$F:$AF,27,FALSE),1,10)&lt;&gt;"null",MID(VLOOKUP(B882,IMPORT!$F:$AF,27,FALSE),1,10),"-")),"")</f>
        <v/>
      </c>
      <c r="Y882" s="21" t="str">
        <f>IFERROR(IF(VLOOKUP(B882,IMPORT!$F:$AF,24,FALSE)&lt;&gt;"null",VLOOKUP(B882,IMPORT!$F:$AF,24,FALSE),""),"")</f>
        <v/>
      </c>
      <c r="Z882" s="18" t="str">
        <f>IFERROR(IF(VLOOKUP(B882,IMPORT!$F:$AF,25,FALSE)&lt;&gt;"null",VLOOKUP(B882,IMPORT!$F:$AF,25,FALSE),""),"")</f>
        <v/>
      </c>
    </row>
    <row r="883" spans="1:26">
      <c r="A883" s="1" t="str">
        <f>IFERROR(IF(IMPORT!C883&lt;&gt;"",IMPORT!C883,""),"")</f>
        <v/>
      </c>
      <c r="B883" s="1">
        <f>IFERROR(VLOOKUP(D883,IMPORT!$1:$1048576,6,FALSE),"")</f>
        <v>0</v>
      </c>
      <c r="C883" s="1" t="str">
        <f>IFERROR(VLOOKUP(B883,IMPORT!$F:$G,2,FALSE),"")</f>
        <v/>
      </c>
      <c r="D883" s="8" t="str">
        <f>IFERROR(IF(IMPORT!A883&lt;&gt;"",IMPORT!A883,""),"")</f>
        <v/>
      </c>
      <c r="E883" s="1">
        <f>IFERROR(VLOOKUP(D883,IMPORT!$1:$1048576,21,FALSE),"")</f>
        <v>0</v>
      </c>
      <c r="F883" s="22" t="str">
        <f>IFERROR(IF(VLOOKUP(B883,IMPORT!$F:$J,4,0)="true","","S"),"")</f>
        <v/>
      </c>
      <c r="G883" s="10" t="str">
        <f>IFERROR(IF(VLOOKUP(B883,IMPORT!$F:$J,5,0)="normal","","B"),"")</f>
        <v/>
      </c>
      <c r="H883" s="23" t="str">
        <f>IFERROR(IF(VLOOKUP(B883,IMPORT!$F:$L,7,0)="true","","P"),"")</f>
        <v/>
      </c>
      <c r="I883" s="18" t="str">
        <f>IF(AND(OR(IMPORT!K883="available",IMPORT!K883="reservation",IMPORT!K883="reservation-late"),OR(A883&lt;&gt;"Z - Garage - Livraison",A883&lt;&gt;"Z - Garage - Livraison")),B883,"")</f>
        <v/>
      </c>
      <c r="J883" s="18" t="str">
        <f>IFERROR(IF(VLOOKUP(B883,IMPORT!$F:$AF,21,FALSE)&lt;&gt;"null",IF(OR(A883="Z - Garage - Livraison",A883="Z - Garage - Restitution"),"",B883),""),"")</f>
        <v/>
      </c>
      <c r="K883" s="18" t="str">
        <f>IF(AND(J883="",OR(IMPORT!K883="intervention",IMPORT!K883="intervention-late")),IF(OR(A883="Z - Garage - Livraison",A883="Z - Garage - Restitution"),"",B883),"")</f>
        <v/>
      </c>
      <c r="L883" s="18" t="str">
        <f t="shared" si="26"/>
        <v/>
      </c>
      <c r="M883" s="20" t="str">
        <f>IFERROR(INT(IF(OR(IMPORT!K883="intervention",IMPORT!K883="intervention-late",IMPORT!K883="unavailable"),IF(J883&lt;&gt;"",MID(VLOOKUP(B883,IMPORT!$F:$AF,21,0),1,10),MID(VLOOKUP(B883,IMPORT!$F:$AF,19,0),1,10)),"")),"")</f>
        <v/>
      </c>
      <c r="N883" s="20" t="str">
        <f>IFERROR(INT(IF(OR(IMPORT!K883="intervention",IMPORT!K883="intervention-late",IMPORT!K883="unavailable"),IF(J883&lt;&gt;"",MID(VLOOKUP(B883,IMPORT!$F:$AF,22,0),1,10),MID(VLOOKUP(B883,IMPORT!$F:$AF,20,0),1,10)),"")),"")</f>
        <v/>
      </c>
      <c r="O883" s="18" t="str">
        <f t="shared" ca="1" si="27"/>
        <v/>
      </c>
      <c r="P883" s="14" t="str">
        <f>IFERROR(INT(IF(MID(VLOOKUP(B883,IMPORT!$F:$AF,23,FALSE),1,10)&lt;&gt;"null",MID(VLOOKUP(B883,IMPORT!$F:$AF,23,FALSE),1,10),"")),"")</f>
        <v/>
      </c>
      <c r="Q883" s="16" t="str">
        <f>IFERROR(INT(IF(MID(VLOOKUP(B883,IMPORT!$F:$AF,26,FALSE),1,10)&lt;&gt;"null",MID(VLOOKUP(B883,IMPORT!$F:$AF,26,FALSE),1,10),"")),"")</f>
        <v/>
      </c>
      <c r="R883" s="16" t="str">
        <f>IFERROR(IF(VLOOKUP(B883,IMPORT!$F:$AF,11,FALSE)="true","X",""),"")</f>
        <v/>
      </c>
      <c r="S883" s="16" t="str">
        <f>IFERROR(IF(VLOOKUP(B883,IMPORT!$F:$AF,12,FALSE)="true","X",""),"")</f>
        <v/>
      </c>
      <c r="T883" s="16" t="str">
        <f>IFERROR(IF(VLOOKUP(B883,IMPORT!$F:$AF,9,FALSE)="true","X",""),"")</f>
        <v/>
      </c>
      <c r="U883" s="16" t="str">
        <f>IFERROR(IF(VLOOKUP(B883,IMPORT!$F:$AF,10,FALSE)="true","X",""),"")</f>
        <v/>
      </c>
      <c r="V883" s="16" t="str">
        <f>IFERROR(IF(VLOOKUP(B883,IMPORT!$F:$AF,13,FALSE)="true","X",""),"")</f>
        <v/>
      </c>
      <c r="W883" s="16" t="str">
        <f>IFERROR(IF(VLOOKUP(B883,IMPORT!$F:$AF,14,FALSE)="true","X",""),"")</f>
        <v/>
      </c>
      <c r="X883" s="12" t="str">
        <f>IFERROR(INT(IF(MID(VLOOKUP(B883,IMPORT!$F:$AF,27,FALSE),1,10)&lt;&gt;"null",MID(VLOOKUP(B883,IMPORT!$F:$AF,27,FALSE),1,10),"-")),"")</f>
        <v/>
      </c>
      <c r="Y883" s="21" t="str">
        <f>IFERROR(IF(VLOOKUP(B883,IMPORT!$F:$AF,24,FALSE)&lt;&gt;"null",VLOOKUP(B883,IMPORT!$F:$AF,24,FALSE),""),"")</f>
        <v/>
      </c>
      <c r="Z883" s="18" t="str">
        <f>IFERROR(IF(VLOOKUP(B883,IMPORT!$F:$AF,25,FALSE)&lt;&gt;"null",VLOOKUP(B883,IMPORT!$F:$AF,25,FALSE),""),"")</f>
        <v/>
      </c>
    </row>
    <row r="884" spans="1:26">
      <c r="A884" s="1" t="str">
        <f>IFERROR(IF(IMPORT!C884&lt;&gt;"",IMPORT!C884,""),"")</f>
        <v/>
      </c>
      <c r="B884" s="1">
        <f>IFERROR(VLOOKUP(D884,IMPORT!$1:$1048576,6,FALSE),"")</f>
        <v>0</v>
      </c>
      <c r="C884" s="1" t="str">
        <f>IFERROR(VLOOKUP(B884,IMPORT!$F:$G,2,FALSE),"")</f>
        <v/>
      </c>
      <c r="D884" s="8" t="str">
        <f>IFERROR(IF(IMPORT!A884&lt;&gt;"",IMPORT!A884,""),"")</f>
        <v/>
      </c>
      <c r="E884" s="1">
        <f>IFERROR(VLOOKUP(D884,IMPORT!$1:$1048576,21,FALSE),"")</f>
        <v>0</v>
      </c>
      <c r="F884" s="22" t="str">
        <f>IFERROR(IF(VLOOKUP(B884,IMPORT!$F:$J,4,0)="true","","S"),"")</f>
        <v/>
      </c>
      <c r="G884" s="10" t="str">
        <f>IFERROR(IF(VLOOKUP(B884,IMPORT!$F:$J,5,0)="normal","","B"),"")</f>
        <v/>
      </c>
      <c r="H884" s="23" t="str">
        <f>IFERROR(IF(VLOOKUP(B884,IMPORT!$F:$L,7,0)="true","","P"),"")</f>
        <v/>
      </c>
      <c r="I884" s="18" t="str">
        <f>IF(AND(OR(IMPORT!K884="available",IMPORT!K884="reservation",IMPORT!K884="reservation-late"),OR(A884&lt;&gt;"Z - Garage - Livraison",A884&lt;&gt;"Z - Garage - Livraison")),B884,"")</f>
        <v/>
      </c>
      <c r="J884" s="18" t="str">
        <f>IFERROR(IF(VLOOKUP(B884,IMPORT!$F:$AF,21,FALSE)&lt;&gt;"null",IF(OR(A884="Z - Garage - Livraison",A884="Z - Garage - Restitution"),"",B884),""),"")</f>
        <v/>
      </c>
      <c r="K884" s="18" t="str">
        <f>IF(AND(J884="",OR(IMPORT!K884="intervention",IMPORT!K884="intervention-late")),IF(OR(A884="Z - Garage - Livraison",A884="Z - Garage - Restitution"),"",B884),"")</f>
        <v/>
      </c>
      <c r="L884" s="18" t="str">
        <f t="shared" si="26"/>
        <v/>
      </c>
      <c r="M884" s="20" t="str">
        <f>IFERROR(INT(IF(OR(IMPORT!K884="intervention",IMPORT!K884="intervention-late",IMPORT!K884="unavailable"),IF(J884&lt;&gt;"",MID(VLOOKUP(B884,IMPORT!$F:$AF,21,0),1,10),MID(VLOOKUP(B884,IMPORT!$F:$AF,19,0),1,10)),"")),"")</f>
        <v/>
      </c>
      <c r="N884" s="20" t="str">
        <f>IFERROR(INT(IF(OR(IMPORT!K884="intervention",IMPORT!K884="intervention-late",IMPORT!K884="unavailable"),IF(J884&lt;&gt;"",MID(VLOOKUP(B884,IMPORT!$F:$AF,22,0),1,10),MID(VLOOKUP(B884,IMPORT!$F:$AF,20,0),1,10)),"")),"")</f>
        <v/>
      </c>
      <c r="O884" s="18" t="str">
        <f t="shared" ca="1" si="27"/>
        <v/>
      </c>
      <c r="P884" s="14" t="str">
        <f>IFERROR(INT(IF(MID(VLOOKUP(B884,IMPORT!$F:$AF,23,FALSE),1,10)&lt;&gt;"null",MID(VLOOKUP(B884,IMPORT!$F:$AF,23,FALSE),1,10),"")),"")</f>
        <v/>
      </c>
      <c r="Q884" s="16" t="str">
        <f>IFERROR(INT(IF(MID(VLOOKUP(B884,IMPORT!$F:$AF,26,FALSE),1,10)&lt;&gt;"null",MID(VLOOKUP(B884,IMPORT!$F:$AF,26,FALSE),1,10),"")),"")</f>
        <v/>
      </c>
      <c r="R884" s="16" t="str">
        <f>IFERROR(IF(VLOOKUP(B884,IMPORT!$F:$AF,11,FALSE)="true","X",""),"")</f>
        <v/>
      </c>
      <c r="S884" s="16" t="str">
        <f>IFERROR(IF(VLOOKUP(B884,IMPORT!$F:$AF,12,FALSE)="true","X",""),"")</f>
        <v/>
      </c>
      <c r="T884" s="16" t="str">
        <f>IFERROR(IF(VLOOKUP(B884,IMPORT!$F:$AF,9,FALSE)="true","X",""),"")</f>
        <v/>
      </c>
      <c r="U884" s="16" t="str">
        <f>IFERROR(IF(VLOOKUP(B884,IMPORT!$F:$AF,10,FALSE)="true","X",""),"")</f>
        <v/>
      </c>
      <c r="V884" s="16" t="str">
        <f>IFERROR(IF(VLOOKUP(B884,IMPORT!$F:$AF,13,FALSE)="true","X",""),"")</f>
        <v/>
      </c>
      <c r="W884" s="16" t="str">
        <f>IFERROR(IF(VLOOKUP(B884,IMPORT!$F:$AF,14,FALSE)="true","X",""),"")</f>
        <v/>
      </c>
      <c r="X884" s="12" t="str">
        <f>IFERROR(INT(IF(MID(VLOOKUP(B884,IMPORT!$F:$AF,27,FALSE),1,10)&lt;&gt;"null",MID(VLOOKUP(B884,IMPORT!$F:$AF,27,FALSE),1,10),"-")),"")</f>
        <v/>
      </c>
      <c r="Y884" s="21" t="str">
        <f>IFERROR(IF(VLOOKUP(B884,IMPORT!$F:$AF,24,FALSE)&lt;&gt;"null",VLOOKUP(B884,IMPORT!$F:$AF,24,FALSE),""),"")</f>
        <v/>
      </c>
      <c r="Z884" s="18" t="str">
        <f>IFERROR(IF(VLOOKUP(B884,IMPORT!$F:$AF,25,FALSE)&lt;&gt;"null",VLOOKUP(B884,IMPORT!$F:$AF,25,FALSE),""),"")</f>
        <v/>
      </c>
    </row>
    <row r="885" spans="1:26">
      <c r="A885" s="1" t="str">
        <f>IFERROR(IF(IMPORT!C885&lt;&gt;"",IMPORT!C885,""),"")</f>
        <v/>
      </c>
      <c r="B885" s="1">
        <f>IFERROR(VLOOKUP(D885,IMPORT!$1:$1048576,6,FALSE),"")</f>
        <v>0</v>
      </c>
      <c r="C885" s="1" t="str">
        <f>IFERROR(VLOOKUP(B885,IMPORT!$F:$G,2,FALSE),"")</f>
        <v/>
      </c>
      <c r="D885" s="8" t="str">
        <f>IFERROR(IF(IMPORT!A885&lt;&gt;"",IMPORT!A885,""),"")</f>
        <v/>
      </c>
      <c r="E885" s="1">
        <f>IFERROR(VLOOKUP(D885,IMPORT!$1:$1048576,21,FALSE),"")</f>
        <v>0</v>
      </c>
      <c r="F885" s="22" t="str">
        <f>IFERROR(IF(VLOOKUP(B885,IMPORT!$F:$J,4,0)="true","","S"),"")</f>
        <v/>
      </c>
      <c r="G885" s="10" t="str">
        <f>IFERROR(IF(VLOOKUP(B885,IMPORT!$F:$J,5,0)="normal","","B"),"")</f>
        <v/>
      </c>
      <c r="H885" s="23" t="str">
        <f>IFERROR(IF(VLOOKUP(B885,IMPORT!$F:$L,7,0)="true","","P"),"")</f>
        <v/>
      </c>
      <c r="I885" s="18" t="str">
        <f>IF(AND(OR(IMPORT!K885="available",IMPORT!K885="reservation",IMPORT!K885="reservation-late"),OR(A885&lt;&gt;"Z - Garage - Livraison",A885&lt;&gt;"Z - Garage - Livraison")),B885,"")</f>
        <v/>
      </c>
      <c r="J885" s="18" t="str">
        <f>IFERROR(IF(VLOOKUP(B885,IMPORT!$F:$AF,21,FALSE)&lt;&gt;"null",IF(OR(A885="Z - Garage - Livraison",A885="Z - Garage - Restitution"),"",B885),""),"")</f>
        <v/>
      </c>
      <c r="K885" s="18" t="str">
        <f>IF(AND(J885="",OR(IMPORT!K885="intervention",IMPORT!K885="intervention-late")),IF(OR(A885="Z - Garage - Livraison",A885="Z - Garage - Restitution"),"",B885),"")</f>
        <v/>
      </c>
      <c r="L885" s="18" t="str">
        <f t="shared" si="26"/>
        <v/>
      </c>
      <c r="M885" s="20" t="str">
        <f>IFERROR(INT(IF(OR(IMPORT!K885="intervention",IMPORT!K885="intervention-late",IMPORT!K885="unavailable"),IF(J885&lt;&gt;"",MID(VLOOKUP(B885,IMPORT!$F:$AF,21,0),1,10),MID(VLOOKUP(B885,IMPORT!$F:$AF,19,0),1,10)),"")),"")</f>
        <v/>
      </c>
      <c r="N885" s="20" t="str">
        <f>IFERROR(INT(IF(OR(IMPORT!K885="intervention",IMPORT!K885="intervention-late",IMPORT!K885="unavailable"),IF(J885&lt;&gt;"",MID(VLOOKUP(B885,IMPORT!$F:$AF,22,0),1,10),MID(VLOOKUP(B885,IMPORT!$F:$AF,20,0),1,10)),"")),"")</f>
        <v/>
      </c>
      <c r="O885" s="18" t="str">
        <f t="shared" ca="1" si="27"/>
        <v/>
      </c>
      <c r="P885" s="14" t="str">
        <f>IFERROR(INT(IF(MID(VLOOKUP(B885,IMPORT!$F:$AF,23,FALSE),1,10)&lt;&gt;"null",MID(VLOOKUP(B885,IMPORT!$F:$AF,23,FALSE),1,10),"")),"")</f>
        <v/>
      </c>
      <c r="Q885" s="16" t="str">
        <f>IFERROR(INT(IF(MID(VLOOKUP(B885,IMPORT!$F:$AF,26,FALSE),1,10)&lt;&gt;"null",MID(VLOOKUP(B885,IMPORT!$F:$AF,26,FALSE),1,10),"")),"")</f>
        <v/>
      </c>
      <c r="R885" s="16" t="str">
        <f>IFERROR(IF(VLOOKUP(B885,IMPORT!$F:$AF,11,FALSE)="true","X",""),"")</f>
        <v/>
      </c>
      <c r="S885" s="16" t="str">
        <f>IFERROR(IF(VLOOKUP(B885,IMPORT!$F:$AF,12,FALSE)="true","X",""),"")</f>
        <v/>
      </c>
      <c r="T885" s="16" t="str">
        <f>IFERROR(IF(VLOOKUP(B885,IMPORT!$F:$AF,9,FALSE)="true","X",""),"")</f>
        <v/>
      </c>
      <c r="U885" s="16" t="str">
        <f>IFERROR(IF(VLOOKUP(B885,IMPORT!$F:$AF,10,FALSE)="true","X",""),"")</f>
        <v/>
      </c>
      <c r="V885" s="16" t="str">
        <f>IFERROR(IF(VLOOKUP(B885,IMPORT!$F:$AF,13,FALSE)="true","X",""),"")</f>
        <v/>
      </c>
      <c r="W885" s="16" t="str">
        <f>IFERROR(IF(VLOOKUP(B885,IMPORT!$F:$AF,14,FALSE)="true","X",""),"")</f>
        <v/>
      </c>
      <c r="X885" s="12" t="str">
        <f>IFERROR(INT(IF(MID(VLOOKUP(B885,IMPORT!$F:$AF,27,FALSE),1,10)&lt;&gt;"null",MID(VLOOKUP(B885,IMPORT!$F:$AF,27,FALSE),1,10),"-")),"")</f>
        <v/>
      </c>
      <c r="Y885" s="21" t="str">
        <f>IFERROR(IF(VLOOKUP(B885,IMPORT!$F:$AF,24,FALSE)&lt;&gt;"null",VLOOKUP(B885,IMPORT!$F:$AF,24,FALSE),""),"")</f>
        <v/>
      </c>
      <c r="Z885" s="18" t="str">
        <f>IFERROR(IF(VLOOKUP(B885,IMPORT!$F:$AF,25,FALSE)&lt;&gt;"null",VLOOKUP(B885,IMPORT!$F:$AF,25,FALSE),""),"")</f>
        <v/>
      </c>
    </row>
    <row r="886" spans="1:26">
      <c r="A886" s="1" t="str">
        <f>IFERROR(IF(IMPORT!C886&lt;&gt;"",IMPORT!C886,""),"")</f>
        <v/>
      </c>
      <c r="B886" s="1">
        <f>IFERROR(VLOOKUP(D886,IMPORT!$1:$1048576,6,FALSE),"")</f>
        <v>0</v>
      </c>
      <c r="C886" s="1" t="str">
        <f>IFERROR(VLOOKUP(B886,IMPORT!$F:$G,2,FALSE),"")</f>
        <v/>
      </c>
      <c r="D886" s="8" t="str">
        <f>IFERROR(IF(IMPORT!A886&lt;&gt;"",IMPORT!A886,""),"")</f>
        <v/>
      </c>
      <c r="E886" s="1">
        <f>IFERROR(VLOOKUP(D886,IMPORT!$1:$1048576,21,FALSE),"")</f>
        <v>0</v>
      </c>
      <c r="F886" s="22" t="str">
        <f>IFERROR(IF(VLOOKUP(B886,IMPORT!$F:$J,4,0)="true","","S"),"")</f>
        <v/>
      </c>
      <c r="G886" s="10" t="str">
        <f>IFERROR(IF(VLOOKUP(B886,IMPORT!$F:$J,5,0)="normal","","B"),"")</f>
        <v/>
      </c>
      <c r="H886" s="23" t="str">
        <f>IFERROR(IF(VLOOKUP(B886,IMPORT!$F:$L,7,0)="true","","P"),"")</f>
        <v/>
      </c>
      <c r="I886" s="18" t="str">
        <f>IF(AND(OR(IMPORT!K886="available",IMPORT!K886="reservation",IMPORT!K886="reservation-late"),OR(A886&lt;&gt;"Z - Garage - Livraison",A886&lt;&gt;"Z - Garage - Livraison")),B886,"")</f>
        <v/>
      </c>
      <c r="J886" s="18" t="str">
        <f>IFERROR(IF(VLOOKUP(B886,IMPORT!$F:$AF,21,FALSE)&lt;&gt;"null",IF(OR(A886="Z - Garage - Livraison",A886="Z - Garage - Restitution"),"",B886),""),"")</f>
        <v/>
      </c>
      <c r="K886" s="18" t="str">
        <f>IF(AND(J886="",OR(IMPORT!K886="intervention",IMPORT!K886="intervention-late")),IF(OR(A886="Z - Garage - Livraison",A886="Z - Garage - Restitution"),"",B886),"")</f>
        <v/>
      </c>
      <c r="L886" s="18" t="str">
        <f t="shared" si="26"/>
        <v/>
      </c>
      <c r="M886" s="20" t="str">
        <f>IFERROR(INT(IF(OR(IMPORT!K886="intervention",IMPORT!K886="intervention-late",IMPORT!K886="unavailable"),IF(J886&lt;&gt;"",MID(VLOOKUP(B886,IMPORT!$F:$AF,21,0),1,10),MID(VLOOKUP(B886,IMPORT!$F:$AF,19,0),1,10)),"")),"")</f>
        <v/>
      </c>
      <c r="N886" s="20" t="str">
        <f>IFERROR(INT(IF(OR(IMPORT!K886="intervention",IMPORT!K886="intervention-late",IMPORT!K886="unavailable"),IF(J886&lt;&gt;"",MID(VLOOKUP(B886,IMPORT!$F:$AF,22,0),1,10),MID(VLOOKUP(B886,IMPORT!$F:$AF,20,0),1,10)),"")),"")</f>
        <v/>
      </c>
      <c r="O886" s="18" t="str">
        <f t="shared" ca="1" si="27"/>
        <v/>
      </c>
      <c r="P886" s="14" t="str">
        <f>IFERROR(INT(IF(MID(VLOOKUP(B886,IMPORT!$F:$AF,23,FALSE),1,10)&lt;&gt;"null",MID(VLOOKUP(B886,IMPORT!$F:$AF,23,FALSE),1,10),"")),"")</f>
        <v/>
      </c>
      <c r="Q886" s="16" t="str">
        <f>IFERROR(INT(IF(MID(VLOOKUP(B886,IMPORT!$F:$AF,26,FALSE),1,10)&lt;&gt;"null",MID(VLOOKUP(B886,IMPORT!$F:$AF,26,FALSE),1,10),"")),"")</f>
        <v/>
      </c>
      <c r="R886" s="16" t="str">
        <f>IFERROR(IF(VLOOKUP(B886,IMPORT!$F:$AF,11,FALSE)="true","X",""),"")</f>
        <v/>
      </c>
      <c r="S886" s="16" t="str">
        <f>IFERROR(IF(VLOOKUP(B886,IMPORT!$F:$AF,12,FALSE)="true","X",""),"")</f>
        <v/>
      </c>
      <c r="T886" s="16" t="str">
        <f>IFERROR(IF(VLOOKUP(B886,IMPORT!$F:$AF,9,FALSE)="true","X",""),"")</f>
        <v/>
      </c>
      <c r="U886" s="16" t="str">
        <f>IFERROR(IF(VLOOKUP(B886,IMPORT!$F:$AF,10,FALSE)="true","X",""),"")</f>
        <v/>
      </c>
      <c r="V886" s="16" t="str">
        <f>IFERROR(IF(VLOOKUP(B886,IMPORT!$F:$AF,13,FALSE)="true","X",""),"")</f>
        <v/>
      </c>
      <c r="W886" s="16" t="str">
        <f>IFERROR(IF(VLOOKUP(B886,IMPORT!$F:$AF,14,FALSE)="true","X",""),"")</f>
        <v/>
      </c>
      <c r="X886" s="12" t="str">
        <f>IFERROR(INT(IF(MID(VLOOKUP(B886,IMPORT!$F:$AF,27,FALSE),1,10)&lt;&gt;"null",MID(VLOOKUP(B886,IMPORT!$F:$AF,27,FALSE),1,10),"-")),"")</f>
        <v/>
      </c>
      <c r="Y886" s="21" t="str">
        <f>IFERROR(IF(VLOOKUP(B886,IMPORT!$F:$AF,24,FALSE)&lt;&gt;"null",VLOOKUP(B886,IMPORT!$F:$AF,24,FALSE),""),"")</f>
        <v/>
      </c>
      <c r="Z886" s="18" t="str">
        <f>IFERROR(IF(VLOOKUP(B886,IMPORT!$F:$AF,25,FALSE)&lt;&gt;"null",VLOOKUP(B886,IMPORT!$F:$AF,25,FALSE),""),"")</f>
        <v/>
      </c>
    </row>
    <row r="887" spans="1:26">
      <c r="A887" s="1" t="str">
        <f>IFERROR(IF(IMPORT!C887&lt;&gt;"",IMPORT!C887,""),"")</f>
        <v/>
      </c>
      <c r="B887" s="1">
        <f>IFERROR(VLOOKUP(D887,IMPORT!$1:$1048576,6,FALSE),"")</f>
        <v>0</v>
      </c>
      <c r="C887" s="1" t="str">
        <f>IFERROR(VLOOKUP(B887,IMPORT!$F:$G,2,FALSE),"")</f>
        <v/>
      </c>
      <c r="D887" s="8" t="str">
        <f>IFERROR(IF(IMPORT!A887&lt;&gt;"",IMPORT!A887,""),"")</f>
        <v/>
      </c>
      <c r="E887" s="1">
        <f>IFERROR(VLOOKUP(D887,IMPORT!$1:$1048576,21,FALSE),"")</f>
        <v>0</v>
      </c>
      <c r="F887" s="22" t="str">
        <f>IFERROR(IF(VLOOKUP(B887,IMPORT!$F:$J,4,0)="true","","S"),"")</f>
        <v/>
      </c>
      <c r="G887" s="10" t="str">
        <f>IFERROR(IF(VLOOKUP(B887,IMPORT!$F:$J,5,0)="normal","","B"),"")</f>
        <v/>
      </c>
      <c r="H887" s="23" t="str">
        <f>IFERROR(IF(VLOOKUP(B887,IMPORT!$F:$L,7,0)="true","","P"),"")</f>
        <v/>
      </c>
      <c r="I887" s="18" t="str">
        <f>IF(AND(OR(IMPORT!K887="available",IMPORT!K887="reservation",IMPORT!K887="reservation-late"),OR(A887&lt;&gt;"Z - Garage - Livraison",A887&lt;&gt;"Z - Garage - Livraison")),B887,"")</f>
        <v/>
      </c>
      <c r="J887" s="18" t="str">
        <f>IFERROR(IF(VLOOKUP(B887,IMPORT!$F:$AF,21,FALSE)&lt;&gt;"null",IF(OR(A887="Z - Garage - Livraison",A887="Z - Garage - Restitution"),"",B887),""),"")</f>
        <v/>
      </c>
      <c r="K887" s="18" t="str">
        <f>IF(AND(J887="",OR(IMPORT!K887="intervention",IMPORT!K887="intervention-late")),IF(OR(A887="Z - Garage - Livraison",A887="Z - Garage - Restitution"),"",B887),"")</f>
        <v/>
      </c>
      <c r="L887" s="18" t="str">
        <f t="shared" si="26"/>
        <v/>
      </c>
      <c r="M887" s="20" t="str">
        <f>IFERROR(INT(IF(OR(IMPORT!K887="intervention",IMPORT!K887="intervention-late",IMPORT!K887="unavailable"),IF(J887&lt;&gt;"",MID(VLOOKUP(B887,IMPORT!$F:$AF,21,0),1,10),MID(VLOOKUP(B887,IMPORT!$F:$AF,19,0),1,10)),"")),"")</f>
        <v/>
      </c>
      <c r="N887" s="20" t="str">
        <f>IFERROR(INT(IF(OR(IMPORT!K887="intervention",IMPORT!K887="intervention-late",IMPORT!K887="unavailable"),IF(J887&lt;&gt;"",MID(VLOOKUP(B887,IMPORT!$F:$AF,22,0),1,10),MID(VLOOKUP(B887,IMPORT!$F:$AF,20,0),1,10)),"")),"")</f>
        <v/>
      </c>
      <c r="O887" s="18" t="str">
        <f t="shared" ca="1" si="27"/>
        <v/>
      </c>
      <c r="P887" s="14" t="str">
        <f>IFERROR(INT(IF(MID(VLOOKUP(B887,IMPORT!$F:$AF,23,FALSE),1,10)&lt;&gt;"null",MID(VLOOKUP(B887,IMPORT!$F:$AF,23,FALSE),1,10),"")),"")</f>
        <v/>
      </c>
      <c r="Q887" s="16" t="str">
        <f>IFERROR(INT(IF(MID(VLOOKUP(B887,IMPORT!$F:$AF,26,FALSE),1,10)&lt;&gt;"null",MID(VLOOKUP(B887,IMPORT!$F:$AF,26,FALSE),1,10),"")),"")</f>
        <v/>
      </c>
      <c r="R887" s="16" t="str">
        <f>IFERROR(IF(VLOOKUP(B887,IMPORT!$F:$AF,11,FALSE)="true","X",""),"")</f>
        <v/>
      </c>
      <c r="S887" s="16" t="str">
        <f>IFERROR(IF(VLOOKUP(B887,IMPORT!$F:$AF,12,FALSE)="true","X",""),"")</f>
        <v/>
      </c>
      <c r="T887" s="16" t="str">
        <f>IFERROR(IF(VLOOKUP(B887,IMPORT!$F:$AF,9,FALSE)="true","X",""),"")</f>
        <v/>
      </c>
      <c r="U887" s="16" t="str">
        <f>IFERROR(IF(VLOOKUP(B887,IMPORT!$F:$AF,10,FALSE)="true","X",""),"")</f>
        <v/>
      </c>
      <c r="V887" s="16" t="str">
        <f>IFERROR(IF(VLOOKUP(B887,IMPORT!$F:$AF,13,FALSE)="true","X",""),"")</f>
        <v/>
      </c>
      <c r="W887" s="16" t="str">
        <f>IFERROR(IF(VLOOKUP(B887,IMPORT!$F:$AF,14,FALSE)="true","X",""),"")</f>
        <v/>
      </c>
      <c r="X887" s="12" t="str">
        <f>IFERROR(INT(IF(MID(VLOOKUP(B887,IMPORT!$F:$AF,27,FALSE),1,10)&lt;&gt;"null",MID(VLOOKUP(B887,IMPORT!$F:$AF,27,FALSE),1,10),"-")),"")</f>
        <v/>
      </c>
      <c r="Y887" s="21" t="str">
        <f>IFERROR(IF(VLOOKUP(B887,IMPORT!$F:$AF,24,FALSE)&lt;&gt;"null",VLOOKUP(B887,IMPORT!$F:$AF,24,FALSE),""),"")</f>
        <v/>
      </c>
      <c r="Z887" s="18" t="str">
        <f>IFERROR(IF(VLOOKUP(B887,IMPORT!$F:$AF,25,FALSE)&lt;&gt;"null",VLOOKUP(B887,IMPORT!$F:$AF,25,FALSE),""),"")</f>
        <v/>
      </c>
    </row>
    <row r="888" spans="1:26">
      <c r="A888" s="1" t="str">
        <f>IFERROR(IF(IMPORT!C888&lt;&gt;"",IMPORT!C888,""),"")</f>
        <v/>
      </c>
      <c r="B888" s="1">
        <f>IFERROR(VLOOKUP(D888,IMPORT!$1:$1048576,6,FALSE),"")</f>
        <v>0</v>
      </c>
      <c r="C888" s="1" t="str">
        <f>IFERROR(VLOOKUP(B888,IMPORT!$F:$G,2,FALSE),"")</f>
        <v/>
      </c>
      <c r="D888" s="8" t="str">
        <f>IFERROR(IF(IMPORT!A888&lt;&gt;"",IMPORT!A888,""),"")</f>
        <v/>
      </c>
      <c r="E888" s="1">
        <f>IFERROR(VLOOKUP(D888,IMPORT!$1:$1048576,21,FALSE),"")</f>
        <v>0</v>
      </c>
      <c r="F888" s="22" t="str">
        <f>IFERROR(IF(VLOOKUP(B888,IMPORT!$F:$J,4,0)="true","","S"),"")</f>
        <v/>
      </c>
      <c r="G888" s="10" t="str">
        <f>IFERROR(IF(VLOOKUP(B888,IMPORT!$F:$J,5,0)="normal","","B"),"")</f>
        <v/>
      </c>
      <c r="H888" s="23" t="str">
        <f>IFERROR(IF(VLOOKUP(B888,IMPORT!$F:$L,7,0)="true","","P"),"")</f>
        <v/>
      </c>
      <c r="I888" s="18" t="str">
        <f>IF(AND(OR(IMPORT!K888="available",IMPORT!K888="reservation",IMPORT!K888="reservation-late"),OR(A888&lt;&gt;"Z - Garage - Livraison",A888&lt;&gt;"Z - Garage - Livraison")),B888,"")</f>
        <v/>
      </c>
      <c r="J888" s="18" t="str">
        <f>IFERROR(IF(VLOOKUP(B888,IMPORT!$F:$AF,21,FALSE)&lt;&gt;"null",IF(OR(A888="Z - Garage - Livraison",A888="Z - Garage - Restitution"),"",B888),""),"")</f>
        <v/>
      </c>
      <c r="K888" s="18" t="str">
        <f>IF(AND(J888="",OR(IMPORT!K888="intervention",IMPORT!K888="intervention-late")),IF(OR(A888="Z - Garage - Livraison",A888="Z - Garage - Restitution"),"",B888),"")</f>
        <v/>
      </c>
      <c r="L888" s="18" t="str">
        <f t="shared" si="26"/>
        <v/>
      </c>
      <c r="M888" s="20" t="str">
        <f>IFERROR(INT(IF(OR(IMPORT!K888="intervention",IMPORT!K888="intervention-late",IMPORT!K888="unavailable"),IF(J888&lt;&gt;"",MID(VLOOKUP(B888,IMPORT!$F:$AF,21,0),1,10),MID(VLOOKUP(B888,IMPORT!$F:$AF,19,0),1,10)),"")),"")</f>
        <v/>
      </c>
      <c r="N888" s="20" t="str">
        <f>IFERROR(INT(IF(OR(IMPORT!K888="intervention",IMPORT!K888="intervention-late",IMPORT!K888="unavailable"),IF(J888&lt;&gt;"",MID(VLOOKUP(B888,IMPORT!$F:$AF,22,0),1,10),MID(VLOOKUP(B888,IMPORT!$F:$AF,20,0),1,10)),"")),"")</f>
        <v/>
      </c>
      <c r="O888" s="18" t="str">
        <f t="shared" ca="1" si="27"/>
        <v/>
      </c>
      <c r="P888" s="14" t="str">
        <f>IFERROR(INT(IF(MID(VLOOKUP(B888,IMPORT!$F:$AF,23,FALSE),1,10)&lt;&gt;"null",MID(VLOOKUP(B888,IMPORT!$F:$AF,23,FALSE),1,10),"")),"")</f>
        <v/>
      </c>
      <c r="Q888" s="16" t="str">
        <f>IFERROR(INT(IF(MID(VLOOKUP(B888,IMPORT!$F:$AF,26,FALSE),1,10)&lt;&gt;"null",MID(VLOOKUP(B888,IMPORT!$F:$AF,26,FALSE),1,10),"")),"")</f>
        <v/>
      </c>
      <c r="R888" s="16" t="str">
        <f>IFERROR(IF(VLOOKUP(B888,IMPORT!$F:$AF,11,FALSE)="true","X",""),"")</f>
        <v/>
      </c>
      <c r="S888" s="16" t="str">
        <f>IFERROR(IF(VLOOKUP(B888,IMPORT!$F:$AF,12,FALSE)="true","X",""),"")</f>
        <v/>
      </c>
      <c r="T888" s="16" t="str">
        <f>IFERROR(IF(VLOOKUP(B888,IMPORT!$F:$AF,9,FALSE)="true","X",""),"")</f>
        <v/>
      </c>
      <c r="U888" s="16" t="str">
        <f>IFERROR(IF(VLOOKUP(B888,IMPORT!$F:$AF,10,FALSE)="true","X",""),"")</f>
        <v/>
      </c>
      <c r="V888" s="16" t="str">
        <f>IFERROR(IF(VLOOKUP(B888,IMPORT!$F:$AF,13,FALSE)="true","X",""),"")</f>
        <v/>
      </c>
      <c r="W888" s="16" t="str">
        <f>IFERROR(IF(VLOOKUP(B888,IMPORT!$F:$AF,14,FALSE)="true","X",""),"")</f>
        <v/>
      </c>
      <c r="X888" s="12" t="str">
        <f>IFERROR(INT(IF(MID(VLOOKUP(B888,IMPORT!$F:$AF,27,FALSE),1,10)&lt;&gt;"null",MID(VLOOKUP(B888,IMPORT!$F:$AF,27,FALSE),1,10),"-")),"")</f>
        <v/>
      </c>
      <c r="Y888" s="21" t="str">
        <f>IFERROR(IF(VLOOKUP(B888,IMPORT!$F:$AF,24,FALSE)&lt;&gt;"null",VLOOKUP(B888,IMPORT!$F:$AF,24,FALSE),""),"")</f>
        <v/>
      </c>
      <c r="Z888" s="18" t="str">
        <f>IFERROR(IF(VLOOKUP(B888,IMPORT!$F:$AF,25,FALSE)&lt;&gt;"null",VLOOKUP(B888,IMPORT!$F:$AF,25,FALSE),""),"")</f>
        <v/>
      </c>
    </row>
    <row r="889" spans="1:26">
      <c r="A889" s="1" t="str">
        <f>IFERROR(IF(IMPORT!C889&lt;&gt;"",IMPORT!C889,""),"")</f>
        <v/>
      </c>
      <c r="B889" s="1">
        <f>IFERROR(VLOOKUP(D889,IMPORT!$1:$1048576,6,FALSE),"")</f>
        <v>0</v>
      </c>
      <c r="C889" s="1" t="str">
        <f>IFERROR(VLOOKUP(B889,IMPORT!$F:$G,2,FALSE),"")</f>
        <v/>
      </c>
      <c r="D889" s="8" t="str">
        <f>IFERROR(IF(IMPORT!A889&lt;&gt;"",IMPORT!A889,""),"")</f>
        <v/>
      </c>
      <c r="E889" s="1">
        <f>IFERROR(VLOOKUP(D889,IMPORT!$1:$1048576,21,FALSE),"")</f>
        <v>0</v>
      </c>
      <c r="F889" s="22" t="str">
        <f>IFERROR(IF(VLOOKUP(B889,IMPORT!$F:$J,4,0)="true","","S"),"")</f>
        <v/>
      </c>
      <c r="G889" s="10" t="str">
        <f>IFERROR(IF(VLOOKUP(B889,IMPORT!$F:$J,5,0)="normal","","B"),"")</f>
        <v/>
      </c>
      <c r="H889" s="23" t="str">
        <f>IFERROR(IF(VLOOKUP(B889,IMPORT!$F:$L,7,0)="true","","P"),"")</f>
        <v/>
      </c>
      <c r="I889" s="18" t="str">
        <f>IF(AND(OR(IMPORT!K889="available",IMPORT!K889="reservation",IMPORT!K889="reservation-late"),OR(A889&lt;&gt;"Z - Garage - Livraison",A889&lt;&gt;"Z - Garage - Livraison")),B889,"")</f>
        <v/>
      </c>
      <c r="J889" s="18" t="str">
        <f>IFERROR(IF(VLOOKUP(B889,IMPORT!$F:$AF,21,FALSE)&lt;&gt;"null",IF(OR(A889="Z - Garage - Livraison",A889="Z - Garage - Restitution"),"",B889),""),"")</f>
        <v/>
      </c>
      <c r="K889" s="18" t="str">
        <f>IF(AND(J889="",OR(IMPORT!K889="intervention",IMPORT!K889="intervention-late")),IF(OR(A889="Z - Garage - Livraison",A889="Z - Garage - Restitution"),"",B889),"")</f>
        <v/>
      </c>
      <c r="L889" s="18" t="str">
        <f t="shared" si="26"/>
        <v/>
      </c>
      <c r="M889" s="20" t="str">
        <f>IFERROR(INT(IF(OR(IMPORT!K889="intervention",IMPORT!K889="intervention-late",IMPORT!K889="unavailable"),IF(J889&lt;&gt;"",MID(VLOOKUP(B889,IMPORT!$F:$AF,21,0),1,10),MID(VLOOKUP(B889,IMPORT!$F:$AF,19,0),1,10)),"")),"")</f>
        <v/>
      </c>
      <c r="N889" s="20" t="str">
        <f>IFERROR(INT(IF(OR(IMPORT!K889="intervention",IMPORT!K889="intervention-late",IMPORT!K889="unavailable"),IF(J889&lt;&gt;"",MID(VLOOKUP(B889,IMPORT!$F:$AF,22,0),1,10),MID(VLOOKUP(B889,IMPORT!$F:$AF,20,0),1,10)),"")),"")</f>
        <v/>
      </c>
      <c r="O889" s="18" t="str">
        <f t="shared" ca="1" si="27"/>
        <v/>
      </c>
      <c r="P889" s="14" t="str">
        <f>IFERROR(INT(IF(MID(VLOOKUP(B889,IMPORT!$F:$AF,23,FALSE),1,10)&lt;&gt;"null",MID(VLOOKUP(B889,IMPORT!$F:$AF,23,FALSE),1,10),"")),"")</f>
        <v/>
      </c>
      <c r="Q889" s="16" t="str">
        <f>IFERROR(INT(IF(MID(VLOOKUP(B889,IMPORT!$F:$AF,26,FALSE),1,10)&lt;&gt;"null",MID(VLOOKUP(B889,IMPORT!$F:$AF,26,FALSE),1,10),"")),"")</f>
        <v/>
      </c>
      <c r="R889" s="16" t="str">
        <f>IFERROR(IF(VLOOKUP(B889,IMPORT!$F:$AF,11,FALSE)="true","X",""),"")</f>
        <v/>
      </c>
      <c r="S889" s="16" t="str">
        <f>IFERROR(IF(VLOOKUP(B889,IMPORT!$F:$AF,12,FALSE)="true","X",""),"")</f>
        <v/>
      </c>
      <c r="T889" s="16" t="str">
        <f>IFERROR(IF(VLOOKUP(B889,IMPORT!$F:$AF,9,FALSE)="true","X",""),"")</f>
        <v/>
      </c>
      <c r="U889" s="16" t="str">
        <f>IFERROR(IF(VLOOKUP(B889,IMPORT!$F:$AF,10,FALSE)="true","X",""),"")</f>
        <v/>
      </c>
      <c r="V889" s="16" t="str">
        <f>IFERROR(IF(VLOOKUP(B889,IMPORT!$F:$AF,13,FALSE)="true","X",""),"")</f>
        <v/>
      </c>
      <c r="W889" s="16" t="str">
        <f>IFERROR(IF(VLOOKUP(B889,IMPORT!$F:$AF,14,FALSE)="true","X",""),"")</f>
        <v/>
      </c>
      <c r="X889" s="12" t="str">
        <f>IFERROR(INT(IF(MID(VLOOKUP(B889,IMPORT!$F:$AF,27,FALSE),1,10)&lt;&gt;"null",MID(VLOOKUP(B889,IMPORT!$F:$AF,27,FALSE),1,10),"-")),"")</f>
        <v/>
      </c>
      <c r="Y889" s="21" t="str">
        <f>IFERROR(IF(VLOOKUP(B889,IMPORT!$F:$AF,24,FALSE)&lt;&gt;"null",VLOOKUP(B889,IMPORT!$F:$AF,24,FALSE),""),"")</f>
        <v/>
      </c>
      <c r="Z889" s="18" t="str">
        <f>IFERROR(IF(VLOOKUP(B889,IMPORT!$F:$AF,25,FALSE)&lt;&gt;"null",VLOOKUP(B889,IMPORT!$F:$AF,25,FALSE),""),"")</f>
        <v/>
      </c>
    </row>
    <row r="890" spans="1:26">
      <c r="A890" s="1" t="str">
        <f>IFERROR(IF(IMPORT!C890&lt;&gt;"",IMPORT!C890,""),"")</f>
        <v/>
      </c>
      <c r="B890" s="1">
        <f>IFERROR(VLOOKUP(D890,IMPORT!$1:$1048576,6,FALSE),"")</f>
        <v>0</v>
      </c>
      <c r="C890" s="1" t="str">
        <f>IFERROR(VLOOKUP(B890,IMPORT!$F:$G,2,FALSE),"")</f>
        <v/>
      </c>
      <c r="D890" s="8" t="str">
        <f>IFERROR(IF(IMPORT!A890&lt;&gt;"",IMPORT!A890,""),"")</f>
        <v/>
      </c>
      <c r="E890" s="1">
        <f>IFERROR(VLOOKUP(D890,IMPORT!$1:$1048576,21,FALSE),"")</f>
        <v>0</v>
      </c>
      <c r="F890" s="22" t="str">
        <f>IFERROR(IF(VLOOKUP(B890,IMPORT!$F:$J,4,0)="true","","S"),"")</f>
        <v/>
      </c>
      <c r="G890" s="10" t="str">
        <f>IFERROR(IF(VLOOKUP(B890,IMPORT!$F:$J,5,0)="normal","","B"),"")</f>
        <v/>
      </c>
      <c r="H890" s="23" t="str">
        <f>IFERROR(IF(VLOOKUP(B890,IMPORT!$F:$L,7,0)="true","","P"),"")</f>
        <v/>
      </c>
      <c r="I890" s="18" t="str">
        <f>IF(AND(OR(IMPORT!K890="available",IMPORT!K890="reservation",IMPORT!K890="reservation-late"),OR(A890&lt;&gt;"Z - Garage - Livraison",A890&lt;&gt;"Z - Garage - Livraison")),B890,"")</f>
        <v/>
      </c>
      <c r="J890" s="18" t="str">
        <f>IFERROR(IF(VLOOKUP(B890,IMPORT!$F:$AF,21,FALSE)&lt;&gt;"null",IF(OR(A890="Z - Garage - Livraison",A890="Z - Garage - Restitution"),"",B890),""),"")</f>
        <v/>
      </c>
      <c r="K890" s="18" t="str">
        <f>IF(AND(J890="",OR(IMPORT!K890="intervention",IMPORT!K890="intervention-late")),IF(OR(A890="Z - Garage - Livraison",A890="Z - Garage - Restitution"),"",B890),"")</f>
        <v/>
      </c>
      <c r="L890" s="18" t="str">
        <f t="shared" si="26"/>
        <v/>
      </c>
      <c r="M890" s="20" t="str">
        <f>IFERROR(INT(IF(OR(IMPORT!K890="intervention",IMPORT!K890="intervention-late",IMPORT!K890="unavailable"),IF(J890&lt;&gt;"",MID(VLOOKUP(B890,IMPORT!$F:$AF,21,0),1,10),MID(VLOOKUP(B890,IMPORT!$F:$AF,19,0),1,10)),"")),"")</f>
        <v/>
      </c>
      <c r="N890" s="20" t="str">
        <f>IFERROR(INT(IF(OR(IMPORT!K890="intervention",IMPORT!K890="intervention-late",IMPORT!K890="unavailable"),IF(J890&lt;&gt;"",MID(VLOOKUP(B890,IMPORT!$F:$AF,22,0),1,10),MID(VLOOKUP(B890,IMPORT!$F:$AF,20,0),1,10)),"")),"")</f>
        <v/>
      </c>
      <c r="O890" s="18" t="str">
        <f t="shared" ca="1" si="27"/>
        <v/>
      </c>
      <c r="P890" s="14" t="str">
        <f>IFERROR(INT(IF(MID(VLOOKUP(B890,IMPORT!$F:$AF,23,FALSE),1,10)&lt;&gt;"null",MID(VLOOKUP(B890,IMPORT!$F:$AF,23,FALSE),1,10),"")),"")</f>
        <v/>
      </c>
      <c r="Q890" s="16" t="str">
        <f>IFERROR(INT(IF(MID(VLOOKUP(B890,IMPORT!$F:$AF,26,FALSE),1,10)&lt;&gt;"null",MID(VLOOKUP(B890,IMPORT!$F:$AF,26,FALSE),1,10),"")),"")</f>
        <v/>
      </c>
      <c r="R890" s="16" t="str">
        <f>IFERROR(IF(VLOOKUP(B890,IMPORT!$F:$AF,11,FALSE)="true","X",""),"")</f>
        <v/>
      </c>
      <c r="S890" s="16" t="str">
        <f>IFERROR(IF(VLOOKUP(B890,IMPORT!$F:$AF,12,FALSE)="true","X",""),"")</f>
        <v/>
      </c>
      <c r="T890" s="16" t="str">
        <f>IFERROR(IF(VLOOKUP(B890,IMPORT!$F:$AF,9,FALSE)="true","X",""),"")</f>
        <v/>
      </c>
      <c r="U890" s="16" t="str">
        <f>IFERROR(IF(VLOOKUP(B890,IMPORT!$F:$AF,10,FALSE)="true","X",""),"")</f>
        <v/>
      </c>
      <c r="V890" s="16" t="str">
        <f>IFERROR(IF(VLOOKUP(B890,IMPORT!$F:$AF,13,FALSE)="true","X",""),"")</f>
        <v/>
      </c>
      <c r="W890" s="16" t="str">
        <f>IFERROR(IF(VLOOKUP(B890,IMPORT!$F:$AF,14,FALSE)="true","X",""),"")</f>
        <v/>
      </c>
      <c r="X890" s="12" t="str">
        <f>IFERROR(INT(IF(MID(VLOOKUP(B890,IMPORT!$F:$AF,27,FALSE),1,10)&lt;&gt;"null",MID(VLOOKUP(B890,IMPORT!$F:$AF,27,FALSE),1,10),"-")),"")</f>
        <v/>
      </c>
      <c r="Y890" s="21" t="str">
        <f>IFERROR(IF(VLOOKUP(B890,IMPORT!$F:$AF,24,FALSE)&lt;&gt;"null",VLOOKUP(B890,IMPORT!$F:$AF,24,FALSE),""),"")</f>
        <v/>
      </c>
      <c r="Z890" s="18" t="str">
        <f>IFERROR(IF(VLOOKUP(B890,IMPORT!$F:$AF,25,FALSE)&lt;&gt;"null",VLOOKUP(B890,IMPORT!$F:$AF,25,FALSE),""),"")</f>
        <v/>
      </c>
    </row>
    <row r="891" spans="1:26">
      <c r="A891" s="1" t="str">
        <f>IFERROR(IF(IMPORT!C891&lt;&gt;"",IMPORT!C891,""),"")</f>
        <v/>
      </c>
      <c r="B891" s="1">
        <f>IFERROR(VLOOKUP(D891,IMPORT!$1:$1048576,6,FALSE),"")</f>
        <v>0</v>
      </c>
      <c r="C891" s="1" t="str">
        <f>IFERROR(VLOOKUP(B891,IMPORT!$F:$G,2,FALSE),"")</f>
        <v/>
      </c>
      <c r="D891" s="8" t="str">
        <f>IFERROR(IF(IMPORT!A891&lt;&gt;"",IMPORT!A891,""),"")</f>
        <v/>
      </c>
      <c r="E891" s="1">
        <f>IFERROR(VLOOKUP(D891,IMPORT!$1:$1048576,21,FALSE),"")</f>
        <v>0</v>
      </c>
      <c r="F891" s="22" t="str">
        <f>IFERROR(IF(VLOOKUP(B891,IMPORT!$F:$J,4,0)="true","","S"),"")</f>
        <v/>
      </c>
      <c r="G891" s="10" t="str">
        <f>IFERROR(IF(VLOOKUP(B891,IMPORT!$F:$J,5,0)="normal","","B"),"")</f>
        <v/>
      </c>
      <c r="H891" s="23" t="str">
        <f>IFERROR(IF(VLOOKUP(B891,IMPORT!$F:$L,7,0)="true","","P"),"")</f>
        <v/>
      </c>
      <c r="I891" s="18" t="str">
        <f>IF(AND(OR(IMPORT!K891="available",IMPORT!K891="reservation",IMPORT!K891="reservation-late"),OR(A891&lt;&gt;"Z - Garage - Livraison",A891&lt;&gt;"Z - Garage - Livraison")),B891,"")</f>
        <v/>
      </c>
      <c r="J891" s="18" t="str">
        <f>IFERROR(IF(VLOOKUP(B891,IMPORT!$F:$AF,21,FALSE)&lt;&gt;"null",IF(OR(A891="Z - Garage - Livraison",A891="Z - Garage - Restitution"),"",B891),""),"")</f>
        <v/>
      </c>
      <c r="K891" s="18" t="str">
        <f>IF(AND(J891="",OR(IMPORT!K891="intervention",IMPORT!K891="intervention-late")),IF(OR(A891="Z - Garage - Livraison",A891="Z - Garage - Restitution"),"",B891),"")</f>
        <v/>
      </c>
      <c r="L891" s="18" t="str">
        <f t="shared" si="26"/>
        <v/>
      </c>
      <c r="M891" s="20" t="str">
        <f>IFERROR(INT(IF(OR(IMPORT!K891="intervention",IMPORT!K891="intervention-late",IMPORT!K891="unavailable"),IF(J891&lt;&gt;"",MID(VLOOKUP(B891,IMPORT!$F:$AF,21,0),1,10),MID(VLOOKUP(B891,IMPORT!$F:$AF,19,0),1,10)),"")),"")</f>
        <v/>
      </c>
      <c r="N891" s="20" t="str">
        <f>IFERROR(INT(IF(OR(IMPORT!K891="intervention",IMPORT!K891="intervention-late",IMPORT!K891="unavailable"),IF(J891&lt;&gt;"",MID(VLOOKUP(B891,IMPORT!$F:$AF,22,0),1,10),MID(VLOOKUP(B891,IMPORT!$F:$AF,20,0),1,10)),"")),"")</f>
        <v/>
      </c>
      <c r="O891" s="18" t="str">
        <f t="shared" ca="1" si="27"/>
        <v/>
      </c>
      <c r="P891" s="14" t="str">
        <f>IFERROR(INT(IF(MID(VLOOKUP(B891,IMPORT!$F:$AF,23,FALSE),1,10)&lt;&gt;"null",MID(VLOOKUP(B891,IMPORT!$F:$AF,23,FALSE),1,10),"")),"")</f>
        <v/>
      </c>
      <c r="Q891" s="16" t="str">
        <f>IFERROR(INT(IF(MID(VLOOKUP(B891,IMPORT!$F:$AF,26,FALSE),1,10)&lt;&gt;"null",MID(VLOOKUP(B891,IMPORT!$F:$AF,26,FALSE),1,10),"")),"")</f>
        <v/>
      </c>
      <c r="R891" s="16" t="str">
        <f>IFERROR(IF(VLOOKUP(B891,IMPORT!$F:$AF,11,FALSE)="true","X",""),"")</f>
        <v/>
      </c>
      <c r="S891" s="16" t="str">
        <f>IFERROR(IF(VLOOKUP(B891,IMPORT!$F:$AF,12,FALSE)="true","X",""),"")</f>
        <v/>
      </c>
      <c r="T891" s="16" t="str">
        <f>IFERROR(IF(VLOOKUP(B891,IMPORT!$F:$AF,9,FALSE)="true","X",""),"")</f>
        <v/>
      </c>
      <c r="U891" s="16" t="str">
        <f>IFERROR(IF(VLOOKUP(B891,IMPORT!$F:$AF,10,FALSE)="true","X",""),"")</f>
        <v/>
      </c>
      <c r="V891" s="16" t="str">
        <f>IFERROR(IF(VLOOKUP(B891,IMPORT!$F:$AF,13,FALSE)="true","X",""),"")</f>
        <v/>
      </c>
      <c r="W891" s="16" t="str">
        <f>IFERROR(IF(VLOOKUP(B891,IMPORT!$F:$AF,14,FALSE)="true","X",""),"")</f>
        <v/>
      </c>
      <c r="X891" s="12" t="str">
        <f>IFERROR(INT(IF(MID(VLOOKUP(B891,IMPORT!$F:$AF,27,FALSE),1,10)&lt;&gt;"null",MID(VLOOKUP(B891,IMPORT!$F:$AF,27,FALSE),1,10),"-")),"")</f>
        <v/>
      </c>
      <c r="Y891" s="21" t="str">
        <f>IFERROR(IF(VLOOKUP(B891,IMPORT!$F:$AF,24,FALSE)&lt;&gt;"null",VLOOKUP(B891,IMPORT!$F:$AF,24,FALSE),""),"")</f>
        <v/>
      </c>
      <c r="Z891" s="18" t="str">
        <f>IFERROR(IF(VLOOKUP(B891,IMPORT!$F:$AF,25,FALSE)&lt;&gt;"null",VLOOKUP(B891,IMPORT!$F:$AF,25,FALSE),""),"")</f>
        <v/>
      </c>
    </row>
    <row r="892" spans="1:26">
      <c r="A892" s="1" t="str">
        <f>IFERROR(IF(IMPORT!C892&lt;&gt;"",IMPORT!C892,""),"")</f>
        <v/>
      </c>
      <c r="B892" s="1">
        <f>IFERROR(VLOOKUP(D892,IMPORT!$1:$1048576,6,FALSE),"")</f>
        <v>0</v>
      </c>
      <c r="C892" s="1" t="str">
        <f>IFERROR(VLOOKUP(B892,IMPORT!$F:$G,2,FALSE),"")</f>
        <v/>
      </c>
      <c r="D892" s="8" t="str">
        <f>IFERROR(IF(IMPORT!A892&lt;&gt;"",IMPORT!A892,""),"")</f>
        <v/>
      </c>
      <c r="E892" s="1">
        <f>IFERROR(VLOOKUP(D892,IMPORT!$1:$1048576,21,FALSE),"")</f>
        <v>0</v>
      </c>
      <c r="F892" s="22" t="str">
        <f>IFERROR(IF(VLOOKUP(B892,IMPORT!$F:$J,4,0)="true","","S"),"")</f>
        <v/>
      </c>
      <c r="G892" s="10" t="str">
        <f>IFERROR(IF(VLOOKUP(B892,IMPORT!$F:$J,5,0)="normal","","B"),"")</f>
        <v/>
      </c>
      <c r="H892" s="23" t="str">
        <f>IFERROR(IF(VLOOKUP(B892,IMPORT!$F:$L,7,0)="true","","P"),"")</f>
        <v/>
      </c>
      <c r="I892" s="18" t="str">
        <f>IF(AND(OR(IMPORT!K892="available",IMPORT!K892="reservation",IMPORT!K892="reservation-late"),OR(A892&lt;&gt;"Z - Garage - Livraison",A892&lt;&gt;"Z - Garage - Livraison")),B892,"")</f>
        <v/>
      </c>
      <c r="J892" s="18" t="str">
        <f>IFERROR(IF(VLOOKUP(B892,IMPORT!$F:$AF,21,FALSE)&lt;&gt;"null",IF(OR(A892="Z - Garage - Livraison",A892="Z - Garage - Restitution"),"",B892),""),"")</f>
        <v/>
      </c>
      <c r="K892" s="18" t="str">
        <f>IF(AND(J892="",OR(IMPORT!K892="intervention",IMPORT!K892="intervention-late")),IF(OR(A892="Z - Garage - Livraison",A892="Z - Garage - Restitution"),"",B892),"")</f>
        <v/>
      </c>
      <c r="L892" s="18" t="str">
        <f t="shared" si="26"/>
        <v/>
      </c>
      <c r="M892" s="20" t="str">
        <f>IFERROR(INT(IF(OR(IMPORT!K892="intervention",IMPORT!K892="intervention-late",IMPORT!K892="unavailable"),IF(J892&lt;&gt;"",MID(VLOOKUP(B892,IMPORT!$F:$AF,21,0),1,10),MID(VLOOKUP(B892,IMPORT!$F:$AF,19,0),1,10)),"")),"")</f>
        <v/>
      </c>
      <c r="N892" s="20" t="str">
        <f>IFERROR(INT(IF(OR(IMPORT!K892="intervention",IMPORT!K892="intervention-late",IMPORT!K892="unavailable"),IF(J892&lt;&gt;"",MID(VLOOKUP(B892,IMPORT!$F:$AF,22,0),1,10),MID(VLOOKUP(B892,IMPORT!$F:$AF,20,0),1,10)),"")),"")</f>
        <v/>
      </c>
      <c r="O892" s="18" t="str">
        <f t="shared" ca="1" si="27"/>
        <v/>
      </c>
      <c r="P892" s="14" t="str">
        <f>IFERROR(INT(IF(MID(VLOOKUP(B892,IMPORT!$F:$AF,23,FALSE),1,10)&lt;&gt;"null",MID(VLOOKUP(B892,IMPORT!$F:$AF,23,FALSE),1,10),"")),"")</f>
        <v/>
      </c>
      <c r="Q892" s="16" t="str">
        <f>IFERROR(INT(IF(MID(VLOOKUP(B892,IMPORT!$F:$AF,26,FALSE),1,10)&lt;&gt;"null",MID(VLOOKUP(B892,IMPORT!$F:$AF,26,FALSE),1,10),"")),"")</f>
        <v/>
      </c>
      <c r="R892" s="16" t="str">
        <f>IFERROR(IF(VLOOKUP(B892,IMPORT!$F:$AF,11,FALSE)="true","X",""),"")</f>
        <v/>
      </c>
      <c r="S892" s="16" t="str">
        <f>IFERROR(IF(VLOOKUP(B892,IMPORT!$F:$AF,12,FALSE)="true","X",""),"")</f>
        <v/>
      </c>
      <c r="T892" s="16" t="str">
        <f>IFERROR(IF(VLOOKUP(B892,IMPORT!$F:$AF,9,FALSE)="true","X",""),"")</f>
        <v/>
      </c>
      <c r="U892" s="16" t="str">
        <f>IFERROR(IF(VLOOKUP(B892,IMPORT!$F:$AF,10,FALSE)="true","X",""),"")</f>
        <v/>
      </c>
      <c r="V892" s="16" t="str">
        <f>IFERROR(IF(VLOOKUP(B892,IMPORT!$F:$AF,13,FALSE)="true","X",""),"")</f>
        <v/>
      </c>
      <c r="W892" s="16" t="str">
        <f>IFERROR(IF(VLOOKUP(B892,IMPORT!$F:$AF,14,FALSE)="true","X",""),"")</f>
        <v/>
      </c>
      <c r="X892" s="12" t="str">
        <f>IFERROR(INT(IF(MID(VLOOKUP(B892,IMPORT!$F:$AF,27,FALSE),1,10)&lt;&gt;"null",MID(VLOOKUP(B892,IMPORT!$F:$AF,27,FALSE),1,10),"-")),"")</f>
        <v/>
      </c>
      <c r="Y892" s="21" t="str">
        <f>IFERROR(IF(VLOOKUP(B892,IMPORT!$F:$AF,24,FALSE)&lt;&gt;"null",VLOOKUP(B892,IMPORT!$F:$AF,24,FALSE),""),"")</f>
        <v/>
      </c>
      <c r="Z892" s="18" t="str">
        <f>IFERROR(IF(VLOOKUP(B892,IMPORT!$F:$AF,25,FALSE)&lt;&gt;"null",VLOOKUP(B892,IMPORT!$F:$AF,25,FALSE),""),"")</f>
        <v/>
      </c>
    </row>
    <row r="893" spans="1:26">
      <c r="A893" s="1" t="str">
        <f>IFERROR(IF(IMPORT!C893&lt;&gt;"",IMPORT!C893,""),"")</f>
        <v/>
      </c>
      <c r="B893" s="1">
        <f>IFERROR(VLOOKUP(D893,IMPORT!$1:$1048576,6,FALSE),"")</f>
        <v>0</v>
      </c>
      <c r="C893" s="1" t="str">
        <f>IFERROR(VLOOKUP(B893,IMPORT!$F:$G,2,FALSE),"")</f>
        <v/>
      </c>
      <c r="D893" s="8" t="str">
        <f>IFERROR(IF(IMPORT!A893&lt;&gt;"",IMPORT!A893,""),"")</f>
        <v/>
      </c>
      <c r="E893" s="1">
        <f>IFERROR(VLOOKUP(D893,IMPORT!$1:$1048576,21,FALSE),"")</f>
        <v>0</v>
      </c>
      <c r="F893" s="22" t="str">
        <f>IFERROR(IF(VLOOKUP(B893,IMPORT!$F:$J,4,0)="true","","S"),"")</f>
        <v/>
      </c>
      <c r="G893" s="10" t="str">
        <f>IFERROR(IF(VLOOKUP(B893,IMPORT!$F:$J,5,0)="normal","","B"),"")</f>
        <v/>
      </c>
      <c r="H893" s="23" t="str">
        <f>IFERROR(IF(VLOOKUP(B893,IMPORT!$F:$L,7,0)="true","","P"),"")</f>
        <v/>
      </c>
      <c r="I893" s="18" t="str">
        <f>IF(AND(OR(IMPORT!K893="available",IMPORT!K893="reservation",IMPORT!K893="reservation-late"),OR(A893&lt;&gt;"Z - Garage - Livraison",A893&lt;&gt;"Z - Garage - Livraison")),B893,"")</f>
        <v/>
      </c>
      <c r="J893" s="18" t="str">
        <f>IFERROR(IF(VLOOKUP(B893,IMPORT!$F:$AF,21,FALSE)&lt;&gt;"null",IF(OR(A893="Z - Garage - Livraison",A893="Z - Garage - Restitution"),"",B893),""),"")</f>
        <v/>
      </c>
      <c r="K893" s="18" t="str">
        <f>IF(AND(J893="",OR(IMPORT!K893="intervention",IMPORT!K893="intervention-late")),IF(OR(A893="Z - Garage - Livraison",A893="Z - Garage - Restitution"),"",B893),"")</f>
        <v/>
      </c>
      <c r="L893" s="18" t="str">
        <f t="shared" si="26"/>
        <v/>
      </c>
      <c r="M893" s="20" t="str">
        <f>IFERROR(INT(IF(OR(IMPORT!K893="intervention",IMPORT!K893="intervention-late",IMPORT!K893="unavailable"),IF(J893&lt;&gt;"",MID(VLOOKUP(B893,IMPORT!$F:$AF,21,0),1,10),MID(VLOOKUP(B893,IMPORT!$F:$AF,19,0),1,10)),"")),"")</f>
        <v/>
      </c>
      <c r="N893" s="20" t="str">
        <f>IFERROR(INT(IF(OR(IMPORT!K893="intervention",IMPORT!K893="intervention-late",IMPORT!K893="unavailable"),IF(J893&lt;&gt;"",MID(VLOOKUP(B893,IMPORT!$F:$AF,22,0),1,10),MID(VLOOKUP(B893,IMPORT!$F:$AF,20,0),1,10)),"")),"")</f>
        <v/>
      </c>
      <c r="O893" s="18" t="str">
        <f t="shared" ca="1" si="27"/>
        <v/>
      </c>
      <c r="P893" s="14" t="str">
        <f>IFERROR(INT(IF(MID(VLOOKUP(B893,IMPORT!$F:$AF,23,FALSE),1,10)&lt;&gt;"null",MID(VLOOKUP(B893,IMPORT!$F:$AF,23,FALSE),1,10),"")),"")</f>
        <v/>
      </c>
      <c r="Q893" s="16" t="str">
        <f>IFERROR(INT(IF(MID(VLOOKUP(B893,IMPORT!$F:$AF,26,FALSE),1,10)&lt;&gt;"null",MID(VLOOKUP(B893,IMPORT!$F:$AF,26,FALSE),1,10),"")),"")</f>
        <v/>
      </c>
      <c r="R893" s="16" t="str">
        <f>IFERROR(IF(VLOOKUP(B893,IMPORT!$F:$AF,11,FALSE)="true","X",""),"")</f>
        <v/>
      </c>
      <c r="S893" s="16" t="str">
        <f>IFERROR(IF(VLOOKUP(B893,IMPORT!$F:$AF,12,FALSE)="true","X",""),"")</f>
        <v/>
      </c>
      <c r="T893" s="16" t="str">
        <f>IFERROR(IF(VLOOKUP(B893,IMPORT!$F:$AF,9,FALSE)="true","X",""),"")</f>
        <v/>
      </c>
      <c r="U893" s="16" t="str">
        <f>IFERROR(IF(VLOOKUP(B893,IMPORT!$F:$AF,10,FALSE)="true","X",""),"")</f>
        <v/>
      </c>
      <c r="V893" s="16" t="str">
        <f>IFERROR(IF(VLOOKUP(B893,IMPORT!$F:$AF,13,FALSE)="true","X",""),"")</f>
        <v/>
      </c>
      <c r="W893" s="16" t="str">
        <f>IFERROR(IF(VLOOKUP(B893,IMPORT!$F:$AF,14,FALSE)="true","X",""),"")</f>
        <v/>
      </c>
      <c r="X893" s="12" t="str">
        <f>IFERROR(INT(IF(MID(VLOOKUP(B893,IMPORT!$F:$AF,27,FALSE),1,10)&lt;&gt;"null",MID(VLOOKUP(B893,IMPORT!$F:$AF,27,FALSE),1,10),"-")),"")</f>
        <v/>
      </c>
      <c r="Y893" s="21" t="str">
        <f>IFERROR(IF(VLOOKUP(B893,IMPORT!$F:$AF,24,FALSE)&lt;&gt;"null",VLOOKUP(B893,IMPORT!$F:$AF,24,FALSE),""),"")</f>
        <v/>
      </c>
      <c r="Z893" s="18" t="str">
        <f>IFERROR(IF(VLOOKUP(B893,IMPORT!$F:$AF,25,FALSE)&lt;&gt;"null",VLOOKUP(B893,IMPORT!$F:$AF,25,FALSE),""),"")</f>
        <v/>
      </c>
    </row>
    <row r="894" spans="1:26">
      <c r="A894" s="1" t="str">
        <f>IFERROR(IF(IMPORT!C894&lt;&gt;"",IMPORT!C894,""),"")</f>
        <v/>
      </c>
      <c r="B894" s="1">
        <f>IFERROR(VLOOKUP(D894,IMPORT!$1:$1048576,6,FALSE),"")</f>
        <v>0</v>
      </c>
      <c r="C894" s="1" t="str">
        <f>IFERROR(VLOOKUP(B894,IMPORT!$F:$G,2,FALSE),"")</f>
        <v/>
      </c>
      <c r="D894" s="8" t="str">
        <f>IFERROR(IF(IMPORT!A894&lt;&gt;"",IMPORT!A894,""),"")</f>
        <v/>
      </c>
      <c r="E894" s="1">
        <f>IFERROR(VLOOKUP(D894,IMPORT!$1:$1048576,21,FALSE),"")</f>
        <v>0</v>
      </c>
      <c r="F894" s="22" t="str">
        <f>IFERROR(IF(VLOOKUP(B894,IMPORT!$F:$J,4,0)="true","","S"),"")</f>
        <v/>
      </c>
      <c r="G894" s="10" t="str">
        <f>IFERROR(IF(VLOOKUP(B894,IMPORT!$F:$J,5,0)="normal","","B"),"")</f>
        <v/>
      </c>
      <c r="H894" s="23" t="str">
        <f>IFERROR(IF(VLOOKUP(B894,IMPORT!$F:$L,7,0)="true","","P"),"")</f>
        <v/>
      </c>
      <c r="I894" s="18" t="str">
        <f>IF(AND(OR(IMPORT!K894="available",IMPORT!K894="reservation",IMPORT!K894="reservation-late"),OR(A894&lt;&gt;"Z - Garage - Livraison",A894&lt;&gt;"Z - Garage - Livraison")),B894,"")</f>
        <v/>
      </c>
      <c r="J894" s="18" t="str">
        <f>IFERROR(IF(VLOOKUP(B894,IMPORT!$F:$AF,21,FALSE)&lt;&gt;"null",IF(OR(A894="Z - Garage - Livraison",A894="Z - Garage - Restitution"),"",B894),""),"")</f>
        <v/>
      </c>
      <c r="K894" s="18" t="str">
        <f>IF(AND(J894="",OR(IMPORT!K894="intervention",IMPORT!K894="intervention-late")),IF(OR(A894="Z - Garage - Livraison",A894="Z - Garage - Restitution"),"",B894),"")</f>
        <v/>
      </c>
      <c r="L894" s="18" t="str">
        <f t="shared" si="26"/>
        <v/>
      </c>
      <c r="M894" s="20" t="str">
        <f>IFERROR(INT(IF(OR(IMPORT!K894="intervention",IMPORT!K894="intervention-late",IMPORT!K894="unavailable"),IF(J894&lt;&gt;"",MID(VLOOKUP(B894,IMPORT!$F:$AF,21,0),1,10),MID(VLOOKUP(B894,IMPORT!$F:$AF,19,0),1,10)),"")),"")</f>
        <v/>
      </c>
      <c r="N894" s="20" t="str">
        <f>IFERROR(INT(IF(OR(IMPORT!K894="intervention",IMPORT!K894="intervention-late",IMPORT!K894="unavailable"),IF(J894&lt;&gt;"",MID(VLOOKUP(B894,IMPORT!$F:$AF,22,0),1,10),MID(VLOOKUP(B894,IMPORT!$F:$AF,20,0),1,10)),"")),"")</f>
        <v/>
      </c>
      <c r="O894" s="18" t="str">
        <f t="shared" ca="1" si="27"/>
        <v/>
      </c>
      <c r="P894" s="14" t="str">
        <f>IFERROR(INT(IF(MID(VLOOKUP(B894,IMPORT!$F:$AF,23,FALSE),1,10)&lt;&gt;"null",MID(VLOOKUP(B894,IMPORT!$F:$AF,23,FALSE),1,10),"")),"")</f>
        <v/>
      </c>
      <c r="Q894" s="16" t="str">
        <f>IFERROR(INT(IF(MID(VLOOKUP(B894,IMPORT!$F:$AF,26,FALSE),1,10)&lt;&gt;"null",MID(VLOOKUP(B894,IMPORT!$F:$AF,26,FALSE),1,10),"")),"")</f>
        <v/>
      </c>
      <c r="R894" s="16" t="str">
        <f>IFERROR(IF(VLOOKUP(B894,IMPORT!$F:$AF,11,FALSE)="true","X",""),"")</f>
        <v/>
      </c>
      <c r="S894" s="16" t="str">
        <f>IFERROR(IF(VLOOKUP(B894,IMPORT!$F:$AF,12,FALSE)="true","X",""),"")</f>
        <v/>
      </c>
      <c r="T894" s="16" t="str">
        <f>IFERROR(IF(VLOOKUP(B894,IMPORT!$F:$AF,9,FALSE)="true","X",""),"")</f>
        <v/>
      </c>
      <c r="U894" s="16" t="str">
        <f>IFERROR(IF(VLOOKUP(B894,IMPORT!$F:$AF,10,FALSE)="true","X",""),"")</f>
        <v/>
      </c>
      <c r="V894" s="16" t="str">
        <f>IFERROR(IF(VLOOKUP(B894,IMPORT!$F:$AF,13,FALSE)="true","X",""),"")</f>
        <v/>
      </c>
      <c r="W894" s="16" t="str">
        <f>IFERROR(IF(VLOOKUP(B894,IMPORT!$F:$AF,14,FALSE)="true","X",""),"")</f>
        <v/>
      </c>
      <c r="X894" s="12" t="str">
        <f>IFERROR(INT(IF(MID(VLOOKUP(B894,IMPORT!$F:$AF,27,FALSE),1,10)&lt;&gt;"null",MID(VLOOKUP(B894,IMPORT!$F:$AF,27,FALSE),1,10),"-")),"")</f>
        <v/>
      </c>
      <c r="Y894" s="21" t="str">
        <f>IFERROR(IF(VLOOKUP(B894,IMPORT!$F:$AF,24,FALSE)&lt;&gt;"null",VLOOKUP(B894,IMPORT!$F:$AF,24,FALSE),""),"")</f>
        <v/>
      </c>
      <c r="Z894" s="18" t="str">
        <f>IFERROR(IF(VLOOKUP(B894,IMPORT!$F:$AF,25,FALSE)&lt;&gt;"null",VLOOKUP(B894,IMPORT!$F:$AF,25,FALSE),""),"")</f>
        <v/>
      </c>
    </row>
    <row r="895" spans="1:26">
      <c r="A895" s="1" t="str">
        <f>IFERROR(IF(IMPORT!C895&lt;&gt;"",IMPORT!C895,""),"")</f>
        <v/>
      </c>
      <c r="B895" s="1">
        <f>IFERROR(VLOOKUP(D895,IMPORT!$1:$1048576,6,FALSE),"")</f>
        <v>0</v>
      </c>
      <c r="C895" s="1" t="str">
        <f>IFERROR(VLOOKUP(B895,IMPORT!$F:$G,2,FALSE),"")</f>
        <v/>
      </c>
      <c r="D895" s="8" t="str">
        <f>IFERROR(IF(IMPORT!A895&lt;&gt;"",IMPORT!A895,""),"")</f>
        <v/>
      </c>
      <c r="E895" s="1">
        <f>IFERROR(VLOOKUP(D895,IMPORT!$1:$1048576,21,FALSE),"")</f>
        <v>0</v>
      </c>
      <c r="F895" s="22" t="str">
        <f>IFERROR(IF(VLOOKUP(B895,IMPORT!$F:$J,4,0)="true","","S"),"")</f>
        <v/>
      </c>
      <c r="G895" s="10" t="str">
        <f>IFERROR(IF(VLOOKUP(B895,IMPORT!$F:$J,5,0)="normal","","B"),"")</f>
        <v/>
      </c>
      <c r="H895" s="23" t="str">
        <f>IFERROR(IF(VLOOKUP(B895,IMPORT!$F:$L,7,0)="true","","P"),"")</f>
        <v/>
      </c>
      <c r="I895" s="18" t="str">
        <f>IF(AND(OR(IMPORT!K895="available",IMPORT!K895="reservation",IMPORT!K895="reservation-late"),OR(A895&lt;&gt;"Z - Garage - Livraison",A895&lt;&gt;"Z - Garage - Livraison")),B895,"")</f>
        <v/>
      </c>
      <c r="J895" s="18" t="str">
        <f>IFERROR(IF(VLOOKUP(B895,IMPORT!$F:$AF,21,FALSE)&lt;&gt;"null",IF(OR(A895="Z - Garage - Livraison",A895="Z - Garage - Restitution"),"",B895),""),"")</f>
        <v/>
      </c>
      <c r="K895" s="18" t="str">
        <f>IF(AND(J895="",OR(IMPORT!K895="intervention",IMPORT!K895="intervention-late")),IF(OR(A895="Z - Garage - Livraison",A895="Z - Garage - Restitution"),"",B895),"")</f>
        <v/>
      </c>
      <c r="L895" s="18" t="str">
        <f t="shared" si="26"/>
        <v/>
      </c>
      <c r="M895" s="20" t="str">
        <f>IFERROR(INT(IF(OR(IMPORT!K895="intervention",IMPORT!K895="intervention-late",IMPORT!K895="unavailable"),IF(J895&lt;&gt;"",MID(VLOOKUP(B895,IMPORT!$F:$AF,21,0),1,10),MID(VLOOKUP(B895,IMPORT!$F:$AF,19,0),1,10)),"")),"")</f>
        <v/>
      </c>
      <c r="N895" s="20" t="str">
        <f>IFERROR(INT(IF(OR(IMPORT!K895="intervention",IMPORT!K895="intervention-late",IMPORT!K895="unavailable"),IF(J895&lt;&gt;"",MID(VLOOKUP(B895,IMPORT!$F:$AF,22,0),1,10),MID(VLOOKUP(B895,IMPORT!$F:$AF,20,0),1,10)),"")),"")</f>
        <v/>
      </c>
      <c r="O895" s="18" t="str">
        <f t="shared" ca="1" si="27"/>
        <v/>
      </c>
      <c r="P895" s="14" t="str">
        <f>IFERROR(INT(IF(MID(VLOOKUP(B895,IMPORT!$F:$AF,23,FALSE),1,10)&lt;&gt;"null",MID(VLOOKUP(B895,IMPORT!$F:$AF,23,FALSE),1,10),"")),"")</f>
        <v/>
      </c>
      <c r="Q895" s="16" t="str">
        <f>IFERROR(INT(IF(MID(VLOOKUP(B895,IMPORT!$F:$AF,26,FALSE),1,10)&lt;&gt;"null",MID(VLOOKUP(B895,IMPORT!$F:$AF,26,FALSE),1,10),"")),"")</f>
        <v/>
      </c>
      <c r="R895" s="16" t="str">
        <f>IFERROR(IF(VLOOKUP(B895,IMPORT!$F:$AF,11,FALSE)="true","X",""),"")</f>
        <v/>
      </c>
      <c r="S895" s="16" t="str">
        <f>IFERROR(IF(VLOOKUP(B895,IMPORT!$F:$AF,12,FALSE)="true","X",""),"")</f>
        <v/>
      </c>
      <c r="T895" s="16" t="str">
        <f>IFERROR(IF(VLOOKUP(B895,IMPORT!$F:$AF,9,FALSE)="true","X",""),"")</f>
        <v/>
      </c>
      <c r="U895" s="16" t="str">
        <f>IFERROR(IF(VLOOKUP(B895,IMPORT!$F:$AF,10,FALSE)="true","X",""),"")</f>
        <v/>
      </c>
      <c r="V895" s="16" t="str">
        <f>IFERROR(IF(VLOOKUP(B895,IMPORT!$F:$AF,13,FALSE)="true","X",""),"")</f>
        <v/>
      </c>
      <c r="W895" s="16" t="str">
        <f>IFERROR(IF(VLOOKUP(B895,IMPORT!$F:$AF,14,FALSE)="true","X",""),"")</f>
        <v/>
      </c>
      <c r="X895" s="12" t="str">
        <f>IFERROR(INT(IF(MID(VLOOKUP(B895,IMPORT!$F:$AF,27,FALSE),1,10)&lt;&gt;"null",MID(VLOOKUP(B895,IMPORT!$F:$AF,27,FALSE),1,10),"-")),"")</f>
        <v/>
      </c>
      <c r="Y895" s="21" t="str">
        <f>IFERROR(IF(VLOOKUP(B895,IMPORT!$F:$AF,24,FALSE)&lt;&gt;"null",VLOOKUP(B895,IMPORT!$F:$AF,24,FALSE),""),"")</f>
        <v/>
      </c>
      <c r="Z895" s="18" t="str">
        <f>IFERROR(IF(VLOOKUP(B895,IMPORT!$F:$AF,25,FALSE)&lt;&gt;"null",VLOOKUP(B895,IMPORT!$F:$AF,25,FALSE),""),"")</f>
        <v/>
      </c>
    </row>
    <row r="896" spans="1:26">
      <c r="A896" s="1" t="str">
        <f>IFERROR(IF(IMPORT!C896&lt;&gt;"",IMPORT!C896,""),"")</f>
        <v/>
      </c>
      <c r="B896" s="1">
        <f>IFERROR(VLOOKUP(D896,IMPORT!$1:$1048576,6,FALSE),"")</f>
        <v>0</v>
      </c>
      <c r="C896" s="1" t="str">
        <f>IFERROR(VLOOKUP(B896,IMPORT!$F:$G,2,FALSE),"")</f>
        <v/>
      </c>
      <c r="D896" s="8" t="str">
        <f>IFERROR(IF(IMPORT!A896&lt;&gt;"",IMPORT!A896,""),"")</f>
        <v/>
      </c>
      <c r="E896" s="1">
        <f>IFERROR(VLOOKUP(D896,IMPORT!$1:$1048576,21,FALSE),"")</f>
        <v>0</v>
      </c>
      <c r="F896" s="22" t="str">
        <f>IFERROR(IF(VLOOKUP(B896,IMPORT!$F:$J,4,0)="true","","S"),"")</f>
        <v/>
      </c>
      <c r="G896" s="10" t="str">
        <f>IFERROR(IF(VLOOKUP(B896,IMPORT!$F:$J,5,0)="normal","","B"),"")</f>
        <v/>
      </c>
      <c r="H896" s="23" t="str">
        <f>IFERROR(IF(VLOOKUP(B896,IMPORT!$F:$L,7,0)="true","","P"),"")</f>
        <v/>
      </c>
      <c r="I896" s="18" t="str">
        <f>IF(AND(OR(IMPORT!K896="available",IMPORT!K896="reservation",IMPORT!K896="reservation-late"),OR(A896&lt;&gt;"Z - Garage - Livraison",A896&lt;&gt;"Z - Garage - Livraison")),B896,"")</f>
        <v/>
      </c>
      <c r="J896" s="18" t="str">
        <f>IFERROR(IF(VLOOKUP(B896,IMPORT!$F:$AF,21,FALSE)&lt;&gt;"null",IF(OR(A896="Z - Garage - Livraison",A896="Z - Garage - Restitution"),"",B896),""),"")</f>
        <v/>
      </c>
      <c r="K896" s="18" t="str">
        <f>IF(AND(J896="",OR(IMPORT!K896="intervention",IMPORT!K896="intervention-late")),IF(OR(A896="Z - Garage - Livraison",A896="Z - Garage - Restitution"),"",B896),"")</f>
        <v/>
      </c>
      <c r="L896" s="18" t="str">
        <f t="shared" si="26"/>
        <v/>
      </c>
      <c r="M896" s="20" t="str">
        <f>IFERROR(INT(IF(OR(IMPORT!K896="intervention",IMPORT!K896="intervention-late",IMPORT!K896="unavailable"),IF(J896&lt;&gt;"",MID(VLOOKUP(B896,IMPORT!$F:$AF,21,0),1,10),MID(VLOOKUP(B896,IMPORT!$F:$AF,19,0),1,10)),"")),"")</f>
        <v/>
      </c>
      <c r="N896" s="20" t="str">
        <f>IFERROR(INT(IF(OR(IMPORT!K896="intervention",IMPORT!K896="intervention-late",IMPORT!K896="unavailable"),IF(J896&lt;&gt;"",MID(VLOOKUP(B896,IMPORT!$F:$AF,22,0),1,10),MID(VLOOKUP(B896,IMPORT!$F:$AF,20,0),1,10)),"")),"")</f>
        <v/>
      </c>
      <c r="O896" s="18" t="str">
        <f t="shared" ca="1" si="27"/>
        <v/>
      </c>
      <c r="P896" s="14" t="str">
        <f>IFERROR(INT(IF(MID(VLOOKUP(B896,IMPORT!$F:$AF,23,FALSE),1,10)&lt;&gt;"null",MID(VLOOKUP(B896,IMPORT!$F:$AF,23,FALSE),1,10),"")),"")</f>
        <v/>
      </c>
      <c r="Q896" s="16" t="str">
        <f>IFERROR(INT(IF(MID(VLOOKUP(B896,IMPORT!$F:$AF,26,FALSE),1,10)&lt;&gt;"null",MID(VLOOKUP(B896,IMPORT!$F:$AF,26,FALSE),1,10),"")),"")</f>
        <v/>
      </c>
      <c r="R896" s="16" t="str">
        <f>IFERROR(IF(VLOOKUP(B896,IMPORT!$F:$AF,11,FALSE)="true","X",""),"")</f>
        <v/>
      </c>
      <c r="S896" s="16" t="str">
        <f>IFERROR(IF(VLOOKUP(B896,IMPORT!$F:$AF,12,FALSE)="true","X",""),"")</f>
        <v/>
      </c>
      <c r="T896" s="16" t="str">
        <f>IFERROR(IF(VLOOKUP(B896,IMPORT!$F:$AF,9,FALSE)="true","X",""),"")</f>
        <v/>
      </c>
      <c r="U896" s="16" t="str">
        <f>IFERROR(IF(VLOOKUP(B896,IMPORT!$F:$AF,10,FALSE)="true","X",""),"")</f>
        <v/>
      </c>
      <c r="V896" s="16" t="str">
        <f>IFERROR(IF(VLOOKUP(B896,IMPORT!$F:$AF,13,FALSE)="true","X",""),"")</f>
        <v/>
      </c>
      <c r="W896" s="16" t="str">
        <f>IFERROR(IF(VLOOKUP(B896,IMPORT!$F:$AF,14,FALSE)="true","X",""),"")</f>
        <v/>
      </c>
      <c r="X896" s="12" t="str">
        <f>IFERROR(INT(IF(MID(VLOOKUP(B896,IMPORT!$F:$AF,27,FALSE),1,10)&lt;&gt;"null",MID(VLOOKUP(B896,IMPORT!$F:$AF,27,FALSE),1,10),"-")),"")</f>
        <v/>
      </c>
      <c r="Y896" s="21" t="str">
        <f>IFERROR(IF(VLOOKUP(B896,IMPORT!$F:$AF,24,FALSE)&lt;&gt;"null",VLOOKUP(B896,IMPORT!$F:$AF,24,FALSE),""),"")</f>
        <v/>
      </c>
      <c r="Z896" s="18" t="str">
        <f>IFERROR(IF(VLOOKUP(B896,IMPORT!$F:$AF,25,FALSE)&lt;&gt;"null",VLOOKUP(B896,IMPORT!$F:$AF,25,FALSE),""),"")</f>
        <v/>
      </c>
    </row>
    <row r="897" spans="1:26">
      <c r="A897" s="1" t="str">
        <f>IFERROR(IF(IMPORT!C897&lt;&gt;"",IMPORT!C897,""),"")</f>
        <v/>
      </c>
      <c r="B897" s="1">
        <f>IFERROR(VLOOKUP(D897,IMPORT!$1:$1048576,6,FALSE),"")</f>
        <v>0</v>
      </c>
      <c r="C897" s="1" t="str">
        <f>IFERROR(VLOOKUP(B897,IMPORT!$F:$G,2,FALSE),"")</f>
        <v/>
      </c>
      <c r="D897" s="8" t="str">
        <f>IFERROR(IF(IMPORT!A897&lt;&gt;"",IMPORT!A897,""),"")</f>
        <v/>
      </c>
      <c r="E897" s="1">
        <f>IFERROR(VLOOKUP(D897,IMPORT!$1:$1048576,21,FALSE),"")</f>
        <v>0</v>
      </c>
      <c r="F897" s="22" t="str">
        <f>IFERROR(IF(VLOOKUP(B897,IMPORT!$F:$J,4,0)="true","","S"),"")</f>
        <v/>
      </c>
      <c r="G897" s="10" t="str">
        <f>IFERROR(IF(VLOOKUP(B897,IMPORT!$F:$J,5,0)="normal","","B"),"")</f>
        <v/>
      </c>
      <c r="H897" s="23" t="str">
        <f>IFERROR(IF(VLOOKUP(B897,IMPORT!$F:$L,7,0)="true","","P"),"")</f>
        <v/>
      </c>
      <c r="I897" s="18" t="str">
        <f>IF(AND(OR(IMPORT!K897="available",IMPORT!K897="reservation",IMPORT!K897="reservation-late"),OR(A897&lt;&gt;"Z - Garage - Livraison",A897&lt;&gt;"Z - Garage - Livraison")),B897,"")</f>
        <v/>
      </c>
      <c r="J897" s="18" t="str">
        <f>IFERROR(IF(VLOOKUP(B897,IMPORT!$F:$AF,21,FALSE)&lt;&gt;"null",IF(OR(A897="Z - Garage - Livraison",A897="Z - Garage - Restitution"),"",B897),""),"")</f>
        <v/>
      </c>
      <c r="K897" s="18" t="str">
        <f>IF(AND(J897="",OR(IMPORT!K897="intervention",IMPORT!K897="intervention-late")),IF(OR(A897="Z - Garage - Livraison",A897="Z - Garage - Restitution"),"",B897),"")</f>
        <v/>
      </c>
      <c r="L897" s="18" t="str">
        <f t="shared" si="26"/>
        <v/>
      </c>
      <c r="M897" s="20" t="str">
        <f>IFERROR(INT(IF(OR(IMPORT!K897="intervention",IMPORT!K897="intervention-late",IMPORT!K897="unavailable"),IF(J897&lt;&gt;"",MID(VLOOKUP(B897,IMPORT!$F:$AF,21,0),1,10),MID(VLOOKUP(B897,IMPORT!$F:$AF,19,0),1,10)),"")),"")</f>
        <v/>
      </c>
      <c r="N897" s="20" t="str">
        <f>IFERROR(INT(IF(OR(IMPORT!K897="intervention",IMPORT!K897="intervention-late",IMPORT!K897="unavailable"),IF(J897&lt;&gt;"",MID(VLOOKUP(B897,IMPORT!$F:$AF,22,0),1,10),MID(VLOOKUP(B897,IMPORT!$F:$AF,20,0),1,10)),"")),"")</f>
        <v/>
      </c>
      <c r="O897" s="18" t="str">
        <f t="shared" ca="1" si="27"/>
        <v/>
      </c>
      <c r="P897" s="14" t="str">
        <f>IFERROR(INT(IF(MID(VLOOKUP(B897,IMPORT!$F:$AF,23,FALSE),1,10)&lt;&gt;"null",MID(VLOOKUP(B897,IMPORT!$F:$AF,23,FALSE),1,10),"")),"")</f>
        <v/>
      </c>
      <c r="Q897" s="16" t="str">
        <f>IFERROR(INT(IF(MID(VLOOKUP(B897,IMPORT!$F:$AF,26,FALSE),1,10)&lt;&gt;"null",MID(VLOOKUP(B897,IMPORT!$F:$AF,26,FALSE),1,10),"")),"")</f>
        <v/>
      </c>
      <c r="R897" s="16" t="str">
        <f>IFERROR(IF(VLOOKUP(B897,IMPORT!$F:$AF,11,FALSE)="true","X",""),"")</f>
        <v/>
      </c>
      <c r="S897" s="16" t="str">
        <f>IFERROR(IF(VLOOKUP(B897,IMPORT!$F:$AF,12,FALSE)="true","X",""),"")</f>
        <v/>
      </c>
      <c r="T897" s="16" t="str">
        <f>IFERROR(IF(VLOOKUP(B897,IMPORT!$F:$AF,9,FALSE)="true","X",""),"")</f>
        <v/>
      </c>
      <c r="U897" s="16" t="str">
        <f>IFERROR(IF(VLOOKUP(B897,IMPORT!$F:$AF,10,FALSE)="true","X",""),"")</f>
        <v/>
      </c>
      <c r="V897" s="16" t="str">
        <f>IFERROR(IF(VLOOKUP(B897,IMPORT!$F:$AF,13,FALSE)="true","X",""),"")</f>
        <v/>
      </c>
      <c r="W897" s="16" t="str">
        <f>IFERROR(IF(VLOOKUP(B897,IMPORT!$F:$AF,14,FALSE)="true","X",""),"")</f>
        <v/>
      </c>
      <c r="X897" s="12" t="str">
        <f>IFERROR(INT(IF(MID(VLOOKUP(B897,IMPORT!$F:$AF,27,FALSE),1,10)&lt;&gt;"null",MID(VLOOKUP(B897,IMPORT!$F:$AF,27,FALSE),1,10),"-")),"")</f>
        <v/>
      </c>
      <c r="Y897" s="21" t="str">
        <f>IFERROR(IF(VLOOKUP(B897,IMPORT!$F:$AF,24,FALSE)&lt;&gt;"null",VLOOKUP(B897,IMPORT!$F:$AF,24,FALSE),""),"")</f>
        <v/>
      </c>
      <c r="Z897" s="18" t="str">
        <f>IFERROR(IF(VLOOKUP(B897,IMPORT!$F:$AF,25,FALSE)&lt;&gt;"null",VLOOKUP(B897,IMPORT!$F:$AF,25,FALSE),""),"")</f>
        <v/>
      </c>
    </row>
    <row r="898" spans="1:26">
      <c r="A898" s="1" t="str">
        <f>IFERROR(IF(IMPORT!C898&lt;&gt;"",IMPORT!C898,""),"")</f>
        <v/>
      </c>
      <c r="B898" s="1">
        <f>IFERROR(VLOOKUP(D898,IMPORT!$1:$1048576,6,FALSE),"")</f>
        <v>0</v>
      </c>
      <c r="C898" s="1" t="str">
        <f>IFERROR(VLOOKUP(B898,IMPORT!$F:$G,2,FALSE),"")</f>
        <v/>
      </c>
      <c r="D898" s="8" t="str">
        <f>IFERROR(IF(IMPORT!A898&lt;&gt;"",IMPORT!A898,""),"")</f>
        <v/>
      </c>
      <c r="E898" s="1">
        <f>IFERROR(VLOOKUP(D898,IMPORT!$1:$1048576,21,FALSE),"")</f>
        <v>0</v>
      </c>
      <c r="F898" s="22" t="str">
        <f>IFERROR(IF(VLOOKUP(B898,IMPORT!$F:$J,4,0)="true","","S"),"")</f>
        <v/>
      </c>
      <c r="G898" s="10" t="str">
        <f>IFERROR(IF(VLOOKUP(B898,IMPORT!$F:$J,5,0)="normal","","B"),"")</f>
        <v/>
      </c>
      <c r="H898" s="23" t="str">
        <f>IFERROR(IF(VLOOKUP(B898,IMPORT!$F:$L,7,0)="true","","P"),"")</f>
        <v/>
      </c>
      <c r="I898" s="18" t="str">
        <f>IF(AND(OR(IMPORT!K898="available",IMPORT!K898="reservation",IMPORT!K898="reservation-late"),OR(A898&lt;&gt;"Z - Garage - Livraison",A898&lt;&gt;"Z - Garage - Livraison")),B898,"")</f>
        <v/>
      </c>
      <c r="J898" s="18" t="str">
        <f>IFERROR(IF(VLOOKUP(B898,IMPORT!$F:$AF,21,FALSE)&lt;&gt;"null",IF(OR(A898="Z - Garage - Livraison",A898="Z - Garage - Restitution"),"",B898),""),"")</f>
        <v/>
      </c>
      <c r="K898" s="18" t="str">
        <f>IF(AND(J898="",OR(IMPORT!K898="intervention",IMPORT!K898="intervention-late")),IF(OR(A898="Z - Garage - Livraison",A898="Z - Garage - Restitution"),"",B898),"")</f>
        <v/>
      </c>
      <c r="L898" s="18" t="str">
        <f t="shared" ref="L898:L961" si="28">IFERROR(IF(OR(A898="Z - Garage - Livraison",A898="Z - Garage - Restitution"),B898,""),"")</f>
        <v/>
      </c>
      <c r="M898" s="20" t="str">
        <f>IFERROR(INT(IF(OR(IMPORT!K898="intervention",IMPORT!K898="intervention-late",IMPORT!K898="unavailable"),IF(J898&lt;&gt;"",MID(VLOOKUP(B898,IMPORT!$F:$AF,21,0),1,10),MID(VLOOKUP(B898,IMPORT!$F:$AF,19,0),1,10)),"")),"")</f>
        <v/>
      </c>
      <c r="N898" s="20" t="str">
        <f>IFERROR(INT(IF(OR(IMPORT!K898="intervention",IMPORT!K898="intervention-late",IMPORT!K898="unavailable"),IF(J898&lt;&gt;"",MID(VLOOKUP(B898,IMPORT!$F:$AF,22,0),1,10),MID(VLOOKUP(B898,IMPORT!$F:$AF,20,0),1,10)),"")),"")</f>
        <v/>
      </c>
      <c r="O898" s="18" t="str">
        <f t="shared" ca="1" si="27"/>
        <v/>
      </c>
      <c r="P898" s="14" t="str">
        <f>IFERROR(INT(IF(MID(VLOOKUP(B898,IMPORT!$F:$AF,23,FALSE),1,10)&lt;&gt;"null",MID(VLOOKUP(B898,IMPORT!$F:$AF,23,FALSE),1,10),"")),"")</f>
        <v/>
      </c>
      <c r="Q898" s="16" t="str">
        <f>IFERROR(INT(IF(MID(VLOOKUP(B898,IMPORT!$F:$AF,26,FALSE),1,10)&lt;&gt;"null",MID(VLOOKUP(B898,IMPORT!$F:$AF,26,FALSE),1,10),"")),"")</f>
        <v/>
      </c>
      <c r="R898" s="16" t="str">
        <f>IFERROR(IF(VLOOKUP(B898,IMPORT!$F:$AF,11,FALSE)="true","X",""),"")</f>
        <v/>
      </c>
      <c r="S898" s="16" t="str">
        <f>IFERROR(IF(VLOOKUP(B898,IMPORT!$F:$AF,12,FALSE)="true","X",""),"")</f>
        <v/>
      </c>
      <c r="T898" s="16" t="str">
        <f>IFERROR(IF(VLOOKUP(B898,IMPORT!$F:$AF,9,FALSE)="true","X",""),"")</f>
        <v/>
      </c>
      <c r="U898" s="16" t="str">
        <f>IFERROR(IF(VLOOKUP(B898,IMPORT!$F:$AF,10,FALSE)="true","X",""),"")</f>
        <v/>
      </c>
      <c r="V898" s="16" t="str">
        <f>IFERROR(IF(VLOOKUP(B898,IMPORT!$F:$AF,13,FALSE)="true","X",""),"")</f>
        <v/>
      </c>
      <c r="W898" s="16" t="str">
        <f>IFERROR(IF(VLOOKUP(B898,IMPORT!$F:$AF,14,FALSE)="true","X",""),"")</f>
        <v/>
      </c>
      <c r="X898" s="12" t="str">
        <f>IFERROR(INT(IF(MID(VLOOKUP(B898,IMPORT!$F:$AF,27,FALSE),1,10)&lt;&gt;"null",MID(VLOOKUP(B898,IMPORT!$F:$AF,27,FALSE),1,10),"-")),"")</f>
        <v/>
      </c>
      <c r="Y898" s="21" t="str">
        <f>IFERROR(IF(VLOOKUP(B898,IMPORT!$F:$AF,24,FALSE)&lt;&gt;"null",VLOOKUP(B898,IMPORT!$F:$AF,24,FALSE),""),"")</f>
        <v/>
      </c>
      <c r="Z898" s="18" t="str">
        <f>IFERROR(IF(VLOOKUP(B898,IMPORT!$F:$AF,25,FALSE)&lt;&gt;"null",VLOOKUP(B898,IMPORT!$F:$AF,25,FALSE),""),"")</f>
        <v/>
      </c>
    </row>
    <row r="899" spans="1:26">
      <c r="A899" s="1" t="str">
        <f>IFERROR(IF(IMPORT!C899&lt;&gt;"",IMPORT!C899,""),"")</f>
        <v/>
      </c>
      <c r="B899" s="1">
        <f>IFERROR(VLOOKUP(D899,IMPORT!$1:$1048576,6,FALSE),"")</f>
        <v>0</v>
      </c>
      <c r="C899" s="1" t="str">
        <f>IFERROR(VLOOKUP(B899,IMPORT!$F:$G,2,FALSE),"")</f>
        <v/>
      </c>
      <c r="D899" s="8" t="str">
        <f>IFERROR(IF(IMPORT!A899&lt;&gt;"",IMPORT!A899,""),"")</f>
        <v/>
      </c>
      <c r="E899" s="1">
        <f>IFERROR(VLOOKUP(D899,IMPORT!$1:$1048576,21,FALSE),"")</f>
        <v>0</v>
      </c>
      <c r="F899" s="22" t="str">
        <f>IFERROR(IF(VLOOKUP(B899,IMPORT!$F:$J,4,0)="true","","S"),"")</f>
        <v/>
      </c>
      <c r="G899" s="10" t="str">
        <f>IFERROR(IF(VLOOKUP(B899,IMPORT!$F:$J,5,0)="normal","","B"),"")</f>
        <v/>
      </c>
      <c r="H899" s="23" t="str">
        <f>IFERROR(IF(VLOOKUP(B899,IMPORT!$F:$L,7,0)="true","","P"),"")</f>
        <v/>
      </c>
      <c r="I899" s="18" t="str">
        <f>IF(AND(OR(IMPORT!K899="available",IMPORT!K899="reservation",IMPORT!K899="reservation-late"),OR(A899&lt;&gt;"Z - Garage - Livraison",A899&lt;&gt;"Z - Garage - Livraison")),B899,"")</f>
        <v/>
      </c>
      <c r="J899" s="18" t="str">
        <f>IFERROR(IF(VLOOKUP(B899,IMPORT!$F:$AF,21,FALSE)&lt;&gt;"null",IF(OR(A899="Z - Garage - Livraison",A899="Z - Garage - Restitution"),"",B899),""),"")</f>
        <v/>
      </c>
      <c r="K899" s="18" t="str">
        <f>IF(AND(J899="",OR(IMPORT!K899="intervention",IMPORT!K899="intervention-late")),IF(OR(A899="Z - Garage - Livraison",A899="Z - Garage - Restitution"),"",B899),"")</f>
        <v/>
      </c>
      <c r="L899" s="18" t="str">
        <f t="shared" si="28"/>
        <v/>
      </c>
      <c r="M899" s="20" t="str">
        <f>IFERROR(INT(IF(OR(IMPORT!K899="intervention",IMPORT!K899="intervention-late",IMPORT!K899="unavailable"),IF(J899&lt;&gt;"",MID(VLOOKUP(B899,IMPORT!$F:$AF,21,0),1,10),MID(VLOOKUP(B899,IMPORT!$F:$AF,19,0),1,10)),"")),"")</f>
        <v/>
      </c>
      <c r="N899" s="20" t="str">
        <f>IFERROR(INT(IF(OR(IMPORT!K899="intervention",IMPORT!K899="intervention-late",IMPORT!K899="unavailable"),IF(J899&lt;&gt;"",MID(VLOOKUP(B899,IMPORT!$F:$AF,22,0),1,10),MID(VLOOKUP(B899,IMPORT!$F:$AF,20,0),1,10)),"")),"")</f>
        <v/>
      </c>
      <c r="O899" s="18" t="str">
        <f t="shared" ref="O899:O962" ca="1" si="29">IF(J899&lt;&gt;"",IF(N899&lt;&gt;"",N899-TODAY(),""),"")</f>
        <v/>
      </c>
      <c r="P899" s="14" t="str">
        <f>IFERROR(INT(IF(MID(VLOOKUP(B899,IMPORT!$F:$AF,23,FALSE),1,10)&lt;&gt;"null",MID(VLOOKUP(B899,IMPORT!$F:$AF,23,FALSE),1,10),"")),"")</f>
        <v/>
      </c>
      <c r="Q899" s="16" t="str">
        <f>IFERROR(INT(IF(MID(VLOOKUP(B899,IMPORT!$F:$AF,26,FALSE),1,10)&lt;&gt;"null",MID(VLOOKUP(B899,IMPORT!$F:$AF,26,FALSE),1,10),"")),"")</f>
        <v/>
      </c>
      <c r="R899" s="16" t="str">
        <f>IFERROR(IF(VLOOKUP(B899,IMPORT!$F:$AF,11,FALSE)="true","X",""),"")</f>
        <v/>
      </c>
      <c r="S899" s="16" t="str">
        <f>IFERROR(IF(VLOOKUP(B899,IMPORT!$F:$AF,12,FALSE)="true","X",""),"")</f>
        <v/>
      </c>
      <c r="T899" s="16" t="str">
        <f>IFERROR(IF(VLOOKUP(B899,IMPORT!$F:$AF,9,FALSE)="true","X",""),"")</f>
        <v/>
      </c>
      <c r="U899" s="16" t="str">
        <f>IFERROR(IF(VLOOKUP(B899,IMPORT!$F:$AF,10,FALSE)="true","X",""),"")</f>
        <v/>
      </c>
      <c r="V899" s="16" t="str">
        <f>IFERROR(IF(VLOOKUP(B899,IMPORT!$F:$AF,13,FALSE)="true","X",""),"")</f>
        <v/>
      </c>
      <c r="W899" s="16" t="str">
        <f>IFERROR(IF(VLOOKUP(B899,IMPORT!$F:$AF,14,FALSE)="true","X",""),"")</f>
        <v/>
      </c>
      <c r="X899" s="12" t="str">
        <f>IFERROR(INT(IF(MID(VLOOKUP(B899,IMPORT!$F:$AF,27,FALSE),1,10)&lt;&gt;"null",MID(VLOOKUP(B899,IMPORT!$F:$AF,27,FALSE),1,10),"-")),"")</f>
        <v/>
      </c>
      <c r="Y899" s="21" t="str">
        <f>IFERROR(IF(VLOOKUP(B899,IMPORT!$F:$AF,24,FALSE)&lt;&gt;"null",VLOOKUP(B899,IMPORT!$F:$AF,24,FALSE),""),"")</f>
        <v/>
      </c>
      <c r="Z899" s="18" t="str">
        <f>IFERROR(IF(VLOOKUP(B899,IMPORT!$F:$AF,25,FALSE)&lt;&gt;"null",VLOOKUP(B899,IMPORT!$F:$AF,25,FALSE),""),"")</f>
        <v/>
      </c>
    </row>
    <row r="900" spans="1:26">
      <c r="A900" s="1" t="str">
        <f>IFERROR(IF(IMPORT!C900&lt;&gt;"",IMPORT!C900,""),"")</f>
        <v/>
      </c>
      <c r="B900" s="1">
        <f>IFERROR(VLOOKUP(D900,IMPORT!$1:$1048576,6,FALSE),"")</f>
        <v>0</v>
      </c>
      <c r="C900" s="1" t="str">
        <f>IFERROR(VLOOKUP(B900,IMPORT!$F:$G,2,FALSE),"")</f>
        <v/>
      </c>
      <c r="D900" s="8" t="str">
        <f>IFERROR(IF(IMPORT!A900&lt;&gt;"",IMPORT!A900,""),"")</f>
        <v/>
      </c>
      <c r="E900" s="1">
        <f>IFERROR(VLOOKUP(D900,IMPORT!$1:$1048576,21,FALSE),"")</f>
        <v>0</v>
      </c>
      <c r="F900" s="22" t="str">
        <f>IFERROR(IF(VLOOKUP(B900,IMPORT!$F:$J,4,0)="true","","S"),"")</f>
        <v/>
      </c>
      <c r="G900" s="10" t="str">
        <f>IFERROR(IF(VLOOKUP(B900,IMPORT!$F:$J,5,0)="normal","","B"),"")</f>
        <v/>
      </c>
      <c r="H900" s="23" t="str">
        <f>IFERROR(IF(VLOOKUP(B900,IMPORT!$F:$L,7,0)="true","","P"),"")</f>
        <v/>
      </c>
      <c r="I900" s="18" t="str">
        <f>IF(AND(OR(IMPORT!K900="available",IMPORT!K900="reservation",IMPORT!K900="reservation-late"),OR(A900&lt;&gt;"Z - Garage - Livraison",A900&lt;&gt;"Z - Garage - Livraison")),B900,"")</f>
        <v/>
      </c>
      <c r="J900" s="18" t="str">
        <f>IFERROR(IF(VLOOKUP(B900,IMPORT!$F:$AF,21,FALSE)&lt;&gt;"null",IF(OR(A900="Z - Garage - Livraison",A900="Z - Garage - Restitution"),"",B900),""),"")</f>
        <v/>
      </c>
      <c r="K900" s="18" t="str">
        <f>IF(AND(J900="",OR(IMPORT!K900="intervention",IMPORT!K900="intervention-late")),IF(OR(A900="Z - Garage - Livraison",A900="Z - Garage - Restitution"),"",B900),"")</f>
        <v/>
      </c>
      <c r="L900" s="18" t="str">
        <f t="shared" si="28"/>
        <v/>
      </c>
      <c r="M900" s="20" t="str">
        <f>IFERROR(INT(IF(OR(IMPORT!K900="intervention",IMPORT!K900="intervention-late",IMPORT!K900="unavailable"),IF(J900&lt;&gt;"",MID(VLOOKUP(B900,IMPORT!$F:$AF,21,0),1,10),MID(VLOOKUP(B900,IMPORT!$F:$AF,19,0),1,10)),"")),"")</f>
        <v/>
      </c>
      <c r="N900" s="20" t="str">
        <f>IFERROR(INT(IF(OR(IMPORT!K900="intervention",IMPORT!K900="intervention-late",IMPORT!K900="unavailable"),IF(J900&lt;&gt;"",MID(VLOOKUP(B900,IMPORT!$F:$AF,22,0),1,10),MID(VLOOKUP(B900,IMPORT!$F:$AF,20,0),1,10)),"")),"")</f>
        <v/>
      </c>
      <c r="O900" s="18" t="str">
        <f t="shared" ca="1" si="29"/>
        <v/>
      </c>
      <c r="P900" s="14" t="str">
        <f>IFERROR(INT(IF(MID(VLOOKUP(B900,IMPORT!$F:$AF,23,FALSE),1,10)&lt;&gt;"null",MID(VLOOKUP(B900,IMPORT!$F:$AF,23,FALSE),1,10),"")),"")</f>
        <v/>
      </c>
      <c r="Q900" s="16" t="str">
        <f>IFERROR(INT(IF(MID(VLOOKUP(B900,IMPORT!$F:$AF,26,FALSE),1,10)&lt;&gt;"null",MID(VLOOKUP(B900,IMPORT!$F:$AF,26,FALSE),1,10),"")),"")</f>
        <v/>
      </c>
      <c r="R900" s="16" t="str">
        <f>IFERROR(IF(VLOOKUP(B900,IMPORT!$F:$AF,11,FALSE)="true","X",""),"")</f>
        <v/>
      </c>
      <c r="S900" s="16" t="str">
        <f>IFERROR(IF(VLOOKUP(B900,IMPORT!$F:$AF,12,FALSE)="true","X",""),"")</f>
        <v/>
      </c>
      <c r="T900" s="16" t="str">
        <f>IFERROR(IF(VLOOKUP(B900,IMPORT!$F:$AF,9,FALSE)="true","X",""),"")</f>
        <v/>
      </c>
      <c r="U900" s="16" t="str">
        <f>IFERROR(IF(VLOOKUP(B900,IMPORT!$F:$AF,10,FALSE)="true","X",""),"")</f>
        <v/>
      </c>
      <c r="V900" s="16" t="str">
        <f>IFERROR(IF(VLOOKUP(B900,IMPORT!$F:$AF,13,FALSE)="true","X",""),"")</f>
        <v/>
      </c>
      <c r="W900" s="16" t="str">
        <f>IFERROR(IF(VLOOKUP(B900,IMPORT!$F:$AF,14,FALSE)="true","X",""),"")</f>
        <v/>
      </c>
      <c r="X900" s="12" t="str">
        <f>IFERROR(INT(IF(MID(VLOOKUP(B900,IMPORT!$F:$AF,27,FALSE),1,10)&lt;&gt;"null",MID(VLOOKUP(B900,IMPORT!$F:$AF,27,FALSE),1,10),"-")),"")</f>
        <v/>
      </c>
      <c r="Y900" s="21" t="str">
        <f>IFERROR(IF(VLOOKUP(B900,IMPORT!$F:$AF,24,FALSE)&lt;&gt;"null",VLOOKUP(B900,IMPORT!$F:$AF,24,FALSE),""),"")</f>
        <v/>
      </c>
      <c r="Z900" s="18" t="str">
        <f>IFERROR(IF(VLOOKUP(B900,IMPORT!$F:$AF,25,FALSE)&lt;&gt;"null",VLOOKUP(B900,IMPORT!$F:$AF,25,FALSE),""),"")</f>
        <v/>
      </c>
    </row>
    <row r="901" spans="1:26">
      <c r="A901" s="1" t="str">
        <f>IFERROR(IF(IMPORT!C901&lt;&gt;"",IMPORT!C901,""),"")</f>
        <v/>
      </c>
      <c r="B901" s="1">
        <f>IFERROR(VLOOKUP(D901,IMPORT!$1:$1048576,6,FALSE),"")</f>
        <v>0</v>
      </c>
      <c r="C901" s="1" t="str">
        <f>IFERROR(VLOOKUP(B901,IMPORT!$F:$G,2,FALSE),"")</f>
        <v/>
      </c>
      <c r="D901" s="8" t="str">
        <f>IFERROR(IF(IMPORT!A901&lt;&gt;"",IMPORT!A901,""),"")</f>
        <v/>
      </c>
      <c r="E901" s="1">
        <f>IFERROR(VLOOKUP(D901,IMPORT!$1:$1048576,21,FALSE),"")</f>
        <v>0</v>
      </c>
      <c r="F901" s="22" t="str">
        <f>IFERROR(IF(VLOOKUP(B901,IMPORT!$F:$J,4,0)="true","","S"),"")</f>
        <v/>
      </c>
      <c r="G901" s="10" t="str">
        <f>IFERROR(IF(VLOOKUP(B901,IMPORT!$F:$J,5,0)="normal","","B"),"")</f>
        <v/>
      </c>
      <c r="H901" s="23" t="str">
        <f>IFERROR(IF(VLOOKUP(B901,IMPORT!$F:$L,7,0)="true","","P"),"")</f>
        <v/>
      </c>
      <c r="I901" s="18" t="str">
        <f>IF(AND(OR(IMPORT!K901="available",IMPORT!K901="reservation",IMPORT!K901="reservation-late"),OR(A901&lt;&gt;"Z - Garage - Livraison",A901&lt;&gt;"Z - Garage - Livraison")),B901,"")</f>
        <v/>
      </c>
      <c r="J901" s="18" t="str">
        <f>IFERROR(IF(VLOOKUP(B901,IMPORT!$F:$AF,21,FALSE)&lt;&gt;"null",IF(OR(A901="Z - Garage - Livraison",A901="Z - Garage - Restitution"),"",B901),""),"")</f>
        <v/>
      </c>
      <c r="K901" s="18" t="str">
        <f>IF(AND(J901="",OR(IMPORT!K901="intervention",IMPORT!K901="intervention-late")),IF(OR(A901="Z - Garage - Livraison",A901="Z - Garage - Restitution"),"",B901),"")</f>
        <v/>
      </c>
      <c r="L901" s="18" t="str">
        <f t="shared" si="28"/>
        <v/>
      </c>
      <c r="M901" s="20" t="str">
        <f>IFERROR(INT(IF(OR(IMPORT!K901="intervention",IMPORT!K901="intervention-late",IMPORT!K901="unavailable"),IF(J901&lt;&gt;"",MID(VLOOKUP(B901,IMPORT!$F:$AF,21,0),1,10),MID(VLOOKUP(B901,IMPORT!$F:$AF,19,0),1,10)),"")),"")</f>
        <v/>
      </c>
      <c r="N901" s="20" t="str">
        <f>IFERROR(INT(IF(OR(IMPORT!K901="intervention",IMPORT!K901="intervention-late",IMPORT!K901="unavailable"),IF(J901&lt;&gt;"",MID(VLOOKUP(B901,IMPORT!$F:$AF,22,0),1,10),MID(VLOOKUP(B901,IMPORT!$F:$AF,20,0),1,10)),"")),"")</f>
        <v/>
      </c>
      <c r="O901" s="18" t="str">
        <f t="shared" ca="1" si="29"/>
        <v/>
      </c>
      <c r="P901" s="14" t="str">
        <f>IFERROR(INT(IF(MID(VLOOKUP(B901,IMPORT!$F:$AF,23,FALSE),1,10)&lt;&gt;"null",MID(VLOOKUP(B901,IMPORT!$F:$AF,23,FALSE),1,10),"")),"")</f>
        <v/>
      </c>
      <c r="Q901" s="16" t="str">
        <f>IFERROR(INT(IF(MID(VLOOKUP(B901,IMPORT!$F:$AF,26,FALSE),1,10)&lt;&gt;"null",MID(VLOOKUP(B901,IMPORT!$F:$AF,26,FALSE),1,10),"")),"")</f>
        <v/>
      </c>
      <c r="R901" s="16" t="str">
        <f>IFERROR(IF(VLOOKUP(B901,IMPORT!$F:$AF,11,FALSE)="true","X",""),"")</f>
        <v/>
      </c>
      <c r="S901" s="16" t="str">
        <f>IFERROR(IF(VLOOKUP(B901,IMPORT!$F:$AF,12,FALSE)="true","X",""),"")</f>
        <v/>
      </c>
      <c r="T901" s="16" t="str">
        <f>IFERROR(IF(VLOOKUP(B901,IMPORT!$F:$AF,9,FALSE)="true","X",""),"")</f>
        <v/>
      </c>
      <c r="U901" s="16" t="str">
        <f>IFERROR(IF(VLOOKUP(B901,IMPORT!$F:$AF,10,FALSE)="true","X",""),"")</f>
        <v/>
      </c>
      <c r="V901" s="16" t="str">
        <f>IFERROR(IF(VLOOKUP(B901,IMPORT!$F:$AF,13,FALSE)="true","X",""),"")</f>
        <v/>
      </c>
      <c r="W901" s="16" t="str">
        <f>IFERROR(IF(VLOOKUP(B901,IMPORT!$F:$AF,14,FALSE)="true","X",""),"")</f>
        <v/>
      </c>
      <c r="X901" s="12" t="str">
        <f>IFERROR(INT(IF(MID(VLOOKUP(B901,IMPORT!$F:$AF,27,FALSE),1,10)&lt;&gt;"null",MID(VLOOKUP(B901,IMPORT!$F:$AF,27,FALSE),1,10),"-")),"")</f>
        <v/>
      </c>
      <c r="Y901" s="21" t="str">
        <f>IFERROR(IF(VLOOKUP(B901,IMPORT!$F:$AF,24,FALSE)&lt;&gt;"null",VLOOKUP(B901,IMPORT!$F:$AF,24,FALSE),""),"")</f>
        <v/>
      </c>
      <c r="Z901" s="18" t="str">
        <f>IFERROR(IF(VLOOKUP(B901,IMPORT!$F:$AF,25,FALSE)&lt;&gt;"null",VLOOKUP(B901,IMPORT!$F:$AF,25,FALSE),""),"")</f>
        <v/>
      </c>
    </row>
    <row r="902" spans="1:26">
      <c r="A902" s="1" t="str">
        <f>IFERROR(IF(IMPORT!C902&lt;&gt;"",IMPORT!C902,""),"")</f>
        <v/>
      </c>
      <c r="B902" s="1">
        <f>IFERROR(VLOOKUP(D902,IMPORT!$1:$1048576,6,FALSE),"")</f>
        <v>0</v>
      </c>
      <c r="C902" s="1" t="str">
        <f>IFERROR(VLOOKUP(B902,IMPORT!$F:$G,2,FALSE),"")</f>
        <v/>
      </c>
      <c r="D902" s="8" t="str">
        <f>IFERROR(IF(IMPORT!A902&lt;&gt;"",IMPORT!A902,""),"")</f>
        <v/>
      </c>
      <c r="E902" s="1">
        <f>IFERROR(VLOOKUP(D902,IMPORT!$1:$1048576,21,FALSE),"")</f>
        <v>0</v>
      </c>
      <c r="F902" s="22" t="str">
        <f>IFERROR(IF(VLOOKUP(B902,IMPORT!$F:$J,4,0)="true","","S"),"")</f>
        <v/>
      </c>
      <c r="G902" s="10" t="str">
        <f>IFERROR(IF(VLOOKUP(B902,IMPORT!$F:$J,5,0)="normal","","B"),"")</f>
        <v/>
      </c>
      <c r="H902" s="23" t="str">
        <f>IFERROR(IF(VLOOKUP(B902,IMPORT!$F:$L,7,0)="true","","P"),"")</f>
        <v/>
      </c>
      <c r="I902" s="18" t="str">
        <f>IF(AND(OR(IMPORT!K902="available",IMPORT!K902="reservation",IMPORT!K902="reservation-late"),OR(A902&lt;&gt;"Z - Garage - Livraison",A902&lt;&gt;"Z - Garage - Livraison")),B902,"")</f>
        <v/>
      </c>
      <c r="J902" s="18" t="str">
        <f>IFERROR(IF(VLOOKUP(B902,IMPORT!$F:$AF,21,FALSE)&lt;&gt;"null",IF(OR(A902="Z - Garage - Livraison",A902="Z - Garage - Restitution"),"",B902),""),"")</f>
        <v/>
      </c>
      <c r="K902" s="18" t="str">
        <f>IF(AND(J902="",OR(IMPORT!K902="intervention",IMPORT!K902="intervention-late")),IF(OR(A902="Z - Garage - Livraison",A902="Z - Garage - Restitution"),"",B902),"")</f>
        <v/>
      </c>
      <c r="L902" s="18" t="str">
        <f t="shared" si="28"/>
        <v/>
      </c>
      <c r="M902" s="20" t="str">
        <f>IFERROR(INT(IF(OR(IMPORT!K902="intervention",IMPORT!K902="intervention-late",IMPORT!K902="unavailable"),IF(J902&lt;&gt;"",MID(VLOOKUP(B902,IMPORT!$F:$AF,21,0),1,10),MID(VLOOKUP(B902,IMPORT!$F:$AF,19,0),1,10)),"")),"")</f>
        <v/>
      </c>
      <c r="N902" s="20" t="str">
        <f>IFERROR(INT(IF(OR(IMPORT!K902="intervention",IMPORT!K902="intervention-late",IMPORT!K902="unavailable"),IF(J902&lt;&gt;"",MID(VLOOKUP(B902,IMPORT!$F:$AF,22,0),1,10),MID(VLOOKUP(B902,IMPORT!$F:$AF,20,0),1,10)),"")),"")</f>
        <v/>
      </c>
      <c r="O902" s="18" t="str">
        <f t="shared" ca="1" si="29"/>
        <v/>
      </c>
      <c r="P902" s="14" t="str">
        <f>IFERROR(INT(IF(MID(VLOOKUP(B902,IMPORT!$F:$AF,23,FALSE),1,10)&lt;&gt;"null",MID(VLOOKUP(B902,IMPORT!$F:$AF,23,FALSE),1,10),"")),"")</f>
        <v/>
      </c>
      <c r="Q902" s="16" t="str">
        <f>IFERROR(INT(IF(MID(VLOOKUP(B902,IMPORT!$F:$AF,26,FALSE),1,10)&lt;&gt;"null",MID(VLOOKUP(B902,IMPORT!$F:$AF,26,FALSE),1,10),"")),"")</f>
        <v/>
      </c>
      <c r="R902" s="16" t="str">
        <f>IFERROR(IF(VLOOKUP(B902,IMPORT!$F:$AF,11,FALSE)="true","X",""),"")</f>
        <v/>
      </c>
      <c r="S902" s="16" t="str">
        <f>IFERROR(IF(VLOOKUP(B902,IMPORT!$F:$AF,12,FALSE)="true","X",""),"")</f>
        <v/>
      </c>
      <c r="T902" s="16" t="str">
        <f>IFERROR(IF(VLOOKUP(B902,IMPORT!$F:$AF,9,FALSE)="true","X",""),"")</f>
        <v/>
      </c>
      <c r="U902" s="16" t="str">
        <f>IFERROR(IF(VLOOKUP(B902,IMPORT!$F:$AF,10,FALSE)="true","X",""),"")</f>
        <v/>
      </c>
      <c r="V902" s="16" t="str">
        <f>IFERROR(IF(VLOOKUP(B902,IMPORT!$F:$AF,13,FALSE)="true","X",""),"")</f>
        <v/>
      </c>
      <c r="W902" s="16" t="str">
        <f>IFERROR(IF(VLOOKUP(B902,IMPORT!$F:$AF,14,FALSE)="true","X",""),"")</f>
        <v/>
      </c>
      <c r="X902" s="12" t="str">
        <f>IFERROR(INT(IF(MID(VLOOKUP(B902,IMPORT!$F:$AF,27,FALSE),1,10)&lt;&gt;"null",MID(VLOOKUP(B902,IMPORT!$F:$AF,27,FALSE),1,10),"-")),"")</f>
        <v/>
      </c>
      <c r="Y902" s="21" t="str">
        <f>IFERROR(IF(VLOOKUP(B902,IMPORT!$F:$AF,24,FALSE)&lt;&gt;"null",VLOOKUP(B902,IMPORT!$F:$AF,24,FALSE),""),"")</f>
        <v/>
      </c>
      <c r="Z902" s="18" t="str">
        <f>IFERROR(IF(VLOOKUP(B902,IMPORT!$F:$AF,25,FALSE)&lt;&gt;"null",VLOOKUP(B902,IMPORT!$F:$AF,25,FALSE),""),"")</f>
        <v/>
      </c>
    </row>
    <row r="903" spans="1:26">
      <c r="A903" s="1" t="str">
        <f>IFERROR(IF(IMPORT!C903&lt;&gt;"",IMPORT!C903,""),"")</f>
        <v/>
      </c>
      <c r="B903" s="1">
        <f>IFERROR(VLOOKUP(D903,IMPORT!$1:$1048576,6,FALSE),"")</f>
        <v>0</v>
      </c>
      <c r="C903" s="1" t="str">
        <f>IFERROR(VLOOKUP(B903,IMPORT!$F:$G,2,FALSE),"")</f>
        <v/>
      </c>
      <c r="D903" s="8" t="str">
        <f>IFERROR(IF(IMPORT!A903&lt;&gt;"",IMPORT!A903,""),"")</f>
        <v/>
      </c>
      <c r="E903" s="1">
        <f>IFERROR(VLOOKUP(D903,IMPORT!$1:$1048576,21,FALSE),"")</f>
        <v>0</v>
      </c>
      <c r="F903" s="22" t="str">
        <f>IFERROR(IF(VLOOKUP(B903,IMPORT!$F:$J,4,0)="true","","S"),"")</f>
        <v/>
      </c>
      <c r="G903" s="10" t="str">
        <f>IFERROR(IF(VLOOKUP(B903,IMPORT!$F:$J,5,0)="normal","","B"),"")</f>
        <v/>
      </c>
      <c r="H903" s="23" t="str">
        <f>IFERROR(IF(VLOOKUP(B903,IMPORT!$F:$L,7,0)="true","","P"),"")</f>
        <v/>
      </c>
      <c r="I903" s="18" t="str">
        <f>IF(AND(OR(IMPORT!K903="available",IMPORT!K903="reservation",IMPORT!K903="reservation-late"),OR(A903&lt;&gt;"Z - Garage - Livraison",A903&lt;&gt;"Z - Garage - Livraison")),B903,"")</f>
        <v/>
      </c>
      <c r="J903" s="18" t="str">
        <f>IFERROR(IF(VLOOKUP(B903,IMPORT!$F:$AF,21,FALSE)&lt;&gt;"null",IF(OR(A903="Z - Garage - Livraison",A903="Z - Garage - Restitution"),"",B903),""),"")</f>
        <v/>
      </c>
      <c r="K903" s="18" t="str">
        <f>IF(AND(J903="",OR(IMPORT!K903="intervention",IMPORT!K903="intervention-late")),IF(OR(A903="Z - Garage - Livraison",A903="Z - Garage - Restitution"),"",B903),"")</f>
        <v/>
      </c>
      <c r="L903" s="18" t="str">
        <f t="shared" si="28"/>
        <v/>
      </c>
      <c r="M903" s="20" t="str">
        <f>IFERROR(INT(IF(OR(IMPORT!K903="intervention",IMPORT!K903="intervention-late",IMPORT!K903="unavailable"),IF(J903&lt;&gt;"",MID(VLOOKUP(B903,IMPORT!$F:$AF,21,0),1,10),MID(VLOOKUP(B903,IMPORT!$F:$AF,19,0),1,10)),"")),"")</f>
        <v/>
      </c>
      <c r="N903" s="20" t="str">
        <f>IFERROR(INT(IF(OR(IMPORT!K903="intervention",IMPORT!K903="intervention-late",IMPORT!K903="unavailable"),IF(J903&lt;&gt;"",MID(VLOOKUP(B903,IMPORT!$F:$AF,22,0),1,10),MID(VLOOKUP(B903,IMPORT!$F:$AF,20,0),1,10)),"")),"")</f>
        <v/>
      </c>
      <c r="O903" s="18" t="str">
        <f t="shared" ca="1" si="29"/>
        <v/>
      </c>
      <c r="P903" s="14" t="str">
        <f>IFERROR(INT(IF(MID(VLOOKUP(B903,IMPORT!$F:$AF,23,FALSE),1,10)&lt;&gt;"null",MID(VLOOKUP(B903,IMPORT!$F:$AF,23,FALSE),1,10),"")),"")</f>
        <v/>
      </c>
      <c r="Q903" s="16" t="str">
        <f>IFERROR(INT(IF(MID(VLOOKUP(B903,IMPORT!$F:$AF,26,FALSE),1,10)&lt;&gt;"null",MID(VLOOKUP(B903,IMPORT!$F:$AF,26,FALSE),1,10),"")),"")</f>
        <v/>
      </c>
      <c r="R903" s="16" t="str">
        <f>IFERROR(IF(VLOOKUP(B903,IMPORT!$F:$AF,11,FALSE)="true","X",""),"")</f>
        <v/>
      </c>
      <c r="S903" s="16" t="str">
        <f>IFERROR(IF(VLOOKUP(B903,IMPORT!$F:$AF,12,FALSE)="true","X",""),"")</f>
        <v/>
      </c>
      <c r="T903" s="16" t="str">
        <f>IFERROR(IF(VLOOKUP(B903,IMPORT!$F:$AF,9,FALSE)="true","X",""),"")</f>
        <v/>
      </c>
      <c r="U903" s="16" t="str">
        <f>IFERROR(IF(VLOOKUP(B903,IMPORT!$F:$AF,10,FALSE)="true","X",""),"")</f>
        <v/>
      </c>
      <c r="V903" s="16" t="str">
        <f>IFERROR(IF(VLOOKUP(B903,IMPORT!$F:$AF,13,FALSE)="true","X",""),"")</f>
        <v/>
      </c>
      <c r="W903" s="16" t="str">
        <f>IFERROR(IF(VLOOKUP(B903,IMPORT!$F:$AF,14,FALSE)="true","X",""),"")</f>
        <v/>
      </c>
      <c r="X903" s="12" t="str">
        <f>IFERROR(INT(IF(MID(VLOOKUP(B903,IMPORT!$F:$AF,27,FALSE),1,10)&lt;&gt;"null",MID(VLOOKUP(B903,IMPORT!$F:$AF,27,FALSE),1,10),"-")),"")</f>
        <v/>
      </c>
      <c r="Y903" s="21" t="str">
        <f>IFERROR(IF(VLOOKUP(B903,IMPORT!$F:$AF,24,FALSE)&lt;&gt;"null",VLOOKUP(B903,IMPORT!$F:$AF,24,FALSE),""),"")</f>
        <v/>
      </c>
      <c r="Z903" s="18" t="str">
        <f>IFERROR(IF(VLOOKUP(B903,IMPORT!$F:$AF,25,FALSE)&lt;&gt;"null",VLOOKUP(B903,IMPORT!$F:$AF,25,FALSE),""),"")</f>
        <v/>
      </c>
    </row>
    <row r="904" spans="1:26">
      <c r="A904" s="1" t="str">
        <f>IFERROR(IF(IMPORT!C904&lt;&gt;"",IMPORT!C904,""),"")</f>
        <v/>
      </c>
      <c r="B904" s="1">
        <f>IFERROR(VLOOKUP(D904,IMPORT!$1:$1048576,6,FALSE),"")</f>
        <v>0</v>
      </c>
      <c r="C904" s="1" t="str">
        <f>IFERROR(VLOOKUP(B904,IMPORT!$F:$G,2,FALSE),"")</f>
        <v/>
      </c>
      <c r="D904" s="8" t="str">
        <f>IFERROR(IF(IMPORT!A904&lt;&gt;"",IMPORT!A904,""),"")</f>
        <v/>
      </c>
      <c r="E904" s="1">
        <f>IFERROR(VLOOKUP(D904,IMPORT!$1:$1048576,21,FALSE),"")</f>
        <v>0</v>
      </c>
      <c r="F904" s="22" t="str">
        <f>IFERROR(IF(VLOOKUP(B904,IMPORT!$F:$J,4,0)="true","","S"),"")</f>
        <v/>
      </c>
      <c r="G904" s="10" t="str">
        <f>IFERROR(IF(VLOOKUP(B904,IMPORT!$F:$J,5,0)="normal","","B"),"")</f>
        <v/>
      </c>
      <c r="H904" s="23" t="str">
        <f>IFERROR(IF(VLOOKUP(B904,IMPORT!$F:$L,7,0)="true","","P"),"")</f>
        <v/>
      </c>
      <c r="I904" s="18" t="str">
        <f>IF(AND(OR(IMPORT!K904="available",IMPORT!K904="reservation",IMPORT!K904="reservation-late"),OR(A904&lt;&gt;"Z - Garage - Livraison",A904&lt;&gt;"Z - Garage - Livraison")),B904,"")</f>
        <v/>
      </c>
      <c r="J904" s="18" t="str">
        <f>IFERROR(IF(VLOOKUP(B904,IMPORT!$F:$AF,21,FALSE)&lt;&gt;"null",IF(OR(A904="Z - Garage - Livraison",A904="Z - Garage - Restitution"),"",B904),""),"")</f>
        <v/>
      </c>
      <c r="K904" s="18" t="str">
        <f>IF(AND(J904="",OR(IMPORT!K904="intervention",IMPORT!K904="intervention-late")),IF(OR(A904="Z - Garage - Livraison",A904="Z - Garage - Restitution"),"",B904),"")</f>
        <v/>
      </c>
      <c r="L904" s="18" t="str">
        <f t="shared" si="28"/>
        <v/>
      </c>
      <c r="M904" s="20" t="str">
        <f>IFERROR(INT(IF(OR(IMPORT!K904="intervention",IMPORT!K904="intervention-late",IMPORT!K904="unavailable"),IF(J904&lt;&gt;"",MID(VLOOKUP(B904,IMPORT!$F:$AF,21,0),1,10),MID(VLOOKUP(B904,IMPORT!$F:$AF,19,0),1,10)),"")),"")</f>
        <v/>
      </c>
      <c r="N904" s="20" t="str">
        <f>IFERROR(INT(IF(OR(IMPORT!K904="intervention",IMPORT!K904="intervention-late",IMPORT!K904="unavailable"),IF(J904&lt;&gt;"",MID(VLOOKUP(B904,IMPORT!$F:$AF,22,0),1,10),MID(VLOOKUP(B904,IMPORT!$F:$AF,20,0),1,10)),"")),"")</f>
        <v/>
      </c>
      <c r="O904" s="18" t="str">
        <f t="shared" ca="1" si="29"/>
        <v/>
      </c>
      <c r="P904" s="14" t="str">
        <f>IFERROR(INT(IF(MID(VLOOKUP(B904,IMPORT!$F:$AF,23,FALSE),1,10)&lt;&gt;"null",MID(VLOOKUP(B904,IMPORT!$F:$AF,23,FALSE),1,10),"")),"")</f>
        <v/>
      </c>
      <c r="Q904" s="16" t="str">
        <f>IFERROR(INT(IF(MID(VLOOKUP(B904,IMPORT!$F:$AF,26,FALSE),1,10)&lt;&gt;"null",MID(VLOOKUP(B904,IMPORT!$F:$AF,26,FALSE),1,10),"")),"")</f>
        <v/>
      </c>
      <c r="R904" s="16" t="str">
        <f>IFERROR(IF(VLOOKUP(B904,IMPORT!$F:$AF,11,FALSE)="true","X",""),"")</f>
        <v/>
      </c>
      <c r="S904" s="16" t="str">
        <f>IFERROR(IF(VLOOKUP(B904,IMPORT!$F:$AF,12,FALSE)="true","X",""),"")</f>
        <v/>
      </c>
      <c r="T904" s="16" t="str">
        <f>IFERROR(IF(VLOOKUP(B904,IMPORT!$F:$AF,9,FALSE)="true","X",""),"")</f>
        <v/>
      </c>
      <c r="U904" s="16" t="str">
        <f>IFERROR(IF(VLOOKUP(B904,IMPORT!$F:$AF,10,FALSE)="true","X",""),"")</f>
        <v/>
      </c>
      <c r="V904" s="16" t="str">
        <f>IFERROR(IF(VLOOKUP(B904,IMPORT!$F:$AF,13,FALSE)="true","X",""),"")</f>
        <v/>
      </c>
      <c r="W904" s="16" t="str">
        <f>IFERROR(IF(VLOOKUP(B904,IMPORT!$F:$AF,14,FALSE)="true","X",""),"")</f>
        <v/>
      </c>
      <c r="X904" s="12" t="str">
        <f>IFERROR(INT(IF(MID(VLOOKUP(B904,IMPORT!$F:$AF,27,FALSE),1,10)&lt;&gt;"null",MID(VLOOKUP(B904,IMPORT!$F:$AF,27,FALSE),1,10),"-")),"")</f>
        <v/>
      </c>
      <c r="Y904" s="21" t="str">
        <f>IFERROR(IF(VLOOKUP(B904,IMPORT!$F:$AF,24,FALSE)&lt;&gt;"null",VLOOKUP(B904,IMPORT!$F:$AF,24,FALSE),""),"")</f>
        <v/>
      </c>
      <c r="Z904" s="18" t="str">
        <f>IFERROR(IF(VLOOKUP(B904,IMPORT!$F:$AF,25,FALSE)&lt;&gt;"null",VLOOKUP(B904,IMPORT!$F:$AF,25,FALSE),""),"")</f>
        <v/>
      </c>
    </row>
    <row r="905" spans="1:26">
      <c r="A905" s="1" t="str">
        <f>IFERROR(IF(IMPORT!C905&lt;&gt;"",IMPORT!C905,""),"")</f>
        <v/>
      </c>
      <c r="B905" s="1">
        <f>IFERROR(VLOOKUP(D905,IMPORT!$1:$1048576,6,FALSE),"")</f>
        <v>0</v>
      </c>
      <c r="C905" s="1" t="str">
        <f>IFERROR(VLOOKUP(B905,IMPORT!$F:$G,2,FALSE),"")</f>
        <v/>
      </c>
      <c r="D905" s="8" t="str">
        <f>IFERROR(IF(IMPORT!A905&lt;&gt;"",IMPORT!A905,""),"")</f>
        <v/>
      </c>
      <c r="E905" s="1">
        <f>IFERROR(VLOOKUP(D905,IMPORT!$1:$1048576,21,FALSE),"")</f>
        <v>0</v>
      </c>
      <c r="F905" s="22" t="str">
        <f>IFERROR(IF(VLOOKUP(B905,IMPORT!$F:$J,4,0)="true","","S"),"")</f>
        <v/>
      </c>
      <c r="G905" s="10" t="str">
        <f>IFERROR(IF(VLOOKUP(B905,IMPORT!$F:$J,5,0)="normal","","B"),"")</f>
        <v/>
      </c>
      <c r="H905" s="23" t="str">
        <f>IFERROR(IF(VLOOKUP(B905,IMPORT!$F:$L,7,0)="true","","P"),"")</f>
        <v/>
      </c>
      <c r="I905" s="18" t="str">
        <f>IF(AND(OR(IMPORT!K905="available",IMPORT!K905="reservation",IMPORT!K905="reservation-late"),OR(A905&lt;&gt;"Z - Garage - Livraison",A905&lt;&gt;"Z - Garage - Livraison")),B905,"")</f>
        <v/>
      </c>
      <c r="J905" s="18" t="str">
        <f>IFERROR(IF(VLOOKUP(B905,IMPORT!$F:$AF,21,FALSE)&lt;&gt;"null",IF(OR(A905="Z - Garage - Livraison",A905="Z - Garage - Restitution"),"",B905),""),"")</f>
        <v/>
      </c>
      <c r="K905" s="18" t="str">
        <f>IF(AND(J905="",OR(IMPORT!K905="intervention",IMPORT!K905="intervention-late")),IF(OR(A905="Z - Garage - Livraison",A905="Z - Garage - Restitution"),"",B905),"")</f>
        <v/>
      </c>
      <c r="L905" s="18" t="str">
        <f t="shared" si="28"/>
        <v/>
      </c>
      <c r="M905" s="20" t="str">
        <f>IFERROR(INT(IF(OR(IMPORT!K905="intervention",IMPORT!K905="intervention-late",IMPORT!K905="unavailable"),IF(J905&lt;&gt;"",MID(VLOOKUP(B905,IMPORT!$F:$AF,21,0),1,10),MID(VLOOKUP(B905,IMPORT!$F:$AF,19,0),1,10)),"")),"")</f>
        <v/>
      </c>
      <c r="N905" s="20" t="str">
        <f>IFERROR(INT(IF(OR(IMPORT!K905="intervention",IMPORT!K905="intervention-late",IMPORT!K905="unavailable"),IF(J905&lt;&gt;"",MID(VLOOKUP(B905,IMPORT!$F:$AF,22,0),1,10),MID(VLOOKUP(B905,IMPORT!$F:$AF,20,0),1,10)),"")),"")</f>
        <v/>
      </c>
      <c r="O905" s="18" t="str">
        <f t="shared" ca="1" si="29"/>
        <v/>
      </c>
      <c r="P905" s="14" t="str">
        <f>IFERROR(INT(IF(MID(VLOOKUP(B905,IMPORT!$F:$AF,23,FALSE),1,10)&lt;&gt;"null",MID(VLOOKUP(B905,IMPORT!$F:$AF,23,FALSE),1,10),"")),"")</f>
        <v/>
      </c>
      <c r="Q905" s="16" t="str">
        <f>IFERROR(INT(IF(MID(VLOOKUP(B905,IMPORT!$F:$AF,26,FALSE),1,10)&lt;&gt;"null",MID(VLOOKUP(B905,IMPORT!$F:$AF,26,FALSE),1,10),"")),"")</f>
        <v/>
      </c>
      <c r="R905" s="16" t="str">
        <f>IFERROR(IF(VLOOKUP(B905,IMPORT!$F:$AF,11,FALSE)="true","X",""),"")</f>
        <v/>
      </c>
      <c r="S905" s="16" t="str">
        <f>IFERROR(IF(VLOOKUP(B905,IMPORT!$F:$AF,12,FALSE)="true","X",""),"")</f>
        <v/>
      </c>
      <c r="T905" s="16" t="str">
        <f>IFERROR(IF(VLOOKUP(B905,IMPORT!$F:$AF,9,FALSE)="true","X",""),"")</f>
        <v/>
      </c>
      <c r="U905" s="16" t="str">
        <f>IFERROR(IF(VLOOKUP(B905,IMPORT!$F:$AF,10,FALSE)="true","X",""),"")</f>
        <v/>
      </c>
      <c r="V905" s="16" t="str">
        <f>IFERROR(IF(VLOOKUP(B905,IMPORT!$F:$AF,13,FALSE)="true","X",""),"")</f>
        <v/>
      </c>
      <c r="W905" s="16" t="str">
        <f>IFERROR(IF(VLOOKUP(B905,IMPORT!$F:$AF,14,FALSE)="true","X",""),"")</f>
        <v/>
      </c>
      <c r="X905" s="12" t="str">
        <f>IFERROR(INT(IF(MID(VLOOKUP(B905,IMPORT!$F:$AF,27,FALSE),1,10)&lt;&gt;"null",MID(VLOOKUP(B905,IMPORT!$F:$AF,27,FALSE),1,10),"-")),"")</f>
        <v/>
      </c>
      <c r="Y905" s="21" t="str">
        <f>IFERROR(IF(VLOOKUP(B905,IMPORT!$F:$AF,24,FALSE)&lt;&gt;"null",VLOOKUP(B905,IMPORT!$F:$AF,24,FALSE),""),"")</f>
        <v/>
      </c>
      <c r="Z905" s="18" t="str">
        <f>IFERROR(IF(VLOOKUP(B905,IMPORT!$F:$AF,25,FALSE)&lt;&gt;"null",VLOOKUP(B905,IMPORT!$F:$AF,25,FALSE),""),"")</f>
        <v/>
      </c>
    </row>
    <row r="906" spans="1:26">
      <c r="A906" s="1" t="str">
        <f>IFERROR(IF(IMPORT!C906&lt;&gt;"",IMPORT!C906,""),"")</f>
        <v/>
      </c>
      <c r="B906" s="1">
        <f>IFERROR(VLOOKUP(D906,IMPORT!$1:$1048576,6,FALSE),"")</f>
        <v>0</v>
      </c>
      <c r="C906" s="1" t="str">
        <f>IFERROR(VLOOKUP(B906,IMPORT!$F:$G,2,FALSE),"")</f>
        <v/>
      </c>
      <c r="D906" s="8" t="str">
        <f>IFERROR(IF(IMPORT!A906&lt;&gt;"",IMPORT!A906,""),"")</f>
        <v/>
      </c>
      <c r="E906" s="1">
        <f>IFERROR(VLOOKUP(D906,IMPORT!$1:$1048576,21,FALSE),"")</f>
        <v>0</v>
      </c>
      <c r="F906" s="22" t="str">
        <f>IFERROR(IF(VLOOKUP(B906,IMPORT!$F:$J,4,0)="true","","S"),"")</f>
        <v/>
      </c>
      <c r="G906" s="10" t="str">
        <f>IFERROR(IF(VLOOKUP(B906,IMPORT!$F:$J,5,0)="normal","","B"),"")</f>
        <v/>
      </c>
      <c r="H906" s="23" t="str">
        <f>IFERROR(IF(VLOOKUP(B906,IMPORT!$F:$L,7,0)="true","","P"),"")</f>
        <v/>
      </c>
      <c r="I906" s="18" t="str">
        <f>IF(AND(OR(IMPORT!K906="available",IMPORT!K906="reservation",IMPORT!K906="reservation-late"),OR(A906&lt;&gt;"Z - Garage - Livraison",A906&lt;&gt;"Z - Garage - Livraison")),B906,"")</f>
        <v/>
      </c>
      <c r="J906" s="18" t="str">
        <f>IFERROR(IF(VLOOKUP(B906,IMPORT!$F:$AF,21,FALSE)&lt;&gt;"null",IF(OR(A906="Z - Garage - Livraison",A906="Z - Garage - Restitution"),"",B906),""),"")</f>
        <v/>
      </c>
      <c r="K906" s="18" t="str">
        <f>IF(AND(J906="",OR(IMPORT!K906="intervention",IMPORT!K906="intervention-late")),IF(OR(A906="Z - Garage - Livraison",A906="Z - Garage - Restitution"),"",B906),"")</f>
        <v/>
      </c>
      <c r="L906" s="18" t="str">
        <f t="shared" si="28"/>
        <v/>
      </c>
      <c r="M906" s="20" t="str">
        <f>IFERROR(INT(IF(OR(IMPORT!K906="intervention",IMPORT!K906="intervention-late",IMPORT!K906="unavailable"),IF(J906&lt;&gt;"",MID(VLOOKUP(B906,IMPORT!$F:$AF,21,0),1,10),MID(VLOOKUP(B906,IMPORT!$F:$AF,19,0),1,10)),"")),"")</f>
        <v/>
      </c>
      <c r="N906" s="20" t="str">
        <f>IFERROR(INT(IF(OR(IMPORT!K906="intervention",IMPORT!K906="intervention-late",IMPORT!K906="unavailable"),IF(J906&lt;&gt;"",MID(VLOOKUP(B906,IMPORT!$F:$AF,22,0),1,10),MID(VLOOKUP(B906,IMPORT!$F:$AF,20,0),1,10)),"")),"")</f>
        <v/>
      </c>
      <c r="O906" s="18" t="str">
        <f t="shared" ca="1" si="29"/>
        <v/>
      </c>
      <c r="P906" s="14" t="str">
        <f>IFERROR(INT(IF(MID(VLOOKUP(B906,IMPORT!$F:$AF,23,FALSE),1,10)&lt;&gt;"null",MID(VLOOKUP(B906,IMPORT!$F:$AF,23,FALSE),1,10),"")),"")</f>
        <v/>
      </c>
      <c r="Q906" s="16" t="str">
        <f>IFERROR(INT(IF(MID(VLOOKUP(B906,IMPORT!$F:$AF,26,FALSE),1,10)&lt;&gt;"null",MID(VLOOKUP(B906,IMPORT!$F:$AF,26,FALSE),1,10),"")),"")</f>
        <v/>
      </c>
      <c r="R906" s="16" t="str">
        <f>IFERROR(IF(VLOOKUP(B906,IMPORT!$F:$AF,11,FALSE)="true","X",""),"")</f>
        <v/>
      </c>
      <c r="S906" s="16" t="str">
        <f>IFERROR(IF(VLOOKUP(B906,IMPORT!$F:$AF,12,FALSE)="true","X",""),"")</f>
        <v/>
      </c>
      <c r="T906" s="16" t="str">
        <f>IFERROR(IF(VLOOKUP(B906,IMPORT!$F:$AF,9,FALSE)="true","X",""),"")</f>
        <v/>
      </c>
      <c r="U906" s="16" t="str">
        <f>IFERROR(IF(VLOOKUP(B906,IMPORT!$F:$AF,10,FALSE)="true","X",""),"")</f>
        <v/>
      </c>
      <c r="V906" s="16" t="str">
        <f>IFERROR(IF(VLOOKUP(B906,IMPORT!$F:$AF,13,FALSE)="true","X",""),"")</f>
        <v/>
      </c>
      <c r="W906" s="16" t="str">
        <f>IFERROR(IF(VLOOKUP(B906,IMPORT!$F:$AF,14,FALSE)="true","X",""),"")</f>
        <v/>
      </c>
      <c r="X906" s="12" t="str">
        <f>IFERROR(INT(IF(MID(VLOOKUP(B906,IMPORT!$F:$AF,27,FALSE),1,10)&lt;&gt;"null",MID(VLOOKUP(B906,IMPORT!$F:$AF,27,FALSE),1,10),"-")),"")</f>
        <v/>
      </c>
      <c r="Y906" s="21" t="str">
        <f>IFERROR(IF(VLOOKUP(B906,IMPORT!$F:$AF,24,FALSE)&lt;&gt;"null",VLOOKUP(B906,IMPORT!$F:$AF,24,FALSE),""),"")</f>
        <v/>
      </c>
      <c r="Z906" s="18" t="str">
        <f>IFERROR(IF(VLOOKUP(B906,IMPORT!$F:$AF,25,FALSE)&lt;&gt;"null",VLOOKUP(B906,IMPORT!$F:$AF,25,FALSE),""),"")</f>
        <v/>
      </c>
    </row>
    <row r="907" spans="1:26">
      <c r="A907" s="1" t="str">
        <f>IFERROR(IF(IMPORT!C907&lt;&gt;"",IMPORT!C907,""),"")</f>
        <v/>
      </c>
      <c r="B907" s="1">
        <f>IFERROR(VLOOKUP(D907,IMPORT!$1:$1048576,6,FALSE),"")</f>
        <v>0</v>
      </c>
      <c r="C907" s="1" t="str">
        <f>IFERROR(VLOOKUP(B907,IMPORT!$F:$G,2,FALSE),"")</f>
        <v/>
      </c>
      <c r="D907" s="8" t="str">
        <f>IFERROR(IF(IMPORT!A907&lt;&gt;"",IMPORT!A907,""),"")</f>
        <v/>
      </c>
      <c r="E907" s="1">
        <f>IFERROR(VLOOKUP(D907,IMPORT!$1:$1048576,21,FALSE),"")</f>
        <v>0</v>
      </c>
      <c r="F907" s="22" t="str">
        <f>IFERROR(IF(VLOOKUP(B907,IMPORT!$F:$J,4,0)="true","","S"),"")</f>
        <v/>
      </c>
      <c r="G907" s="10" t="str">
        <f>IFERROR(IF(VLOOKUP(B907,IMPORT!$F:$J,5,0)="normal","","B"),"")</f>
        <v/>
      </c>
      <c r="H907" s="23" t="str">
        <f>IFERROR(IF(VLOOKUP(B907,IMPORT!$F:$L,7,0)="true","","P"),"")</f>
        <v/>
      </c>
      <c r="I907" s="18" t="str">
        <f>IF(AND(OR(IMPORT!K907="available",IMPORT!K907="reservation",IMPORT!K907="reservation-late"),OR(A907&lt;&gt;"Z - Garage - Livraison",A907&lt;&gt;"Z - Garage - Livraison")),B907,"")</f>
        <v/>
      </c>
      <c r="J907" s="18" t="str">
        <f>IFERROR(IF(VLOOKUP(B907,IMPORT!$F:$AF,21,FALSE)&lt;&gt;"null",IF(OR(A907="Z - Garage - Livraison",A907="Z - Garage - Restitution"),"",B907),""),"")</f>
        <v/>
      </c>
      <c r="K907" s="18" t="str">
        <f>IF(AND(J907="",OR(IMPORT!K907="intervention",IMPORT!K907="intervention-late")),IF(OR(A907="Z - Garage - Livraison",A907="Z - Garage - Restitution"),"",B907),"")</f>
        <v/>
      </c>
      <c r="L907" s="18" t="str">
        <f t="shared" si="28"/>
        <v/>
      </c>
      <c r="M907" s="20" t="str">
        <f>IFERROR(INT(IF(OR(IMPORT!K907="intervention",IMPORT!K907="intervention-late",IMPORT!K907="unavailable"),IF(J907&lt;&gt;"",MID(VLOOKUP(B907,IMPORT!$F:$AF,21,0),1,10),MID(VLOOKUP(B907,IMPORT!$F:$AF,19,0),1,10)),"")),"")</f>
        <v/>
      </c>
      <c r="N907" s="20" t="str">
        <f>IFERROR(INT(IF(OR(IMPORT!K907="intervention",IMPORT!K907="intervention-late",IMPORT!K907="unavailable"),IF(J907&lt;&gt;"",MID(VLOOKUP(B907,IMPORT!$F:$AF,22,0),1,10),MID(VLOOKUP(B907,IMPORT!$F:$AF,20,0),1,10)),"")),"")</f>
        <v/>
      </c>
      <c r="O907" s="18" t="str">
        <f t="shared" ca="1" si="29"/>
        <v/>
      </c>
      <c r="P907" s="14" t="str">
        <f>IFERROR(INT(IF(MID(VLOOKUP(B907,IMPORT!$F:$AF,23,FALSE),1,10)&lt;&gt;"null",MID(VLOOKUP(B907,IMPORT!$F:$AF,23,FALSE),1,10),"")),"")</f>
        <v/>
      </c>
      <c r="Q907" s="16" t="str">
        <f>IFERROR(INT(IF(MID(VLOOKUP(B907,IMPORT!$F:$AF,26,FALSE),1,10)&lt;&gt;"null",MID(VLOOKUP(B907,IMPORT!$F:$AF,26,FALSE),1,10),"")),"")</f>
        <v/>
      </c>
      <c r="R907" s="16" t="str">
        <f>IFERROR(IF(VLOOKUP(B907,IMPORT!$F:$AF,11,FALSE)="true","X",""),"")</f>
        <v/>
      </c>
      <c r="S907" s="16" t="str">
        <f>IFERROR(IF(VLOOKUP(B907,IMPORT!$F:$AF,12,FALSE)="true","X",""),"")</f>
        <v/>
      </c>
      <c r="T907" s="16" t="str">
        <f>IFERROR(IF(VLOOKUP(B907,IMPORT!$F:$AF,9,FALSE)="true","X",""),"")</f>
        <v/>
      </c>
      <c r="U907" s="16" t="str">
        <f>IFERROR(IF(VLOOKUP(B907,IMPORT!$F:$AF,10,FALSE)="true","X",""),"")</f>
        <v/>
      </c>
      <c r="V907" s="16" t="str">
        <f>IFERROR(IF(VLOOKUP(B907,IMPORT!$F:$AF,13,FALSE)="true","X",""),"")</f>
        <v/>
      </c>
      <c r="W907" s="16" t="str">
        <f>IFERROR(IF(VLOOKUP(B907,IMPORT!$F:$AF,14,FALSE)="true","X",""),"")</f>
        <v/>
      </c>
      <c r="X907" s="12" t="str">
        <f>IFERROR(INT(IF(MID(VLOOKUP(B907,IMPORT!$F:$AF,27,FALSE),1,10)&lt;&gt;"null",MID(VLOOKUP(B907,IMPORT!$F:$AF,27,FALSE),1,10),"-")),"")</f>
        <v/>
      </c>
      <c r="Y907" s="21" t="str">
        <f>IFERROR(IF(VLOOKUP(B907,IMPORT!$F:$AF,24,FALSE)&lt;&gt;"null",VLOOKUP(B907,IMPORT!$F:$AF,24,FALSE),""),"")</f>
        <v/>
      </c>
      <c r="Z907" s="18" t="str">
        <f>IFERROR(IF(VLOOKUP(B907,IMPORT!$F:$AF,25,FALSE)&lt;&gt;"null",VLOOKUP(B907,IMPORT!$F:$AF,25,FALSE),""),"")</f>
        <v/>
      </c>
    </row>
    <row r="908" spans="1:26">
      <c r="A908" s="1" t="str">
        <f>IFERROR(IF(IMPORT!C908&lt;&gt;"",IMPORT!C908,""),"")</f>
        <v/>
      </c>
      <c r="B908" s="1">
        <f>IFERROR(VLOOKUP(D908,IMPORT!$1:$1048576,6,FALSE),"")</f>
        <v>0</v>
      </c>
      <c r="C908" s="1" t="str">
        <f>IFERROR(VLOOKUP(B908,IMPORT!$F:$G,2,FALSE),"")</f>
        <v/>
      </c>
      <c r="D908" s="8" t="str">
        <f>IFERROR(IF(IMPORT!A908&lt;&gt;"",IMPORT!A908,""),"")</f>
        <v/>
      </c>
      <c r="E908" s="1">
        <f>IFERROR(VLOOKUP(D908,IMPORT!$1:$1048576,21,FALSE),"")</f>
        <v>0</v>
      </c>
      <c r="F908" s="22" t="str">
        <f>IFERROR(IF(VLOOKUP(B908,IMPORT!$F:$J,4,0)="true","","S"),"")</f>
        <v/>
      </c>
      <c r="G908" s="10" t="str">
        <f>IFERROR(IF(VLOOKUP(B908,IMPORT!$F:$J,5,0)="normal","","B"),"")</f>
        <v/>
      </c>
      <c r="H908" s="23" t="str">
        <f>IFERROR(IF(VLOOKUP(B908,IMPORT!$F:$L,7,0)="true","","P"),"")</f>
        <v/>
      </c>
      <c r="I908" s="18" t="str">
        <f>IF(AND(OR(IMPORT!K908="available",IMPORT!K908="reservation",IMPORT!K908="reservation-late"),OR(A908&lt;&gt;"Z - Garage - Livraison",A908&lt;&gt;"Z - Garage - Livraison")),B908,"")</f>
        <v/>
      </c>
      <c r="J908" s="18" t="str">
        <f>IFERROR(IF(VLOOKUP(B908,IMPORT!$F:$AF,21,FALSE)&lt;&gt;"null",IF(OR(A908="Z - Garage - Livraison",A908="Z - Garage - Restitution"),"",B908),""),"")</f>
        <v/>
      </c>
      <c r="K908" s="18" t="str">
        <f>IF(AND(J908="",OR(IMPORT!K908="intervention",IMPORT!K908="intervention-late")),IF(OR(A908="Z - Garage - Livraison",A908="Z - Garage - Restitution"),"",B908),"")</f>
        <v/>
      </c>
      <c r="L908" s="18" t="str">
        <f t="shared" si="28"/>
        <v/>
      </c>
      <c r="M908" s="20" t="str">
        <f>IFERROR(INT(IF(OR(IMPORT!K908="intervention",IMPORT!K908="intervention-late",IMPORT!K908="unavailable"),IF(J908&lt;&gt;"",MID(VLOOKUP(B908,IMPORT!$F:$AF,21,0),1,10),MID(VLOOKUP(B908,IMPORT!$F:$AF,19,0),1,10)),"")),"")</f>
        <v/>
      </c>
      <c r="N908" s="20" t="str">
        <f>IFERROR(INT(IF(OR(IMPORT!K908="intervention",IMPORT!K908="intervention-late",IMPORT!K908="unavailable"),IF(J908&lt;&gt;"",MID(VLOOKUP(B908,IMPORT!$F:$AF,22,0),1,10),MID(VLOOKUP(B908,IMPORT!$F:$AF,20,0),1,10)),"")),"")</f>
        <v/>
      </c>
      <c r="O908" s="18" t="str">
        <f t="shared" ca="1" si="29"/>
        <v/>
      </c>
      <c r="P908" s="14" t="str">
        <f>IFERROR(INT(IF(MID(VLOOKUP(B908,IMPORT!$F:$AF,23,FALSE),1,10)&lt;&gt;"null",MID(VLOOKUP(B908,IMPORT!$F:$AF,23,FALSE),1,10),"")),"")</f>
        <v/>
      </c>
      <c r="Q908" s="16" t="str">
        <f>IFERROR(INT(IF(MID(VLOOKUP(B908,IMPORT!$F:$AF,26,FALSE),1,10)&lt;&gt;"null",MID(VLOOKUP(B908,IMPORT!$F:$AF,26,FALSE),1,10),"")),"")</f>
        <v/>
      </c>
      <c r="R908" s="16" t="str">
        <f>IFERROR(IF(VLOOKUP(B908,IMPORT!$F:$AF,11,FALSE)="true","X",""),"")</f>
        <v/>
      </c>
      <c r="S908" s="16" t="str">
        <f>IFERROR(IF(VLOOKUP(B908,IMPORT!$F:$AF,12,FALSE)="true","X",""),"")</f>
        <v/>
      </c>
      <c r="T908" s="16" t="str">
        <f>IFERROR(IF(VLOOKUP(B908,IMPORT!$F:$AF,9,FALSE)="true","X",""),"")</f>
        <v/>
      </c>
      <c r="U908" s="16" t="str">
        <f>IFERROR(IF(VLOOKUP(B908,IMPORT!$F:$AF,10,FALSE)="true","X",""),"")</f>
        <v/>
      </c>
      <c r="V908" s="16" t="str">
        <f>IFERROR(IF(VLOOKUP(B908,IMPORT!$F:$AF,13,FALSE)="true","X",""),"")</f>
        <v/>
      </c>
      <c r="W908" s="16" t="str">
        <f>IFERROR(IF(VLOOKUP(B908,IMPORT!$F:$AF,14,FALSE)="true","X",""),"")</f>
        <v/>
      </c>
      <c r="X908" s="12" t="str">
        <f>IFERROR(INT(IF(MID(VLOOKUP(B908,IMPORT!$F:$AF,27,FALSE),1,10)&lt;&gt;"null",MID(VLOOKUP(B908,IMPORT!$F:$AF,27,FALSE),1,10),"-")),"")</f>
        <v/>
      </c>
      <c r="Y908" s="21" t="str">
        <f>IFERROR(IF(VLOOKUP(B908,IMPORT!$F:$AF,24,FALSE)&lt;&gt;"null",VLOOKUP(B908,IMPORT!$F:$AF,24,FALSE),""),"")</f>
        <v/>
      </c>
      <c r="Z908" s="18" t="str">
        <f>IFERROR(IF(VLOOKUP(B908,IMPORT!$F:$AF,25,FALSE)&lt;&gt;"null",VLOOKUP(B908,IMPORT!$F:$AF,25,FALSE),""),"")</f>
        <v/>
      </c>
    </row>
    <row r="909" spans="1:26">
      <c r="A909" s="1" t="str">
        <f>IFERROR(IF(IMPORT!C909&lt;&gt;"",IMPORT!C909,""),"")</f>
        <v/>
      </c>
      <c r="B909" s="1">
        <f>IFERROR(VLOOKUP(D909,IMPORT!$1:$1048576,6,FALSE),"")</f>
        <v>0</v>
      </c>
      <c r="C909" s="1" t="str">
        <f>IFERROR(VLOOKUP(B909,IMPORT!$F:$G,2,FALSE),"")</f>
        <v/>
      </c>
      <c r="D909" s="8" t="str">
        <f>IFERROR(IF(IMPORT!A909&lt;&gt;"",IMPORT!A909,""),"")</f>
        <v/>
      </c>
      <c r="E909" s="1">
        <f>IFERROR(VLOOKUP(D909,IMPORT!$1:$1048576,21,FALSE),"")</f>
        <v>0</v>
      </c>
      <c r="F909" s="22" t="str">
        <f>IFERROR(IF(VLOOKUP(B909,IMPORT!$F:$J,4,0)="true","","S"),"")</f>
        <v/>
      </c>
      <c r="G909" s="10" t="str">
        <f>IFERROR(IF(VLOOKUP(B909,IMPORT!$F:$J,5,0)="normal","","B"),"")</f>
        <v/>
      </c>
      <c r="H909" s="23" t="str">
        <f>IFERROR(IF(VLOOKUP(B909,IMPORT!$F:$L,7,0)="true","","P"),"")</f>
        <v/>
      </c>
      <c r="I909" s="18" t="str">
        <f>IF(AND(OR(IMPORT!K909="available",IMPORT!K909="reservation",IMPORT!K909="reservation-late"),OR(A909&lt;&gt;"Z - Garage - Livraison",A909&lt;&gt;"Z - Garage - Livraison")),B909,"")</f>
        <v/>
      </c>
      <c r="J909" s="18" t="str">
        <f>IFERROR(IF(VLOOKUP(B909,IMPORT!$F:$AF,21,FALSE)&lt;&gt;"null",IF(OR(A909="Z - Garage - Livraison",A909="Z - Garage - Restitution"),"",B909),""),"")</f>
        <v/>
      </c>
      <c r="K909" s="18" t="str">
        <f>IF(AND(J909="",OR(IMPORT!K909="intervention",IMPORT!K909="intervention-late")),IF(OR(A909="Z - Garage - Livraison",A909="Z - Garage - Restitution"),"",B909),"")</f>
        <v/>
      </c>
      <c r="L909" s="18" t="str">
        <f t="shared" si="28"/>
        <v/>
      </c>
      <c r="M909" s="20" t="str">
        <f>IFERROR(INT(IF(OR(IMPORT!K909="intervention",IMPORT!K909="intervention-late",IMPORT!K909="unavailable"),IF(J909&lt;&gt;"",MID(VLOOKUP(B909,IMPORT!$F:$AF,21,0),1,10),MID(VLOOKUP(B909,IMPORT!$F:$AF,19,0),1,10)),"")),"")</f>
        <v/>
      </c>
      <c r="N909" s="20" t="str">
        <f>IFERROR(INT(IF(OR(IMPORT!K909="intervention",IMPORT!K909="intervention-late",IMPORT!K909="unavailable"),IF(J909&lt;&gt;"",MID(VLOOKUP(B909,IMPORT!$F:$AF,22,0),1,10),MID(VLOOKUP(B909,IMPORT!$F:$AF,20,0),1,10)),"")),"")</f>
        <v/>
      </c>
      <c r="O909" s="18" t="str">
        <f t="shared" ca="1" si="29"/>
        <v/>
      </c>
      <c r="P909" s="14" t="str">
        <f>IFERROR(INT(IF(MID(VLOOKUP(B909,IMPORT!$F:$AF,23,FALSE),1,10)&lt;&gt;"null",MID(VLOOKUP(B909,IMPORT!$F:$AF,23,FALSE),1,10),"")),"")</f>
        <v/>
      </c>
      <c r="Q909" s="16" t="str">
        <f>IFERROR(INT(IF(MID(VLOOKUP(B909,IMPORT!$F:$AF,26,FALSE),1,10)&lt;&gt;"null",MID(VLOOKUP(B909,IMPORT!$F:$AF,26,FALSE),1,10),"")),"")</f>
        <v/>
      </c>
      <c r="R909" s="16" t="str">
        <f>IFERROR(IF(VLOOKUP(B909,IMPORT!$F:$AF,11,FALSE)="true","X",""),"")</f>
        <v/>
      </c>
      <c r="S909" s="16" t="str">
        <f>IFERROR(IF(VLOOKUP(B909,IMPORT!$F:$AF,12,FALSE)="true","X",""),"")</f>
        <v/>
      </c>
      <c r="T909" s="16" t="str">
        <f>IFERROR(IF(VLOOKUP(B909,IMPORT!$F:$AF,9,FALSE)="true","X",""),"")</f>
        <v/>
      </c>
      <c r="U909" s="16" t="str">
        <f>IFERROR(IF(VLOOKUP(B909,IMPORT!$F:$AF,10,FALSE)="true","X",""),"")</f>
        <v/>
      </c>
      <c r="V909" s="16" t="str">
        <f>IFERROR(IF(VLOOKUP(B909,IMPORT!$F:$AF,13,FALSE)="true","X",""),"")</f>
        <v/>
      </c>
      <c r="W909" s="16" t="str">
        <f>IFERROR(IF(VLOOKUP(B909,IMPORT!$F:$AF,14,FALSE)="true","X",""),"")</f>
        <v/>
      </c>
      <c r="X909" s="12" t="str">
        <f>IFERROR(INT(IF(MID(VLOOKUP(B909,IMPORT!$F:$AF,27,FALSE),1,10)&lt;&gt;"null",MID(VLOOKUP(B909,IMPORT!$F:$AF,27,FALSE),1,10),"-")),"")</f>
        <v/>
      </c>
      <c r="Y909" s="21" t="str">
        <f>IFERROR(IF(VLOOKUP(B909,IMPORT!$F:$AF,24,FALSE)&lt;&gt;"null",VLOOKUP(B909,IMPORT!$F:$AF,24,FALSE),""),"")</f>
        <v/>
      </c>
      <c r="Z909" s="18" t="str">
        <f>IFERROR(IF(VLOOKUP(B909,IMPORT!$F:$AF,25,FALSE)&lt;&gt;"null",VLOOKUP(B909,IMPORT!$F:$AF,25,FALSE),""),"")</f>
        <v/>
      </c>
    </row>
    <row r="910" spans="1:26">
      <c r="A910" s="1" t="str">
        <f>IFERROR(IF(IMPORT!C910&lt;&gt;"",IMPORT!C910,""),"")</f>
        <v/>
      </c>
      <c r="B910" s="1">
        <f>IFERROR(VLOOKUP(D910,IMPORT!$1:$1048576,6,FALSE),"")</f>
        <v>0</v>
      </c>
      <c r="C910" s="1" t="str">
        <f>IFERROR(VLOOKUP(B910,IMPORT!$F:$G,2,FALSE),"")</f>
        <v/>
      </c>
      <c r="D910" s="8" t="str">
        <f>IFERROR(IF(IMPORT!A910&lt;&gt;"",IMPORT!A910,""),"")</f>
        <v/>
      </c>
      <c r="E910" s="1">
        <f>IFERROR(VLOOKUP(D910,IMPORT!$1:$1048576,21,FALSE),"")</f>
        <v>0</v>
      </c>
      <c r="F910" s="22" t="str">
        <f>IFERROR(IF(VLOOKUP(B910,IMPORT!$F:$J,4,0)="true","","S"),"")</f>
        <v/>
      </c>
      <c r="G910" s="10" t="str">
        <f>IFERROR(IF(VLOOKUP(B910,IMPORT!$F:$J,5,0)="normal","","B"),"")</f>
        <v/>
      </c>
      <c r="H910" s="23" t="str">
        <f>IFERROR(IF(VLOOKUP(B910,IMPORT!$F:$L,7,0)="true","","P"),"")</f>
        <v/>
      </c>
      <c r="I910" s="18" t="str">
        <f>IF(AND(OR(IMPORT!K910="available",IMPORT!K910="reservation",IMPORT!K910="reservation-late"),OR(A910&lt;&gt;"Z - Garage - Livraison",A910&lt;&gt;"Z - Garage - Livraison")),B910,"")</f>
        <v/>
      </c>
      <c r="J910" s="18" t="str">
        <f>IFERROR(IF(VLOOKUP(B910,IMPORT!$F:$AF,21,FALSE)&lt;&gt;"null",IF(OR(A910="Z - Garage - Livraison",A910="Z - Garage - Restitution"),"",B910),""),"")</f>
        <v/>
      </c>
      <c r="K910" s="18" t="str">
        <f>IF(AND(J910="",OR(IMPORT!K910="intervention",IMPORT!K910="intervention-late")),IF(OR(A910="Z - Garage - Livraison",A910="Z - Garage - Restitution"),"",B910),"")</f>
        <v/>
      </c>
      <c r="L910" s="18" t="str">
        <f t="shared" si="28"/>
        <v/>
      </c>
      <c r="M910" s="20" t="str">
        <f>IFERROR(INT(IF(OR(IMPORT!K910="intervention",IMPORT!K910="intervention-late",IMPORT!K910="unavailable"),IF(J910&lt;&gt;"",MID(VLOOKUP(B910,IMPORT!$F:$AF,21,0),1,10),MID(VLOOKUP(B910,IMPORT!$F:$AF,19,0),1,10)),"")),"")</f>
        <v/>
      </c>
      <c r="N910" s="20" t="str">
        <f>IFERROR(INT(IF(OR(IMPORT!K910="intervention",IMPORT!K910="intervention-late",IMPORT!K910="unavailable"),IF(J910&lt;&gt;"",MID(VLOOKUP(B910,IMPORT!$F:$AF,22,0),1,10),MID(VLOOKUP(B910,IMPORT!$F:$AF,20,0),1,10)),"")),"")</f>
        <v/>
      </c>
      <c r="O910" s="18" t="str">
        <f t="shared" ca="1" si="29"/>
        <v/>
      </c>
      <c r="P910" s="14" t="str">
        <f>IFERROR(INT(IF(MID(VLOOKUP(B910,IMPORT!$F:$AF,23,FALSE),1,10)&lt;&gt;"null",MID(VLOOKUP(B910,IMPORT!$F:$AF,23,FALSE),1,10),"")),"")</f>
        <v/>
      </c>
      <c r="Q910" s="16" t="str">
        <f>IFERROR(INT(IF(MID(VLOOKUP(B910,IMPORT!$F:$AF,26,FALSE),1,10)&lt;&gt;"null",MID(VLOOKUP(B910,IMPORT!$F:$AF,26,FALSE),1,10),"")),"")</f>
        <v/>
      </c>
      <c r="R910" s="16" t="str">
        <f>IFERROR(IF(VLOOKUP(B910,IMPORT!$F:$AF,11,FALSE)="true","X",""),"")</f>
        <v/>
      </c>
      <c r="S910" s="16" t="str">
        <f>IFERROR(IF(VLOOKUP(B910,IMPORT!$F:$AF,12,FALSE)="true","X",""),"")</f>
        <v/>
      </c>
      <c r="T910" s="16" t="str">
        <f>IFERROR(IF(VLOOKUP(B910,IMPORT!$F:$AF,9,FALSE)="true","X",""),"")</f>
        <v/>
      </c>
      <c r="U910" s="16" t="str">
        <f>IFERROR(IF(VLOOKUP(B910,IMPORT!$F:$AF,10,FALSE)="true","X",""),"")</f>
        <v/>
      </c>
      <c r="V910" s="16" t="str">
        <f>IFERROR(IF(VLOOKUP(B910,IMPORT!$F:$AF,13,FALSE)="true","X",""),"")</f>
        <v/>
      </c>
      <c r="W910" s="16" t="str">
        <f>IFERROR(IF(VLOOKUP(B910,IMPORT!$F:$AF,14,FALSE)="true","X",""),"")</f>
        <v/>
      </c>
      <c r="X910" s="12" t="str">
        <f>IFERROR(INT(IF(MID(VLOOKUP(B910,IMPORT!$F:$AF,27,FALSE),1,10)&lt;&gt;"null",MID(VLOOKUP(B910,IMPORT!$F:$AF,27,FALSE),1,10),"-")),"")</f>
        <v/>
      </c>
      <c r="Y910" s="21" t="str">
        <f>IFERROR(IF(VLOOKUP(B910,IMPORT!$F:$AF,24,FALSE)&lt;&gt;"null",VLOOKUP(B910,IMPORT!$F:$AF,24,FALSE),""),"")</f>
        <v/>
      </c>
      <c r="Z910" s="18" t="str">
        <f>IFERROR(IF(VLOOKUP(B910,IMPORT!$F:$AF,25,FALSE)&lt;&gt;"null",VLOOKUP(B910,IMPORT!$F:$AF,25,FALSE),""),"")</f>
        <v/>
      </c>
    </row>
    <row r="911" spans="1:26">
      <c r="A911" s="1" t="str">
        <f>IFERROR(IF(IMPORT!C911&lt;&gt;"",IMPORT!C911,""),"")</f>
        <v/>
      </c>
      <c r="B911" s="1">
        <f>IFERROR(VLOOKUP(D911,IMPORT!$1:$1048576,6,FALSE),"")</f>
        <v>0</v>
      </c>
      <c r="C911" s="1" t="str">
        <f>IFERROR(VLOOKUP(B911,IMPORT!$F:$G,2,FALSE),"")</f>
        <v/>
      </c>
      <c r="D911" s="8" t="str">
        <f>IFERROR(IF(IMPORT!A911&lt;&gt;"",IMPORT!A911,""),"")</f>
        <v/>
      </c>
      <c r="E911" s="1">
        <f>IFERROR(VLOOKUP(D911,IMPORT!$1:$1048576,21,FALSE),"")</f>
        <v>0</v>
      </c>
      <c r="F911" s="22" t="str">
        <f>IFERROR(IF(VLOOKUP(B911,IMPORT!$F:$J,4,0)="true","","S"),"")</f>
        <v/>
      </c>
      <c r="G911" s="10" t="str">
        <f>IFERROR(IF(VLOOKUP(B911,IMPORT!$F:$J,5,0)="normal","","B"),"")</f>
        <v/>
      </c>
      <c r="H911" s="23" t="str">
        <f>IFERROR(IF(VLOOKUP(B911,IMPORT!$F:$L,7,0)="true","","P"),"")</f>
        <v/>
      </c>
      <c r="I911" s="18" t="str">
        <f>IF(AND(OR(IMPORT!K911="available",IMPORT!K911="reservation",IMPORT!K911="reservation-late"),OR(A911&lt;&gt;"Z - Garage - Livraison",A911&lt;&gt;"Z - Garage - Livraison")),B911,"")</f>
        <v/>
      </c>
      <c r="J911" s="18" t="str">
        <f>IFERROR(IF(VLOOKUP(B911,IMPORT!$F:$AF,21,FALSE)&lt;&gt;"null",IF(OR(A911="Z - Garage - Livraison",A911="Z - Garage - Restitution"),"",B911),""),"")</f>
        <v/>
      </c>
      <c r="K911" s="18" t="str">
        <f>IF(AND(J911="",OR(IMPORT!K911="intervention",IMPORT!K911="intervention-late")),IF(OR(A911="Z - Garage - Livraison",A911="Z - Garage - Restitution"),"",B911),"")</f>
        <v/>
      </c>
      <c r="L911" s="18" t="str">
        <f t="shared" si="28"/>
        <v/>
      </c>
      <c r="M911" s="20" t="str">
        <f>IFERROR(INT(IF(OR(IMPORT!K911="intervention",IMPORT!K911="intervention-late",IMPORT!K911="unavailable"),IF(J911&lt;&gt;"",MID(VLOOKUP(B911,IMPORT!$F:$AF,21,0),1,10),MID(VLOOKUP(B911,IMPORT!$F:$AF,19,0),1,10)),"")),"")</f>
        <v/>
      </c>
      <c r="N911" s="20" t="str">
        <f>IFERROR(INT(IF(OR(IMPORT!K911="intervention",IMPORT!K911="intervention-late",IMPORT!K911="unavailable"),IF(J911&lt;&gt;"",MID(VLOOKUP(B911,IMPORT!$F:$AF,22,0),1,10),MID(VLOOKUP(B911,IMPORT!$F:$AF,20,0),1,10)),"")),"")</f>
        <v/>
      </c>
      <c r="O911" s="18" t="str">
        <f t="shared" ca="1" si="29"/>
        <v/>
      </c>
      <c r="P911" s="14" t="str">
        <f>IFERROR(INT(IF(MID(VLOOKUP(B911,IMPORT!$F:$AF,23,FALSE),1,10)&lt;&gt;"null",MID(VLOOKUP(B911,IMPORT!$F:$AF,23,FALSE),1,10),"")),"")</f>
        <v/>
      </c>
      <c r="Q911" s="16" t="str">
        <f>IFERROR(INT(IF(MID(VLOOKUP(B911,IMPORT!$F:$AF,26,FALSE),1,10)&lt;&gt;"null",MID(VLOOKUP(B911,IMPORT!$F:$AF,26,FALSE),1,10),"")),"")</f>
        <v/>
      </c>
      <c r="R911" s="16" t="str">
        <f>IFERROR(IF(VLOOKUP(B911,IMPORT!$F:$AF,11,FALSE)="true","X",""),"")</f>
        <v/>
      </c>
      <c r="S911" s="16" t="str">
        <f>IFERROR(IF(VLOOKUP(B911,IMPORT!$F:$AF,12,FALSE)="true","X",""),"")</f>
        <v/>
      </c>
      <c r="T911" s="16" t="str">
        <f>IFERROR(IF(VLOOKUP(B911,IMPORT!$F:$AF,9,FALSE)="true","X",""),"")</f>
        <v/>
      </c>
      <c r="U911" s="16" t="str">
        <f>IFERROR(IF(VLOOKUP(B911,IMPORT!$F:$AF,10,FALSE)="true","X",""),"")</f>
        <v/>
      </c>
      <c r="V911" s="16" t="str">
        <f>IFERROR(IF(VLOOKUP(B911,IMPORT!$F:$AF,13,FALSE)="true","X",""),"")</f>
        <v/>
      </c>
      <c r="W911" s="16" t="str">
        <f>IFERROR(IF(VLOOKUP(B911,IMPORT!$F:$AF,14,FALSE)="true","X",""),"")</f>
        <v/>
      </c>
      <c r="X911" s="12" t="str">
        <f>IFERROR(INT(IF(MID(VLOOKUP(B911,IMPORT!$F:$AF,27,FALSE),1,10)&lt;&gt;"null",MID(VLOOKUP(B911,IMPORT!$F:$AF,27,FALSE),1,10),"-")),"")</f>
        <v/>
      </c>
      <c r="Y911" s="21" t="str">
        <f>IFERROR(IF(VLOOKUP(B911,IMPORT!$F:$AF,24,FALSE)&lt;&gt;"null",VLOOKUP(B911,IMPORT!$F:$AF,24,FALSE),""),"")</f>
        <v/>
      </c>
      <c r="Z911" s="18" t="str">
        <f>IFERROR(IF(VLOOKUP(B911,IMPORT!$F:$AF,25,FALSE)&lt;&gt;"null",VLOOKUP(B911,IMPORT!$F:$AF,25,FALSE),""),"")</f>
        <v/>
      </c>
    </row>
    <row r="912" spans="1:26">
      <c r="A912" s="1" t="str">
        <f>IFERROR(IF(IMPORT!C912&lt;&gt;"",IMPORT!C912,""),"")</f>
        <v/>
      </c>
      <c r="B912" s="1">
        <f>IFERROR(VLOOKUP(D912,IMPORT!$1:$1048576,6,FALSE),"")</f>
        <v>0</v>
      </c>
      <c r="C912" s="1" t="str">
        <f>IFERROR(VLOOKUP(B912,IMPORT!$F:$G,2,FALSE),"")</f>
        <v/>
      </c>
      <c r="D912" s="8" t="str">
        <f>IFERROR(IF(IMPORT!A912&lt;&gt;"",IMPORT!A912,""),"")</f>
        <v/>
      </c>
      <c r="E912" s="1">
        <f>IFERROR(VLOOKUP(D912,IMPORT!$1:$1048576,21,FALSE),"")</f>
        <v>0</v>
      </c>
      <c r="F912" s="22" t="str">
        <f>IFERROR(IF(VLOOKUP(B912,IMPORT!$F:$J,4,0)="true","","S"),"")</f>
        <v/>
      </c>
      <c r="G912" s="10" t="str">
        <f>IFERROR(IF(VLOOKUP(B912,IMPORT!$F:$J,5,0)="normal","","B"),"")</f>
        <v/>
      </c>
      <c r="H912" s="23" t="str">
        <f>IFERROR(IF(VLOOKUP(B912,IMPORT!$F:$L,7,0)="true","","P"),"")</f>
        <v/>
      </c>
      <c r="I912" s="18" t="str">
        <f>IF(AND(OR(IMPORT!K912="available",IMPORT!K912="reservation",IMPORT!K912="reservation-late"),OR(A912&lt;&gt;"Z - Garage - Livraison",A912&lt;&gt;"Z - Garage - Livraison")),B912,"")</f>
        <v/>
      </c>
      <c r="J912" s="18" t="str">
        <f>IFERROR(IF(VLOOKUP(B912,IMPORT!$F:$AF,21,FALSE)&lt;&gt;"null",IF(OR(A912="Z - Garage - Livraison",A912="Z - Garage - Restitution"),"",B912),""),"")</f>
        <v/>
      </c>
      <c r="K912" s="18" t="str">
        <f>IF(AND(J912="",OR(IMPORT!K912="intervention",IMPORT!K912="intervention-late")),IF(OR(A912="Z - Garage - Livraison",A912="Z - Garage - Restitution"),"",B912),"")</f>
        <v/>
      </c>
      <c r="L912" s="18" t="str">
        <f t="shared" si="28"/>
        <v/>
      </c>
      <c r="M912" s="20" t="str">
        <f>IFERROR(INT(IF(OR(IMPORT!K912="intervention",IMPORT!K912="intervention-late",IMPORT!K912="unavailable"),IF(J912&lt;&gt;"",MID(VLOOKUP(B912,IMPORT!$F:$AF,21,0),1,10),MID(VLOOKUP(B912,IMPORT!$F:$AF,19,0),1,10)),"")),"")</f>
        <v/>
      </c>
      <c r="N912" s="20" t="str">
        <f>IFERROR(INT(IF(OR(IMPORT!K912="intervention",IMPORT!K912="intervention-late",IMPORT!K912="unavailable"),IF(J912&lt;&gt;"",MID(VLOOKUP(B912,IMPORT!$F:$AF,22,0),1,10),MID(VLOOKUP(B912,IMPORT!$F:$AF,20,0),1,10)),"")),"")</f>
        <v/>
      </c>
      <c r="O912" s="18" t="str">
        <f t="shared" ca="1" si="29"/>
        <v/>
      </c>
      <c r="P912" s="14" t="str">
        <f>IFERROR(INT(IF(MID(VLOOKUP(B912,IMPORT!$F:$AF,23,FALSE),1,10)&lt;&gt;"null",MID(VLOOKUP(B912,IMPORT!$F:$AF,23,FALSE),1,10),"")),"")</f>
        <v/>
      </c>
      <c r="Q912" s="16" t="str">
        <f>IFERROR(INT(IF(MID(VLOOKUP(B912,IMPORT!$F:$AF,26,FALSE),1,10)&lt;&gt;"null",MID(VLOOKUP(B912,IMPORT!$F:$AF,26,FALSE),1,10),"")),"")</f>
        <v/>
      </c>
      <c r="R912" s="16" t="str">
        <f>IFERROR(IF(VLOOKUP(B912,IMPORT!$F:$AF,11,FALSE)="true","X",""),"")</f>
        <v/>
      </c>
      <c r="S912" s="16" t="str">
        <f>IFERROR(IF(VLOOKUP(B912,IMPORT!$F:$AF,12,FALSE)="true","X",""),"")</f>
        <v/>
      </c>
      <c r="T912" s="16" t="str">
        <f>IFERROR(IF(VLOOKUP(B912,IMPORT!$F:$AF,9,FALSE)="true","X",""),"")</f>
        <v/>
      </c>
      <c r="U912" s="16" t="str">
        <f>IFERROR(IF(VLOOKUP(B912,IMPORT!$F:$AF,10,FALSE)="true","X",""),"")</f>
        <v/>
      </c>
      <c r="V912" s="16" t="str">
        <f>IFERROR(IF(VLOOKUP(B912,IMPORT!$F:$AF,13,FALSE)="true","X",""),"")</f>
        <v/>
      </c>
      <c r="W912" s="16" t="str">
        <f>IFERROR(IF(VLOOKUP(B912,IMPORT!$F:$AF,14,FALSE)="true","X",""),"")</f>
        <v/>
      </c>
      <c r="X912" s="12" t="str">
        <f>IFERROR(INT(IF(MID(VLOOKUP(B912,IMPORT!$F:$AF,27,FALSE),1,10)&lt;&gt;"null",MID(VLOOKUP(B912,IMPORT!$F:$AF,27,FALSE),1,10),"-")),"")</f>
        <v/>
      </c>
      <c r="Y912" s="21" t="str">
        <f>IFERROR(IF(VLOOKUP(B912,IMPORT!$F:$AF,24,FALSE)&lt;&gt;"null",VLOOKUP(B912,IMPORT!$F:$AF,24,FALSE),""),"")</f>
        <v/>
      </c>
      <c r="Z912" s="18" t="str">
        <f>IFERROR(IF(VLOOKUP(B912,IMPORT!$F:$AF,25,FALSE)&lt;&gt;"null",VLOOKUP(B912,IMPORT!$F:$AF,25,FALSE),""),"")</f>
        <v/>
      </c>
    </row>
    <row r="913" spans="1:26">
      <c r="A913" s="1" t="str">
        <f>IFERROR(IF(IMPORT!C913&lt;&gt;"",IMPORT!C913,""),"")</f>
        <v/>
      </c>
      <c r="B913" s="1">
        <f>IFERROR(VLOOKUP(D913,IMPORT!$1:$1048576,6,FALSE),"")</f>
        <v>0</v>
      </c>
      <c r="C913" s="1" t="str">
        <f>IFERROR(VLOOKUP(B913,IMPORT!$F:$G,2,FALSE),"")</f>
        <v/>
      </c>
      <c r="D913" s="8" t="str">
        <f>IFERROR(IF(IMPORT!A913&lt;&gt;"",IMPORT!A913,""),"")</f>
        <v/>
      </c>
      <c r="E913" s="1">
        <f>IFERROR(VLOOKUP(D913,IMPORT!$1:$1048576,21,FALSE),"")</f>
        <v>0</v>
      </c>
      <c r="F913" s="22" t="str">
        <f>IFERROR(IF(VLOOKUP(B913,IMPORT!$F:$J,4,0)="true","","S"),"")</f>
        <v/>
      </c>
      <c r="G913" s="10" t="str">
        <f>IFERROR(IF(VLOOKUP(B913,IMPORT!$F:$J,5,0)="normal","","B"),"")</f>
        <v/>
      </c>
      <c r="H913" s="23" t="str">
        <f>IFERROR(IF(VLOOKUP(B913,IMPORT!$F:$L,7,0)="true","","P"),"")</f>
        <v/>
      </c>
      <c r="I913" s="18" t="str">
        <f>IF(AND(OR(IMPORT!K913="available",IMPORT!K913="reservation",IMPORT!K913="reservation-late"),OR(A913&lt;&gt;"Z - Garage - Livraison",A913&lt;&gt;"Z - Garage - Livraison")),B913,"")</f>
        <v/>
      </c>
      <c r="J913" s="18" t="str">
        <f>IFERROR(IF(VLOOKUP(B913,IMPORT!$F:$AF,21,FALSE)&lt;&gt;"null",IF(OR(A913="Z - Garage - Livraison",A913="Z - Garage - Restitution"),"",B913),""),"")</f>
        <v/>
      </c>
      <c r="K913" s="18" t="str">
        <f>IF(AND(J913="",OR(IMPORT!K913="intervention",IMPORT!K913="intervention-late")),IF(OR(A913="Z - Garage - Livraison",A913="Z - Garage - Restitution"),"",B913),"")</f>
        <v/>
      </c>
      <c r="L913" s="18" t="str">
        <f t="shared" si="28"/>
        <v/>
      </c>
      <c r="M913" s="20" t="str">
        <f>IFERROR(INT(IF(OR(IMPORT!K913="intervention",IMPORT!K913="intervention-late",IMPORT!K913="unavailable"),IF(J913&lt;&gt;"",MID(VLOOKUP(B913,IMPORT!$F:$AF,21,0),1,10),MID(VLOOKUP(B913,IMPORT!$F:$AF,19,0),1,10)),"")),"")</f>
        <v/>
      </c>
      <c r="N913" s="20" t="str">
        <f>IFERROR(INT(IF(OR(IMPORT!K913="intervention",IMPORT!K913="intervention-late",IMPORT!K913="unavailable"),IF(J913&lt;&gt;"",MID(VLOOKUP(B913,IMPORT!$F:$AF,22,0),1,10),MID(VLOOKUP(B913,IMPORT!$F:$AF,20,0),1,10)),"")),"")</f>
        <v/>
      </c>
      <c r="O913" s="18" t="str">
        <f t="shared" ca="1" si="29"/>
        <v/>
      </c>
      <c r="P913" s="14" t="str">
        <f>IFERROR(INT(IF(MID(VLOOKUP(B913,IMPORT!$F:$AF,23,FALSE),1,10)&lt;&gt;"null",MID(VLOOKUP(B913,IMPORT!$F:$AF,23,FALSE),1,10),"")),"")</f>
        <v/>
      </c>
      <c r="Q913" s="16" t="str">
        <f>IFERROR(INT(IF(MID(VLOOKUP(B913,IMPORT!$F:$AF,26,FALSE),1,10)&lt;&gt;"null",MID(VLOOKUP(B913,IMPORT!$F:$AF,26,FALSE),1,10),"")),"")</f>
        <v/>
      </c>
      <c r="R913" s="16" t="str">
        <f>IFERROR(IF(VLOOKUP(B913,IMPORT!$F:$AF,11,FALSE)="true","X",""),"")</f>
        <v/>
      </c>
      <c r="S913" s="16" t="str">
        <f>IFERROR(IF(VLOOKUP(B913,IMPORT!$F:$AF,12,FALSE)="true","X",""),"")</f>
        <v/>
      </c>
      <c r="T913" s="16" t="str">
        <f>IFERROR(IF(VLOOKUP(B913,IMPORT!$F:$AF,9,FALSE)="true","X",""),"")</f>
        <v/>
      </c>
      <c r="U913" s="16" t="str">
        <f>IFERROR(IF(VLOOKUP(B913,IMPORT!$F:$AF,10,FALSE)="true","X",""),"")</f>
        <v/>
      </c>
      <c r="V913" s="16" t="str">
        <f>IFERROR(IF(VLOOKUP(B913,IMPORT!$F:$AF,13,FALSE)="true","X",""),"")</f>
        <v/>
      </c>
      <c r="W913" s="16" t="str">
        <f>IFERROR(IF(VLOOKUP(B913,IMPORT!$F:$AF,14,FALSE)="true","X",""),"")</f>
        <v/>
      </c>
      <c r="X913" s="12" t="str">
        <f>IFERROR(INT(IF(MID(VLOOKUP(B913,IMPORT!$F:$AF,27,FALSE),1,10)&lt;&gt;"null",MID(VLOOKUP(B913,IMPORT!$F:$AF,27,FALSE),1,10),"-")),"")</f>
        <v/>
      </c>
      <c r="Y913" s="21" t="str">
        <f>IFERROR(IF(VLOOKUP(B913,IMPORT!$F:$AF,24,FALSE)&lt;&gt;"null",VLOOKUP(B913,IMPORT!$F:$AF,24,FALSE),""),"")</f>
        <v/>
      </c>
      <c r="Z913" s="18" t="str">
        <f>IFERROR(IF(VLOOKUP(B913,IMPORT!$F:$AF,25,FALSE)&lt;&gt;"null",VLOOKUP(B913,IMPORT!$F:$AF,25,FALSE),""),"")</f>
        <v/>
      </c>
    </row>
    <row r="914" spans="1:26">
      <c r="A914" s="1" t="str">
        <f>IFERROR(IF(IMPORT!C914&lt;&gt;"",IMPORT!C914,""),"")</f>
        <v/>
      </c>
      <c r="B914" s="1">
        <f>IFERROR(VLOOKUP(D914,IMPORT!$1:$1048576,6,FALSE),"")</f>
        <v>0</v>
      </c>
      <c r="C914" s="1" t="str">
        <f>IFERROR(VLOOKUP(B914,IMPORT!$F:$G,2,FALSE),"")</f>
        <v/>
      </c>
      <c r="D914" s="8" t="str">
        <f>IFERROR(IF(IMPORT!A914&lt;&gt;"",IMPORT!A914,""),"")</f>
        <v/>
      </c>
      <c r="E914" s="1">
        <f>IFERROR(VLOOKUP(D914,IMPORT!$1:$1048576,21,FALSE),"")</f>
        <v>0</v>
      </c>
      <c r="F914" s="22" t="str">
        <f>IFERROR(IF(VLOOKUP(B914,IMPORT!$F:$J,4,0)="true","","S"),"")</f>
        <v/>
      </c>
      <c r="G914" s="10" t="str">
        <f>IFERROR(IF(VLOOKUP(B914,IMPORT!$F:$J,5,0)="normal","","B"),"")</f>
        <v/>
      </c>
      <c r="H914" s="23" t="str">
        <f>IFERROR(IF(VLOOKUP(B914,IMPORT!$F:$L,7,0)="true","","P"),"")</f>
        <v/>
      </c>
      <c r="I914" s="18" t="str">
        <f>IF(AND(OR(IMPORT!K914="available",IMPORT!K914="reservation",IMPORT!K914="reservation-late"),OR(A914&lt;&gt;"Z - Garage - Livraison",A914&lt;&gt;"Z - Garage - Livraison")),B914,"")</f>
        <v/>
      </c>
      <c r="J914" s="18" t="str">
        <f>IFERROR(IF(VLOOKUP(B914,IMPORT!$F:$AF,21,FALSE)&lt;&gt;"null",IF(OR(A914="Z - Garage - Livraison",A914="Z - Garage - Restitution"),"",B914),""),"")</f>
        <v/>
      </c>
      <c r="K914" s="18" t="str">
        <f>IF(AND(J914="",OR(IMPORT!K914="intervention",IMPORT!K914="intervention-late")),IF(OR(A914="Z - Garage - Livraison",A914="Z - Garage - Restitution"),"",B914),"")</f>
        <v/>
      </c>
      <c r="L914" s="18" t="str">
        <f t="shared" si="28"/>
        <v/>
      </c>
      <c r="M914" s="20" t="str">
        <f>IFERROR(INT(IF(OR(IMPORT!K914="intervention",IMPORT!K914="intervention-late",IMPORT!K914="unavailable"),IF(J914&lt;&gt;"",MID(VLOOKUP(B914,IMPORT!$F:$AF,21,0),1,10),MID(VLOOKUP(B914,IMPORT!$F:$AF,19,0),1,10)),"")),"")</f>
        <v/>
      </c>
      <c r="N914" s="20" t="str">
        <f>IFERROR(INT(IF(OR(IMPORT!K914="intervention",IMPORT!K914="intervention-late",IMPORT!K914="unavailable"),IF(J914&lt;&gt;"",MID(VLOOKUP(B914,IMPORT!$F:$AF,22,0),1,10),MID(VLOOKUP(B914,IMPORT!$F:$AF,20,0),1,10)),"")),"")</f>
        <v/>
      </c>
      <c r="O914" s="18" t="str">
        <f t="shared" ca="1" si="29"/>
        <v/>
      </c>
      <c r="P914" s="14" t="str">
        <f>IFERROR(INT(IF(MID(VLOOKUP(B914,IMPORT!$F:$AF,23,FALSE),1,10)&lt;&gt;"null",MID(VLOOKUP(B914,IMPORT!$F:$AF,23,FALSE),1,10),"")),"")</f>
        <v/>
      </c>
      <c r="Q914" s="16" t="str">
        <f>IFERROR(INT(IF(MID(VLOOKUP(B914,IMPORT!$F:$AF,26,FALSE),1,10)&lt;&gt;"null",MID(VLOOKUP(B914,IMPORT!$F:$AF,26,FALSE),1,10),"")),"")</f>
        <v/>
      </c>
      <c r="R914" s="16" t="str">
        <f>IFERROR(IF(VLOOKUP(B914,IMPORT!$F:$AF,11,FALSE)="true","X",""),"")</f>
        <v/>
      </c>
      <c r="S914" s="16" t="str">
        <f>IFERROR(IF(VLOOKUP(B914,IMPORT!$F:$AF,12,FALSE)="true","X",""),"")</f>
        <v/>
      </c>
      <c r="T914" s="16" t="str">
        <f>IFERROR(IF(VLOOKUP(B914,IMPORT!$F:$AF,9,FALSE)="true","X",""),"")</f>
        <v/>
      </c>
      <c r="U914" s="16" t="str">
        <f>IFERROR(IF(VLOOKUP(B914,IMPORT!$F:$AF,10,FALSE)="true","X",""),"")</f>
        <v/>
      </c>
      <c r="V914" s="16" t="str">
        <f>IFERROR(IF(VLOOKUP(B914,IMPORT!$F:$AF,13,FALSE)="true","X",""),"")</f>
        <v/>
      </c>
      <c r="W914" s="16" t="str">
        <f>IFERROR(IF(VLOOKUP(B914,IMPORT!$F:$AF,14,FALSE)="true","X",""),"")</f>
        <v/>
      </c>
      <c r="X914" s="12" t="str">
        <f>IFERROR(INT(IF(MID(VLOOKUP(B914,IMPORT!$F:$AF,27,FALSE),1,10)&lt;&gt;"null",MID(VLOOKUP(B914,IMPORT!$F:$AF,27,FALSE),1,10),"-")),"")</f>
        <v/>
      </c>
      <c r="Y914" s="21" t="str">
        <f>IFERROR(IF(VLOOKUP(B914,IMPORT!$F:$AF,24,FALSE)&lt;&gt;"null",VLOOKUP(B914,IMPORT!$F:$AF,24,FALSE),""),"")</f>
        <v/>
      </c>
      <c r="Z914" s="18" t="str">
        <f>IFERROR(IF(VLOOKUP(B914,IMPORT!$F:$AF,25,FALSE)&lt;&gt;"null",VLOOKUP(B914,IMPORT!$F:$AF,25,FALSE),""),"")</f>
        <v/>
      </c>
    </row>
    <row r="915" spans="1:26">
      <c r="A915" s="1" t="str">
        <f>IFERROR(IF(IMPORT!C915&lt;&gt;"",IMPORT!C915,""),"")</f>
        <v/>
      </c>
      <c r="B915" s="1">
        <f>IFERROR(VLOOKUP(D915,IMPORT!$1:$1048576,6,FALSE),"")</f>
        <v>0</v>
      </c>
      <c r="C915" s="1" t="str">
        <f>IFERROR(VLOOKUP(B915,IMPORT!$F:$G,2,FALSE),"")</f>
        <v/>
      </c>
      <c r="D915" s="8" t="str">
        <f>IFERROR(IF(IMPORT!A915&lt;&gt;"",IMPORT!A915,""),"")</f>
        <v/>
      </c>
      <c r="E915" s="1">
        <f>IFERROR(VLOOKUP(D915,IMPORT!$1:$1048576,21,FALSE),"")</f>
        <v>0</v>
      </c>
      <c r="F915" s="22" t="str">
        <f>IFERROR(IF(VLOOKUP(B915,IMPORT!$F:$J,4,0)="true","","S"),"")</f>
        <v/>
      </c>
      <c r="G915" s="10" t="str">
        <f>IFERROR(IF(VLOOKUP(B915,IMPORT!$F:$J,5,0)="normal","","B"),"")</f>
        <v/>
      </c>
      <c r="H915" s="23" t="str">
        <f>IFERROR(IF(VLOOKUP(B915,IMPORT!$F:$L,7,0)="true","","P"),"")</f>
        <v/>
      </c>
      <c r="I915" s="18" t="str">
        <f>IF(AND(OR(IMPORT!K915="available",IMPORT!K915="reservation",IMPORT!K915="reservation-late"),OR(A915&lt;&gt;"Z - Garage - Livraison",A915&lt;&gt;"Z - Garage - Livraison")),B915,"")</f>
        <v/>
      </c>
      <c r="J915" s="18" t="str">
        <f>IFERROR(IF(VLOOKUP(B915,IMPORT!$F:$AF,21,FALSE)&lt;&gt;"null",IF(OR(A915="Z - Garage - Livraison",A915="Z - Garage - Restitution"),"",B915),""),"")</f>
        <v/>
      </c>
      <c r="K915" s="18" t="str">
        <f>IF(AND(J915="",OR(IMPORT!K915="intervention",IMPORT!K915="intervention-late")),IF(OR(A915="Z - Garage - Livraison",A915="Z - Garage - Restitution"),"",B915),"")</f>
        <v/>
      </c>
      <c r="L915" s="18" t="str">
        <f t="shared" si="28"/>
        <v/>
      </c>
      <c r="M915" s="20" t="str">
        <f>IFERROR(INT(IF(OR(IMPORT!K915="intervention",IMPORT!K915="intervention-late",IMPORT!K915="unavailable"),IF(J915&lt;&gt;"",MID(VLOOKUP(B915,IMPORT!$F:$AF,21,0),1,10),MID(VLOOKUP(B915,IMPORT!$F:$AF,19,0),1,10)),"")),"")</f>
        <v/>
      </c>
      <c r="N915" s="20" t="str">
        <f>IFERROR(INT(IF(OR(IMPORT!K915="intervention",IMPORT!K915="intervention-late",IMPORT!K915="unavailable"),IF(J915&lt;&gt;"",MID(VLOOKUP(B915,IMPORT!$F:$AF,22,0),1,10),MID(VLOOKUP(B915,IMPORT!$F:$AF,20,0),1,10)),"")),"")</f>
        <v/>
      </c>
      <c r="O915" s="18" t="str">
        <f t="shared" ca="1" si="29"/>
        <v/>
      </c>
      <c r="P915" s="14" t="str">
        <f>IFERROR(INT(IF(MID(VLOOKUP(B915,IMPORT!$F:$AF,23,FALSE),1,10)&lt;&gt;"null",MID(VLOOKUP(B915,IMPORT!$F:$AF,23,FALSE),1,10),"")),"")</f>
        <v/>
      </c>
      <c r="Q915" s="16" t="str">
        <f>IFERROR(INT(IF(MID(VLOOKUP(B915,IMPORT!$F:$AF,26,FALSE),1,10)&lt;&gt;"null",MID(VLOOKUP(B915,IMPORT!$F:$AF,26,FALSE),1,10),"")),"")</f>
        <v/>
      </c>
      <c r="R915" s="16" t="str">
        <f>IFERROR(IF(VLOOKUP(B915,IMPORT!$F:$AF,11,FALSE)="true","X",""),"")</f>
        <v/>
      </c>
      <c r="S915" s="16" t="str">
        <f>IFERROR(IF(VLOOKUP(B915,IMPORT!$F:$AF,12,FALSE)="true","X",""),"")</f>
        <v/>
      </c>
      <c r="T915" s="16" t="str">
        <f>IFERROR(IF(VLOOKUP(B915,IMPORT!$F:$AF,9,FALSE)="true","X",""),"")</f>
        <v/>
      </c>
      <c r="U915" s="16" t="str">
        <f>IFERROR(IF(VLOOKUP(B915,IMPORT!$F:$AF,10,FALSE)="true","X",""),"")</f>
        <v/>
      </c>
      <c r="V915" s="16" t="str">
        <f>IFERROR(IF(VLOOKUP(B915,IMPORT!$F:$AF,13,FALSE)="true","X",""),"")</f>
        <v/>
      </c>
      <c r="W915" s="16" t="str">
        <f>IFERROR(IF(VLOOKUP(B915,IMPORT!$F:$AF,14,FALSE)="true","X",""),"")</f>
        <v/>
      </c>
      <c r="X915" s="12" t="str">
        <f>IFERROR(INT(IF(MID(VLOOKUP(B915,IMPORT!$F:$AF,27,FALSE),1,10)&lt;&gt;"null",MID(VLOOKUP(B915,IMPORT!$F:$AF,27,FALSE),1,10),"-")),"")</f>
        <v/>
      </c>
      <c r="Y915" s="21" t="str">
        <f>IFERROR(IF(VLOOKUP(B915,IMPORT!$F:$AF,24,FALSE)&lt;&gt;"null",VLOOKUP(B915,IMPORT!$F:$AF,24,FALSE),""),"")</f>
        <v/>
      </c>
      <c r="Z915" s="18" t="str">
        <f>IFERROR(IF(VLOOKUP(B915,IMPORT!$F:$AF,25,FALSE)&lt;&gt;"null",VLOOKUP(B915,IMPORT!$F:$AF,25,FALSE),""),"")</f>
        <v/>
      </c>
    </row>
    <row r="916" spans="1:26">
      <c r="A916" s="1" t="str">
        <f>IFERROR(IF(IMPORT!C916&lt;&gt;"",IMPORT!C916,""),"")</f>
        <v/>
      </c>
      <c r="B916" s="1">
        <f>IFERROR(VLOOKUP(D916,IMPORT!$1:$1048576,6,FALSE),"")</f>
        <v>0</v>
      </c>
      <c r="C916" s="1" t="str">
        <f>IFERROR(VLOOKUP(B916,IMPORT!$F:$G,2,FALSE),"")</f>
        <v/>
      </c>
      <c r="D916" s="8" t="str">
        <f>IFERROR(IF(IMPORT!A916&lt;&gt;"",IMPORT!A916,""),"")</f>
        <v/>
      </c>
      <c r="E916" s="1">
        <f>IFERROR(VLOOKUP(D916,IMPORT!$1:$1048576,21,FALSE),"")</f>
        <v>0</v>
      </c>
      <c r="F916" s="22" t="str">
        <f>IFERROR(IF(VLOOKUP(B916,IMPORT!$F:$J,4,0)="true","","S"),"")</f>
        <v/>
      </c>
      <c r="G916" s="10" t="str">
        <f>IFERROR(IF(VLOOKUP(B916,IMPORT!$F:$J,5,0)="normal","","B"),"")</f>
        <v/>
      </c>
      <c r="H916" s="23" t="str">
        <f>IFERROR(IF(VLOOKUP(B916,IMPORT!$F:$L,7,0)="true","","P"),"")</f>
        <v/>
      </c>
      <c r="I916" s="18" t="str">
        <f>IF(AND(OR(IMPORT!K916="available",IMPORT!K916="reservation",IMPORT!K916="reservation-late"),OR(A916&lt;&gt;"Z - Garage - Livraison",A916&lt;&gt;"Z - Garage - Livraison")),B916,"")</f>
        <v/>
      </c>
      <c r="J916" s="18" t="str">
        <f>IFERROR(IF(VLOOKUP(B916,IMPORT!$F:$AF,21,FALSE)&lt;&gt;"null",IF(OR(A916="Z - Garage - Livraison",A916="Z - Garage - Restitution"),"",B916),""),"")</f>
        <v/>
      </c>
      <c r="K916" s="18" t="str">
        <f>IF(AND(J916="",OR(IMPORT!K916="intervention",IMPORT!K916="intervention-late")),IF(OR(A916="Z - Garage - Livraison",A916="Z - Garage - Restitution"),"",B916),"")</f>
        <v/>
      </c>
      <c r="L916" s="18" t="str">
        <f t="shared" si="28"/>
        <v/>
      </c>
      <c r="M916" s="20" t="str">
        <f>IFERROR(INT(IF(OR(IMPORT!K916="intervention",IMPORT!K916="intervention-late",IMPORT!K916="unavailable"),IF(J916&lt;&gt;"",MID(VLOOKUP(B916,IMPORT!$F:$AF,21,0),1,10),MID(VLOOKUP(B916,IMPORT!$F:$AF,19,0),1,10)),"")),"")</f>
        <v/>
      </c>
      <c r="N916" s="20" t="str">
        <f>IFERROR(INT(IF(OR(IMPORT!K916="intervention",IMPORT!K916="intervention-late",IMPORT!K916="unavailable"),IF(J916&lt;&gt;"",MID(VLOOKUP(B916,IMPORT!$F:$AF,22,0),1,10),MID(VLOOKUP(B916,IMPORT!$F:$AF,20,0),1,10)),"")),"")</f>
        <v/>
      </c>
      <c r="O916" s="18" t="str">
        <f t="shared" ca="1" si="29"/>
        <v/>
      </c>
      <c r="P916" s="14" t="str">
        <f>IFERROR(INT(IF(MID(VLOOKUP(B916,IMPORT!$F:$AF,23,FALSE),1,10)&lt;&gt;"null",MID(VLOOKUP(B916,IMPORT!$F:$AF,23,FALSE),1,10),"")),"")</f>
        <v/>
      </c>
      <c r="Q916" s="16" t="str">
        <f>IFERROR(INT(IF(MID(VLOOKUP(B916,IMPORT!$F:$AF,26,FALSE),1,10)&lt;&gt;"null",MID(VLOOKUP(B916,IMPORT!$F:$AF,26,FALSE),1,10),"")),"")</f>
        <v/>
      </c>
      <c r="R916" s="16" t="str">
        <f>IFERROR(IF(VLOOKUP(B916,IMPORT!$F:$AF,11,FALSE)="true","X",""),"")</f>
        <v/>
      </c>
      <c r="S916" s="16" t="str">
        <f>IFERROR(IF(VLOOKUP(B916,IMPORT!$F:$AF,12,FALSE)="true","X",""),"")</f>
        <v/>
      </c>
      <c r="T916" s="16" t="str">
        <f>IFERROR(IF(VLOOKUP(B916,IMPORT!$F:$AF,9,FALSE)="true","X",""),"")</f>
        <v/>
      </c>
      <c r="U916" s="16" t="str">
        <f>IFERROR(IF(VLOOKUP(B916,IMPORT!$F:$AF,10,FALSE)="true","X",""),"")</f>
        <v/>
      </c>
      <c r="V916" s="16" t="str">
        <f>IFERROR(IF(VLOOKUP(B916,IMPORT!$F:$AF,13,FALSE)="true","X",""),"")</f>
        <v/>
      </c>
      <c r="W916" s="16" t="str">
        <f>IFERROR(IF(VLOOKUP(B916,IMPORT!$F:$AF,14,FALSE)="true","X",""),"")</f>
        <v/>
      </c>
      <c r="X916" s="12" t="str">
        <f>IFERROR(INT(IF(MID(VLOOKUP(B916,IMPORT!$F:$AF,27,FALSE),1,10)&lt;&gt;"null",MID(VLOOKUP(B916,IMPORT!$F:$AF,27,FALSE),1,10),"-")),"")</f>
        <v/>
      </c>
      <c r="Y916" s="21" t="str">
        <f>IFERROR(IF(VLOOKUP(B916,IMPORT!$F:$AF,24,FALSE)&lt;&gt;"null",VLOOKUP(B916,IMPORT!$F:$AF,24,FALSE),""),"")</f>
        <v/>
      </c>
      <c r="Z916" s="18" t="str">
        <f>IFERROR(IF(VLOOKUP(B916,IMPORT!$F:$AF,25,FALSE)&lt;&gt;"null",VLOOKUP(B916,IMPORT!$F:$AF,25,FALSE),""),"")</f>
        <v/>
      </c>
    </row>
    <row r="917" spans="1:26">
      <c r="A917" s="1" t="str">
        <f>IFERROR(IF(IMPORT!C917&lt;&gt;"",IMPORT!C917,""),"")</f>
        <v/>
      </c>
      <c r="B917" s="1">
        <f>IFERROR(VLOOKUP(D917,IMPORT!$1:$1048576,6,FALSE),"")</f>
        <v>0</v>
      </c>
      <c r="C917" s="1" t="str">
        <f>IFERROR(VLOOKUP(B917,IMPORT!$F:$G,2,FALSE),"")</f>
        <v/>
      </c>
      <c r="D917" s="8" t="str">
        <f>IFERROR(IF(IMPORT!A917&lt;&gt;"",IMPORT!A917,""),"")</f>
        <v/>
      </c>
      <c r="E917" s="1">
        <f>IFERROR(VLOOKUP(D917,IMPORT!$1:$1048576,21,FALSE),"")</f>
        <v>0</v>
      </c>
      <c r="F917" s="22" t="str">
        <f>IFERROR(IF(VLOOKUP(B917,IMPORT!$F:$J,4,0)="true","","S"),"")</f>
        <v/>
      </c>
      <c r="G917" s="10" t="str">
        <f>IFERROR(IF(VLOOKUP(B917,IMPORT!$F:$J,5,0)="normal","","B"),"")</f>
        <v/>
      </c>
      <c r="H917" s="23" t="str">
        <f>IFERROR(IF(VLOOKUP(B917,IMPORT!$F:$L,7,0)="true","","P"),"")</f>
        <v/>
      </c>
      <c r="I917" s="18" t="str">
        <f>IF(AND(OR(IMPORT!K917="available",IMPORT!K917="reservation",IMPORT!K917="reservation-late"),OR(A917&lt;&gt;"Z - Garage - Livraison",A917&lt;&gt;"Z - Garage - Livraison")),B917,"")</f>
        <v/>
      </c>
      <c r="J917" s="18" t="str">
        <f>IFERROR(IF(VLOOKUP(B917,IMPORT!$F:$AF,21,FALSE)&lt;&gt;"null",IF(OR(A917="Z - Garage - Livraison",A917="Z - Garage - Restitution"),"",B917),""),"")</f>
        <v/>
      </c>
      <c r="K917" s="18" t="str">
        <f>IF(AND(J917="",OR(IMPORT!K917="intervention",IMPORT!K917="intervention-late")),IF(OR(A917="Z - Garage - Livraison",A917="Z - Garage - Restitution"),"",B917),"")</f>
        <v/>
      </c>
      <c r="L917" s="18" t="str">
        <f t="shared" si="28"/>
        <v/>
      </c>
      <c r="M917" s="20" t="str">
        <f>IFERROR(INT(IF(OR(IMPORT!K917="intervention",IMPORT!K917="intervention-late",IMPORT!K917="unavailable"),IF(J917&lt;&gt;"",MID(VLOOKUP(B917,IMPORT!$F:$AF,21,0),1,10),MID(VLOOKUP(B917,IMPORT!$F:$AF,19,0),1,10)),"")),"")</f>
        <v/>
      </c>
      <c r="N917" s="20" t="str">
        <f>IFERROR(INT(IF(OR(IMPORT!K917="intervention",IMPORT!K917="intervention-late",IMPORT!K917="unavailable"),IF(J917&lt;&gt;"",MID(VLOOKUP(B917,IMPORT!$F:$AF,22,0),1,10),MID(VLOOKUP(B917,IMPORT!$F:$AF,20,0),1,10)),"")),"")</f>
        <v/>
      </c>
      <c r="O917" s="18" t="str">
        <f t="shared" ca="1" si="29"/>
        <v/>
      </c>
      <c r="P917" s="14" t="str">
        <f>IFERROR(INT(IF(MID(VLOOKUP(B917,IMPORT!$F:$AF,23,FALSE),1,10)&lt;&gt;"null",MID(VLOOKUP(B917,IMPORT!$F:$AF,23,FALSE),1,10),"")),"")</f>
        <v/>
      </c>
      <c r="Q917" s="16" t="str">
        <f>IFERROR(INT(IF(MID(VLOOKUP(B917,IMPORT!$F:$AF,26,FALSE),1,10)&lt;&gt;"null",MID(VLOOKUP(B917,IMPORT!$F:$AF,26,FALSE),1,10),"")),"")</f>
        <v/>
      </c>
      <c r="R917" s="16" t="str">
        <f>IFERROR(IF(VLOOKUP(B917,IMPORT!$F:$AF,11,FALSE)="true","X",""),"")</f>
        <v/>
      </c>
      <c r="S917" s="16" t="str">
        <f>IFERROR(IF(VLOOKUP(B917,IMPORT!$F:$AF,12,FALSE)="true","X",""),"")</f>
        <v/>
      </c>
      <c r="T917" s="16" t="str">
        <f>IFERROR(IF(VLOOKUP(B917,IMPORT!$F:$AF,9,FALSE)="true","X",""),"")</f>
        <v/>
      </c>
      <c r="U917" s="16" t="str">
        <f>IFERROR(IF(VLOOKUP(B917,IMPORT!$F:$AF,10,FALSE)="true","X",""),"")</f>
        <v/>
      </c>
      <c r="V917" s="16" t="str">
        <f>IFERROR(IF(VLOOKUP(B917,IMPORT!$F:$AF,13,FALSE)="true","X",""),"")</f>
        <v/>
      </c>
      <c r="W917" s="16" t="str">
        <f>IFERROR(IF(VLOOKUP(B917,IMPORT!$F:$AF,14,FALSE)="true","X",""),"")</f>
        <v/>
      </c>
      <c r="X917" s="12" t="str">
        <f>IFERROR(INT(IF(MID(VLOOKUP(B917,IMPORT!$F:$AF,27,FALSE),1,10)&lt;&gt;"null",MID(VLOOKUP(B917,IMPORT!$F:$AF,27,FALSE),1,10),"-")),"")</f>
        <v/>
      </c>
      <c r="Y917" s="21" t="str">
        <f>IFERROR(IF(VLOOKUP(B917,IMPORT!$F:$AF,24,FALSE)&lt;&gt;"null",VLOOKUP(B917,IMPORT!$F:$AF,24,FALSE),""),"")</f>
        <v/>
      </c>
      <c r="Z917" s="18" t="str">
        <f>IFERROR(IF(VLOOKUP(B917,IMPORT!$F:$AF,25,FALSE)&lt;&gt;"null",VLOOKUP(B917,IMPORT!$F:$AF,25,FALSE),""),"")</f>
        <v/>
      </c>
    </row>
    <row r="918" spans="1:26">
      <c r="A918" s="1" t="str">
        <f>IFERROR(IF(IMPORT!C918&lt;&gt;"",IMPORT!C918,""),"")</f>
        <v/>
      </c>
      <c r="B918" s="1">
        <f>IFERROR(VLOOKUP(D918,IMPORT!$1:$1048576,6,FALSE),"")</f>
        <v>0</v>
      </c>
      <c r="C918" s="1" t="str">
        <f>IFERROR(VLOOKUP(B918,IMPORT!$F:$G,2,FALSE),"")</f>
        <v/>
      </c>
      <c r="D918" s="8" t="str">
        <f>IFERROR(IF(IMPORT!A918&lt;&gt;"",IMPORT!A918,""),"")</f>
        <v/>
      </c>
      <c r="E918" s="1">
        <f>IFERROR(VLOOKUP(D918,IMPORT!$1:$1048576,21,FALSE),"")</f>
        <v>0</v>
      </c>
      <c r="F918" s="22" t="str">
        <f>IFERROR(IF(VLOOKUP(B918,IMPORT!$F:$J,4,0)="true","","S"),"")</f>
        <v/>
      </c>
      <c r="G918" s="10" t="str">
        <f>IFERROR(IF(VLOOKUP(B918,IMPORT!$F:$J,5,0)="normal","","B"),"")</f>
        <v/>
      </c>
      <c r="H918" s="23" t="str">
        <f>IFERROR(IF(VLOOKUP(B918,IMPORT!$F:$L,7,0)="true","","P"),"")</f>
        <v/>
      </c>
      <c r="I918" s="18" t="str">
        <f>IF(AND(OR(IMPORT!K918="available",IMPORT!K918="reservation",IMPORT!K918="reservation-late"),OR(A918&lt;&gt;"Z - Garage - Livraison",A918&lt;&gt;"Z - Garage - Livraison")),B918,"")</f>
        <v/>
      </c>
      <c r="J918" s="18" t="str">
        <f>IFERROR(IF(VLOOKUP(B918,IMPORT!$F:$AF,21,FALSE)&lt;&gt;"null",IF(OR(A918="Z - Garage - Livraison",A918="Z - Garage - Restitution"),"",B918),""),"")</f>
        <v/>
      </c>
      <c r="K918" s="18" t="str">
        <f>IF(AND(J918="",OR(IMPORT!K918="intervention",IMPORT!K918="intervention-late")),IF(OR(A918="Z - Garage - Livraison",A918="Z - Garage - Restitution"),"",B918),"")</f>
        <v/>
      </c>
      <c r="L918" s="18" t="str">
        <f t="shared" si="28"/>
        <v/>
      </c>
      <c r="M918" s="20" t="str">
        <f>IFERROR(INT(IF(OR(IMPORT!K918="intervention",IMPORT!K918="intervention-late",IMPORT!K918="unavailable"),IF(J918&lt;&gt;"",MID(VLOOKUP(B918,IMPORT!$F:$AF,21,0),1,10),MID(VLOOKUP(B918,IMPORT!$F:$AF,19,0),1,10)),"")),"")</f>
        <v/>
      </c>
      <c r="N918" s="20" t="str">
        <f>IFERROR(INT(IF(OR(IMPORT!K918="intervention",IMPORT!K918="intervention-late",IMPORT!K918="unavailable"),IF(J918&lt;&gt;"",MID(VLOOKUP(B918,IMPORT!$F:$AF,22,0),1,10),MID(VLOOKUP(B918,IMPORT!$F:$AF,20,0),1,10)),"")),"")</f>
        <v/>
      </c>
      <c r="O918" s="18" t="str">
        <f t="shared" ca="1" si="29"/>
        <v/>
      </c>
      <c r="P918" s="14" t="str">
        <f>IFERROR(INT(IF(MID(VLOOKUP(B918,IMPORT!$F:$AF,23,FALSE),1,10)&lt;&gt;"null",MID(VLOOKUP(B918,IMPORT!$F:$AF,23,FALSE),1,10),"")),"")</f>
        <v/>
      </c>
      <c r="Q918" s="16" t="str">
        <f>IFERROR(INT(IF(MID(VLOOKUP(B918,IMPORT!$F:$AF,26,FALSE),1,10)&lt;&gt;"null",MID(VLOOKUP(B918,IMPORT!$F:$AF,26,FALSE),1,10),"")),"")</f>
        <v/>
      </c>
      <c r="R918" s="16" t="str">
        <f>IFERROR(IF(VLOOKUP(B918,IMPORT!$F:$AF,11,FALSE)="true","X",""),"")</f>
        <v/>
      </c>
      <c r="S918" s="16" t="str">
        <f>IFERROR(IF(VLOOKUP(B918,IMPORT!$F:$AF,12,FALSE)="true","X",""),"")</f>
        <v/>
      </c>
      <c r="T918" s="16" t="str">
        <f>IFERROR(IF(VLOOKUP(B918,IMPORT!$F:$AF,9,FALSE)="true","X",""),"")</f>
        <v/>
      </c>
      <c r="U918" s="16" t="str">
        <f>IFERROR(IF(VLOOKUP(B918,IMPORT!$F:$AF,10,FALSE)="true","X",""),"")</f>
        <v/>
      </c>
      <c r="V918" s="16" t="str">
        <f>IFERROR(IF(VLOOKUP(B918,IMPORT!$F:$AF,13,FALSE)="true","X",""),"")</f>
        <v/>
      </c>
      <c r="W918" s="16" t="str">
        <f>IFERROR(IF(VLOOKUP(B918,IMPORT!$F:$AF,14,FALSE)="true","X",""),"")</f>
        <v/>
      </c>
      <c r="X918" s="12" t="str">
        <f>IFERROR(INT(IF(MID(VLOOKUP(B918,IMPORT!$F:$AF,27,FALSE),1,10)&lt;&gt;"null",MID(VLOOKUP(B918,IMPORT!$F:$AF,27,FALSE),1,10),"-")),"")</f>
        <v/>
      </c>
      <c r="Y918" s="21" t="str">
        <f>IFERROR(IF(VLOOKUP(B918,IMPORT!$F:$AF,24,FALSE)&lt;&gt;"null",VLOOKUP(B918,IMPORT!$F:$AF,24,FALSE),""),"")</f>
        <v/>
      </c>
      <c r="Z918" s="18" t="str">
        <f>IFERROR(IF(VLOOKUP(B918,IMPORT!$F:$AF,25,FALSE)&lt;&gt;"null",VLOOKUP(B918,IMPORT!$F:$AF,25,FALSE),""),"")</f>
        <v/>
      </c>
    </row>
    <row r="919" spans="1:26">
      <c r="A919" s="1" t="str">
        <f>IFERROR(IF(IMPORT!C919&lt;&gt;"",IMPORT!C919,""),"")</f>
        <v/>
      </c>
      <c r="B919" s="1">
        <f>IFERROR(VLOOKUP(D919,IMPORT!$1:$1048576,6,FALSE),"")</f>
        <v>0</v>
      </c>
      <c r="C919" s="1" t="str">
        <f>IFERROR(VLOOKUP(B919,IMPORT!$F:$G,2,FALSE),"")</f>
        <v/>
      </c>
      <c r="D919" s="8" t="str">
        <f>IFERROR(IF(IMPORT!A919&lt;&gt;"",IMPORT!A919,""),"")</f>
        <v/>
      </c>
      <c r="E919" s="1">
        <f>IFERROR(VLOOKUP(D919,IMPORT!$1:$1048576,21,FALSE),"")</f>
        <v>0</v>
      </c>
      <c r="F919" s="22" t="str">
        <f>IFERROR(IF(VLOOKUP(B919,IMPORT!$F:$J,4,0)="true","","S"),"")</f>
        <v/>
      </c>
      <c r="G919" s="10" t="str">
        <f>IFERROR(IF(VLOOKUP(B919,IMPORT!$F:$J,5,0)="normal","","B"),"")</f>
        <v/>
      </c>
      <c r="H919" s="23" t="str">
        <f>IFERROR(IF(VLOOKUP(B919,IMPORT!$F:$L,7,0)="true","","P"),"")</f>
        <v/>
      </c>
      <c r="I919" s="18" t="str">
        <f>IF(AND(OR(IMPORT!K919="available",IMPORT!K919="reservation",IMPORT!K919="reservation-late"),OR(A919&lt;&gt;"Z - Garage - Livraison",A919&lt;&gt;"Z - Garage - Livraison")),B919,"")</f>
        <v/>
      </c>
      <c r="J919" s="18" t="str">
        <f>IFERROR(IF(VLOOKUP(B919,IMPORT!$F:$AF,21,FALSE)&lt;&gt;"null",IF(OR(A919="Z - Garage - Livraison",A919="Z - Garage - Restitution"),"",B919),""),"")</f>
        <v/>
      </c>
      <c r="K919" s="18" t="str">
        <f>IF(AND(J919="",OR(IMPORT!K919="intervention",IMPORT!K919="intervention-late")),IF(OR(A919="Z - Garage - Livraison",A919="Z - Garage - Restitution"),"",B919),"")</f>
        <v/>
      </c>
      <c r="L919" s="18" t="str">
        <f t="shared" si="28"/>
        <v/>
      </c>
      <c r="M919" s="20" t="str">
        <f>IFERROR(INT(IF(OR(IMPORT!K919="intervention",IMPORT!K919="intervention-late",IMPORT!K919="unavailable"),IF(J919&lt;&gt;"",MID(VLOOKUP(B919,IMPORT!$F:$AF,21,0),1,10),MID(VLOOKUP(B919,IMPORT!$F:$AF,19,0),1,10)),"")),"")</f>
        <v/>
      </c>
      <c r="N919" s="20" t="str">
        <f>IFERROR(INT(IF(OR(IMPORT!K919="intervention",IMPORT!K919="intervention-late",IMPORT!K919="unavailable"),IF(J919&lt;&gt;"",MID(VLOOKUP(B919,IMPORT!$F:$AF,22,0),1,10),MID(VLOOKUP(B919,IMPORT!$F:$AF,20,0),1,10)),"")),"")</f>
        <v/>
      </c>
      <c r="O919" s="18" t="str">
        <f t="shared" ca="1" si="29"/>
        <v/>
      </c>
      <c r="P919" s="14" t="str">
        <f>IFERROR(INT(IF(MID(VLOOKUP(B919,IMPORT!$F:$AF,23,FALSE),1,10)&lt;&gt;"null",MID(VLOOKUP(B919,IMPORT!$F:$AF,23,FALSE),1,10),"")),"")</f>
        <v/>
      </c>
      <c r="Q919" s="16" t="str">
        <f>IFERROR(INT(IF(MID(VLOOKUP(B919,IMPORT!$F:$AF,26,FALSE),1,10)&lt;&gt;"null",MID(VLOOKUP(B919,IMPORT!$F:$AF,26,FALSE),1,10),"")),"")</f>
        <v/>
      </c>
      <c r="R919" s="16" t="str">
        <f>IFERROR(IF(VLOOKUP(B919,IMPORT!$F:$AF,11,FALSE)="true","X",""),"")</f>
        <v/>
      </c>
      <c r="S919" s="16" t="str">
        <f>IFERROR(IF(VLOOKUP(B919,IMPORT!$F:$AF,12,FALSE)="true","X",""),"")</f>
        <v/>
      </c>
      <c r="T919" s="16" t="str">
        <f>IFERROR(IF(VLOOKUP(B919,IMPORT!$F:$AF,9,FALSE)="true","X",""),"")</f>
        <v/>
      </c>
      <c r="U919" s="16" t="str">
        <f>IFERROR(IF(VLOOKUP(B919,IMPORT!$F:$AF,10,FALSE)="true","X",""),"")</f>
        <v/>
      </c>
      <c r="V919" s="16" t="str">
        <f>IFERROR(IF(VLOOKUP(B919,IMPORT!$F:$AF,13,FALSE)="true","X",""),"")</f>
        <v/>
      </c>
      <c r="W919" s="16" t="str">
        <f>IFERROR(IF(VLOOKUP(B919,IMPORT!$F:$AF,14,FALSE)="true","X",""),"")</f>
        <v/>
      </c>
      <c r="X919" s="12" t="str">
        <f>IFERROR(INT(IF(MID(VLOOKUP(B919,IMPORT!$F:$AF,27,FALSE),1,10)&lt;&gt;"null",MID(VLOOKUP(B919,IMPORT!$F:$AF,27,FALSE),1,10),"-")),"")</f>
        <v/>
      </c>
      <c r="Y919" s="21" t="str">
        <f>IFERROR(IF(VLOOKUP(B919,IMPORT!$F:$AF,24,FALSE)&lt;&gt;"null",VLOOKUP(B919,IMPORT!$F:$AF,24,FALSE),""),"")</f>
        <v/>
      </c>
      <c r="Z919" s="18" t="str">
        <f>IFERROR(IF(VLOOKUP(B919,IMPORT!$F:$AF,25,FALSE)&lt;&gt;"null",VLOOKUP(B919,IMPORT!$F:$AF,25,FALSE),""),"")</f>
        <v/>
      </c>
    </row>
    <row r="920" spans="1:26">
      <c r="A920" s="1" t="str">
        <f>IFERROR(IF(IMPORT!C920&lt;&gt;"",IMPORT!C920,""),"")</f>
        <v/>
      </c>
      <c r="B920" s="1">
        <f>IFERROR(VLOOKUP(D920,IMPORT!$1:$1048576,6,FALSE),"")</f>
        <v>0</v>
      </c>
      <c r="C920" s="1" t="str">
        <f>IFERROR(VLOOKUP(B920,IMPORT!$F:$G,2,FALSE),"")</f>
        <v/>
      </c>
      <c r="D920" s="8" t="str">
        <f>IFERROR(IF(IMPORT!A920&lt;&gt;"",IMPORT!A920,""),"")</f>
        <v/>
      </c>
      <c r="E920" s="1">
        <f>IFERROR(VLOOKUP(D920,IMPORT!$1:$1048576,21,FALSE),"")</f>
        <v>0</v>
      </c>
      <c r="F920" s="22" t="str">
        <f>IFERROR(IF(VLOOKUP(B920,IMPORT!$F:$J,4,0)="true","","S"),"")</f>
        <v/>
      </c>
      <c r="G920" s="10" t="str">
        <f>IFERROR(IF(VLOOKUP(B920,IMPORT!$F:$J,5,0)="normal","","B"),"")</f>
        <v/>
      </c>
      <c r="H920" s="23" t="str">
        <f>IFERROR(IF(VLOOKUP(B920,IMPORT!$F:$L,7,0)="true","","P"),"")</f>
        <v/>
      </c>
      <c r="I920" s="18" t="str">
        <f>IF(AND(OR(IMPORT!K920="available",IMPORT!K920="reservation",IMPORT!K920="reservation-late"),OR(A920&lt;&gt;"Z - Garage - Livraison",A920&lt;&gt;"Z - Garage - Livraison")),B920,"")</f>
        <v/>
      </c>
      <c r="J920" s="18" t="str">
        <f>IFERROR(IF(VLOOKUP(B920,IMPORT!$F:$AF,21,FALSE)&lt;&gt;"null",IF(OR(A920="Z - Garage - Livraison",A920="Z - Garage - Restitution"),"",B920),""),"")</f>
        <v/>
      </c>
      <c r="K920" s="18" t="str">
        <f>IF(AND(J920="",OR(IMPORT!K920="intervention",IMPORT!K920="intervention-late")),IF(OR(A920="Z - Garage - Livraison",A920="Z - Garage - Restitution"),"",B920),"")</f>
        <v/>
      </c>
      <c r="L920" s="18" t="str">
        <f t="shared" si="28"/>
        <v/>
      </c>
      <c r="M920" s="20" t="str">
        <f>IFERROR(INT(IF(OR(IMPORT!K920="intervention",IMPORT!K920="intervention-late",IMPORT!K920="unavailable"),IF(J920&lt;&gt;"",MID(VLOOKUP(B920,IMPORT!$F:$AF,21,0),1,10),MID(VLOOKUP(B920,IMPORT!$F:$AF,19,0),1,10)),"")),"")</f>
        <v/>
      </c>
      <c r="N920" s="20" t="str">
        <f>IFERROR(INT(IF(OR(IMPORT!K920="intervention",IMPORT!K920="intervention-late",IMPORT!K920="unavailable"),IF(J920&lt;&gt;"",MID(VLOOKUP(B920,IMPORT!$F:$AF,22,0),1,10),MID(VLOOKUP(B920,IMPORT!$F:$AF,20,0),1,10)),"")),"")</f>
        <v/>
      </c>
      <c r="O920" s="18" t="str">
        <f t="shared" ca="1" si="29"/>
        <v/>
      </c>
      <c r="P920" s="14" t="str">
        <f>IFERROR(INT(IF(MID(VLOOKUP(B920,IMPORT!$F:$AF,23,FALSE),1,10)&lt;&gt;"null",MID(VLOOKUP(B920,IMPORT!$F:$AF,23,FALSE),1,10),"")),"")</f>
        <v/>
      </c>
      <c r="Q920" s="16" t="str">
        <f>IFERROR(INT(IF(MID(VLOOKUP(B920,IMPORT!$F:$AF,26,FALSE),1,10)&lt;&gt;"null",MID(VLOOKUP(B920,IMPORT!$F:$AF,26,FALSE),1,10),"")),"")</f>
        <v/>
      </c>
      <c r="R920" s="16" t="str">
        <f>IFERROR(IF(VLOOKUP(B920,IMPORT!$F:$AF,11,FALSE)="true","X",""),"")</f>
        <v/>
      </c>
      <c r="S920" s="16" t="str">
        <f>IFERROR(IF(VLOOKUP(B920,IMPORT!$F:$AF,12,FALSE)="true","X",""),"")</f>
        <v/>
      </c>
      <c r="T920" s="16" t="str">
        <f>IFERROR(IF(VLOOKUP(B920,IMPORT!$F:$AF,9,FALSE)="true","X",""),"")</f>
        <v/>
      </c>
      <c r="U920" s="16" t="str">
        <f>IFERROR(IF(VLOOKUP(B920,IMPORT!$F:$AF,10,FALSE)="true","X",""),"")</f>
        <v/>
      </c>
      <c r="V920" s="16" t="str">
        <f>IFERROR(IF(VLOOKUP(B920,IMPORT!$F:$AF,13,FALSE)="true","X",""),"")</f>
        <v/>
      </c>
      <c r="W920" s="16" t="str">
        <f>IFERROR(IF(VLOOKUP(B920,IMPORT!$F:$AF,14,FALSE)="true","X",""),"")</f>
        <v/>
      </c>
      <c r="X920" s="12" t="str">
        <f>IFERROR(INT(IF(MID(VLOOKUP(B920,IMPORT!$F:$AF,27,FALSE),1,10)&lt;&gt;"null",MID(VLOOKUP(B920,IMPORT!$F:$AF,27,FALSE),1,10),"-")),"")</f>
        <v/>
      </c>
      <c r="Y920" s="21" t="str">
        <f>IFERROR(IF(VLOOKUP(B920,IMPORT!$F:$AF,24,FALSE)&lt;&gt;"null",VLOOKUP(B920,IMPORT!$F:$AF,24,FALSE),""),"")</f>
        <v/>
      </c>
      <c r="Z920" s="18" t="str">
        <f>IFERROR(IF(VLOOKUP(B920,IMPORT!$F:$AF,25,FALSE)&lt;&gt;"null",VLOOKUP(B920,IMPORT!$F:$AF,25,FALSE),""),"")</f>
        <v/>
      </c>
    </row>
    <row r="921" spans="1:26">
      <c r="A921" s="1" t="str">
        <f>IFERROR(IF(IMPORT!C921&lt;&gt;"",IMPORT!C921,""),"")</f>
        <v/>
      </c>
      <c r="B921" s="1">
        <f>IFERROR(VLOOKUP(D921,IMPORT!$1:$1048576,6,FALSE),"")</f>
        <v>0</v>
      </c>
      <c r="C921" s="1" t="str">
        <f>IFERROR(VLOOKUP(B921,IMPORT!$F:$G,2,FALSE),"")</f>
        <v/>
      </c>
      <c r="D921" s="8" t="str">
        <f>IFERROR(IF(IMPORT!A921&lt;&gt;"",IMPORT!A921,""),"")</f>
        <v/>
      </c>
      <c r="E921" s="1">
        <f>IFERROR(VLOOKUP(D921,IMPORT!$1:$1048576,21,FALSE),"")</f>
        <v>0</v>
      </c>
      <c r="F921" s="22" t="str">
        <f>IFERROR(IF(VLOOKUP(B921,IMPORT!$F:$J,4,0)="true","","S"),"")</f>
        <v/>
      </c>
      <c r="G921" s="10" t="str">
        <f>IFERROR(IF(VLOOKUP(B921,IMPORT!$F:$J,5,0)="normal","","B"),"")</f>
        <v/>
      </c>
      <c r="H921" s="23" t="str">
        <f>IFERROR(IF(VLOOKUP(B921,IMPORT!$F:$L,7,0)="true","","P"),"")</f>
        <v/>
      </c>
      <c r="I921" s="18" t="str">
        <f>IF(AND(OR(IMPORT!K921="available",IMPORT!K921="reservation",IMPORT!K921="reservation-late"),OR(A921&lt;&gt;"Z - Garage - Livraison",A921&lt;&gt;"Z - Garage - Livraison")),B921,"")</f>
        <v/>
      </c>
      <c r="J921" s="18" t="str">
        <f>IFERROR(IF(VLOOKUP(B921,IMPORT!$F:$AF,21,FALSE)&lt;&gt;"null",IF(OR(A921="Z - Garage - Livraison",A921="Z - Garage - Restitution"),"",B921),""),"")</f>
        <v/>
      </c>
      <c r="K921" s="18" t="str">
        <f>IF(AND(J921="",OR(IMPORT!K921="intervention",IMPORT!K921="intervention-late")),IF(OR(A921="Z - Garage - Livraison",A921="Z - Garage - Restitution"),"",B921),"")</f>
        <v/>
      </c>
      <c r="L921" s="18" t="str">
        <f t="shared" si="28"/>
        <v/>
      </c>
      <c r="M921" s="20" t="str">
        <f>IFERROR(INT(IF(OR(IMPORT!K921="intervention",IMPORT!K921="intervention-late",IMPORT!K921="unavailable"),IF(J921&lt;&gt;"",MID(VLOOKUP(B921,IMPORT!$F:$AF,21,0),1,10),MID(VLOOKUP(B921,IMPORT!$F:$AF,19,0),1,10)),"")),"")</f>
        <v/>
      </c>
      <c r="N921" s="20" t="str">
        <f>IFERROR(INT(IF(OR(IMPORT!K921="intervention",IMPORT!K921="intervention-late",IMPORT!K921="unavailable"),IF(J921&lt;&gt;"",MID(VLOOKUP(B921,IMPORT!$F:$AF,22,0),1,10),MID(VLOOKUP(B921,IMPORT!$F:$AF,20,0),1,10)),"")),"")</f>
        <v/>
      </c>
      <c r="O921" s="18" t="str">
        <f t="shared" ca="1" si="29"/>
        <v/>
      </c>
      <c r="P921" s="14" t="str">
        <f>IFERROR(INT(IF(MID(VLOOKUP(B921,IMPORT!$F:$AF,23,FALSE),1,10)&lt;&gt;"null",MID(VLOOKUP(B921,IMPORT!$F:$AF,23,FALSE),1,10),"")),"")</f>
        <v/>
      </c>
      <c r="Q921" s="16" t="str">
        <f>IFERROR(INT(IF(MID(VLOOKUP(B921,IMPORT!$F:$AF,26,FALSE),1,10)&lt;&gt;"null",MID(VLOOKUP(B921,IMPORT!$F:$AF,26,FALSE),1,10),"")),"")</f>
        <v/>
      </c>
      <c r="R921" s="16" t="str">
        <f>IFERROR(IF(VLOOKUP(B921,IMPORT!$F:$AF,11,FALSE)="true","X",""),"")</f>
        <v/>
      </c>
      <c r="S921" s="16" t="str">
        <f>IFERROR(IF(VLOOKUP(B921,IMPORT!$F:$AF,12,FALSE)="true","X",""),"")</f>
        <v/>
      </c>
      <c r="T921" s="16" t="str">
        <f>IFERROR(IF(VLOOKUP(B921,IMPORT!$F:$AF,9,FALSE)="true","X",""),"")</f>
        <v/>
      </c>
      <c r="U921" s="16" t="str">
        <f>IFERROR(IF(VLOOKUP(B921,IMPORT!$F:$AF,10,FALSE)="true","X",""),"")</f>
        <v/>
      </c>
      <c r="V921" s="16" t="str">
        <f>IFERROR(IF(VLOOKUP(B921,IMPORT!$F:$AF,13,FALSE)="true","X",""),"")</f>
        <v/>
      </c>
      <c r="W921" s="16" t="str">
        <f>IFERROR(IF(VLOOKUP(B921,IMPORT!$F:$AF,14,FALSE)="true","X",""),"")</f>
        <v/>
      </c>
      <c r="X921" s="12" t="str">
        <f>IFERROR(INT(IF(MID(VLOOKUP(B921,IMPORT!$F:$AF,27,FALSE),1,10)&lt;&gt;"null",MID(VLOOKUP(B921,IMPORT!$F:$AF,27,FALSE),1,10),"-")),"")</f>
        <v/>
      </c>
      <c r="Y921" s="21" t="str">
        <f>IFERROR(IF(VLOOKUP(B921,IMPORT!$F:$AF,24,FALSE)&lt;&gt;"null",VLOOKUP(B921,IMPORT!$F:$AF,24,FALSE),""),"")</f>
        <v/>
      </c>
      <c r="Z921" s="18" t="str">
        <f>IFERROR(IF(VLOOKUP(B921,IMPORT!$F:$AF,25,FALSE)&lt;&gt;"null",VLOOKUP(B921,IMPORT!$F:$AF,25,FALSE),""),"")</f>
        <v/>
      </c>
    </row>
    <row r="922" spans="1:26">
      <c r="A922" s="1" t="str">
        <f>IFERROR(IF(IMPORT!C922&lt;&gt;"",IMPORT!C922,""),"")</f>
        <v/>
      </c>
      <c r="B922" s="1">
        <f>IFERROR(VLOOKUP(D922,IMPORT!$1:$1048576,6,FALSE),"")</f>
        <v>0</v>
      </c>
      <c r="C922" s="1" t="str">
        <f>IFERROR(VLOOKUP(B922,IMPORT!$F:$G,2,FALSE),"")</f>
        <v/>
      </c>
      <c r="D922" s="8" t="str">
        <f>IFERROR(IF(IMPORT!A922&lt;&gt;"",IMPORT!A922,""),"")</f>
        <v/>
      </c>
      <c r="E922" s="1">
        <f>IFERROR(VLOOKUP(D922,IMPORT!$1:$1048576,21,FALSE),"")</f>
        <v>0</v>
      </c>
      <c r="F922" s="22" t="str">
        <f>IFERROR(IF(VLOOKUP(B922,IMPORT!$F:$J,4,0)="true","","S"),"")</f>
        <v/>
      </c>
      <c r="G922" s="10" t="str">
        <f>IFERROR(IF(VLOOKUP(B922,IMPORT!$F:$J,5,0)="normal","","B"),"")</f>
        <v/>
      </c>
      <c r="H922" s="23" t="str">
        <f>IFERROR(IF(VLOOKUP(B922,IMPORT!$F:$L,7,0)="true","","P"),"")</f>
        <v/>
      </c>
      <c r="I922" s="18" t="str">
        <f>IF(AND(OR(IMPORT!K922="available",IMPORT!K922="reservation",IMPORT!K922="reservation-late"),OR(A922&lt;&gt;"Z - Garage - Livraison",A922&lt;&gt;"Z - Garage - Livraison")),B922,"")</f>
        <v/>
      </c>
      <c r="J922" s="18" t="str">
        <f>IFERROR(IF(VLOOKUP(B922,IMPORT!$F:$AF,21,FALSE)&lt;&gt;"null",IF(OR(A922="Z - Garage - Livraison",A922="Z - Garage - Restitution"),"",B922),""),"")</f>
        <v/>
      </c>
      <c r="K922" s="18" t="str">
        <f>IF(AND(J922="",OR(IMPORT!K922="intervention",IMPORT!K922="intervention-late")),IF(OR(A922="Z - Garage - Livraison",A922="Z - Garage - Restitution"),"",B922),"")</f>
        <v/>
      </c>
      <c r="L922" s="18" t="str">
        <f t="shared" si="28"/>
        <v/>
      </c>
      <c r="M922" s="20" t="str">
        <f>IFERROR(INT(IF(OR(IMPORT!K922="intervention",IMPORT!K922="intervention-late",IMPORT!K922="unavailable"),IF(J922&lt;&gt;"",MID(VLOOKUP(B922,IMPORT!$F:$AF,21,0),1,10),MID(VLOOKUP(B922,IMPORT!$F:$AF,19,0),1,10)),"")),"")</f>
        <v/>
      </c>
      <c r="N922" s="20" t="str">
        <f>IFERROR(INT(IF(OR(IMPORT!K922="intervention",IMPORT!K922="intervention-late",IMPORT!K922="unavailable"),IF(J922&lt;&gt;"",MID(VLOOKUP(B922,IMPORT!$F:$AF,22,0),1,10),MID(VLOOKUP(B922,IMPORT!$F:$AF,20,0),1,10)),"")),"")</f>
        <v/>
      </c>
      <c r="O922" s="18" t="str">
        <f t="shared" ca="1" si="29"/>
        <v/>
      </c>
      <c r="P922" s="14" t="str">
        <f>IFERROR(INT(IF(MID(VLOOKUP(B922,IMPORT!$F:$AF,23,FALSE),1,10)&lt;&gt;"null",MID(VLOOKUP(B922,IMPORT!$F:$AF,23,FALSE),1,10),"")),"")</f>
        <v/>
      </c>
      <c r="Q922" s="16" t="str">
        <f>IFERROR(INT(IF(MID(VLOOKUP(B922,IMPORT!$F:$AF,26,FALSE),1,10)&lt;&gt;"null",MID(VLOOKUP(B922,IMPORT!$F:$AF,26,FALSE),1,10),"")),"")</f>
        <v/>
      </c>
      <c r="R922" s="16" t="str">
        <f>IFERROR(IF(VLOOKUP(B922,IMPORT!$F:$AF,11,FALSE)="true","X",""),"")</f>
        <v/>
      </c>
      <c r="S922" s="16" t="str">
        <f>IFERROR(IF(VLOOKUP(B922,IMPORT!$F:$AF,12,FALSE)="true","X",""),"")</f>
        <v/>
      </c>
      <c r="T922" s="16" t="str">
        <f>IFERROR(IF(VLOOKUP(B922,IMPORT!$F:$AF,9,FALSE)="true","X",""),"")</f>
        <v/>
      </c>
      <c r="U922" s="16" t="str">
        <f>IFERROR(IF(VLOOKUP(B922,IMPORT!$F:$AF,10,FALSE)="true","X",""),"")</f>
        <v/>
      </c>
      <c r="V922" s="16" t="str">
        <f>IFERROR(IF(VLOOKUP(B922,IMPORT!$F:$AF,13,FALSE)="true","X",""),"")</f>
        <v/>
      </c>
      <c r="W922" s="16" t="str">
        <f>IFERROR(IF(VLOOKUP(B922,IMPORT!$F:$AF,14,FALSE)="true","X",""),"")</f>
        <v/>
      </c>
      <c r="X922" s="12" t="str">
        <f>IFERROR(INT(IF(MID(VLOOKUP(B922,IMPORT!$F:$AF,27,FALSE),1,10)&lt;&gt;"null",MID(VLOOKUP(B922,IMPORT!$F:$AF,27,FALSE),1,10),"-")),"")</f>
        <v/>
      </c>
      <c r="Y922" s="21" t="str">
        <f>IFERROR(IF(VLOOKUP(B922,IMPORT!$F:$AF,24,FALSE)&lt;&gt;"null",VLOOKUP(B922,IMPORT!$F:$AF,24,FALSE),""),"")</f>
        <v/>
      </c>
      <c r="Z922" s="18" t="str">
        <f>IFERROR(IF(VLOOKUP(B922,IMPORT!$F:$AF,25,FALSE)&lt;&gt;"null",VLOOKUP(B922,IMPORT!$F:$AF,25,FALSE),""),"")</f>
        <v/>
      </c>
    </row>
    <row r="923" spans="1:26">
      <c r="A923" s="1" t="str">
        <f>IFERROR(IF(IMPORT!C923&lt;&gt;"",IMPORT!C923,""),"")</f>
        <v/>
      </c>
      <c r="B923" s="1">
        <f>IFERROR(VLOOKUP(D923,IMPORT!$1:$1048576,6,FALSE),"")</f>
        <v>0</v>
      </c>
      <c r="C923" s="1" t="str">
        <f>IFERROR(VLOOKUP(B923,IMPORT!$F:$G,2,FALSE),"")</f>
        <v/>
      </c>
      <c r="D923" s="8" t="str">
        <f>IFERROR(IF(IMPORT!A923&lt;&gt;"",IMPORT!A923,""),"")</f>
        <v/>
      </c>
      <c r="E923" s="1">
        <f>IFERROR(VLOOKUP(D923,IMPORT!$1:$1048576,21,FALSE),"")</f>
        <v>0</v>
      </c>
      <c r="F923" s="22" t="str">
        <f>IFERROR(IF(VLOOKUP(B923,IMPORT!$F:$J,4,0)="true","","S"),"")</f>
        <v/>
      </c>
      <c r="G923" s="10" t="str">
        <f>IFERROR(IF(VLOOKUP(B923,IMPORT!$F:$J,5,0)="normal","","B"),"")</f>
        <v/>
      </c>
      <c r="H923" s="23" t="str">
        <f>IFERROR(IF(VLOOKUP(B923,IMPORT!$F:$L,7,0)="true","","P"),"")</f>
        <v/>
      </c>
      <c r="I923" s="18" t="str">
        <f>IF(AND(OR(IMPORT!K923="available",IMPORT!K923="reservation",IMPORT!K923="reservation-late"),OR(A923&lt;&gt;"Z - Garage - Livraison",A923&lt;&gt;"Z - Garage - Livraison")),B923,"")</f>
        <v/>
      </c>
      <c r="J923" s="18" t="str">
        <f>IFERROR(IF(VLOOKUP(B923,IMPORT!$F:$AF,21,FALSE)&lt;&gt;"null",IF(OR(A923="Z - Garage - Livraison",A923="Z - Garage - Restitution"),"",B923),""),"")</f>
        <v/>
      </c>
      <c r="K923" s="18" t="str">
        <f>IF(AND(J923="",OR(IMPORT!K923="intervention",IMPORT!K923="intervention-late")),IF(OR(A923="Z - Garage - Livraison",A923="Z - Garage - Restitution"),"",B923),"")</f>
        <v/>
      </c>
      <c r="L923" s="18" t="str">
        <f t="shared" si="28"/>
        <v/>
      </c>
      <c r="M923" s="20" t="str">
        <f>IFERROR(INT(IF(OR(IMPORT!K923="intervention",IMPORT!K923="intervention-late",IMPORT!K923="unavailable"),IF(J923&lt;&gt;"",MID(VLOOKUP(B923,IMPORT!$F:$AF,21,0),1,10),MID(VLOOKUP(B923,IMPORT!$F:$AF,19,0),1,10)),"")),"")</f>
        <v/>
      </c>
      <c r="N923" s="20" t="str">
        <f>IFERROR(INT(IF(OR(IMPORT!K923="intervention",IMPORT!K923="intervention-late",IMPORT!K923="unavailable"),IF(J923&lt;&gt;"",MID(VLOOKUP(B923,IMPORT!$F:$AF,22,0),1,10),MID(VLOOKUP(B923,IMPORT!$F:$AF,20,0),1,10)),"")),"")</f>
        <v/>
      </c>
      <c r="O923" s="18" t="str">
        <f t="shared" ca="1" si="29"/>
        <v/>
      </c>
      <c r="P923" s="14" t="str">
        <f>IFERROR(INT(IF(MID(VLOOKUP(B923,IMPORT!$F:$AF,23,FALSE),1,10)&lt;&gt;"null",MID(VLOOKUP(B923,IMPORT!$F:$AF,23,FALSE),1,10),"")),"")</f>
        <v/>
      </c>
      <c r="Q923" s="16" t="str">
        <f>IFERROR(INT(IF(MID(VLOOKUP(B923,IMPORT!$F:$AF,26,FALSE),1,10)&lt;&gt;"null",MID(VLOOKUP(B923,IMPORT!$F:$AF,26,FALSE),1,10),"")),"")</f>
        <v/>
      </c>
      <c r="R923" s="16" t="str">
        <f>IFERROR(IF(VLOOKUP(B923,IMPORT!$F:$AF,11,FALSE)="true","X",""),"")</f>
        <v/>
      </c>
      <c r="S923" s="16" t="str">
        <f>IFERROR(IF(VLOOKUP(B923,IMPORT!$F:$AF,12,FALSE)="true","X",""),"")</f>
        <v/>
      </c>
      <c r="T923" s="16" t="str">
        <f>IFERROR(IF(VLOOKUP(B923,IMPORT!$F:$AF,9,FALSE)="true","X",""),"")</f>
        <v/>
      </c>
      <c r="U923" s="16" t="str">
        <f>IFERROR(IF(VLOOKUP(B923,IMPORT!$F:$AF,10,FALSE)="true","X",""),"")</f>
        <v/>
      </c>
      <c r="V923" s="16" t="str">
        <f>IFERROR(IF(VLOOKUP(B923,IMPORT!$F:$AF,13,FALSE)="true","X",""),"")</f>
        <v/>
      </c>
      <c r="W923" s="16" t="str">
        <f>IFERROR(IF(VLOOKUP(B923,IMPORT!$F:$AF,14,FALSE)="true","X",""),"")</f>
        <v/>
      </c>
      <c r="X923" s="12" t="str">
        <f>IFERROR(INT(IF(MID(VLOOKUP(B923,IMPORT!$F:$AF,27,FALSE),1,10)&lt;&gt;"null",MID(VLOOKUP(B923,IMPORT!$F:$AF,27,FALSE),1,10),"-")),"")</f>
        <v/>
      </c>
      <c r="Y923" s="21" t="str">
        <f>IFERROR(IF(VLOOKUP(B923,IMPORT!$F:$AF,24,FALSE)&lt;&gt;"null",VLOOKUP(B923,IMPORT!$F:$AF,24,FALSE),""),"")</f>
        <v/>
      </c>
      <c r="Z923" s="18" t="str">
        <f>IFERROR(IF(VLOOKUP(B923,IMPORT!$F:$AF,25,FALSE)&lt;&gt;"null",VLOOKUP(B923,IMPORT!$F:$AF,25,FALSE),""),"")</f>
        <v/>
      </c>
    </row>
    <row r="924" spans="1:26">
      <c r="A924" s="1" t="str">
        <f>IFERROR(IF(IMPORT!C924&lt;&gt;"",IMPORT!C924,""),"")</f>
        <v/>
      </c>
      <c r="B924" s="1">
        <f>IFERROR(VLOOKUP(D924,IMPORT!$1:$1048576,6,FALSE),"")</f>
        <v>0</v>
      </c>
      <c r="C924" s="1" t="str">
        <f>IFERROR(VLOOKUP(B924,IMPORT!$F:$G,2,FALSE),"")</f>
        <v/>
      </c>
      <c r="D924" s="8" t="str">
        <f>IFERROR(IF(IMPORT!A924&lt;&gt;"",IMPORT!A924,""),"")</f>
        <v/>
      </c>
      <c r="E924" s="1">
        <f>IFERROR(VLOOKUP(D924,IMPORT!$1:$1048576,21,FALSE),"")</f>
        <v>0</v>
      </c>
      <c r="F924" s="22" t="str">
        <f>IFERROR(IF(VLOOKUP(B924,IMPORT!$F:$J,4,0)="true","","S"),"")</f>
        <v/>
      </c>
      <c r="G924" s="10" t="str">
        <f>IFERROR(IF(VLOOKUP(B924,IMPORT!$F:$J,5,0)="normal","","B"),"")</f>
        <v/>
      </c>
      <c r="H924" s="23" t="str">
        <f>IFERROR(IF(VLOOKUP(B924,IMPORT!$F:$L,7,0)="true","","P"),"")</f>
        <v/>
      </c>
      <c r="I924" s="18" t="str">
        <f>IF(AND(OR(IMPORT!K924="available",IMPORT!K924="reservation",IMPORT!K924="reservation-late"),OR(A924&lt;&gt;"Z - Garage - Livraison",A924&lt;&gt;"Z - Garage - Livraison")),B924,"")</f>
        <v/>
      </c>
      <c r="J924" s="18" t="str">
        <f>IFERROR(IF(VLOOKUP(B924,IMPORT!$F:$AF,21,FALSE)&lt;&gt;"null",IF(OR(A924="Z - Garage - Livraison",A924="Z - Garage - Restitution"),"",B924),""),"")</f>
        <v/>
      </c>
      <c r="K924" s="18" t="str">
        <f>IF(AND(J924="",OR(IMPORT!K924="intervention",IMPORT!K924="intervention-late")),IF(OR(A924="Z - Garage - Livraison",A924="Z - Garage - Restitution"),"",B924),"")</f>
        <v/>
      </c>
      <c r="L924" s="18" t="str">
        <f t="shared" si="28"/>
        <v/>
      </c>
      <c r="M924" s="20" t="str">
        <f>IFERROR(INT(IF(OR(IMPORT!K924="intervention",IMPORT!K924="intervention-late",IMPORT!K924="unavailable"),IF(J924&lt;&gt;"",MID(VLOOKUP(B924,IMPORT!$F:$AF,21,0),1,10),MID(VLOOKUP(B924,IMPORT!$F:$AF,19,0),1,10)),"")),"")</f>
        <v/>
      </c>
      <c r="N924" s="20" t="str">
        <f>IFERROR(INT(IF(OR(IMPORT!K924="intervention",IMPORT!K924="intervention-late",IMPORT!K924="unavailable"),IF(J924&lt;&gt;"",MID(VLOOKUP(B924,IMPORT!$F:$AF,22,0),1,10),MID(VLOOKUP(B924,IMPORT!$F:$AF,20,0),1,10)),"")),"")</f>
        <v/>
      </c>
      <c r="O924" s="18" t="str">
        <f t="shared" ca="1" si="29"/>
        <v/>
      </c>
      <c r="P924" s="14" t="str">
        <f>IFERROR(INT(IF(MID(VLOOKUP(B924,IMPORT!$F:$AF,23,FALSE),1,10)&lt;&gt;"null",MID(VLOOKUP(B924,IMPORT!$F:$AF,23,FALSE),1,10),"")),"")</f>
        <v/>
      </c>
      <c r="Q924" s="16" t="str">
        <f>IFERROR(INT(IF(MID(VLOOKUP(B924,IMPORT!$F:$AF,26,FALSE),1,10)&lt;&gt;"null",MID(VLOOKUP(B924,IMPORT!$F:$AF,26,FALSE),1,10),"")),"")</f>
        <v/>
      </c>
      <c r="R924" s="16" t="str">
        <f>IFERROR(IF(VLOOKUP(B924,IMPORT!$F:$AF,11,FALSE)="true","X",""),"")</f>
        <v/>
      </c>
      <c r="S924" s="16" t="str">
        <f>IFERROR(IF(VLOOKUP(B924,IMPORT!$F:$AF,12,FALSE)="true","X",""),"")</f>
        <v/>
      </c>
      <c r="T924" s="16" t="str">
        <f>IFERROR(IF(VLOOKUP(B924,IMPORT!$F:$AF,9,FALSE)="true","X",""),"")</f>
        <v/>
      </c>
      <c r="U924" s="16" t="str">
        <f>IFERROR(IF(VLOOKUP(B924,IMPORT!$F:$AF,10,FALSE)="true","X",""),"")</f>
        <v/>
      </c>
      <c r="V924" s="16" t="str">
        <f>IFERROR(IF(VLOOKUP(B924,IMPORT!$F:$AF,13,FALSE)="true","X",""),"")</f>
        <v/>
      </c>
      <c r="W924" s="16" t="str">
        <f>IFERROR(IF(VLOOKUP(B924,IMPORT!$F:$AF,14,FALSE)="true","X",""),"")</f>
        <v/>
      </c>
      <c r="X924" s="12" t="str">
        <f>IFERROR(INT(IF(MID(VLOOKUP(B924,IMPORT!$F:$AF,27,FALSE),1,10)&lt;&gt;"null",MID(VLOOKUP(B924,IMPORT!$F:$AF,27,FALSE),1,10),"-")),"")</f>
        <v/>
      </c>
      <c r="Y924" s="21" t="str">
        <f>IFERROR(IF(VLOOKUP(B924,IMPORT!$F:$AF,24,FALSE)&lt;&gt;"null",VLOOKUP(B924,IMPORT!$F:$AF,24,FALSE),""),"")</f>
        <v/>
      </c>
      <c r="Z924" s="18" t="str">
        <f>IFERROR(IF(VLOOKUP(B924,IMPORT!$F:$AF,25,FALSE)&lt;&gt;"null",VLOOKUP(B924,IMPORT!$F:$AF,25,FALSE),""),"")</f>
        <v/>
      </c>
    </row>
    <row r="925" spans="1:26">
      <c r="A925" s="1" t="str">
        <f>IFERROR(IF(IMPORT!C925&lt;&gt;"",IMPORT!C925,""),"")</f>
        <v/>
      </c>
      <c r="B925" s="1">
        <f>IFERROR(VLOOKUP(D925,IMPORT!$1:$1048576,6,FALSE),"")</f>
        <v>0</v>
      </c>
      <c r="C925" s="1" t="str">
        <f>IFERROR(VLOOKUP(B925,IMPORT!$F:$G,2,FALSE),"")</f>
        <v/>
      </c>
      <c r="D925" s="8" t="str">
        <f>IFERROR(IF(IMPORT!A925&lt;&gt;"",IMPORT!A925,""),"")</f>
        <v/>
      </c>
      <c r="E925" s="1">
        <f>IFERROR(VLOOKUP(D925,IMPORT!$1:$1048576,21,FALSE),"")</f>
        <v>0</v>
      </c>
      <c r="F925" s="22" t="str">
        <f>IFERROR(IF(VLOOKUP(B925,IMPORT!$F:$J,4,0)="true","","S"),"")</f>
        <v/>
      </c>
      <c r="G925" s="10" t="str">
        <f>IFERROR(IF(VLOOKUP(B925,IMPORT!$F:$J,5,0)="normal","","B"),"")</f>
        <v/>
      </c>
      <c r="H925" s="23" t="str">
        <f>IFERROR(IF(VLOOKUP(B925,IMPORT!$F:$L,7,0)="true","","P"),"")</f>
        <v/>
      </c>
      <c r="I925" s="18" t="str">
        <f>IF(AND(OR(IMPORT!K925="available",IMPORT!K925="reservation",IMPORT!K925="reservation-late"),OR(A925&lt;&gt;"Z - Garage - Livraison",A925&lt;&gt;"Z - Garage - Livraison")),B925,"")</f>
        <v/>
      </c>
      <c r="J925" s="18" t="str">
        <f>IFERROR(IF(VLOOKUP(B925,IMPORT!$F:$AF,21,FALSE)&lt;&gt;"null",IF(OR(A925="Z - Garage - Livraison",A925="Z - Garage - Restitution"),"",B925),""),"")</f>
        <v/>
      </c>
      <c r="K925" s="18" t="str">
        <f>IF(AND(J925="",OR(IMPORT!K925="intervention",IMPORT!K925="intervention-late")),IF(OR(A925="Z - Garage - Livraison",A925="Z - Garage - Restitution"),"",B925),"")</f>
        <v/>
      </c>
      <c r="L925" s="18" t="str">
        <f t="shared" si="28"/>
        <v/>
      </c>
      <c r="M925" s="20" t="str">
        <f>IFERROR(INT(IF(OR(IMPORT!K925="intervention",IMPORT!K925="intervention-late",IMPORT!K925="unavailable"),IF(J925&lt;&gt;"",MID(VLOOKUP(B925,IMPORT!$F:$AF,21,0),1,10),MID(VLOOKUP(B925,IMPORT!$F:$AF,19,0),1,10)),"")),"")</f>
        <v/>
      </c>
      <c r="N925" s="20" t="str">
        <f>IFERROR(INT(IF(OR(IMPORT!K925="intervention",IMPORT!K925="intervention-late",IMPORT!K925="unavailable"),IF(J925&lt;&gt;"",MID(VLOOKUP(B925,IMPORT!$F:$AF,22,0),1,10),MID(VLOOKUP(B925,IMPORT!$F:$AF,20,0),1,10)),"")),"")</f>
        <v/>
      </c>
      <c r="O925" s="18" t="str">
        <f t="shared" ca="1" si="29"/>
        <v/>
      </c>
      <c r="P925" s="14" t="str">
        <f>IFERROR(INT(IF(MID(VLOOKUP(B925,IMPORT!$F:$AF,23,FALSE),1,10)&lt;&gt;"null",MID(VLOOKUP(B925,IMPORT!$F:$AF,23,FALSE),1,10),"")),"")</f>
        <v/>
      </c>
      <c r="Q925" s="16" t="str">
        <f>IFERROR(INT(IF(MID(VLOOKUP(B925,IMPORT!$F:$AF,26,FALSE),1,10)&lt;&gt;"null",MID(VLOOKUP(B925,IMPORT!$F:$AF,26,FALSE),1,10),"")),"")</f>
        <v/>
      </c>
      <c r="R925" s="16" t="str">
        <f>IFERROR(IF(VLOOKUP(B925,IMPORT!$F:$AF,11,FALSE)="true","X",""),"")</f>
        <v/>
      </c>
      <c r="S925" s="16" t="str">
        <f>IFERROR(IF(VLOOKUP(B925,IMPORT!$F:$AF,12,FALSE)="true","X",""),"")</f>
        <v/>
      </c>
      <c r="T925" s="16" t="str">
        <f>IFERROR(IF(VLOOKUP(B925,IMPORT!$F:$AF,9,FALSE)="true","X",""),"")</f>
        <v/>
      </c>
      <c r="U925" s="16" t="str">
        <f>IFERROR(IF(VLOOKUP(B925,IMPORT!$F:$AF,10,FALSE)="true","X",""),"")</f>
        <v/>
      </c>
      <c r="V925" s="16" t="str">
        <f>IFERROR(IF(VLOOKUP(B925,IMPORT!$F:$AF,13,FALSE)="true","X",""),"")</f>
        <v/>
      </c>
      <c r="W925" s="16" t="str">
        <f>IFERROR(IF(VLOOKUP(B925,IMPORT!$F:$AF,14,FALSE)="true","X",""),"")</f>
        <v/>
      </c>
      <c r="X925" s="12" t="str">
        <f>IFERROR(INT(IF(MID(VLOOKUP(B925,IMPORT!$F:$AF,27,FALSE),1,10)&lt;&gt;"null",MID(VLOOKUP(B925,IMPORT!$F:$AF,27,FALSE),1,10),"-")),"")</f>
        <v/>
      </c>
      <c r="Y925" s="21" t="str">
        <f>IFERROR(IF(VLOOKUP(B925,IMPORT!$F:$AF,24,FALSE)&lt;&gt;"null",VLOOKUP(B925,IMPORT!$F:$AF,24,FALSE),""),"")</f>
        <v/>
      </c>
      <c r="Z925" s="18" t="str">
        <f>IFERROR(IF(VLOOKUP(B925,IMPORT!$F:$AF,25,FALSE)&lt;&gt;"null",VLOOKUP(B925,IMPORT!$F:$AF,25,FALSE),""),"")</f>
        <v/>
      </c>
    </row>
    <row r="926" spans="1:26">
      <c r="A926" s="1" t="str">
        <f>IFERROR(IF(IMPORT!C926&lt;&gt;"",IMPORT!C926,""),"")</f>
        <v/>
      </c>
      <c r="B926" s="1">
        <f>IFERROR(VLOOKUP(D926,IMPORT!$1:$1048576,6,FALSE),"")</f>
        <v>0</v>
      </c>
      <c r="C926" s="1" t="str">
        <f>IFERROR(VLOOKUP(B926,IMPORT!$F:$G,2,FALSE),"")</f>
        <v/>
      </c>
      <c r="D926" s="8" t="str">
        <f>IFERROR(IF(IMPORT!A926&lt;&gt;"",IMPORT!A926,""),"")</f>
        <v/>
      </c>
      <c r="E926" s="1">
        <f>IFERROR(VLOOKUP(D926,IMPORT!$1:$1048576,21,FALSE),"")</f>
        <v>0</v>
      </c>
      <c r="F926" s="22" t="str">
        <f>IFERROR(IF(VLOOKUP(B926,IMPORT!$F:$J,4,0)="true","","S"),"")</f>
        <v/>
      </c>
      <c r="G926" s="10" t="str">
        <f>IFERROR(IF(VLOOKUP(B926,IMPORT!$F:$J,5,0)="normal","","B"),"")</f>
        <v/>
      </c>
      <c r="H926" s="23" t="str">
        <f>IFERROR(IF(VLOOKUP(B926,IMPORT!$F:$L,7,0)="true","","P"),"")</f>
        <v/>
      </c>
      <c r="I926" s="18" t="str">
        <f>IF(AND(OR(IMPORT!K926="available",IMPORT!K926="reservation",IMPORT!K926="reservation-late"),OR(A926&lt;&gt;"Z - Garage - Livraison",A926&lt;&gt;"Z - Garage - Livraison")),B926,"")</f>
        <v/>
      </c>
      <c r="J926" s="18" t="str">
        <f>IFERROR(IF(VLOOKUP(B926,IMPORT!$F:$AF,21,FALSE)&lt;&gt;"null",IF(OR(A926="Z - Garage - Livraison",A926="Z - Garage - Restitution"),"",B926),""),"")</f>
        <v/>
      </c>
      <c r="K926" s="18" t="str">
        <f>IF(AND(J926="",OR(IMPORT!K926="intervention",IMPORT!K926="intervention-late")),IF(OR(A926="Z - Garage - Livraison",A926="Z - Garage - Restitution"),"",B926),"")</f>
        <v/>
      </c>
      <c r="L926" s="18" t="str">
        <f t="shared" si="28"/>
        <v/>
      </c>
      <c r="M926" s="20" t="str">
        <f>IFERROR(INT(IF(OR(IMPORT!K926="intervention",IMPORT!K926="intervention-late",IMPORT!K926="unavailable"),IF(J926&lt;&gt;"",MID(VLOOKUP(B926,IMPORT!$F:$AF,21,0),1,10),MID(VLOOKUP(B926,IMPORT!$F:$AF,19,0),1,10)),"")),"")</f>
        <v/>
      </c>
      <c r="N926" s="20" t="str">
        <f>IFERROR(INT(IF(OR(IMPORT!K926="intervention",IMPORT!K926="intervention-late",IMPORT!K926="unavailable"),IF(J926&lt;&gt;"",MID(VLOOKUP(B926,IMPORT!$F:$AF,22,0),1,10),MID(VLOOKUP(B926,IMPORT!$F:$AF,20,0),1,10)),"")),"")</f>
        <v/>
      </c>
      <c r="O926" s="18" t="str">
        <f t="shared" ca="1" si="29"/>
        <v/>
      </c>
      <c r="P926" s="14" t="str">
        <f>IFERROR(INT(IF(MID(VLOOKUP(B926,IMPORT!$F:$AF,23,FALSE),1,10)&lt;&gt;"null",MID(VLOOKUP(B926,IMPORT!$F:$AF,23,FALSE),1,10),"")),"")</f>
        <v/>
      </c>
      <c r="Q926" s="16" t="str">
        <f>IFERROR(INT(IF(MID(VLOOKUP(B926,IMPORT!$F:$AF,26,FALSE),1,10)&lt;&gt;"null",MID(VLOOKUP(B926,IMPORT!$F:$AF,26,FALSE),1,10),"")),"")</f>
        <v/>
      </c>
      <c r="R926" s="16" t="str">
        <f>IFERROR(IF(VLOOKUP(B926,IMPORT!$F:$AF,11,FALSE)="true","X",""),"")</f>
        <v/>
      </c>
      <c r="S926" s="16" t="str">
        <f>IFERROR(IF(VLOOKUP(B926,IMPORT!$F:$AF,12,FALSE)="true","X",""),"")</f>
        <v/>
      </c>
      <c r="T926" s="16" t="str">
        <f>IFERROR(IF(VLOOKUP(B926,IMPORT!$F:$AF,9,FALSE)="true","X",""),"")</f>
        <v/>
      </c>
      <c r="U926" s="16" t="str">
        <f>IFERROR(IF(VLOOKUP(B926,IMPORT!$F:$AF,10,FALSE)="true","X",""),"")</f>
        <v/>
      </c>
      <c r="V926" s="16" t="str">
        <f>IFERROR(IF(VLOOKUP(B926,IMPORT!$F:$AF,13,FALSE)="true","X",""),"")</f>
        <v/>
      </c>
      <c r="W926" s="16" t="str">
        <f>IFERROR(IF(VLOOKUP(B926,IMPORT!$F:$AF,14,FALSE)="true","X",""),"")</f>
        <v/>
      </c>
      <c r="X926" s="12" t="str">
        <f>IFERROR(INT(IF(MID(VLOOKUP(B926,IMPORT!$F:$AF,27,FALSE),1,10)&lt;&gt;"null",MID(VLOOKUP(B926,IMPORT!$F:$AF,27,FALSE),1,10),"-")),"")</f>
        <v/>
      </c>
      <c r="Y926" s="21" t="str">
        <f>IFERROR(IF(VLOOKUP(B926,IMPORT!$F:$AF,24,FALSE)&lt;&gt;"null",VLOOKUP(B926,IMPORT!$F:$AF,24,FALSE),""),"")</f>
        <v/>
      </c>
      <c r="Z926" s="18" t="str">
        <f>IFERROR(IF(VLOOKUP(B926,IMPORT!$F:$AF,25,FALSE)&lt;&gt;"null",VLOOKUP(B926,IMPORT!$F:$AF,25,FALSE),""),"")</f>
        <v/>
      </c>
    </row>
    <row r="927" spans="1:26">
      <c r="A927" s="1" t="str">
        <f>IFERROR(IF(IMPORT!C927&lt;&gt;"",IMPORT!C927,""),"")</f>
        <v/>
      </c>
      <c r="B927" s="1">
        <f>IFERROR(VLOOKUP(D927,IMPORT!$1:$1048576,6,FALSE),"")</f>
        <v>0</v>
      </c>
      <c r="C927" s="1" t="str">
        <f>IFERROR(VLOOKUP(B927,IMPORT!$F:$G,2,FALSE),"")</f>
        <v/>
      </c>
      <c r="D927" s="8" t="str">
        <f>IFERROR(IF(IMPORT!A927&lt;&gt;"",IMPORT!A927,""),"")</f>
        <v/>
      </c>
      <c r="E927" s="1">
        <f>IFERROR(VLOOKUP(D927,IMPORT!$1:$1048576,21,FALSE),"")</f>
        <v>0</v>
      </c>
      <c r="F927" s="22" t="str">
        <f>IFERROR(IF(VLOOKUP(B927,IMPORT!$F:$J,4,0)="true","","S"),"")</f>
        <v/>
      </c>
      <c r="G927" s="10" t="str">
        <f>IFERROR(IF(VLOOKUP(B927,IMPORT!$F:$J,5,0)="normal","","B"),"")</f>
        <v/>
      </c>
      <c r="H927" s="23" t="str">
        <f>IFERROR(IF(VLOOKUP(B927,IMPORT!$F:$L,7,0)="true","","P"),"")</f>
        <v/>
      </c>
      <c r="I927" s="18" t="str">
        <f>IF(AND(OR(IMPORT!K927="available",IMPORT!K927="reservation",IMPORT!K927="reservation-late"),OR(A927&lt;&gt;"Z - Garage - Livraison",A927&lt;&gt;"Z - Garage - Livraison")),B927,"")</f>
        <v/>
      </c>
      <c r="J927" s="18" t="str">
        <f>IFERROR(IF(VLOOKUP(B927,IMPORT!$F:$AF,21,FALSE)&lt;&gt;"null",IF(OR(A927="Z - Garage - Livraison",A927="Z - Garage - Restitution"),"",B927),""),"")</f>
        <v/>
      </c>
      <c r="K927" s="18" t="str">
        <f>IF(AND(J927="",OR(IMPORT!K927="intervention",IMPORT!K927="intervention-late")),IF(OR(A927="Z - Garage - Livraison",A927="Z - Garage - Restitution"),"",B927),"")</f>
        <v/>
      </c>
      <c r="L927" s="18" t="str">
        <f t="shared" si="28"/>
        <v/>
      </c>
      <c r="M927" s="20" t="str">
        <f>IFERROR(INT(IF(OR(IMPORT!K927="intervention",IMPORT!K927="intervention-late",IMPORT!K927="unavailable"),IF(J927&lt;&gt;"",MID(VLOOKUP(B927,IMPORT!$F:$AF,21,0),1,10),MID(VLOOKUP(B927,IMPORT!$F:$AF,19,0),1,10)),"")),"")</f>
        <v/>
      </c>
      <c r="N927" s="20" t="str">
        <f>IFERROR(INT(IF(OR(IMPORT!K927="intervention",IMPORT!K927="intervention-late",IMPORT!K927="unavailable"),IF(J927&lt;&gt;"",MID(VLOOKUP(B927,IMPORT!$F:$AF,22,0),1,10),MID(VLOOKUP(B927,IMPORT!$F:$AF,20,0),1,10)),"")),"")</f>
        <v/>
      </c>
      <c r="O927" s="18" t="str">
        <f t="shared" ca="1" si="29"/>
        <v/>
      </c>
      <c r="P927" s="14" t="str">
        <f>IFERROR(INT(IF(MID(VLOOKUP(B927,IMPORT!$F:$AF,23,FALSE),1,10)&lt;&gt;"null",MID(VLOOKUP(B927,IMPORT!$F:$AF,23,FALSE),1,10),"")),"")</f>
        <v/>
      </c>
      <c r="Q927" s="16" t="str">
        <f>IFERROR(INT(IF(MID(VLOOKUP(B927,IMPORT!$F:$AF,26,FALSE),1,10)&lt;&gt;"null",MID(VLOOKUP(B927,IMPORT!$F:$AF,26,FALSE),1,10),"")),"")</f>
        <v/>
      </c>
      <c r="R927" s="16" t="str">
        <f>IFERROR(IF(VLOOKUP(B927,IMPORT!$F:$AF,11,FALSE)="true","X",""),"")</f>
        <v/>
      </c>
      <c r="S927" s="16" t="str">
        <f>IFERROR(IF(VLOOKUP(B927,IMPORT!$F:$AF,12,FALSE)="true","X",""),"")</f>
        <v/>
      </c>
      <c r="T927" s="16" t="str">
        <f>IFERROR(IF(VLOOKUP(B927,IMPORT!$F:$AF,9,FALSE)="true","X",""),"")</f>
        <v/>
      </c>
      <c r="U927" s="16" t="str">
        <f>IFERROR(IF(VLOOKUP(B927,IMPORT!$F:$AF,10,FALSE)="true","X",""),"")</f>
        <v/>
      </c>
      <c r="V927" s="16" t="str">
        <f>IFERROR(IF(VLOOKUP(B927,IMPORT!$F:$AF,13,FALSE)="true","X",""),"")</f>
        <v/>
      </c>
      <c r="W927" s="16" t="str">
        <f>IFERROR(IF(VLOOKUP(B927,IMPORT!$F:$AF,14,FALSE)="true","X",""),"")</f>
        <v/>
      </c>
      <c r="X927" s="12" t="str">
        <f>IFERROR(INT(IF(MID(VLOOKUP(B927,IMPORT!$F:$AF,27,FALSE),1,10)&lt;&gt;"null",MID(VLOOKUP(B927,IMPORT!$F:$AF,27,FALSE),1,10),"-")),"")</f>
        <v/>
      </c>
      <c r="Y927" s="21" t="str">
        <f>IFERROR(IF(VLOOKUP(B927,IMPORT!$F:$AF,24,FALSE)&lt;&gt;"null",VLOOKUP(B927,IMPORT!$F:$AF,24,FALSE),""),"")</f>
        <v/>
      </c>
      <c r="Z927" s="18" t="str">
        <f>IFERROR(IF(VLOOKUP(B927,IMPORT!$F:$AF,25,FALSE)&lt;&gt;"null",VLOOKUP(B927,IMPORT!$F:$AF,25,FALSE),""),"")</f>
        <v/>
      </c>
    </row>
    <row r="928" spans="1:26">
      <c r="A928" s="1" t="str">
        <f>IFERROR(IF(IMPORT!C928&lt;&gt;"",IMPORT!C928,""),"")</f>
        <v/>
      </c>
      <c r="B928" s="1">
        <f>IFERROR(VLOOKUP(D928,IMPORT!$1:$1048576,6,FALSE),"")</f>
        <v>0</v>
      </c>
      <c r="C928" s="1" t="str">
        <f>IFERROR(VLOOKUP(B928,IMPORT!$F:$G,2,FALSE),"")</f>
        <v/>
      </c>
      <c r="D928" s="8" t="str">
        <f>IFERROR(IF(IMPORT!A928&lt;&gt;"",IMPORT!A928,""),"")</f>
        <v/>
      </c>
      <c r="E928" s="1">
        <f>IFERROR(VLOOKUP(D928,IMPORT!$1:$1048576,21,FALSE),"")</f>
        <v>0</v>
      </c>
      <c r="F928" s="22" t="str">
        <f>IFERROR(IF(VLOOKUP(B928,IMPORT!$F:$J,4,0)="true","","S"),"")</f>
        <v/>
      </c>
      <c r="G928" s="10" t="str">
        <f>IFERROR(IF(VLOOKUP(B928,IMPORT!$F:$J,5,0)="normal","","B"),"")</f>
        <v/>
      </c>
      <c r="H928" s="23" t="str">
        <f>IFERROR(IF(VLOOKUP(B928,IMPORT!$F:$L,7,0)="true","","P"),"")</f>
        <v/>
      </c>
      <c r="I928" s="18" t="str">
        <f>IF(AND(OR(IMPORT!K928="available",IMPORT!K928="reservation",IMPORT!K928="reservation-late"),OR(A928&lt;&gt;"Z - Garage - Livraison",A928&lt;&gt;"Z - Garage - Livraison")),B928,"")</f>
        <v/>
      </c>
      <c r="J928" s="18" t="str">
        <f>IFERROR(IF(VLOOKUP(B928,IMPORT!$F:$AF,21,FALSE)&lt;&gt;"null",IF(OR(A928="Z - Garage - Livraison",A928="Z - Garage - Restitution"),"",B928),""),"")</f>
        <v/>
      </c>
      <c r="K928" s="18" t="str">
        <f>IF(AND(J928="",OR(IMPORT!K928="intervention",IMPORT!K928="intervention-late")),IF(OR(A928="Z - Garage - Livraison",A928="Z - Garage - Restitution"),"",B928),"")</f>
        <v/>
      </c>
      <c r="L928" s="18" t="str">
        <f t="shared" si="28"/>
        <v/>
      </c>
      <c r="M928" s="20" t="str">
        <f>IFERROR(INT(IF(OR(IMPORT!K928="intervention",IMPORT!K928="intervention-late",IMPORT!K928="unavailable"),IF(J928&lt;&gt;"",MID(VLOOKUP(B928,IMPORT!$F:$AF,21,0),1,10),MID(VLOOKUP(B928,IMPORT!$F:$AF,19,0),1,10)),"")),"")</f>
        <v/>
      </c>
      <c r="N928" s="20" t="str">
        <f>IFERROR(INT(IF(OR(IMPORT!K928="intervention",IMPORT!K928="intervention-late",IMPORT!K928="unavailable"),IF(J928&lt;&gt;"",MID(VLOOKUP(B928,IMPORT!$F:$AF,22,0),1,10),MID(VLOOKUP(B928,IMPORT!$F:$AF,20,0),1,10)),"")),"")</f>
        <v/>
      </c>
      <c r="O928" s="18" t="str">
        <f t="shared" ca="1" si="29"/>
        <v/>
      </c>
      <c r="P928" s="14" t="str">
        <f>IFERROR(INT(IF(MID(VLOOKUP(B928,IMPORT!$F:$AF,23,FALSE),1,10)&lt;&gt;"null",MID(VLOOKUP(B928,IMPORT!$F:$AF,23,FALSE),1,10),"")),"")</f>
        <v/>
      </c>
      <c r="Q928" s="16" t="str">
        <f>IFERROR(INT(IF(MID(VLOOKUP(B928,IMPORT!$F:$AF,26,FALSE),1,10)&lt;&gt;"null",MID(VLOOKUP(B928,IMPORT!$F:$AF,26,FALSE),1,10),"")),"")</f>
        <v/>
      </c>
      <c r="R928" s="16" t="str">
        <f>IFERROR(IF(VLOOKUP(B928,IMPORT!$F:$AF,11,FALSE)="true","X",""),"")</f>
        <v/>
      </c>
      <c r="S928" s="16" t="str">
        <f>IFERROR(IF(VLOOKUP(B928,IMPORT!$F:$AF,12,FALSE)="true","X",""),"")</f>
        <v/>
      </c>
      <c r="T928" s="16" t="str">
        <f>IFERROR(IF(VLOOKUP(B928,IMPORT!$F:$AF,9,FALSE)="true","X",""),"")</f>
        <v/>
      </c>
      <c r="U928" s="16" t="str">
        <f>IFERROR(IF(VLOOKUP(B928,IMPORT!$F:$AF,10,FALSE)="true","X",""),"")</f>
        <v/>
      </c>
      <c r="V928" s="16" t="str">
        <f>IFERROR(IF(VLOOKUP(B928,IMPORT!$F:$AF,13,FALSE)="true","X",""),"")</f>
        <v/>
      </c>
      <c r="W928" s="16" t="str">
        <f>IFERROR(IF(VLOOKUP(B928,IMPORT!$F:$AF,14,FALSE)="true","X",""),"")</f>
        <v/>
      </c>
      <c r="X928" s="12" t="str">
        <f>IFERROR(INT(IF(MID(VLOOKUP(B928,IMPORT!$F:$AF,27,FALSE),1,10)&lt;&gt;"null",MID(VLOOKUP(B928,IMPORT!$F:$AF,27,FALSE),1,10),"-")),"")</f>
        <v/>
      </c>
      <c r="Y928" s="21" t="str">
        <f>IFERROR(IF(VLOOKUP(B928,IMPORT!$F:$AF,24,FALSE)&lt;&gt;"null",VLOOKUP(B928,IMPORT!$F:$AF,24,FALSE),""),"")</f>
        <v/>
      </c>
      <c r="Z928" s="18" t="str">
        <f>IFERROR(IF(VLOOKUP(B928,IMPORT!$F:$AF,25,FALSE)&lt;&gt;"null",VLOOKUP(B928,IMPORT!$F:$AF,25,FALSE),""),"")</f>
        <v/>
      </c>
    </row>
    <row r="929" spans="1:26">
      <c r="A929" s="1" t="str">
        <f>IFERROR(IF(IMPORT!C929&lt;&gt;"",IMPORT!C929,""),"")</f>
        <v/>
      </c>
      <c r="B929" s="1">
        <f>IFERROR(VLOOKUP(D929,IMPORT!$1:$1048576,6,FALSE),"")</f>
        <v>0</v>
      </c>
      <c r="C929" s="1" t="str">
        <f>IFERROR(VLOOKUP(B929,IMPORT!$F:$G,2,FALSE),"")</f>
        <v/>
      </c>
      <c r="D929" s="8" t="str">
        <f>IFERROR(IF(IMPORT!A929&lt;&gt;"",IMPORT!A929,""),"")</f>
        <v/>
      </c>
      <c r="E929" s="1">
        <f>IFERROR(VLOOKUP(D929,IMPORT!$1:$1048576,21,FALSE),"")</f>
        <v>0</v>
      </c>
      <c r="F929" s="22" t="str">
        <f>IFERROR(IF(VLOOKUP(B929,IMPORT!$F:$J,4,0)="true","","S"),"")</f>
        <v/>
      </c>
      <c r="G929" s="10" t="str">
        <f>IFERROR(IF(VLOOKUP(B929,IMPORT!$F:$J,5,0)="normal","","B"),"")</f>
        <v/>
      </c>
      <c r="H929" s="23" t="str">
        <f>IFERROR(IF(VLOOKUP(B929,IMPORT!$F:$L,7,0)="true","","P"),"")</f>
        <v/>
      </c>
      <c r="I929" s="18" t="str">
        <f>IF(AND(OR(IMPORT!K929="available",IMPORT!K929="reservation",IMPORT!K929="reservation-late"),OR(A929&lt;&gt;"Z - Garage - Livraison",A929&lt;&gt;"Z - Garage - Livraison")),B929,"")</f>
        <v/>
      </c>
      <c r="J929" s="18" t="str">
        <f>IFERROR(IF(VLOOKUP(B929,IMPORT!$F:$AF,21,FALSE)&lt;&gt;"null",IF(OR(A929="Z - Garage - Livraison",A929="Z - Garage - Restitution"),"",B929),""),"")</f>
        <v/>
      </c>
      <c r="K929" s="18" t="str">
        <f>IF(AND(J929="",OR(IMPORT!K929="intervention",IMPORT!K929="intervention-late")),IF(OR(A929="Z - Garage - Livraison",A929="Z - Garage - Restitution"),"",B929),"")</f>
        <v/>
      </c>
      <c r="L929" s="18" t="str">
        <f t="shared" si="28"/>
        <v/>
      </c>
      <c r="M929" s="20" t="str">
        <f>IFERROR(INT(IF(OR(IMPORT!K929="intervention",IMPORT!K929="intervention-late",IMPORT!K929="unavailable"),IF(J929&lt;&gt;"",MID(VLOOKUP(B929,IMPORT!$F:$AF,21,0),1,10),MID(VLOOKUP(B929,IMPORT!$F:$AF,19,0),1,10)),"")),"")</f>
        <v/>
      </c>
      <c r="N929" s="20" t="str">
        <f>IFERROR(INT(IF(OR(IMPORT!K929="intervention",IMPORT!K929="intervention-late",IMPORT!K929="unavailable"),IF(J929&lt;&gt;"",MID(VLOOKUP(B929,IMPORT!$F:$AF,22,0),1,10),MID(VLOOKUP(B929,IMPORT!$F:$AF,20,0),1,10)),"")),"")</f>
        <v/>
      </c>
      <c r="O929" s="18" t="str">
        <f t="shared" ca="1" si="29"/>
        <v/>
      </c>
      <c r="P929" s="14" t="str">
        <f>IFERROR(INT(IF(MID(VLOOKUP(B929,IMPORT!$F:$AF,23,FALSE),1,10)&lt;&gt;"null",MID(VLOOKUP(B929,IMPORT!$F:$AF,23,FALSE),1,10),"")),"")</f>
        <v/>
      </c>
      <c r="Q929" s="16" t="str">
        <f>IFERROR(INT(IF(MID(VLOOKUP(B929,IMPORT!$F:$AF,26,FALSE),1,10)&lt;&gt;"null",MID(VLOOKUP(B929,IMPORT!$F:$AF,26,FALSE),1,10),"")),"")</f>
        <v/>
      </c>
      <c r="R929" s="16" t="str">
        <f>IFERROR(IF(VLOOKUP(B929,IMPORT!$F:$AF,11,FALSE)="true","X",""),"")</f>
        <v/>
      </c>
      <c r="S929" s="16" t="str">
        <f>IFERROR(IF(VLOOKUP(B929,IMPORT!$F:$AF,12,FALSE)="true","X",""),"")</f>
        <v/>
      </c>
      <c r="T929" s="16" t="str">
        <f>IFERROR(IF(VLOOKUP(B929,IMPORT!$F:$AF,9,FALSE)="true","X",""),"")</f>
        <v/>
      </c>
      <c r="U929" s="16" t="str">
        <f>IFERROR(IF(VLOOKUP(B929,IMPORT!$F:$AF,10,FALSE)="true","X",""),"")</f>
        <v/>
      </c>
      <c r="V929" s="16" t="str">
        <f>IFERROR(IF(VLOOKUP(B929,IMPORT!$F:$AF,13,FALSE)="true","X",""),"")</f>
        <v/>
      </c>
      <c r="W929" s="16" t="str">
        <f>IFERROR(IF(VLOOKUP(B929,IMPORT!$F:$AF,14,FALSE)="true","X",""),"")</f>
        <v/>
      </c>
      <c r="X929" s="12" t="str">
        <f>IFERROR(INT(IF(MID(VLOOKUP(B929,IMPORT!$F:$AF,27,FALSE),1,10)&lt;&gt;"null",MID(VLOOKUP(B929,IMPORT!$F:$AF,27,FALSE),1,10),"-")),"")</f>
        <v/>
      </c>
      <c r="Y929" s="21" t="str">
        <f>IFERROR(IF(VLOOKUP(B929,IMPORT!$F:$AF,24,FALSE)&lt;&gt;"null",VLOOKUP(B929,IMPORT!$F:$AF,24,FALSE),""),"")</f>
        <v/>
      </c>
      <c r="Z929" s="18" t="str">
        <f>IFERROR(IF(VLOOKUP(B929,IMPORT!$F:$AF,25,FALSE)&lt;&gt;"null",VLOOKUP(B929,IMPORT!$F:$AF,25,FALSE),""),"")</f>
        <v/>
      </c>
    </row>
    <row r="930" spans="1:26">
      <c r="A930" s="1" t="str">
        <f>IFERROR(IF(IMPORT!C930&lt;&gt;"",IMPORT!C930,""),"")</f>
        <v/>
      </c>
      <c r="B930" s="1">
        <f>IFERROR(VLOOKUP(D930,IMPORT!$1:$1048576,6,FALSE),"")</f>
        <v>0</v>
      </c>
      <c r="C930" s="1" t="str">
        <f>IFERROR(VLOOKUP(B930,IMPORT!$F:$G,2,FALSE),"")</f>
        <v/>
      </c>
      <c r="D930" s="8" t="str">
        <f>IFERROR(IF(IMPORT!A930&lt;&gt;"",IMPORT!A930,""),"")</f>
        <v/>
      </c>
      <c r="E930" s="1">
        <f>IFERROR(VLOOKUP(D930,IMPORT!$1:$1048576,21,FALSE),"")</f>
        <v>0</v>
      </c>
      <c r="F930" s="22" t="str">
        <f>IFERROR(IF(VLOOKUP(B930,IMPORT!$F:$J,4,0)="true","","S"),"")</f>
        <v/>
      </c>
      <c r="G930" s="10" t="str">
        <f>IFERROR(IF(VLOOKUP(B930,IMPORT!$F:$J,5,0)="normal","","B"),"")</f>
        <v/>
      </c>
      <c r="H930" s="23" t="str">
        <f>IFERROR(IF(VLOOKUP(B930,IMPORT!$F:$L,7,0)="true","","P"),"")</f>
        <v/>
      </c>
      <c r="I930" s="18" t="str">
        <f>IF(AND(OR(IMPORT!K930="available",IMPORT!K930="reservation",IMPORT!K930="reservation-late"),OR(A930&lt;&gt;"Z - Garage - Livraison",A930&lt;&gt;"Z - Garage - Livraison")),B930,"")</f>
        <v/>
      </c>
      <c r="J930" s="18" t="str">
        <f>IFERROR(IF(VLOOKUP(B930,IMPORT!$F:$AF,21,FALSE)&lt;&gt;"null",IF(OR(A930="Z - Garage - Livraison",A930="Z - Garage - Restitution"),"",B930),""),"")</f>
        <v/>
      </c>
      <c r="K930" s="18" t="str">
        <f>IF(AND(J930="",OR(IMPORT!K930="intervention",IMPORT!K930="intervention-late")),IF(OR(A930="Z - Garage - Livraison",A930="Z - Garage - Restitution"),"",B930),"")</f>
        <v/>
      </c>
      <c r="L930" s="18" t="str">
        <f t="shared" si="28"/>
        <v/>
      </c>
      <c r="M930" s="20" t="str">
        <f>IFERROR(INT(IF(OR(IMPORT!K930="intervention",IMPORT!K930="intervention-late",IMPORT!K930="unavailable"),IF(J930&lt;&gt;"",MID(VLOOKUP(B930,IMPORT!$F:$AF,21,0),1,10),MID(VLOOKUP(B930,IMPORT!$F:$AF,19,0),1,10)),"")),"")</f>
        <v/>
      </c>
      <c r="N930" s="20" t="str">
        <f>IFERROR(INT(IF(OR(IMPORT!K930="intervention",IMPORT!K930="intervention-late",IMPORT!K930="unavailable"),IF(J930&lt;&gt;"",MID(VLOOKUP(B930,IMPORT!$F:$AF,22,0),1,10),MID(VLOOKUP(B930,IMPORT!$F:$AF,20,0),1,10)),"")),"")</f>
        <v/>
      </c>
      <c r="O930" s="18" t="str">
        <f t="shared" ca="1" si="29"/>
        <v/>
      </c>
      <c r="P930" s="14" t="str">
        <f>IFERROR(INT(IF(MID(VLOOKUP(B930,IMPORT!$F:$AF,23,FALSE),1,10)&lt;&gt;"null",MID(VLOOKUP(B930,IMPORT!$F:$AF,23,FALSE),1,10),"")),"")</f>
        <v/>
      </c>
      <c r="Q930" s="16" t="str">
        <f>IFERROR(INT(IF(MID(VLOOKUP(B930,IMPORT!$F:$AF,26,FALSE),1,10)&lt;&gt;"null",MID(VLOOKUP(B930,IMPORT!$F:$AF,26,FALSE),1,10),"")),"")</f>
        <v/>
      </c>
      <c r="R930" s="16" t="str">
        <f>IFERROR(IF(VLOOKUP(B930,IMPORT!$F:$AF,11,FALSE)="true","X",""),"")</f>
        <v/>
      </c>
      <c r="S930" s="16" t="str">
        <f>IFERROR(IF(VLOOKUP(B930,IMPORT!$F:$AF,12,FALSE)="true","X",""),"")</f>
        <v/>
      </c>
      <c r="T930" s="16" t="str">
        <f>IFERROR(IF(VLOOKUP(B930,IMPORT!$F:$AF,9,FALSE)="true","X",""),"")</f>
        <v/>
      </c>
      <c r="U930" s="16" t="str">
        <f>IFERROR(IF(VLOOKUP(B930,IMPORT!$F:$AF,10,FALSE)="true","X",""),"")</f>
        <v/>
      </c>
      <c r="V930" s="16" t="str">
        <f>IFERROR(IF(VLOOKUP(B930,IMPORT!$F:$AF,13,FALSE)="true","X",""),"")</f>
        <v/>
      </c>
      <c r="W930" s="16" t="str">
        <f>IFERROR(IF(VLOOKUP(B930,IMPORT!$F:$AF,14,FALSE)="true","X",""),"")</f>
        <v/>
      </c>
      <c r="X930" s="12" t="str">
        <f>IFERROR(INT(IF(MID(VLOOKUP(B930,IMPORT!$F:$AF,27,FALSE),1,10)&lt;&gt;"null",MID(VLOOKUP(B930,IMPORT!$F:$AF,27,FALSE),1,10),"-")),"")</f>
        <v/>
      </c>
      <c r="Y930" s="21" t="str">
        <f>IFERROR(IF(VLOOKUP(B930,IMPORT!$F:$AF,24,FALSE)&lt;&gt;"null",VLOOKUP(B930,IMPORT!$F:$AF,24,FALSE),""),"")</f>
        <v/>
      </c>
      <c r="Z930" s="18" t="str">
        <f>IFERROR(IF(VLOOKUP(B930,IMPORT!$F:$AF,25,FALSE)&lt;&gt;"null",VLOOKUP(B930,IMPORT!$F:$AF,25,FALSE),""),"")</f>
        <v/>
      </c>
    </row>
    <row r="931" spans="1:26">
      <c r="A931" s="1" t="str">
        <f>IFERROR(IF(IMPORT!C931&lt;&gt;"",IMPORT!C931,""),"")</f>
        <v/>
      </c>
      <c r="B931" s="1">
        <f>IFERROR(VLOOKUP(D931,IMPORT!$1:$1048576,6,FALSE),"")</f>
        <v>0</v>
      </c>
      <c r="C931" s="1" t="str">
        <f>IFERROR(VLOOKUP(B931,IMPORT!$F:$G,2,FALSE),"")</f>
        <v/>
      </c>
      <c r="D931" s="8" t="str">
        <f>IFERROR(IF(IMPORT!A931&lt;&gt;"",IMPORT!A931,""),"")</f>
        <v/>
      </c>
      <c r="E931" s="1">
        <f>IFERROR(VLOOKUP(D931,IMPORT!$1:$1048576,21,FALSE),"")</f>
        <v>0</v>
      </c>
      <c r="F931" s="22" t="str">
        <f>IFERROR(IF(VLOOKUP(B931,IMPORT!$F:$J,4,0)="true","","S"),"")</f>
        <v/>
      </c>
      <c r="G931" s="10" t="str">
        <f>IFERROR(IF(VLOOKUP(B931,IMPORT!$F:$J,5,0)="normal","","B"),"")</f>
        <v/>
      </c>
      <c r="H931" s="23" t="str">
        <f>IFERROR(IF(VLOOKUP(B931,IMPORT!$F:$L,7,0)="true","","P"),"")</f>
        <v/>
      </c>
      <c r="I931" s="18" t="str">
        <f>IF(AND(OR(IMPORT!K931="available",IMPORT!K931="reservation",IMPORT!K931="reservation-late"),OR(A931&lt;&gt;"Z - Garage - Livraison",A931&lt;&gt;"Z - Garage - Livraison")),B931,"")</f>
        <v/>
      </c>
      <c r="J931" s="18" t="str">
        <f>IFERROR(IF(VLOOKUP(B931,IMPORT!$F:$AF,21,FALSE)&lt;&gt;"null",IF(OR(A931="Z - Garage - Livraison",A931="Z - Garage - Restitution"),"",B931),""),"")</f>
        <v/>
      </c>
      <c r="K931" s="18" t="str">
        <f>IF(AND(J931="",OR(IMPORT!K931="intervention",IMPORT!K931="intervention-late")),IF(OR(A931="Z - Garage - Livraison",A931="Z - Garage - Restitution"),"",B931),"")</f>
        <v/>
      </c>
      <c r="L931" s="18" t="str">
        <f t="shared" si="28"/>
        <v/>
      </c>
      <c r="M931" s="20" t="str">
        <f>IFERROR(INT(IF(OR(IMPORT!K931="intervention",IMPORT!K931="intervention-late",IMPORT!K931="unavailable"),IF(J931&lt;&gt;"",MID(VLOOKUP(B931,IMPORT!$F:$AF,21,0),1,10),MID(VLOOKUP(B931,IMPORT!$F:$AF,19,0),1,10)),"")),"")</f>
        <v/>
      </c>
      <c r="N931" s="20" t="str">
        <f>IFERROR(INT(IF(OR(IMPORT!K931="intervention",IMPORT!K931="intervention-late",IMPORT!K931="unavailable"),IF(J931&lt;&gt;"",MID(VLOOKUP(B931,IMPORT!$F:$AF,22,0),1,10),MID(VLOOKUP(B931,IMPORT!$F:$AF,20,0),1,10)),"")),"")</f>
        <v/>
      </c>
      <c r="O931" s="18" t="str">
        <f t="shared" ca="1" si="29"/>
        <v/>
      </c>
      <c r="P931" s="14" t="str">
        <f>IFERROR(INT(IF(MID(VLOOKUP(B931,IMPORT!$F:$AF,23,FALSE),1,10)&lt;&gt;"null",MID(VLOOKUP(B931,IMPORT!$F:$AF,23,FALSE),1,10),"")),"")</f>
        <v/>
      </c>
      <c r="Q931" s="16" t="str">
        <f>IFERROR(INT(IF(MID(VLOOKUP(B931,IMPORT!$F:$AF,26,FALSE),1,10)&lt;&gt;"null",MID(VLOOKUP(B931,IMPORT!$F:$AF,26,FALSE),1,10),"")),"")</f>
        <v/>
      </c>
      <c r="R931" s="16" t="str">
        <f>IFERROR(IF(VLOOKUP(B931,IMPORT!$F:$AF,11,FALSE)="true","X",""),"")</f>
        <v/>
      </c>
      <c r="S931" s="16" t="str">
        <f>IFERROR(IF(VLOOKUP(B931,IMPORT!$F:$AF,12,FALSE)="true","X",""),"")</f>
        <v/>
      </c>
      <c r="T931" s="16" t="str">
        <f>IFERROR(IF(VLOOKUP(B931,IMPORT!$F:$AF,9,FALSE)="true","X",""),"")</f>
        <v/>
      </c>
      <c r="U931" s="16" t="str">
        <f>IFERROR(IF(VLOOKUP(B931,IMPORT!$F:$AF,10,FALSE)="true","X",""),"")</f>
        <v/>
      </c>
      <c r="V931" s="16" t="str">
        <f>IFERROR(IF(VLOOKUP(B931,IMPORT!$F:$AF,13,FALSE)="true","X",""),"")</f>
        <v/>
      </c>
      <c r="W931" s="16" t="str">
        <f>IFERROR(IF(VLOOKUP(B931,IMPORT!$F:$AF,14,FALSE)="true","X",""),"")</f>
        <v/>
      </c>
      <c r="X931" s="12" t="str">
        <f>IFERROR(INT(IF(MID(VLOOKUP(B931,IMPORT!$F:$AF,27,FALSE),1,10)&lt;&gt;"null",MID(VLOOKUP(B931,IMPORT!$F:$AF,27,FALSE),1,10),"-")),"")</f>
        <v/>
      </c>
      <c r="Y931" s="21" t="str">
        <f>IFERROR(IF(VLOOKUP(B931,IMPORT!$F:$AF,24,FALSE)&lt;&gt;"null",VLOOKUP(B931,IMPORT!$F:$AF,24,FALSE),""),"")</f>
        <v/>
      </c>
      <c r="Z931" s="18" t="str">
        <f>IFERROR(IF(VLOOKUP(B931,IMPORT!$F:$AF,25,FALSE)&lt;&gt;"null",VLOOKUP(B931,IMPORT!$F:$AF,25,FALSE),""),"")</f>
        <v/>
      </c>
    </row>
    <row r="932" spans="1:26">
      <c r="A932" s="1" t="str">
        <f>IFERROR(IF(IMPORT!C932&lt;&gt;"",IMPORT!C932,""),"")</f>
        <v/>
      </c>
      <c r="B932" s="1">
        <f>IFERROR(VLOOKUP(D932,IMPORT!$1:$1048576,6,FALSE),"")</f>
        <v>0</v>
      </c>
      <c r="C932" s="1" t="str">
        <f>IFERROR(VLOOKUP(B932,IMPORT!$F:$G,2,FALSE),"")</f>
        <v/>
      </c>
      <c r="D932" s="8" t="str">
        <f>IFERROR(IF(IMPORT!A932&lt;&gt;"",IMPORT!A932,""),"")</f>
        <v/>
      </c>
      <c r="E932" s="1">
        <f>IFERROR(VLOOKUP(D932,IMPORT!$1:$1048576,21,FALSE),"")</f>
        <v>0</v>
      </c>
      <c r="F932" s="22" t="str">
        <f>IFERROR(IF(VLOOKUP(B932,IMPORT!$F:$J,4,0)="true","","S"),"")</f>
        <v/>
      </c>
      <c r="G932" s="10" t="str">
        <f>IFERROR(IF(VLOOKUP(B932,IMPORT!$F:$J,5,0)="normal","","B"),"")</f>
        <v/>
      </c>
      <c r="H932" s="23" t="str">
        <f>IFERROR(IF(VLOOKUP(B932,IMPORT!$F:$L,7,0)="true","","P"),"")</f>
        <v/>
      </c>
      <c r="I932" s="18" t="str">
        <f>IF(AND(OR(IMPORT!K932="available",IMPORT!K932="reservation",IMPORT!K932="reservation-late"),OR(A932&lt;&gt;"Z - Garage - Livraison",A932&lt;&gt;"Z - Garage - Livraison")),B932,"")</f>
        <v/>
      </c>
      <c r="J932" s="18" t="str">
        <f>IFERROR(IF(VLOOKUP(B932,IMPORT!$F:$AF,21,FALSE)&lt;&gt;"null",IF(OR(A932="Z - Garage - Livraison",A932="Z - Garage - Restitution"),"",B932),""),"")</f>
        <v/>
      </c>
      <c r="K932" s="18" t="str">
        <f>IF(AND(J932="",OR(IMPORT!K932="intervention",IMPORT!K932="intervention-late")),IF(OR(A932="Z - Garage - Livraison",A932="Z - Garage - Restitution"),"",B932),"")</f>
        <v/>
      </c>
      <c r="L932" s="18" t="str">
        <f t="shared" si="28"/>
        <v/>
      </c>
      <c r="M932" s="20" t="str">
        <f>IFERROR(INT(IF(OR(IMPORT!K932="intervention",IMPORT!K932="intervention-late",IMPORT!K932="unavailable"),IF(J932&lt;&gt;"",MID(VLOOKUP(B932,IMPORT!$F:$AF,21,0),1,10),MID(VLOOKUP(B932,IMPORT!$F:$AF,19,0),1,10)),"")),"")</f>
        <v/>
      </c>
      <c r="N932" s="20" t="str">
        <f>IFERROR(INT(IF(OR(IMPORT!K932="intervention",IMPORT!K932="intervention-late",IMPORT!K932="unavailable"),IF(J932&lt;&gt;"",MID(VLOOKUP(B932,IMPORT!$F:$AF,22,0),1,10),MID(VLOOKUP(B932,IMPORT!$F:$AF,20,0),1,10)),"")),"")</f>
        <v/>
      </c>
      <c r="O932" s="18" t="str">
        <f t="shared" ca="1" si="29"/>
        <v/>
      </c>
      <c r="P932" s="14" t="str">
        <f>IFERROR(INT(IF(MID(VLOOKUP(B932,IMPORT!$F:$AF,23,FALSE),1,10)&lt;&gt;"null",MID(VLOOKUP(B932,IMPORT!$F:$AF,23,FALSE),1,10),"")),"")</f>
        <v/>
      </c>
      <c r="Q932" s="16" t="str">
        <f>IFERROR(INT(IF(MID(VLOOKUP(B932,IMPORT!$F:$AF,26,FALSE),1,10)&lt;&gt;"null",MID(VLOOKUP(B932,IMPORT!$F:$AF,26,FALSE),1,10),"")),"")</f>
        <v/>
      </c>
      <c r="R932" s="16" t="str">
        <f>IFERROR(IF(VLOOKUP(B932,IMPORT!$F:$AF,11,FALSE)="true","X",""),"")</f>
        <v/>
      </c>
      <c r="S932" s="16" t="str">
        <f>IFERROR(IF(VLOOKUP(B932,IMPORT!$F:$AF,12,FALSE)="true","X",""),"")</f>
        <v/>
      </c>
      <c r="T932" s="16" t="str">
        <f>IFERROR(IF(VLOOKUP(B932,IMPORT!$F:$AF,9,FALSE)="true","X",""),"")</f>
        <v/>
      </c>
      <c r="U932" s="16" t="str">
        <f>IFERROR(IF(VLOOKUP(B932,IMPORT!$F:$AF,10,FALSE)="true","X",""),"")</f>
        <v/>
      </c>
      <c r="V932" s="16" t="str">
        <f>IFERROR(IF(VLOOKUP(B932,IMPORT!$F:$AF,13,FALSE)="true","X",""),"")</f>
        <v/>
      </c>
      <c r="W932" s="16" t="str">
        <f>IFERROR(IF(VLOOKUP(B932,IMPORT!$F:$AF,14,FALSE)="true","X",""),"")</f>
        <v/>
      </c>
      <c r="X932" s="12" t="str">
        <f>IFERROR(INT(IF(MID(VLOOKUP(B932,IMPORT!$F:$AF,27,FALSE),1,10)&lt;&gt;"null",MID(VLOOKUP(B932,IMPORT!$F:$AF,27,FALSE),1,10),"-")),"")</f>
        <v/>
      </c>
      <c r="Y932" s="21" t="str">
        <f>IFERROR(IF(VLOOKUP(B932,IMPORT!$F:$AF,24,FALSE)&lt;&gt;"null",VLOOKUP(B932,IMPORT!$F:$AF,24,FALSE),""),"")</f>
        <v/>
      </c>
      <c r="Z932" s="18" t="str">
        <f>IFERROR(IF(VLOOKUP(B932,IMPORT!$F:$AF,25,FALSE)&lt;&gt;"null",VLOOKUP(B932,IMPORT!$F:$AF,25,FALSE),""),"")</f>
        <v/>
      </c>
    </row>
    <row r="933" spans="1:26">
      <c r="A933" s="1" t="str">
        <f>IFERROR(IF(IMPORT!C933&lt;&gt;"",IMPORT!C933,""),"")</f>
        <v/>
      </c>
      <c r="B933" s="1">
        <f>IFERROR(VLOOKUP(D933,IMPORT!$1:$1048576,6,FALSE),"")</f>
        <v>0</v>
      </c>
      <c r="C933" s="1" t="str">
        <f>IFERROR(VLOOKUP(B933,IMPORT!$F:$G,2,FALSE),"")</f>
        <v/>
      </c>
      <c r="D933" s="8" t="str">
        <f>IFERROR(IF(IMPORT!A933&lt;&gt;"",IMPORT!A933,""),"")</f>
        <v/>
      </c>
      <c r="E933" s="1">
        <f>IFERROR(VLOOKUP(D933,IMPORT!$1:$1048576,21,FALSE),"")</f>
        <v>0</v>
      </c>
      <c r="F933" s="22" t="str">
        <f>IFERROR(IF(VLOOKUP(B933,IMPORT!$F:$J,4,0)="true","","S"),"")</f>
        <v/>
      </c>
      <c r="G933" s="10" t="str">
        <f>IFERROR(IF(VLOOKUP(B933,IMPORT!$F:$J,5,0)="normal","","B"),"")</f>
        <v/>
      </c>
      <c r="H933" s="23" t="str">
        <f>IFERROR(IF(VLOOKUP(B933,IMPORT!$F:$L,7,0)="true","","P"),"")</f>
        <v/>
      </c>
      <c r="I933" s="18" t="str">
        <f>IF(AND(OR(IMPORT!K933="available",IMPORT!K933="reservation",IMPORT!K933="reservation-late"),OR(A933&lt;&gt;"Z - Garage - Livraison",A933&lt;&gt;"Z - Garage - Livraison")),B933,"")</f>
        <v/>
      </c>
      <c r="J933" s="18" t="str">
        <f>IFERROR(IF(VLOOKUP(B933,IMPORT!$F:$AF,21,FALSE)&lt;&gt;"null",IF(OR(A933="Z - Garage - Livraison",A933="Z - Garage - Restitution"),"",B933),""),"")</f>
        <v/>
      </c>
      <c r="K933" s="18" t="str">
        <f>IF(AND(J933="",OR(IMPORT!K933="intervention",IMPORT!K933="intervention-late")),IF(OR(A933="Z - Garage - Livraison",A933="Z - Garage - Restitution"),"",B933),"")</f>
        <v/>
      </c>
      <c r="L933" s="18" t="str">
        <f t="shared" si="28"/>
        <v/>
      </c>
      <c r="M933" s="20" t="str">
        <f>IFERROR(INT(IF(OR(IMPORT!K933="intervention",IMPORT!K933="intervention-late",IMPORT!K933="unavailable"),IF(J933&lt;&gt;"",MID(VLOOKUP(B933,IMPORT!$F:$AF,21,0),1,10),MID(VLOOKUP(B933,IMPORT!$F:$AF,19,0),1,10)),"")),"")</f>
        <v/>
      </c>
      <c r="N933" s="20" t="str">
        <f>IFERROR(INT(IF(OR(IMPORT!K933="intervention",IMPORT!K933="intervention-late",IMPORT!K933="unavailable"),IF(J933&lt;&gt;"",MID(VLOOKUP(B933,IMPORT!$F:$AF,22,0),1,10),MID(VLOOKUP(B933,IMPORT!$F:$AF,20,0),1,10)),"")),"")</f>
        <v/>
      </c>
      <c r="O933" s="18" t="str">
        <f t="shared" ca="1" si="29"/>
        <v/>
      </c>
      <c r="P933" s="14" t="str">
        <f>IFERROR(INT(IF(MID(VLOOKUP(B933,IMPORT!$F:$AF,23,FALSE),1,10)&lt;&gt;"null",MID(VLOOKUP(B933,IMPORT!$F:$AF,23,FALSE),1,10),"")),"")</f>
        <v/>
      </c>
      <c r="Q933" s="16" t="str">
        <f>IFERROR(INT(IF(MID(VLOOKUP(B933,IMPORT!$F:$AF,26,FALSE),1,10)&lt;&gt;"null",MID(VLOOKUP(B933,IMPORT!$F:$AF,26,FALSE),1,10),"")),"")</f>
        <v/>
      </c>
      <c r="R933" s="16" t="str">
        <f>IFERROR(IF(VLOOKUP(B933,IMPORT!$F:$AF,11,FALSE)="true","X",""),"")</f>
        <v/>
      </c>
      <c r="S933" s="16" t="str">
        <f>IFERROR(IF(VLOOKUP(B933,IMPORT!$F:$AF,12,FALSE)="true","X",""),"")</f>
        <v/>
      </c>
      <c r="T933" s="16" t="str">
        <f>IFERROR(IF(VLOOKUP(B933,IMPORT!$F:$AF,9,FALSE)="true","X",""),"")</f>
        <v/>
      </c>
      <c r="U933" s="16" t="str">
        <f>IFERROR(IF(VLOOKUP(B933,IMPORT!$F:$AF,10,FALSE)="true","X",""),"")</f>
        <v/>
      </c>
      <c r="V933" s="16" t="str">
        <f>IFERROR(IF(VLOOKUP(B933,IMPORT!$F:$AF,13,FALSE)="true","X",""),"")</f>
        <v/>
      </c>
      <c r="W933" s="16" t="str">
        <f>IFERROR(IF(VLOOKUP(B933,IMPORT!$F:$AF,14,FALSE)="true","X",""),"")</f>
        <v/>
      </c>
      <c r="X933" s="12" t="str">
        <f>IFERROR(INT(IF(MID(VLOOKUP(B933,IMPORT!$F:$AF,27,FALSE),1,10)&lt;&gt;"null",MID(VLOOKUP(B933,IMPORT!$F:$AF,27,FALSE),1,10),"-")),"")</f>
        <v/>
      </c>
      <c r="Y933" s="21" t="str">
        <f>IFERROR(IF(VLOOKUP(B933,IMPORT!$F:$AF,24,FALSE)&lt;&gt;"null",VLOOKUP(B933,IMPORT!$F:$AF,24,FALSE),""),"")</f>
        <v/>
      </c>
      <c r="Z933" s="18" t="str">
        <f>IFERROR(IF(VLOOKUP(B933,IMPORT!$F:$AF,25,FALSE)&lt;&gt;"null",VLOOKUP(B933,IMPORT!$F:$AF,25,FALSE),""),"")</f>
        <v/>
      </c>
    </row>
    <row r="934" spans="1:26">
      <c r="A934" s="1" t="str">
        <f>IFERROR(IF(IMPORT!C934&lt;&gt;"",IMPORT!C934,""),"")</f>
        <v/>
      </c>
      <c r="B934" s="1">
        <f>IFERROR(VLOOKUP(D934,IMPORT!$1:$1048576,6,FALSE),"")</f>
        <v>0</v>
      </c>
      <c r="C934" s="1" t="str">
        <f>IFERROR(VLOOKUP(B934,IMPORT!$F:$G,2,FALSE),"")</f>
        <v/>
      </c>
      <c r="D934" s="8" t="str">
        <f>IFERROR(IF(IMPORT!A934&lt;&gt;"",IMPORT!A934,""),"")</f>
        <v/>
      </c>
      <c r="E934" s="1">
        <f>IFERROR(VLOOKUP(D934,IMPORT!$1:$1048576,21,FALSE),"")</f>
        <v>0</v>
      </c>
      <c r="F934" s="22" t="str">
        <f>IFERROR(IF(VLOOKUP(B934,IMPORT!$F:$J,4,0)="true","","S"),"")</f>
        <v/>
      </c>
      <c r="G934" s="10" t="str">
        <f>IFERROR(IF(VLOOKUP(B934,IMPORT!$F:$J,5,0)="normal","","B"),"")</f>
        <v/>
      </c>
      <c r="H934" s="23" t="str">
        <f>IFERROR(IF(VLOOKUP(B934,IMPORT!$F:$L,7,0)="true","","P"),"")</f>
        <v/>
      </c>
      <c r="I934" s="18" t="str">
        <f>IF(AND(OR(IMPORT!K934="available",IMPORT!K934="reservation",IMPORT!K934="reservation-late"),OR(A934&lt;&gt;"Z - Garage - Livraison",A934&lt;&gt;"Z - Garage - Livraison")),B934,"")</f>
        <v/>
      </c>
      <c r="J934" s="18" t="str">
        <f>IFERROR(IF(VLOOKUP(B934,IMPORT!$F:$AF,21,FALSE)&lt;&gt;"null",IF(OR(A934="Z - Garage - Livraison",A934="Z - Garage - Restitution"),"",B934),""),"")</f>
        <v/>
      </c>
      <c r="K934" s="18" t="str">
        <f>IF(AND(J934="",OR(IMPORT!K934="intervention",IMPORT!K934="intervention-late")),IF(OR(A934="Z - Garage - Livraison",A934="Z - Garage - Restitution"),"",B934),"")</f>
        <v/>
      </c>
      <c r="L934" s="18" t="str">
        <f t="shared" si="28"/>
        <v/>
      </c>
      <c r="M934" s="20" t="str">
        <f>IFERROR(INT(IF(OR(IMPORT!K934="intervention",IMPORT!K934="intervention-late",IMPORT!K934="unavailable"),IF(J934&lt;&gt;"",MID(VLOOKUP(B934,IMPORT!$F:$AF,21,0),1,10),MID(VLOOKUP(B934,IMPORT!$F:$AF,19,0),1,10)),"")),"")</f>
        <v/>
      </c>
      <c r="N934" s="20" t="str">
        <f>IFERROR(INT(IF(OR(IMPORT!K934="intervention",IMPORT!K934="intervention-late",IMPORT!K934="unavailable"),IF(J934&lt;&gt;"",MID(VLOOKUP(B934,IMPORT!$F:$AF,22,0),1,10),MID(VLOOKUP(B934,IMPORT!$F:$AF,20,0),1,10)),"")),"")</f>
        <v/>
      </c>
      <c r="O934" s="18" t="str">
        <f t="shared" ca="1" si="29"/>
        <v/>
      </c>
      <c r="P934" s="14" t="str">
        <f>IFERROR(INT(IF(MID(VLOOKUP(B934,IMPORT!$F:$AF,23,FALSE),1,10)&lt;&gt;"null",MID(VLOOKUP(B934,IMPORT!$F:$AF,23,FALSE),1,10),"")),"")</f>
        <v/>
      </c>
      <c r="Q934" s="16" t="str">
        <f>IFERROR(INT(IF(MID(VLOOKUP(B934,IMPORT!$F:$AF,26,FALSE),1,10)&lt;&gt;"null",MID(VLOOKUP(B934,IMPORT!$F:$AF,26,FALSE),1,10),"")),"")</f>
        <v/>
      </c>
      <c r="R934" s="16" t="str">
        <f>IFERROR(IF(VLOOKUP(B934,IMPORT!$F:$AF,11,FALSE)="true","X",""),"")</f>
        <v/>
      </c>
      <c r="S934" s="16" t="str">
        <f>IFERROR(IF(VLOOKUP(B934,IMPORT!$F:$AF,12,FALSE)="true","X",""),"")</f>
        <v/>
      </c>
      <c r="T934" s="16" t="str">
        <f>IFERROR(IF(VLOOKUP(B934,IMPORT!$F:$AF,9,FALSE)="true","X",""),"")</f>
        <v/>
      </c>
      <c r="U934" s="16" t="str">
        <f>IFERROR(IF(VLOOKUP(B934,IMPORT!$F:$AF,10,FALSE)="true","X",""),"")</f>
        <v/>
      </c>
      <c r="V934" s="16" t="str">
        <f>IFERROR(IF(VLOOKUP(B934,IMPORT!$F:$AF,13,FALSE)="true","X",""),"")</f>
        <v/>
      </c>
      <c r="W934" s="16" t="str">
        <f>IFERROR(IF(VLOOKUP(B934,IMPORT!$F:$AF,14,FALSE)="true","X",""),"")</f>
        <v/>
      </c>
      <c r="X934" s="12" t="str">
        <f>IFERROR(INT(IF(MID(VLOOKUP(B934,IMPORT!$F:$AF,27,FALSE),1,10)&lt;&gt;"null",MID(VLOOKUP(B934,IMPORT!$F:$AF,27,FALSE),1,10),"-")),"")</f>
        <v/>
      </c>
      <c r="Y934" s="21" t="str">
        <f>IFERROR(IF(VLOOKUP(B934,IMPORT!$F:$AF,24,FALSE)&lt;&gt;"null",VLOOKUP(B934,IMPORT!$F:$AF,24,FALSE),""),"")</f>
        <v/>
      </c>
      <c r="Z934" s="18" t="str">
        <f>IFERROR(IF(VLOOKUP(B934,IMPORT!$F:$AF,25,FALSE)&lt;&gt;"null",VLOOKUP(B934,IMPORT!$F:$AF,25,FALSE),""),"")</f>
        <v/>
      </c>
    </row>
    <row r="935" spans="1:26">
      <c r="A935" s="1" t="str">
        <f>IFERROR(IF(IMPORT!C935&lt;&gt;"",IMPORT!C935,""),"")</f>
        <v/>
      </c>
      <c r="B935" s="1">
        <f>IFERROR(VLOOKUP(D935,IMPORT!$1:$1048576,6,FALSE),"")</f>
        <v>0</v>
      </c>
      <c r="C935" s="1" t="str">
        <f>IFERROR(VLOOKUP(B935,IMPORT!$F:$G,2,FALSE),"")</f>
        <v/>
      </c>
      <c r="D935" s="8" t="str">
        <f>IFERROR(IF(IMPORT!A935&lt;&gt;"",IMPORT!A935,""),"")</f>
        <v/>
      </c>
      <c r="E935" s="1">
        <f>IFERROR(VLOOKUP(D935,IMPORT!$1:$1048576,21,FALSE),"")</f>
        <v>0</v>
      </c>
      <c r="F935" s="22" t="str">
        <f>IFERROR(IF(VLOOKUP(B935,IMPORT!$F:$J,4,0)="true","","S"),"")</f>
        <v/>
      </c>
      <c r="G935" s="10" t="str">
        <f>IFERROR(IF(VLOOKUP(B935,IMPORT!$F:$J,5,0)="normal","","B"),"")</f>
        <v/>
      </c>
      <c r="H935" s="23" t="str">
        <f>IFERROR(IF(VLOOKUP(B935,IMPORT!$F:$L,7,0)="true","","P"),"")</f>
        <v/>
      </c>
      <c r="I935" s="18" t="str">
        <f>IF(AND(OR(IMPORT!K935="available",IMPORT!K935="reservation",IMPORT!K935="reservation-late"),OR(A935&lt;&gt;"Z - Garage - Livraison",A935&lt;&gt;"Z - Garage - Livraison")),B935,"")</f>
        <v/>
      </c>
      <c r="J935" s="18" t="str">
        <f>IFERROR(IF(VLOOKUP(B935,IMPORT!$F:$AF,21,FALSE)&lt;&gt;"null",IF(OR(A935="Z - Garage - Livraison",A935="Z - Garage - Restitution"),"",B935),""),"")</f>
        <v/>
      </c>
      <c r="K935" s="18" t="str">
        <f>IF(AND(J935="",OR(IMPORT!K935="intervention",IMPORT!K935="intervention-late")),IF(OR(A935="Z - Garage - Livraison",A935="Z - Garage - Restitution"),"",B935),"")</f>
        <v/>
      </c>
      <c r="L935" s="18" t="str">
        <f t="shared" si="28"/>
        <v/>
      </c>
      <c r="M935" s="20" t="str">
        <f>IFERROR(INT(IF(OR(IMPORT!K935="intervention",IMPORT!K935="intervention-late",IMPORT!K935="unavailable"),IF(J935&lt;&gt;"",MID(VLOOKUP(B935,IMPORT!$F:$AF,21,0),1,10),MID(VLOOKUP(B935,IMPORT!$F:$AF,19,0),1,10)),"")),"")</f>
        <v/>
      </c>
      <c r="N935" s="20" t="str">
        <f>IFERROR(INT(IF(OR(IMPORT!K935="intervention",IMPORT!K935="intervention-late",IMPORT!K935="unavailable"),IF(J935&lt;&gt;"",MID(VLOOKUP(B935,IMPORT!$F:$AF,22,0),1,10),MID(VLOOKUP(B935,IMPORT!$F:$AF,20,0),1,10)),"")),"")</f>
        <v/>
      </c>
      <c r="O935" s="18" t="str">
        <f t="shared" ca="1" si="29"/>
        <v/>
      </c>
      <c r="P935" s="14" t="str">
        <f>IFERROR(INT(IF(MID(VLOOKUP(B935,IMPORT!$F:$AF,23,FALSE),1,10)&lt;&gt;"null",MID(VLOOKUP(B935,IMPORT!$F:$AF,23,FALSE),1,10),"")),"")</f>
        <v/>
      </c>
      <c r="Q935" s="16" t="str">
        <f>IFERROR(INT(IF(MID(VLOOKUP(B935,IMPORT!$F:$AF,26,FALSE),1,10)&lt;&gt;"null",MID(VLOOKUP(B935,IMPORT!$F:$AF,26,FALSE),1,10),"")),"")</f>
        <v/>
      </c>
      <c r="R935" s="16" t="str">
        <f>IFERROR(IF(VLOOKUP(B935,IMPORT!$F:$AF,11,FALSE)="true","X",""),"")</f>
        <v/>
      </c>
      <c r="S935" s="16" t="str">
        <f>IFERROR(IF(VLOOKUP(B935,IMPORT!$F:$AF,12,FALSE)="true","X",""),"")</f>
        <v/>
      </c>
      <c r="T935" s="16" t="str">
        <f>IFERROR(IF(VLOOKUP(B935,IMPORT!$F:$AF,9,FALSE)="true","X",""),"")</f>
        <v/>
      </c>
      <c r="U935" s="16" t="str">
        <f>IFERROR(IF(VLOOKUP(B935,IMPORT!$F:$AF,10,FALSE)="true","X",""),"")</f>
        <v/>
      </c>
      <c r="V935" s="16" t="str">
        <f>IFERROR(IF(VLOOKUP(B935,IMPORT!$F:$AF,13,FALSE)="true","X",""),"")</f>
        <v/>
      </c>
      <c r="W935" s="16" t="str">
        <f>IFERROR(IF(VLOOKUP(B935,IMPORT!$F:$AF,14,FALSE)="true","X",""),"")</f>
        <v/>
      </c>
      <c r="X935" s="12" t="str">
        <f>IFERROR(INT(IF(MID(VLOOKUP(B935,IMPORT!$F:$AF,27,FALSE),1,10)&lt;&gt;"null",MID(VLOOKUP(B935,IMPORT!$F:$AF,27,FALSE),1,10),"-")),"")</f>
        <v/>
      </c>
      <c r="Y935" s="21" t="str">
        <f>IFERROR(IF(VLOOKUP(B935,IMPORT!$F:$AF,24,FALSE)&lt;&gt;"null",VLOOKUP(B935,IMPORT!$F:$AF,24,FALSE),""),"")</f>
        <v/>
      </c>
      <c r="Z935" s="18" t="str">
        <f>IFERROR(IF(VLOOKUP(B935,IMPORT!$F:$AF,25,FALSE)&lt;&gt;"null",VLOOKUP(B935,IMPORT!$F:$AF,25,FALSE),""),"")</f>
        <v/>
      </c>
    </row>
    <row r="936" spans="1:26">
      <c r="A936" s="1" t="str">
        <f>IFERROR(IF(IMPORT!C936&lt;&gt;"",IMPORT!C936,""),"")</f>
        <v/>
      </c>
      <c r="B936" s="1">
        <f>IFERROR(VLOOKUP(D936,IMPORT!$1:$1048576,6,FALSE),"")</f>
        <v>0</v>
      </c>
      <c r="C936" s="1" t="str">
        <f>IFERROR(VLOOKUP(B936,IMPORT!$F:$G,2,FALSE),"")</f>
        <v/>
      </c>
      <c r="D936" s="8" t="str">
        <f>IFERROR(IF(IMPORT!A936&lt;&gt;"",IMPORT!A936,""),"")</f>
        <v/>
      </c>
      <c r="E936" s="1">
        <f>IFERROR(VLOOKUP(D936,IMPORT!$1:$1048576,21,FALSE),"")</f>
        <v>0</v>
      </c>
      <c r="F936" s="22" t="str">
        <f>IFERROR(IF(VLOOKUP(B936,IMPORT!$F:$J,4,0)="true","","S"),"")</f>
        <v/>
      </c>
      <c r="G936" s="10" t="str">
        <f>IFERROR(IF(VLOOKUP(B936,IMPORT!$F:$J,5,0)="normal","","B"),"")</f>
        <v/>
      </c>
      <c r="H936" s="23" t="str">
        <f>IFERROR(IF(VLOOKUP(B936,IMPORT!$F:$L,7,0)="true","","P"),"")</f>
        <v/>
      </c>
      <c r="I936" s="18" t="str">
        <f>IF(AND(OR(IMPORT!K936="available",IMPORT!K936="reservation",IMPORT!K936="reservation-late"),OR(A936&lt;&gt;"Z - Garage - Livraison",A936&lt;&gt;"Z - Garage - Livraison")),B936,"")</f>
        <v/>
      </c>
      <c r="J936" s="18" t="str">
        <f>IFERROR(IF(VLOOKUP(B936,IMPORT!$F:$AF,21,FALSE)&lt;&gt;"null",IF(OR(A936="Z - Garage - Livraison",A936="Z - Garage - Restitution"),"",B936),""),"")</f>
        <v/>
      </c>
      <c r="K936" s="18" t="str">
        <f>IF(AND(J936="",OR(IMPORT!K936="intervention",IMPORT!K936="intervention-late")),IF(OR(A936="Z - Garage - Livraison",A936="Z - Garage - Restitution"),"",B936),"")</f>
        <v/>
      </c>
      <c r="L936" s="18" t="str">
        <f t="shared" si="28"/>
        <v/>
      </c>
      <c r="M936" s="20" t="str">
        <f>IFERROR(INT(IF(OR(IMPORT!K936="intervention",IMPORT!K936="intervention-late",IMPORT!K936="unavailable"),IF(J936&lt;&gt;"",MID(VLOOKUP(B936,IMPORT!$F:$AF,21,0),1,10),MID(VLOOKUP(B936,IMPORT!$F:$AF,19,0),1,10)),"")),"")</f>
        <v/>
      </c>
      <c r="N936" s="20" t="str">
        <f>IFERROR(INT(IF(OR(IMPORT!K936="intervention",IMPORT!K936="intervention-late",IMPORT!K936="unavailable"),IF(J936&lt;&gt;"",MID(VLOOKUP(B936,IMPORT!$F:$AF,22,0),1,10),MID(VLOOKUP(B936,IMPORT!$F:$AF,20,0),1,10)),"")),"")</f>
        <v/>
      </c>
      <c r="O936" s="18" t="str">
        <f t="shared" ca="1" si="29"/>
        <v/>
      </c>
      <c r="P936" s="14" t="str">
        <f>IFERROR(INT(IF(MID(VLOOKUP(B936,IMPORT!$F:$AF,23,FALSE),1,10)&lt;&gt;"null",MID(VLOOKUP(B936,IMPORT!$F:$AF,23,FALSE),1,10),"")),"")</f>
        <v/>
      </c>
      <c r="Q936" s="16" t="str">
        <f>IFERROR(INT(IF(MID(VLOOKUP(B936,IMPORT!$F:$AF,26,FALSE),1,10)&lt;&gt;"null",MID(VLOOKUP(B936,IMPORT!$F:$AF,26,FALSE),1,10),"")),"")</f>
        <v/>
      </c>
      <c r="R936" s="16" t="str">
        <f>IFERROR(IF(VLOOKUP(B936,IMPORT!$F:$AF,11,FALSE)="true","X",""),"")</f>
        <v/>
      </c>
      <c r="S936" s="16" t="str">
        <f>IFERROR(IF(VLOOKUP(B936,IMPORT!$F:$AF,12,FALSE)="true","X",""),"")</f>
        <v/>
      </c>
      <c r="T936" s="16" t="str">
        <f>IFERROR(IF(VLOOKUP(B936,IMPORT!$F:$AF,9,FALSE)="true","X",""),"")</f>
        <v/>
      </c>
      <c r="U936" s="16" t="str">
        <f>IFERROR(IF(VLOOKUP(B936,IMPORT!$F:$AF,10,FALSE)="true","X",""),"")</f>
        <v/>
      </c>
      <c r="V936" s="16" t="str">
        <f>IFERROR(IF(VLOOKUP(B936,IMPORT!$F:$AF,13,FALSE)="true","X",""),"")</f>
        <v/>
      </c>
      <c r="W936" s="16" t="str">
        <f>IFERROR(IF(VLOOKUP(B936,IMPORT!$F:$AF,14,FALSE)="true","X",""),"")</f>
        <v/>
      </c>
      <c r="X936" s="12" t="str">
        <f>IFERROR(INT(IF(MID(VLOOKUP(B936,IMPORT!$F:$AF,27,FALSE),1,10)&lt;&gt;"null",MID(VLOOKUP(B936,IMPORT!$F:$AF,27,FALSE),1,10),"-")),"")</f>
        <v/>
      </c>
      <c r="Y936" s="21" t="str">
        <f>IFERROR(IF(VLOOKUP(B936,IMPORT!$F:$AF,24,FALSE)&lt;&gt;"null",VLOOKUP(B936,IMPORT!$F:$AF,24,FALSE),""),"")</f>
        <v/>
      </c>
      <c r="Z936" s="18" t="str">
        <f>IFERROR(IF(VLOOKUP(B936,IMPORT!$F:$AF,25,FALSE)&lt;&gt;"null",VLOOKUP(B936,IMPORT!$F:$AF,25,FALSE),""),"")</f>
        <v/>
      </c>
    </row>
    <row r="937" spans="1:26">
      <c r="A937" s="1" t="str">
        <f>IFERROR(IF(IMPORT!C937&lt;&gt;"",IMPORT!C937,""),"")</f>
        <v/>
      </c>
      <c r="B937" s="1">
        <f>IFERROR(VLOOKUP(D937,IMPORT!$1:$1048576,6,FALSE),"")</f>
        <v>0</v>
      </c>
      <c r="C937" s="1" t="str">
        <f>IFERROR(VLOOKUP(B937,IMPORT!$F:$G,2,FALSE),"")</f>
        <v/>
      </c>
      <c r="D937" s="8" t="str">
        <f>IFERROR(IF(IMPORT!A937&lt;&gt;"",IMPORT!A937,""),"")</f>
        <v/>
      </c>
      <c r="E937" s="1">
        <f>IFERROR(VLOOKUP(D937,IMPORT!$1:$1048576,21,FALSE),"")</f>
        <v>0</v>
      </c>
      <c r="F937" s="22" t="str">
        <f>IFERROR(IF(VLOOKUP(B937,IMPORT!$F:$J,4,0)="true","","S"),"")</f>
        <v/>
      </c>
      <c r="G937" s="10" t="str">
        <f>IFERROR(IF(VLOOKUP(B937,IMPORT!$F:$J,5,0)="normal","","B"),"")</f>
        <v/>
      </c>
      <c r="H937" s="23" t="str">
        <f>IFERROR(IF(VLOOKUP(B937,IMPORT!$F:$L,7,0)="true","","P"),"")</f>
        <v/>
      </c>
      <c r="I937" s="18" t="str">
        <f>IF(AND(OR(IMPORT!K937="available",IMPORT!K937="reservation",IMPORT!K937="reservation-late"),OR(A937&lt;&gt;"Z - Garage - Livraison",A937&lt;&gt;"Z - Garage - Livraison")),B937,"")</f>
        <v/>
      </c>
      <c r="J937" s="18" t="str">
        <f>IFERROR(IF(VLOOKUP(B937,IMPORT!$F:$AF,21,FALSE)&lt;&gt;"null",IF(OR(A937="Z - Garage - Livraison",A937="Z - Garage - Restitution"),"",B937),""),"")</f>
        <v/>
      </c>
      <c r="K937" s="18" t="str">
        <f>IF(AND(J937="",OR(IMPORT!K937="intervention",IMPORT!K937="intervention-late")),IF(OR(A937="Z - Garage - Livraison",A937="Z - Garage - Restitution"),"",B937),"")</f>
        <v/>
      </c>
      <c r="L937" s="18" t="str">
        <f t="shared" si="28"/>
        <v/>
      </c>
      <c r="M937" s="20" t="str">
        <f>IFERROR(INT(IF(OR(IMPORT!K937="intervention",IMPORT!K937="intervention-late",IMPORT!K937="unavailable"),IF(J937&lt;&gt;"",MID(VLOOKUP(B937,IMPORT!$F:$AF,21,0),1,10),MID(VLOOKUP(B937,IMPORT!$F:$AF,19,0),1,10)),"")),"")</f>
        <v/>
      </c>
      <c r="N937" s="20" t="str">
        <f>IFERROR(INT(IF(OR(IMPORT!K937="intervention",IMPORT!K937="intervention-late",IMPORT!K937="unavailable"),IF(J937&lt;&gt;"",MID(VLOOKUP(B937,IMPORT!$F:$AF,22,0),1,10),MID(VLOOKUP(B937,IMPORT!$F:$AF,20,0),1,10)),"")),"")</f>
        <v/>
      </c>
      <c r="O937" s="18" t="str">
        <f t="shared" ca="1" si="29"/>
        <v/>
      </c>
      <c r="P937" s="14" t="str">
        <f>IFERROR(INT(IF(MID(VLOOKUP(B937,IMPORT!$F:$AF,23,FALSE),1,10)&lt;&gt;"null",MID(VLOOKUP(B937,IMPORT!$F:$AF,23,FALSE),1,10),"")),"")</f>
        <v/>
      </c>
      <c r="Q937" s="16" t="str">
        <f>IFERROR(INT(IF(MID(VLOOKUP(B937,IMPORT!$F:$AF,26,FALSE),1,10)&lt;&gt;"null",MID(VLOOKUP(B937,IMPORT!$F:$AF,26,FALSE),1,10),"")),"")</f>
        <v/>
      </c>
      <c r="R937" s="16" t="str">
        <f>IFERROR(IF(VLOOKUP(B937,IMPORT!$F:$AF,11,FALSE)="true","X",""),"")</f>
        <v/>
      </c>
      <c r="S937" s="16" t="str">
        <f>IFERROR(IF(VLOOKUP(B937,IMPORT!$F:$AF,12,FALSE)="true","X",""),"")</f>
        <v/>
      </c>
      <c r="T937" s="16" t="str">
        <f>IFERROR(IF(VLOOKUP(B937,IMPORT!$F:$AF,9,FALSE)="true","X",""),"")</f>
        <v/>
      </c>
      <c r="U937" s="16" t="str">
        <f>IFERROR(IF(VLOOKUP(B937,IMPORT!$F:$AF,10,FALSE)="true","X",""),"")</f>
        <v/>
      </c>
      <c r="V937" s="16" t="str">
        <f>IFERROR(IF(VLOOKUP(B937,IMPORT!$F:$AF,13,FALSE)="true","X",""),"")</f>
        <v/>
      </c>
      <c r="W937" s="16" t="str">
        <f>IFERROR(IF(VLOOKUP(B937,IMPORT!$F:$AF,14,FALSE)="true","X",""),"")</f>
        <v/>
      </c>
      <c r="X937" s="12" t="str">
        <f>IFERROR(INT(IF(MID(VLOOKUP(B937,IMPORT!$F:$AF,27,FALSE),1,10)&lt;&gt;"null",MID(VLOOKUP(B937,IMPORT!$F:$AF,27,FALSE),1,10),"-")),"")</f>
        <v/>
      </c>
      <c r="Y937" s="21" t="str">
        <f>IFERROR(IF(VLOOKUP(B937,IMPORT!$F:$AF,24,FALSE)&lt;&gt;"null",VLOOKUP(B937,IMPORT!$F:$AF,24,FALSE),""),"")</f>
        <v/>
      </c>
      <c r="Z937" s="18" t="str">
        <f>IFERROR(IF(VLOOKUP(B937,IMPORT!$F:$AF,25,FALSE)&lt;&gt;"null",VLOOKUP(B937,IMPORT!$F:$AF,25,FALSE),""),"")</f>
        <v/>
      </c>
    </row>
    <row r="938" spans="1:26">
      <c r="A938" s="1" t="str">
        <f>IFERROR(IF(IMPORT!C938&lt;&gt;"",IMPORT!C938,""),"")</f>
        <v/>
      </c>
      <c r="B938" s="1">
        <f>IFERROR(VLOOKUP(D938,IMPORT!$1:$1048576,6,FALSE),"")</f>
        <v>0</v>
      </c>
      <c r="C938" s="1" t="str">
        <f>IFERROR(VLOOKUP(B938,IMPORT!$F:$G,2,FALSE),"")</f>
        <v/>
      </c>
      <c r="D938" s="8" t="str">
        <f>IFERROR(IF(IMPORT!A938&lt;&gt;"",IMPORT!A938,""),"")</f>
        <v/>
      </c>
      <c r="E938" s="1">
        <f>IFERROR(VLOOKUP(D938,IMPORT!$1:$1048576,21,FALSE),"")</f>
        <v>0</v>
      </c>
      <c r="F938" s="22" t="str">
        <f>IFERROR(IF(VLOOKUP(B938,IMPORT!$F:$J,4,0)="true","","S"),"")</f>
        <v/>
      </c>
      <c r="G938" s="10" t="str">
        <f>IFERROR(IF(VLOOKUP(B938,IMPORT!$F:$J,5,0)="normal","","B"),"")</f>
        <v/>
      </c>
      <c r="H938" s="23" t="str">
        <f>IFERROR(IF(VLOOKUP(B938,IMPORT!$F:$L,7,0)="true","","P"),"")</f>
        <v/>
      </c>
      <c r="I938" s="18" t="str">
        <f>IF(AND(OR(IMPORT!K938="available",IMPORT!K938="reservation",IMPORT!K938="reservation-late"),OR(A938&lt;&gt;"Z - Garage - Livraison",A938&lt;&gt;"Z - Garage - Livraison")),B938,"")</f>
        <v/>
      </c>
      <c r="J938" s="18" t="str">
        <f>IFERROR(IF(VLOOKUP(B938,IMPORT!$F:$AF,21,FALSE)&lt;&gt;"null",IF(OR(A938="Z - Garage - Livraison",A938="Z - Garage - Restitution"),"",B938),""),"")</f>
        <v/>
      </c>
      <c r="K938" s="18" t="str">
        <f>IF(AND(J938="",OR(IMPORT!K938="intervention",IMPORT!K938="intervention-late")),IF(OR(A938="Z - Garage - Livraison",A938="Z - Garage - Restitution"),"",B938),"")</f>
        <v/>
      </c>
      <c r="L938" s="18" t="str">
        <f t="shared" si="28"/>
        <v/>
      </c>
      <c r="M938" s="20" t="str">
        <f>IFERROR(INT(IF(OR(IMPORT!K938="intervention",IMPORT!K938="intervention-late",IMPORT!K938="unavailable"),IF(J938&lt;&gt;"",MID(VLOOKUP(B938,IMPORT!$F:$AF,21,0),1,10),MID(VLOOKUP(B938,IMPORT!$F:$AF,19,0),1,10)),"")),"")</f>
        <v/>
      </c>
      <c r="N938" s="20" t="str">
        <f>IFERROR(INT(IF(OR(IMPORT!K938="intervention",IMPORT!K938="intervention-late",IMPORT!K938="unavailable"),IF(J938&lt;&gt;"",MID(VLOOKUP(B938,IMPORT!$F:$AF,22,0),1,10),MID(VLOOKUP(B938,IMPORT!$F:$AF,20,0),1,10)),"")),"")</f>
        <v/>
      </c>
      <c r="O938" s="18" t="str">
        <f t="shared" ca="1" si="29"/>
        <v/>
      </c>
      <c r="P938" s="14" t="str">
        <f>IFERROR(INT(IF(MID(VLOOKUP(B938,IMPORT!$F:$AF,23,FALSE),1,10)&lt;&gt;"null",MID(VLOOKUP(B938,IMPORT!$F:$AF,23,FALSE),1,10),"")),"")</f>
        <v/>
      </c>
      <c r="Q938" s="16" t="str">
        <f>IFERROR(INT(IF(MID(VLOOKUP(B938,IMPORT!$F:$AF,26,FALSE),1,10)&lt;&gt;"null",MID(VLOOKUP(B938,IMPORT!$F:$AF,26,FALSE),1,10),"")),"")</f>
        <v/>
      </c>
      <c r="R938" s="16" t="str">
        <f>IFERROR(IF(VLOOKUP(B938,IMPORT!$F:$AF,11,FALSE)="true","X",""),"")</f>
        <v/>
      </c>
      <c r="S938" s="16" t="str">
        <f>IFERROR(IF(VLOOKUP(B938,IMPORT!$F:$AF,12,FALSE)="true","X",""),"")</f>
        <v/>
      </c>
      <c r="T938" s="16" t="str">
        <f>IFERROR(IF(VLOOKUP(B938,IMPORT!$F:$AF,9,FALSE)="true","X",""),"")</f>
        <v/>
      </c>
      <c r="U938" s="16" t="str">
        <f>IFERROR(IF(VLOOKUP(B938,IMPORT!$F:$AF,10,FALSE)="true","X",""),"")</f>
        <v/>
      </c>
      <c r="V938" s="16" t="str">
        <f>IFERROR(IF(VLOOKUP(B938,IMPORT!$F:$AF,13,FALSE)="true","X",""),"")</f>
        <v/>
      </c>
      <c r="W938" s="16" t="str">
        <f>IFERROR(IF(VLOOKUP(B938,IMPORT!$F:$AF,14,FALSE)="true","X",""),"")</f>
        <v/>
      </c>
      <c r="X938" s="12" t="str">
        <f>IFERROR(INT(IF(MID(VLOOKUP(B938,IMPORT!$F:$AF,27,FALSE),1,10)&lt;&gt;"null",MID(VLOOKUP(B938,IMPORT!$F:$AF,27,FALSE),1,10),"-")),"")</f>
        <v/>
      </c>
      <c r="Y938" s="21" t="str">
        <f>IFERROR(IF(VLOOKUP(B938,IMPORT!$F:$AF,24,FALSE)&lt;&gt;"null",VLOOKUP(B938,IMPORT!$F:$AF,24,FALSE),""),"")</f>
        <v/>
      </c>
      <c r="Z938" s="18" t="str">
        <f>IFERROR(IF(VLOOKUP(B938,IMPORT!$F:$AF,25,FALSE)&lt;&gt;"null",VLOOKUP(B938,IMPORT!$F:$AF,25,FALSE),""),"")</f>
        <v/>
      </c>
    </row>
    <row r="939" spans="1:26">
      <c r="A939" s="1" t="str">
        <f>IFERROR(IF(IMPORT!C939&lt;&gt;"",IMPORT!C939,""),"")</f>
        <v/>
      </c>
      <c r="B939" s="1">
        <f>IFERROR(VLOOKUP(D939,IMPORT!$1:$1048576,6,FALSE),"")</f>
        <v>0</v>
      </c>
      <c r="C939" s="1" t="str">
        <f>IFERROR(VLOOKUP(B939,IMPORT!$F:$G,2,FALSE),"")</f>
        <v/>
      </c>
      <c r="D939" s="8" t="str">
        <f>IFERROR(IF(IMPORT!A939&lt;&gt;"",IMPORT!A939,""),"")</f>
        <v/>
      </c>
      <c r="E939" s="1">
        <f>IFERROR(VLOOKUP(D939,IMPORT!$1:$1048576,21,FALSE),"")</f>
        <v>0</v>
      </c>
      <c r="F939" s="22" t="str">
        <f>IFERROR(IF(VLOOKUP(B939,IMPORT!$F:$J,4,0)="true","","S"),"")</f>
        <v/>
      </c>
      <c r="G939" s="10" t="str">
        <f>IFERROR(IF(VLOOKUP(B939,IMPORT!$F:$J,5,0)="normal","","B"),"")</f>
        <v/>
      </c>
      <c r="H939" s="23" t="str">
        <f>IFERROR(IF(VLOOKUP(B939,IMPORT!$F:$L,7,0)="true","","P"),"")</f>
        <v/>
      </c>
      <c r="I939" s="18" t="str">
        <f>IF(AND(OR(IMPORT!K939="available",IMPORT!K939="reservation",IMPORT!K939="reservation-late"),OR(A939&lt;&gt;"Z - Garage - Livraison",A939&lt;&gt;"Z - Garage - Livraison")),B939,"")</f>
        <v/>
      </c>
      <c r="J939" s="18" t="str">
        <f>IFERROR(IF(VLOOKUP(B939,IMPORT!$F:$AF,21,FALSE)&lt;&gt;"null",IF(OR(A939="Z - Garage - Livraison",A939="Z - Garage - Restitution"),"",B939),""),"")</f>
        <v/>
      </c>
      <c r="K939" s="18" t="str">
        <f>IF(AND(J939="",OR(IMPORT!K939="intervention",IMPORT!K939="intervention-late")),IF(OR(A939="Z - Garage - Livraison",A939="Z - Garage - Restitution"),"",B939),"")</f>
        <v/>
      </c>
      <c r="L939" s="18" t="str">
        <f t="shared" si="28"/>
        <v/>
      </c>
      <c r="M939" s="20" t="str">
        <f>IFERROR(INT(IF(OR(IMPORT!K939="intervention",IMPORT!K939="intervention-late",IMPORT!K939="unavailable"),IF(J939&lt;&gt;"",MID(VLOOKUP(B939,IMPORT!$F:$AF,21,0),1,10),MID(VLOOKUP(B939,IMPORT!$F:$AF,19,0),1,10)),"")),"")</f>
        <v/>
      </c>
      <c r="N939" s="20" t="str">
        <f>IFERROR(INT(IF(OR(IMPORT!K939="intervention",IMPORT!K939="intervention-late",IMPORT!K939="unavailable"),IF(J939&lt;&gt;"",MID(VLOOKUP(B939,IMPORT!$F:$AF,22,0),1,10),MID(VLOOKUP(B939,IMPORT!$F:$AF,20,0),1,10)),"")),"")</f>
        <v/>
      </c>
      <c r="O939" s="18" t="str">
        <f t="shared" ca="1" si="29"/>
        <v/>
      </c>
      <c r="P939" s="14" t="str">
        <f>IFERROR(INT(IF(MID(VLOOKUP(B939,IMPORT!$F:$AF,23,FALSE),1,10)&lt;&gt;"null",MID(VLOOKUP(B939,IMPORT!$F:$AF,23,FALSE),1,10),"")),"")</f>
        <v/>
      </c>
      <c r="Q939" s="16" t="str">
        <f>IFERROR(INT(IF(MID(VLOOKUP(B939,IMPORT!$F:$AF,26,FALSE),1,10)&lt;&gt;"null",MID(VLOOKUP(B939,IMPORT!$F:$AF,26,FALSE),1,10),"")),"")</f>
        <v/>
      </c>
      <c r="R939" s="16" t="str">
        <f>IFERROR(IF(VLOOKUP(B939,IMPORT!$F:$AF,11,FALSE)="true","X",""),"")</f>
        <v/>
      </c>
      <c r="S939" s="16" t="str">
        <f>IFERROR(IF(VLOOKUP(B939,IMPORT!$F:$AF,12,FALSE)="true","X",""),"")</f>
        <v/>
      </c>
      <c r="T939" s="16" t="str">
        <f>IFERROR(IF(VLOOKUP(B939,IMPORT!$F:$AF,9,FALSE)="true","X",""),"")</f>
        <v/>
      </c>
      <c r="U939" s="16" t="str">
        <f>IFERROR(IF(VLOOKUP(B939,IMPORT!$F:$AF,10,FALSE)="true","X",""),"")</f>
        <v/>
      </c>
      <c r="V939" s="16" t="str">
        <f>IFERROR(IF(VLOOKUP(B939,IMPORT!$F:$AF,13,FALSE)="true","X",""),"")</f>
        <v/>
      </c>
      <c r="W939" s="16" t="str">
        <f>IFERROR(IF(VLOOKUP(B939,IMPORT!$F:$AF,14,FALSE)="true","X",""),"")</f>
        <v/>
      </c>
      <c r="X939" s="12" t="str">
        <f>IFERROR(INT(IF(MID(VLOOKUP(B939,IMPORT!$F:$AF,27,FALSE),1,10)&lt;&gt;"null",MID(VLOOKUP(B939,IMPORT!$F:$AF,27,FALSE),1,10),"-")),"")</f>
        <v/>
      </c>
      <c r="Y939" s="21" t="str">
        <f>IFERROR(IF(VLOOKUP(B939,IMPORT!$F:$AF,24,FALSE)&lt;&gt;"null",VLOOKUP(B939,IMPORT!$F:$AF,24,FALSE),""),"")</f>
        <v/>
      </c>
      <c r="Z939" s="18" t="str">
        <f>IFERROR(IF(VLOOKUP(B939,IMPORT!$F:$AF,25,FALSE)&lt;&gt;"null",VLOOKUP(B939,IMPORT!$F:$AF,25,FALSE),""),"")</f>
        <v/>
      </c>
    </row>
    <row r="940" spans="1:26">
      <c r="A940" s="1" t="str">
        <f>IFERROR(IF(IMPORT!C940&lt;&gt;"",IMPORT!C940,""),"")</f>
        <v/>
      </c>
      <c r="B940" s="1">
        <f>IFERROR(VLOOKUP(D940,IMPORT!$1:$1048576,6,FALSE),"")</f>
        <v>0</v>
      </c>
      <c r="C940" s="1" t="str">
        <f>IFERROR(VLOOKUP(B940,IMPORT!$F:$G,2,FALSE),"")</f>
        <v/>
      </c>
      <c r="D940" s="8" t="str">
        <f>IFERROR(IF(IMPORT!A940&lt;&gt;"",IMPORT!A940,""),"")</f>
        <v/>
      </c>
      <c r="E940" s="1">
        <f>IFERROR(VLOOKUP(D940,IMPORT!$1:$1048576,21,FALSE),"")</f>
        <v>0</v>
      </c>
      <c r="F940" s="22" t="str">
        <f>IFERROR(IF(VLOOKUP(B940,IMPORT!$F:$J,4,0)="true","","S"),"")</f>
        <v/>
      </c>
      <c r="G940" s="10" t="str">
        <f>IFERROR(IF(VLOOKUP(B940,IMPORT!$F:$J,5,0)="normal","","B"),"")</f>
        <v/>
      </c>
      <c r="H940" s="23" t="str">
        <f>IFERROR(IF(VLOOKUP(B940,IMPORT!$F:$L,7,0)="true","","P"),"")</f>
        <v/>
      </c>
      <c r="I940" s="18" t="str">
        <f>IF(AND(OR(IMPORT!K940="available",IMPORT!K940="reservation",IMPORT!K940="reservation-late"),OR(A940&lt;&gt;"Z - Garage - Livraison",A940&lt;&gt;"Z - Garage - Livraison")),B940,"")</f>
        <v/>
      </c>
      <c r="J940" s="18" t="str">
        <f>IFERROR(IF(VLOOKUP(B940,IMPORT!$F:$AF,21,FALSE)&lt;&gt;"null",IF(OR(A940="Z - Garage - Livraison",A940="Z - Garage - Restitution"),"",B940),""),"")</f>
        <v/>
      </c>
      <c r="K940" s="18" t="str">
        <f>IF(AND(J940="",OR(IMPORT!K940="intervention",IMPORT!K940="intervention-late")),IF(OR(A940="Z - Garage - Livraison",A940="Z - Garage - Restitution"),"",B940),"")</f>
        <v/>
      </c>
      <c r="L940" s="18" t="str">
        <f t="shared" si="28"/>
        <v/>
      </c>
      <c r="M940" s="20" t="str">
        <f>IFERROR(INT(IF(OR(IMPORT!K940="intervention",IMPORT!K940="intervention-late",IMPORT!K940="unavailable"),IF(J940&lt;&gt;"",MID(VLOOKUP(B940,IMPORT!$F:$AF,21,0),1,10),MID(VLOOKUP(B940,IMPORT!$F:$AF,19,0),1,10)),"")),"")</f>
        <v/>
      </c>
      <c r="N940" s="20" t="str">
        <f>IFERROR(INT(IF(OR(IMPORT!K940="intervention",IMPORT!K940="intervention-late",IMPORT!K940="unavailable"),IF(J940&lt;&gt;"",MID(VLOOKUP(B940,IMPORT!$F:$AF,22,0),1,10),MID(VLOOKUP(B940,IMPORT!$F:$AF,20,0),1,10)),"")),"")</f>
        <v/>
      </c>
      <c r="O940" s="18" t="str">
        <f t="shared" ca="1" si="29"/>
        <v/>
      </c>
      <c r="P940" s="14" t="str">
        <f>IFERROR(INT(IF(MID(VLOOKUP(B940,IMPORT!$F:$AF,23,FALSE),1,10)&lt;&gt;"null",MID(VLOOKUP(B940,IMPORT!$F:$AF,23,FALSE),1,10),"")),"")</f>
        <v/>
      </c>
      <c r="Q940" s="16" t="str">
        <f>IFERROR(INT(IF(MID(VLOOKUP(B940,IMPORT!$F:$AF,26,FALSE),1,10)&lt;&gt;"null",MID(VLOOKUP(B940,IMPORT!$F:$AF,26,FALSE),1,10),"")),"")</f>
        <v/>
      </c>
      <c r="R940" s="16" t="str">
        <f>IFERROR(IF(VLOOKUP(B940,IMPORT!$F:$AF,11,FALSE)="true","X",""),"")</f>
        <v/>
      </c>
      <c r="S940" s="16" t="str">
        <f>IFERROR(IF(VLOOKUP(B940,IMPORT!$F:$AF,12,FALSE)="true","X",""),"")</f>
        <v/>
      </c>
      <c r="T940" s="16" t="str">
        <f>IFERROR(IF(VLOOKUP(B940,IMPORT!$F:$AF,9,FALSE)="true","X",""),"")</f>
        <v/>
      </c>
      <c r="U940" s="16" t="str">
        <f>IFERROR(IF(VLOOKUP(B940,IMPORT!$F:$AF,10,FALSE)="true","X",""),"")</f>
        <v/>
      </c>
      <c r="V940" s="16" t="str">
        <f>IFERROR(IF(VLOOKUP(B940,IMPORT!$F:$AF,13,FALSE)="true","X",""),"")</f>
        <v/>
      </c>
      <c r="W940" s="16" t="str">
        <f>IFERROR(IF(VLOOKUP(B940,IMPORT!$F:$AF,14,FALSE)="true","X",""),"")</f>
        <v/>
      </c>
      <c r="X940" s="12" t="str">
        <f>IFERROR(INT(IF(MID(VLOOKUP(B940,IMPORT!$F:$AF,27,FALSE),1,10)&lt;&gt;"null",MID(VLOOKUP(B940,IMPORT!$F:$AF,27,FALSE),1,10),"-")),"")</f>
        <v/>
      </c>
      <c r="Y940" s="21" t="str">
        <f>IFERROR(IF(VLOOKUP(B940,IMPORT!$F:$AF,24,FALSE)&lt;&gt;"null",VLOOKUP(B940,IMPORT!$F:$AF,24,FALSE),""),"")</f>
        <v/>
      </c>
      <c r="Z940" s="18" t="str">
        <f>IFERROR(IF(VLOOKUP(B940,IMPORT!$F:$AF,25,FALSE)&lt;&gt;"null",VLOOKUP(B940,IMPORT!$F:$AF,25,FALSE),""),"")</f>
        <v/>
      </c>
    </row>
    <row r="941" spans="1:26">
      <c r="A941" s="1" t="str">
        <f>IFERROR(IF(IMPORT!C941&lt;&gt;"",IMPORT!C941,""),"")</f>
        <v/>
      </c>
      <c r="B941" s="1">
        <f>IFERROR(VLOOKUP(D941,IMPORT!$1:$1048576,6,FALSE),"")</f>
        <v>0</v>
      </c>
      <c r="C941" s="1" t="str">
        <f>IFERROR(VLOOKUP(B941,IMPORT!$F:$G,2,FALSE),"")</f>
        <v/>
      </c>
      <c r="D941" s="8" t="str">
        <f>IFERROR(IF(IMPORT!A941&lt;&gt;"",IMPORT!A941,""),"")</f>
        <v/>
      </c>
      <c r="E941" s="1">
        <f>IFERROR(VLOOKUP(D941,IMPORT!$1:$1048576,21,FALSE),"")</f>
        <v>0</v>
      </c>
      <c r="F941" s="22" t="str">
        <f>IFERROR(IF(VLOOKUP(B941,IMPORT!$F:$J,4,0)="true","","S"),"")</f>
        <v/>
      </c>
      <c r="G941" s="10" t="str">
        <f>IFERROR(IF(VLOOKUP(B941,IMPORT!$F:$J,5,0)="normal","","B"),"")</f>
        <v/>
      </c>
      <c r="H941" s="23" t="str">
        <f>IFERROR(IF(VLOOKUP(B941,IMPORT!$F:$L,7,0)="true","","P"),"")</f>
        <v/>
      </c>
      <c r="I941" s="18" t="str">
        <f>IF(AND(OR(IMPORT!K941="available",IMPORT!K941="reservation",IMPORT!K941="reservation-late"),OR(A941&lt;&gt;"Z - Garage - Livraison",A941&lt;&gt;"Z - Garage - Livraison")),B941,"")</f>
        <v/>
      </c>
      <c r="J941" s="18" t="str">
        <f>IFERROR(IF(VLOOKUP(B941,IMPORT!$F:$AF,21,FALSE)&lt;&gt;"null",IF(OR(A941="Z - Garage - Livraison",A941="Z - Garage - Restitution"),"",B941),""),"")</f>
        <v/>
      </c>
      <c r="K941" s="18" t="str">
        <f>IF(AND(J941="",OR(IMPORT!K941="intervention",IMPORT!K941="intervention-late")),IF(OR(A941="Z - Garage - Livraison",A941="Z - Garage - Restitution"),"",B941),"")</f>
        <v/>
      </c>
      <c r="L941" s="18" t="str">
        <f t="shared" si="28"/>
        <v/>
      </c>
      <c r="M941" s="20" t="str">
        <f>IFERROR(INT(IF(OR(IMPORT!K941="intervention",IMPORT!K941="intervention-late",IMPORT!K941="unavailable"),IF(J941&lt;&gt;"",MID(VLOOKUP(B941,IMPORT!$F:$AF,21,0),1,10),MID(VLOOKUP(B941,IMPORT!$F:$AF,19,0),1,10)),"")),"")</f>
        <v/>
      </c>
      <c r="N941" s="20" t="str">
        <f>IFERROR(INT(IF(OR(IMPORT!K941="intervention",IMPORT!K941="intervention-late",IMPORT!K941="unavailable"),IF(J941&lt;&gt;"",MID(VLOOKUP(B941,IMPORT!$F:$AF,22,0),1,10),MID(VLOOKUP(B941,IMPORT!$F:$AF,20,0),1,10)),"")),"")</f>
        <v/>
      </c>
      <c r="O941" s="18" t="str">
        <f t="shared" ca="1" si="29"/>
        <v/>
      </c>
      <c r="P941" s="14" t="str">
        <f>IFERROR(INT(IF(MID(VLOOKUP(B941,IMPORT!$F:$AF,23,FALSE),1,10)&lt;&gt;"null",MID(VLOOKUP(B941,IMPORT!$F:$AF,23,FALSE),1,10),"")),"")</f>
        <v/>
      </c>
      <c r="Q941" s="16" t="str">
        <f>IFERROR(INT(IF(MID(VLOOKUP(B941,IMPORT!$F:$AF,26,FALSE),1,10)&lt;&gt;"null",MID(VLOOKUP(B941,IMPORT!$F:$AF,26,FALSE),1,10),"")),"")</f>
        <v/>
      </c>
      <c r="R941" s="16" t="str">
        <f>IFERROR(IF(VLOOKUP(B941,IMPORT!$F:$AF,11,FALSE)="true","X",""),"")</f>
        <v/>
      </c>
      <c r="S941" s="16" t="str">
        <f>IFERROR(IF(VLOOKUP(B941,IMPORT!$F:$AF,12,FALSE)="true","X",""),"")</f>
        <v/>
      </c>
      <c r="T941" s="16" t="str">
        <f>IFERROR(IF(VLOOKUP(B941,IMPORT!$F:$AF,9,FALSE)="true","X",""),"")</f>
        <v/>
      </c>
      <c r="U941" s="16" t="str">
        <f>IFERROR(IF(VLOOKUP(B941,IMPORT!$F:$AF,10,FALSE)="true","X",""),"")</f>
        <v/>
      </c>
      <c r="V941" s="16" t="str">
        <f>IFERROR(IF(VLOOKUP(B941,IMPORT!$F:$AF,13,FALSE)="true","X",""),"")</f>
        <v/>
      </c>
      <c r="W941" s="16" t="str">
        <f>IFERROR(IF(VLOOKUP(B941,IMPORT!$F:$AF,14,FALSE)="true","X",""),"")</f>
        <v/>
      </c>
      <c r="X941" s="12" t="str">
        <f>IFERROR(INT(IF(MID(VLOOKUP(B941,IMPORT!$F:$AF,27,FALSE),1,10)&lt;&gt;"null",MID(VLOOKUP(B941,IMPORT!$F:$AF,27,FALSE),1,10),"-")),"")</f>
        <v/>
      </c>
      <c r="Y941" s="21" t="str">
        <f>IFERROR(IF(VLOOKUP(B941,IMPORT!$F:$AF,24,FALSE)&lt;&gt;"null",VLOOKUP(B941,IMPORT!$F:$AF,24,FALSE),""),"")</f>
        <v/>
      </c>
      <c r="Z941" s="18" t="str">
        <f>IFERROR(IF(VLOOKUP(B941,IMPORT!$F:$AF,25,FALSE)&lt;&gt;"null",VLOOKUP(B941,IMPORT!$F:$AF,25,FALSE),""),"")</f>
        <v/>
      </c>
    </row>
    <row r="942" spans="1:26">
      <c r="A942" s="1" t="str">
        <f>IFERROR(IF(IMPORT!C942&lt;&gt;"",IMPORT!C942,""),"")</f>
        <v/>
      </c>
      <c r="B942" s="1">
        <f>IFERROR(VLOOKUP(D942,IMPORT!$1:$1048576,6,FALSE),"")</f>
        <v>0</v>
      </c>
      <c r="C942" s="1" t="str">
        <f>IFERROR(VLOOKUP(B942,IMPORT!$F:$G,2,FALSE),"")</f>
        <v/>
      </c>
      <c r="D942" s="8" t="str">
        <f>IFERROR(IF(IMPORT!A942&lt;&gt;"",IMPORT!A942,""),"")</f>
        <v/>
      </c>
      <c r="E942" s="1">
        <f>IFERROR(VLOOKUP(D942,IMPORT!$1:$1048576,21,FALSE),"")</f>
        <v>0</v>
      </c>
      <c r="F942" s="22" t="str">
        <f>IFERROR(IF(VLOOKUP(B942,IMPORT!$F:$J,4,0)="true","","S"),"")</f>
        <v/>
      </c>
      <c r="G942" s="10" t="str">
        <f>IFERROR(IF(VLOOKUP(B942,IMPORT!$F:$J,5,0)="normal","","B"),"")</f>
        <v/>
      </c>
      <c r="H942" s="23" t="str">
        <f>IFERROR(IF(VLOOKUP(B942,IMPORT!$F:$L,7,0)="true","","P"),"")</f>
        <v/>
      </c>
      <c r="I942" s="18" t="str">
        <f>IF(AND(OR(IMPORT!K942="available",IMPORT!K942="reservation",IMPORT!K942="reservation-late"),OR(A942&lt;&gt;"Z - Garage - Livraison",A942&lt;&gt;"Z - Garage - Livraison")),B942,"")</f>
        <v/>
      </c>
      <c r="J942" s="18" t="str">
        <f>IFERROR(IF(VLOOKUP(B942,IMPORT!$F:$AF,21,FALSE)&lt;&gt;"null",IF(OR(A942="Z - Garage - Livraison",A942="Z - Garage - Restitution"),"",B942),""),"")</f>
        <v/>
      </c>
      <c r="K942" s="18" t="str">
        <f>IF(AND(J942="",OR(IMPORT!K942="intervention",IMPORT!K942="intervention-late")),IF(OR(A942="Z - Garage - Livraison",A942="Z - Garage - Restitution"),"",B942),"")</f>
        <v/>
      </c>
      <c r="L942" s="18" t="str">
        <f t="shared" si="28"/>
        <v/>
      </c>
      <c r="M942" s="20" t="str">
        <f>IFERROR(INT(IF(OR(IMPORT!K942="intervention",IMPORT!K942="intervention-late",IMPORT!K942="unavailable"),IF(J942&lt;&gt;"",MID(VLOOKUP(B942,IMPORT!$F:$AF,21,0),1,10),MID(VLOOKUP(B942,IMPORT!$F:$AF,19,0),1,10)),"")),"")</f>
        <v/>
      </c>
      <c r="N942" s="20" t="str">
        <f>IFERROR(INT(IF(OR(IMPORT!K942="intervention",IMPORT!K942="intervention-late",IMPORT!K942="unavailable"),IF(J942&lt;&gt;"",MID(VLOOKUP(B942,IMPORT!$F:$AF,22,0),1,10),MID(VLOOKUP(B942,IMPORT!$F:$AF,20,0),1,10)),"")),"")</f>
        <v/>
      </c>
      <c r="O942" s="18" t="str">
        <f t="shared" ca="1" si="29"/>
        <v/>
      </c>
      <c r="P942" s="14" t="str">
        <f>IFERROR(INT(IF(MID(VLOOKUP(B942,IMPORT!$F:$AF,23,FALSE),1,10)&lt;&gt;"null",MID(VLOOKUP(B942,IMPORT!$F:$AF,23,FALSE),1,10),"")),"")</f>
        <v/>
      </c>
      <c r="Q942" s="16" t="str">
        <f>IFERROR(INT(IF(MID(VLOOKUP(B942,IMPORT!$F:$AF,26,FALSE),1,10)&lt;&gt;"null",MID(VLOOKUP(B942,IMPORT!$F:$AF,26,FALSE),1,10),"")),"")</f>
        <v/>
      </c>
      <c r="R942" s="16" t="str">
        <f>IFERROR(IF(VLOOKUP(B942,IMPORT!$F:$AF,11,FALSE)="true","X",""),"")</f>
        <v/>
      </c>
      <c r="S942" s="16" t="str">
        <f>IFERROR(IF(VLOOKUP(B942,IMPORT!$F:$AF,12,FALSE)="true","X",""),"")</f>
        <v/>
      </c>
      <c r="T942" s="16" t="str">
        <f>IFERROR(IF(VLOOKUP(B942,IMPORT!$F:$AF,9,FALSE)="true","X",""),"")</f>
        <v/>
      </c>
      <c r="U942" s="16" t="str">
        <f>IFERROR(IF(VLOOKUP(B942,IMPORT!$F:$AF,10,FALSE)="true","X",""),"")</f>
        <v/>
      </c>
      <c r="V942" s="16" t="str">
        <f>IFERROR(IF(VLOOKUP(B942,IMPORT!$F:$AF,13,FALSE)="true","X",""),"")</f>
        <v/>
      </c>
      <c r="W942" s="16" t="str">
        <f>IFERROR(IF(VLOOKUP(B942,IMPORT!$F:$AF,14,FALSE)="true","X",""),"")</f>
        <v/>
      </c>
      <c r="X942" s="12" t="str">
        <f>IFERROR(INT(IF(MID(VLOOKUP(B942,IMPORT!$F:$AF,27,FALSE),1,10)&lt;&gt;"null",MID(VLOOKUP(B942,IMPORT!$F:$AF,27,FALSE),1,10),"-")),"")</f>
        <v/>
      </c>
      <c r="Y942" s="21" t="str">
        <f>IFERROR(IF(VLOOKUP(B942,IMPORT!$F:$AF,24,FALSE)&lt;&gt;"null",VLOOKUP(B942,IMPORT!$F:$AF,24,FALSE),""),"")</f>
        <v/>
      </c>
      <c r="Z942" s="18" t="str">
        <f>IFERROR(IF(VLOOKUP(B942,IMPORT!$F:$AF,25,FALSE)&lt;&gt;"null",VLOOKUP(B942,IMPORT!$F:$AF,25,FALSE),""),"")</f>
        <v/>
      </c>
    </row>
    <row r="943" spans="1:26">
      <c r="A943" s="1" t="str">
        <f>IFERROR(IF(IMPORT!C943&lt;&gt;"",IMPORT!C943,""),"")</f>
        <v/>
      </c>
      <c r="B943" s="1">
        <f>IFERROR(VLOOKUP(D943,IMPORT!$1:$1048576,6,FALSE),"")</f>
        <v>0</v>
      </c>
      <c r="C943" s="1" t="str">
        <f>IFERROR(VLOOKUP(B943,IMPORT!$F:$G,2,FALSE),"")</f>
        <v/>
      </c>
      <c r="D943" s="8" t="str">
        <f>IFERROR(IF(IMPORT!A943&lt;&gt;"",IMPORT!A943,""),"")</f>
        <v/>
      </c>
      <c r="E943" s="1">
        <f>IFERROR(VLOOKUP(D943,IMPORT!$1:$1048576,21,FALSE),"")</f>
        <v>0</v>
      </c>
      <c r="F943" s="22" t="str">
        <f>IFERROR(IF(VLOOKUP(B943,IMPORT!$F:$J,4,0)="true","","S"),"")</f>
        <v/>
      </c>
      <c r="G943" s="10" t="str">
        <f>IFERROR(IF(VLOOKUP(B943,IMPORT!$F:$J,5,0)="normal","","B"),"")</f>
        <v/>
      </c>
      <c r="H943" s="23" t="str">
        <f>IFERROR(IF(VLOOKUP(B943,IMPORT!$F:$L,7,0)="true","","P"),"")</f>
        <v/>
      </c>
      <c r="I943" s="18" t="str">
        <f>IF(AND(OR(IMPORT!K943="available",IMPORT!K943="reservation",IMPORT!K943="reservation-late"),OR(A943&lt;&gt;"Z - Garage - Livraison",A943&lt;&gt;"Z - Garage - Livraison")),B943,"")</f>
        <v/>
      </c>
      <c r="J943" s="18" t="str">
        <f>IFERROR(IF(VLOOKUP(B943,IMPORT!$F:$AF,21,FALSE)&lt;&gt;"null",IF(OR(A943="Z - Garage - Livraison",A943="Z - Garage - Restitution"),"",B943),""),"")</f>
        <v/>
      </c>
      <c r="K943" s="18" t="str">
        <f>IF(AND(J943="",OR(IMPORT!K943="intervention",IMPORT!K943="intervention-late")),IF(OR(A943="Z - Garage - Livraison",A943="Z - Garage - Restitution"),"",B943),"")</f>
        <v/>
      </c>
      <c r="L943" s="18" t="str">
        <f t="shared" si="28"/>
        <v/>
      </c>
      <c r="M943" s="20" t="str">
        <f>IFERROR(INT(IF(OR(IMPORT!K943="intervention",IMPORT!K943="intervention-late",IMPORT!K943="unavailable"),IF(J943&lt;&gt;"",MID(VLOOKUP(B943,IMPORT!$F:$AF,21,0),1,10),MID(VLOOKUP(B943,IMPORT!$F:$AF,19,0),1,10)),"")),"")</f>
        <v/>
      </c>
      <c r="N943" s="20" t="str">
        <f>IFERROR(INT(IF(OR(IMPORT!K943="intervention",IMPORT!K943="intervention-late",IMPORT!K943="unavailable"),IF(J943&lt;&gt;"",MID(VLOOKUP(B943,IMPORT!$F:$AF,22,0),1,10),MID(VLOOKUP(B943,IMPORT!$F:$AF,20,0),1,10)),"")),"")</f>
        <v/>
      </c>
      <c r="O943" s="18" t="str">
        <f t="shared" ca="1" si="29"/>
        <v/>
      </c>
      <c r="P943" s="14" t="str">
        <f>IFERROR(INT(IF(MID(VLOOKUP(B943,IMPORT!$F:$AF,23,FALSE),1,10)&lt;&gt;"null",MID(VLOOKUP(B943,IMPORT!$F:$AF,23,FALSE),1,10),"")),"")</f>
        <v/>
      </c>
      <c r="Q943" s="16" t="str">
        <f>IFERROR(INT(IF(MID(VLOOKUP(B943,IMPORT!$F:$AF,26,FALSE),1,10)&lt;&gt;"null",MID(VLOOKUP(B943,IMPORT!$F:$AF,26,FALSE),1,10),"")),"")</f>
        <v/>
      </c>
      <c r="R943" s="16" t="str">
        <f>IFERROR(IF(VLOOKUP(B943,IMPORT!$F:$AF,11,FALSE)="true","X",""),"")</f>
        <v/>
      </c>
      <c r="S943" s="16" t="str">
        <f>IFERROR(IF(VLOOKUP(B943,IMPORT!$F:$AF,12,FALSE)="true","X",""),"")</f>
        <v/>
      </c>
      <c r="T943" s="16" t="str">
        <f>IFERROR(IF(VLOOKUP(B943,IMPORT!$F:$AF,9,FALSE)="true","X",""),"")</f>
        <v/>
      </c>
      <c r="U943" s="16" t="str">
        <f>IFERROR(IF(VLOOKUP(B943,IMPORT!$F:$AF,10,FALSE)="true","X",""),"")</f>
        <v/>
      </c>
      <c r="V943" s="16" t="str">
        <f>IFERROR(IF(VLOOKUP(B943,IMPORT!$F:$AF,13,FALSE)="true","X",""),"")</f>
        <v/>
      </c>
      <c r="W943" s="16" t="str">
        <f>IFERROR(IF(VLOOKUP(B943,IMPORT!$F:$AF,14,FALSE)="true","X",""),"")</f>
        <v/>
      </c>
      <c r="X943" s="12" t="str">
        <f>IFERROR(INT(IF(MID(VLOOKUP(B943,IMPORT!$F:$AF,27,FALSE),1,10)&lt;&gt;"null",MID(VLOOKUP(B943,IMPORT!$F:$AF,27,FALSE),1,10),"-")),"")</f>
        <v/>
      </c>
      <c r="Y943" s="21" t="str">
        <f>IFERROR(IF(VLOOKUP(B943,IMPORT!$F:$AF,24,FALSE)&lt;&gt;"null",VLOOKUP(B943,IMPORT!$F:$AF,24,FALSE),""),"")</f>
        <v/>
      </c>
      <c r="Z943" s="18" t="str">
        <f>IFERROR(IF(VLOOKUP(B943,IMPORT!$F:$AF,25,FALSE)&lt;&gt;"null",VLOOKUP(B943,IMPORT!$F:$AF,25,FALSE),""),"")</f>
        <v/>
      </c>
    </row>
    <row r="944" spans="1:26">
      <c r="A944" s="1" t="str">
        <f>IFERROR(IF(IMPORT!C944&lt;&gt;"",IMPORT!C944,""),"")</f>
        <v/>
      </c>
      <c r="B944" s="1">
        <f>IFERROR(VLOOKUP(D944,IMPORT!$1:$1048576,6,FALSE),"")</f>
        <v>0</v>
      </c>
      <c r="C944" s="1" t="str">
        <f>IFERROR(VLOOKUP(B944,IMPORT!$F:$G,2,FALSE),"")</f>
        <v/>
      </c>
      <c r="D944" s="8" t="str">
        <f>IFERROR(IF(IMPORT!A944&lt;&gt;"",IMPORT!A944,""),"")</f>
        <v/>
      </c>
      <c r="E944" s="1">
        <f>IFERROR(VLOOKUP(D944,IMPORT!$1:$1048576,21,FALSE),"")</f>
        <v>0</v>
      </c>
      <c r="F944" s="22" t="str">
        <f>IFERROR(IF(VLOOKUP(B944,IMPORT!$F:$J,4,0)="true","","S"),"")</f>
        <v/>
      </c>
      <c r="G944" s="10" t="str">
        <f>IFERROR(IF(VLOOKUP(B944,IMPORT!$F:$J,5,0)="normal","","B"),"")</f>
        <v/>
      </c>
      <c r="H944" s="23" t="str">
        <f>IFERROR(IF(VLOOKUP(B944,IMPORT!$F:$L,7,0)="true","","P"),"")</f>
        <v/>
      </c>
      <c r="I944" s="18" t="str">
        <f>IF(AND(OR(IMPORT!K944="available",IMPORT!K944="reservation",IMPORT!K944="reservation-late"),OR(A944&lt;&gt;"Z - Garage - Livraison",A944&lt;&gt;"Z - Garage - Livraison")),B944,"")</f>
        <v/>
      </c>
      <c r="J944" s="18" t="str">
        <f>IFERROR(IF(VLOOKUP(B944,IMPORT!$F:$AF,21,FALSE)&lt;&gt;"null",IF(OR(A944="Z - Garage - Livraison",A944="Z - Garage - Restitution"),"",B944),""),"")</f>
        <v/>
      </c>
      <c r="K944" s="18" t="str">
        <f>IF(AND(J944="",OR(IMPORT!K944="intervention",IMPORT!K944="intervention-late")),IF(OR(A944="Z - Garage - Livraison",A944="Z - Garage - Restitution"),"",B944),"")</f>
        <v/>
      </c>
      <c r="L944" s="18" t="str">
        <f t="shared" si="28"/>
        <v/>
      </c>
      <c r="M944" s="20" t="str">
        <f>IFERROR(INT(IF(OR(IMPORT!K944="intervention",IMPORT!K944="intervention-late",IMPORT!K944="unavailable"),IF(J944&lt;&gt;"",MID(VLOOKUP(B944,IMPORT!$F:$AF,21,0),1,10),MID(VLOOKUP(B944,IMPORT!$F:$AF,19,0),1,10)),"")),"")</f>
        <v/>
      </c>
      <c r="N944" s="20" t="str">
        <f>IFERROR(INT(IF(OR(IMPORT!K944="intervention",IMPORT!K944="intervention-late",IMPORT!K944="unavailable"),IF(J944&lt;&gt;"",MID(VLOOKUP(B944,IMPORT!$F:$AF,22,0),1,10),MID(VLOOKUP(B944,IMPORT!$F:$AF,20,0),1,10)),"")),"")</f>
        <v/>
      </c>
      <c r="O944" s="18" t="str">
        <f t="shared" ca="1" si="29"/>
        <v/>
      </c>
      <c r="P944" s="14" t="str">
        <f>IFERROR(INT(IF(MID(VLOOKUP(B944,IMPORT!$F:$AF,23,FALSE),1,10)&lt;&gt;"null",MID(VLOOKUP(B944,IMPORT!$F:$AF,23,FALSE),1,10),"")),"")</f>
        <v/>
      </c>
      <c r="Q944" s="16" t="str">
        <f>IFERROR(INT(IF(MID(VLOOKUP(B944,IMPORT!$F:$AF,26,FALSE),1,10)&lt;&gt;"null",MID(VLOOKUP(B944,IMPORT!$F:$AF,26,FALSE),1,10),"")),"")</f>
        <v/>
      </c>
      <c r="R944" s="16" t="str">
        <f>IFERROR(IF(VLOOKUP(B944,IMPORT!$F:$AF,11,FALSE)="true","X",""),"")</f>
        <v/>
      </c>
      <c r="S944" s="16" t="str">
        <f>IFERROR(IF(VLOOKUP(B944,IMPORT!$F:$AF,12,FALSE)="true","X",""),"")</f>
        <v/>
      </c>
      <c r="T944" s="16" t="str">
        <f>IFERROR(IF(VLOOKUP(B944,IMPORT!$F:$AF,9,FALSE)="true","X",""),"")</f>
        <v/>
      </c>
      <c r="U944" s="16" t="str">
        <f>IFERROR(IF(VLOOKUP(B944,IMPORT!$F:$AF,10,FALSE)="true","X",""),"")</f>
        <v/>
      </c>
      <c r="V944" s="16" t="str">
        <f>IFERROR(IF(VLOOKUP(B944,IMPORT!$F:$AF,13,FALSE)="true","X",""),"")</f>
        <v/>
      </c>
      <c r="W944" s="16" t="str">
        <f>IFERROR(IF(VLOOKUP(B944,IMPORT!$F:$AF,14,FALSE)="true","X",""),"")</f>
        <v/>
      </c>
      <c r="X944" s="12" t="str">
        <f>IFERROR(INT(IF(MID(VLOOKUP(B944,IMPORT!$F:$AF,27,FALSE),1,10)&lt;&gt;"null",MID(VLOOKUP(B944,IMPORT!$F:$AF,27,FALSE),1,10),"-")),"")</f>
        <v/>
      </c>
      <c r="Y944" s="21" t="str">
        <f>IFERROR(IF(VLOOKUP(B944,IMPORT!$F:$AF,24,FALSE)&lt;&gt;"null",VLOOKUP(B944,IMPORT!$F:$AF,24,FALSE),""),"")</f>
        <v/>
      </c>
      <c r="Z944" s="18" t="str">
        <f>IFERROR(IF(VLOOKUP(B944,IMPORT!$F:$AF,25,FALSE)&lt;&gt;"null",VLOOKUP(B944,IMPORT!$F:$AF,25,FALSE),""),"")</f>
        <v/>
      </c>
    </row>
    <row r="945" spans="1:26">
      <c r="A945" s="1" t="str">
        <f>IFERROR(IF(IMPORT!C945&lt;&gt;"",IMPORT!C945,""),"")</f>
        <v/>
      </c>
      <c r="B945" s="1">
        <f>IFERROR(VLOOKUP(D945,IMPORT!$1:$1048576,6,FALSE),"")</f>
        <v>0</v>
      </c>
      <c r="C945" s="1" t="str">
        <f>IFERROR(VLOOKUP(B945,IMPORT!$F:$G,2,FALSE),"")</f>
        <v/>
      </c>
      <c r="D945" s="8" t="str">
        <f>IFERROR(IF(IMPORT!A945&lt;&gt;"",IMPORT!A945,""),"")</f>
        <v/>
      </c>
      <c r="E945" s="1">
        <f>IFERROR(VLOOKUP(D945,IMPORT!$1:$1048576,21,FALSE),"")</f>
        <v>0</v>
      </c>
      <c r="F945" s="22" t="str">
        <f>IFERROR(IF(VLOOKUP(B945,IMPORT!$F:$J,4,0)="true","","S"),"")</f>
        <v/>
      </c>
      <c r="G945" s="10" t="str">
        <f>IFERROR(IF(VLOOKUP(B945,IMPORT!$F:$J,5,0)="normal","","B"),"")</f>
        <v/>
      </c>
      <c r="H945" s="23" t="str">
        <f>IFERROR(IF(VLOOKUP(B945,IMPORT!$F:$L,7,0)="true","","P"),"")</f>
        <v/>
      </c>
      <c r="I945" s="18" t="str">
        <f>IF(AND(OR(IMPORT!K945="available",IMPORT!K945="reservation",IMPORT!K945="reservation-late"),OR(A945&lt;&gt;"Z - Garage - Livraison",A945&lt;&gt;"Z - Garage - Livraison")),B945,"")</f>
        <v/>
      </c>
      <c r="J945" s="18" t="str">
        <f>IFERROR(IF(VLOOKUP(B945,IMPORT!$F:$AF,21,FALSE)&lt;&gt;"null",IF(OR(A945="Z - Garage - Livraison",A945="Z - Garage - Restitution"),"",B945),""),"")</f>
        <v/>
      </c>
      <c r="K945" s="18" t="str">
        <f>IF(AND(J945="",OR(IMPORT!K945="intervention",IMPORT!K945="intervention-late")),IF(OR(A945="Z - Garage - Livraison",A945="Z - Garage - Restitution"),"",B945),"")</f>
        <v/>
      </c>
      <c r="L945" s="18" t="str">
        <f t="shared" si="28"/>
        <v/>
      </c>
      <c r="M945" s="20" t="str">
        <f>IFERROR(INT(IF(OR(IMPORT!K945="intervention",IMPORT!K945="intervention-late",IMPORT!K945="unavailable"),IF(J945&lt;&gt;"",MID(VLOOKUP(B945,IMPORT!$F:$AF,21,0),1,10),MID(VLOOKUP(B945,IMPORT!$F:$AF,19,0),1,10)),"")),"")</f>
        <v/>
      </c>
      <c r="N945" s="20" t="str">
        <f>IFERROR(INT(IF(OR(IMPORT!K945="intervention",IMPORT!K945="intervention-late",IMPORT!K945="unavailable"),IF(J945&lt;&gt;"",MID(VLOOKUP(B945,IMPORT!$F:$AF,22,0),1,10),MID(VLOOKUP(B945,IMPORT!$F:$AF,20,0),1,10)),"")),"")</f>
        <v/>
      </c>
      <c r="O945" s="18" t="str">
        <f t="shared" ca="1" si="29"/>
        <v/>
      </c>
      <c r="P945" s="14" t="str">
        <f>IFERROR(INT(IF(MID(VLOOKUP(B945,IMPORT!$F:$AF,23,FALSE),1,10)&lt;&gt;"null",MID(VLOOKUP(B945,IMPORT!$F:$AF,23,FALSE),1,10),"")),"")</f>
        <v/>
      </c>
      <c r="Q945" s="16" t="str">
        <f>IFERROR(INT(IF(MID(VLOOKUP(B945,IMPORT!$F:$AF,26,FALSE),1,10)&lt;&gt;"null",MID(VLOOKUP(B945,IMPORT!$F:$AF,26,FALSE),1,10),"")),"")</f>
        <v/>
      </c>
      <c r="R945" s="16" t="str">
        <f>IFERROR(IF(VLOOKUP(B945,IMPORT!$F:$AF,11,FALSE)="true","X",""),"")</f>
        <v/>
      </c>
      <c r="S945" s="16" t="str">
        <f>IFERROR(IF(VLOOKUP(B945,IMPORT!$F:$AF,12,FALSE)="true","X",""),"")</f>
        <v/>
      </c>
      <c r="T945" s="16" t="str">
        <f>IFERROR(IF(VLOOKUP(B945,IMPORT!$F:$AF,9,FALSE)="true","X",""),"")</f>
        <v/>
      </c>
      <c r="U945" s="16" t="str">
        <f>IFERROR(IF(VLOOKUP(B945,IMPORT!$F:$AF,10,FALSE)="true","X",""),"")</f>
        <v/>
      </c>
      <c r="V945" s="16" t="str">
        <f>IFERROR(IF(VLOOKUP(B945,IMPORT!$F:$AF,13,FALSE)="true","X",""),"")</f>
        <v/>
      </c>
      <c r="W945" s="16" t="str">
        <f>IFERROR(IF(VLOOKUP(B945,IMPORT!$F:$AF,14,FALSE)="true","X",""),"")</f>
        <v/>
      </c>
      <c r="X945" s="12" t="str">
        <f>IFERROR(INT(IF(MID(VLOOKUP(B945,IMPORT!$F:$AF,27,FALSE),1,10)&lt;&gt;"null",MID(VLOOKUP(B945,IMPORT!$F:$AF,27,FALSE),1,10),"-")),"")</f>
        <v/>
      </c>
      <c r="Y945" s="21" t="str">
        <f>IFERROR(IF(VLOOKUP(B945,IMPORT!$F:$AF,24,FALSE)&lt;&gt;"null",VLOOKUP(B945,IMPORT!$F:$AF,24,FALSE),""),"")</f>
        <v/>
      </c>
      <c r="Z945" s="18" t="str">
        <f>IFERROR(IF(VLOOKUP(B945,IMPORT!$F:$AF,25,FALSE)&lt;&gt;"null",VLOOKUP(B945,IMPORT!$F:$AF,25,FALSE),""),"")</f>
        <v/>
      </c>
    </row>
    <row r="946" spans="1:26">
      <c r="A946" s="1" t="str">
        <f>IFERROR(IF(IMPORT!C946&lt;&gt;"",IMPORT!C946,""),"")</f>
        <v/>
      </c>
      <c r="B946" s="1">
        <f>IFERROR(VLOOKUP(D946,IMPORT!$1:$1048576,6,FALSE),"")</f>
        <v>0</v>
      </c>
      <c r="C946" s="1" t="str">
        <f>IFERROR(VLOOKUP(B946,IMPORT!$F:$G,2,FALSE),"")</f>
        <v/>
      </c>
      <c r="D946" s="8" t="str">
        <f>IFERROR(IF(IMPORT!A946&lt;&gt;"",IMPORT!A946,""),"")</f>
        <v/>
      </c>
      <c r="E946" s="1">
        <f>IFERROR(VLOOKUP(D946,IMPORT!$1:$1048576,21,FALSE),"")</f>
        <v>0</v>
      </c>
      <c r="F946" s="22" t="str">
        <f>IFERROR(IF(VLOOKUP(B946,IMPORT!$F:$J,4,0)="true","","S"),"")</f>
        <v/>
      </c>
      <c r="G946" s="10" t="str">
        <f>IFERROR(IF(VLOOKUP(B946,IMPORT!$F:$J,5,0)="normal","","B"),"")</f>
        <v/>
      </c>
      <c r="H946" s="23" t="str">
        <f>IFERROR(IF(VLOOKUP(B946,IMPORT!$F:$L,7,0)="true","","P"),"")</f>
        <v/>
      </c>
      <c r="I946" s="18" t="str">
        <f>IF(AND(OR(IMPORT!K946="available",IMPORT!K946="reservation",IMPORT!K946="reservation-late"),OR(A946&lt;&gt;"Z - Garage - Livraison",A946&lt;&gt;"Z - Garage - Livraison")),B946,"")</f>
        <v/>
      </c>
      <c r="J946" s="18" t="str">
        <f>IFERROR(IF(VLOOKUP(B946,IMPORT!$F:$AF,21,FALSE)&lt;&gt;"null",IF(OR(A946="Z - Garage - Livraison",A946="Z - Garage - Restitution"),"",B946),""),"")</f>
        <v/>
      </c>
      <c r="K946" s="18" t="str">
        <f>IF(AND(J946="",OR(IMPORT!K946="intervention",IMPORT!K946="intervention-late")),IF(OR(A946="Z - Garage - Livraison",A946="Z - Garage - Restitution"),"",B946),"")</f>
        <v/>
      </c>
      <c r="L946" s="18" t="str">
        <f t="shared" si="28"/>
        <v/>
      </c>
      <c r="M946" s="20" t="str">
        <f>IFERROR(INT(IF(OR(IMPORT!K946="intervention",IMPORT!K946="intervention-late",IMPORT!K946="unavailable"),IF(J946&lt;&gt;"",MID(VLOOKUP(B946,IMPORT!$F:$AF,21,0),1,10),MID(VLOOKUP(B946,IMPORT!$F:$AF,19,0),1,10)),"")),"")</f>
        <v/>
      </c>
      <c r="N946" s="20" t="str">
        <f>IFERROR(INT(IF(OR(IMPORT!K946="intervention",IMPORT!K946="intervention-late",IMPORT!K946="unavailable"),IF(J946&lt;&gt;"",MID(VLOOKUP(B946,IMPORT!$F:$AF,22,0),1,10),MID(VLOOKUP(B946,IMPORT!$F:$AF,20,0),1,10)),"")),"")</f>
        <v/>
      </c>
      <c r="O946" s="18" t="str">
        <f t="shared" ca="1" si="29"/>
        <v/>
      </c>
      <c r="P946" s="14" t="str">
        <f>IFERROR(INT(IF(MID(VLOOKUP(B946,IMPORT!$F:$AF,23,FALSE),1,10)&lt;&gt;"null",MID(VLOOKUP(B946,IMPORT!$F:$AF,23,FALSE),1,10),"")),"")</f>
        <v/>
      </c>
      <c r="Q946" s="16" t="str">
        <f>IFERROR(INT(IF(MID(VLOOKUP(B946,IMPORT!$F:$AF,26,FALSE),1,10)&lt;&gt;"null",MID(VLOOKUP(B946,IMPORT!$F:$AF,26,FALSE),1,10),"")),"")</f>
        <v/>
      </c>
      <c r="R946" s="16" t="str">
        <f>IFERROR(IF(VLOOKUP(B946,IMPORT!$F:$AF,11,FALSE)="true","X",""),"")</f>
        <v/>
      </c>
      <c r="S946" s="16" t="str">
        <f>IFERROR(IF(VLOOKUP(B946,IMPORT!$F:$AF,12,FALSE)="true","X",""),"")</f>
        <v/>
      </c>
      <c r="T946" s="16" t="str">
        <f>IFERROR(IF(VLOOKUP(B946,IMPORT!$F:$AF,9,FALSE)="true","X",""),"")</f>
        <v/>
      </c>
      <c r="U946" s="16" t="str">
        <f>IFERROR(IF(VLOOKUP(B946,IMPORT!$F:$AF,10,FALSE)="true","X",""),"")</f>
        <v/>
      </c>
      <c r="V946" s="16" t="str">
        <f>IFERROR(IF(VLOOKUP(B946,IMPORT!$F:$AF,13,FALSE)="true","X",""),"")</f>
        <v/>
      </c>
      <c r="W946" s="16" t="str">
        <f>IFERROR(IF(VLOOKUP(B946,IMPORT!$F:$AF,14,FALSE)="true","X",""),"")</f>
        <v/>
      </c>
      <c r="X946" s="12" t="str">
        <f>IFERROR(INT(IF(MID(VLOOKUP(B946,IMPORT!$F:$AF,27,FALSE),1,10)&lt;&gt;"null",MID(VLOOKUP(B946,IMPORT!$F:$AF,27,FALSE),1,10),"-")),"")</f>
        <v/>
      </c>
      <c r="Y946" s="21" t="str">
        <f>IFERROR(IF(VLOOKUP(B946,IMPORT!$F:$AF,24,FALSE)&lt;&gt;"null",VLOOKUP(B946,IMPORT!$F:$AF,24,FALSE),""),"")</f>
        <v/>
      </c>
      <c r="Z946" s="18" t="str">
        <f>IFERROR(IF(VLOOKUP(B946,IMPORT!$F:$AF,25,FALSE)&lt;&gt;"null",VLOOKUP(B946,IMPORT!$F:$AF,25,FALSE),""),"")</f>
        <v/>
      </c>
    </row>
    <row r="947" spans="1:26">
      <c r="A947" s="1" t="str">
        <f>IFERROR(IF(IMPORT!C947&lt;&gt;"",IMPORT!C947,""),"")</f>
        <v/>
      </c>
      <c r="B947" s="1">
        <f>IFERROR(VLOOKUP(D947,IMPORT!$1:$1048576,6,FALSE),"")</f>
        <v>0</v>
      </c>
      <c r="C947" s="1" t="str">
        <f>IFERROR(VLOOKUP(B947,IMPORT!$F:$G,2,FALSE),"")</f>
        <v/>
      </c>
      <c r="D947" s="8" t="str">
        <f>IFERROR(IF(IMPORT!A947&lt;&gt;"",IMPORT!A947,""),"")</f>
        <v/>
      </c>
      <c r="E947" s="1">
        <f>IFERROR(VLOOKUP(D947,IMPORT!$1:$1048576,21,FALSE),"")</f>
        <v>0</v>
      </c>
      <c r="F947" s="22" t="str">
        <f>IFERROR(IF(VLOOKUP(B947,IMPORT!$F:$J,4,0)="true","","S"),"")</f>
        <v/>
      </c>
      <c r="G947" s="10" t="str">
        <f>IFERROR(IF(VLOOKUP(B947,IMPORT!$F:$J,5,0)="normal","","B"),"")</f>
        <v/>
      </c>
      <c r="H947" s="23" t="str">
        <f>IFERROR(IF(VLOOKUP(B947,IMPORT!$F:$L,7,0)="true","","P"),"")</f>
        <v/>
      </c>
      <c r="I947" s="18" t="str">
        <f>IF(AND(OR(IMPORT!K947="available",IMPORT!K947="reservation",IMPORT!K947="reservation-late"),OR(A947&lt;&gt;"Z - Garage - Livraison",A947&lt;&gt;"Z - Garage - Livraison")),B947,"")</f>
        <v/>
      </c>
      <c r="J947" s="18" t="str">
        <f>IFERROR(IF(VLOOKUP(B947,IMPORT!$F:$AF,21,FALSE)&lt;&gt;"null",IF(OR(A947="Z - Garage - Livraison",A947="Z - Garage - Restitution"),"",B947),""),"")</f>
        <v/>
      </c>
      <c r="K947" s="18" t="str">
        <f>IF(AND(J947="",OR(IMPORT!K947="intervention",IMPORT!K947="intervention-late")),IF(OR(A947="Z - Garage - Livraison",A947="Z - Garage - Restitution"),"",B947),"")</f>
        <v/>
      </c>
      <c r="L947" s="18" t="str">
        <f t="shared" si="28"/>
        <v/>
      </c>
      <c r="M947" s="20" t="str">
        <f>IFERROR(INT(IF(OR(IMPORT!K947="intervention",IMPORT!K947="intervention-late",IMPORT!K947="unavailable"),IF(J947&lt;&gt;"",MID(VLOOKUP(B947,IMPORT!$F:$AF,21,0),1,10),MID(VLOOKUP(B947,IMPORT!$F:$AF,19,0),1,10)),"")),"")</f>
        <v/>
      </c>
      <c r="N947" s="20" t="str">
        <f>IFERROR(INT(IF(OR(IMPORT!K947="intervention",IMPORT!K947="intervention-late",IMPORT!K947="unavailable"),IF(J947&lt;&gt;"",MID(VLOOKUP(B947,IMPORT!$F:$AF,22,0),1,10),MID(VLOOKUP(B947,IMPORT!$F:$AF,20,0),1,10)),"")),"")</f>
        <v/>
      </c>
      <c r="O947" s="18" t="str">
        <f t="shared" ca="1" si="29"/>
        <v/>
      </c>
      <c r="P947" s="14" t="str">
        <f>IFERROR(INT(IF(MID(VLOOKUP(B947,IMPORT!$F:$AF,23,FALSE),1,10)&lt;&gt;"null",MID(VLOOKUP(B947,IMPORT!$F:$AF,23,FALSE),1,10),"")),"")</f>
        <v/>
      </c>
      <c r="Q947" s="16" t="str">
        <f>IFERROR(INT(IF(MID(VLOOKUP(B947,IMPORT!$F:$AF,26,FALSE),1,10)&lt;&gt;"null",MID(VLOOKUP(B947,IMPORT!$F:$AF,26,FALSE),1,10),"")),"")</f>
        <v/>
      </c>
      <c r="R947" s="16" t="str">
        <f>IFERROR(IF(VLOOKUP(B947,IMPORT!$F:$AF,11,FALSE)="true","X",""),"")</f>
        <v/>
      </c>
      <c r="S947" s="16" t="str">
        <f>IFERROR(IF(VLOOKUP(B947,IMPORT!$F:$AF,12,FALSE)="true","X",""),"")</f>
        <v/>
      </c>
      <c r="T947" s="16" t="str">
        <f>IFERROR(IF(VLOOKUP(B947,IMPORT!$F:$AF,9,FALSE)="true","X",""),"")</f>
        <v/>
      </c>
      <c r="U947" s="16" t="str">
        <f>IFERROR(IF(VLOOKUP(B947,IMPORT!$F:$AF,10,FALSE)="true","X",""),"")</f>
        <v/>
      </c>
      <c r="V947" s="16" t="str">
        <f>IFERROR(IF(VLOOKUP(B947,IMPORT!$F:$AF,13,FALSE)="true","X",""),"")</f>
        <v/>
      </c>
      <c r="W947" s="16" t="str">
        <f>IFERROR(IF(VLOOKUP(B947,IMPORT!$F:$AF,14,FALSE)="true","X",""),"")</f>
        <v/>
      </c>
      <c r="X947" s="12" t="str">
        <f>IFERROR(INT(IF(MID(VLOOKUP(B947,IMPORT!$F:$AF,27,FALSE),1,10)&lt;&gt;"null",MID(VLOOKUP(B947,IMPORT!$F:$AF,27,FALSE),1,10),"-")),"")</f>
        <v/>
      </c>
      <c r="Y947" s="21" t="str">
        <f>IFERROR(IF(VLOOKUP(B947,IMPORT!$F:$AF,24,FALSE)&lt;&gt;"null",VLOOKUP(B947,IMPORT!$F:$AF,24,FALSE),""),"")</f>
        <v/>
      </c>
      <c r="Z947" s="18" t="str">
        <f>IFERROR(IF(VLOOKUP(B947,IMPORT!$F:$AF,25,FALSE)&lt;&gt;"null",VLOOKUP(B947,IMPORT!$F:$AF,25,FALSE),""),"")</f>
        <v/>
      </c>
    </row>
    <row r="948" spans="1:26">
      <c r="A948" s="1" t="str">
        <f>IFERROR(IF(IMPORT!C948&lt;&gt;"",IMPORT!C948,""),"")</f>
        <v/>
      </c>
      <c r="B948" s="1">
        <f>IFERROR(VLOOKUP(D948,IMPORT!$1:$1048576,6,FALSE),"")</f>
        <v>0</v>
      </c>
      <c r="C948" s="1" t="str">
        <f>IFERROR(VLOOKUP(B948,IMPORT!$F:$G,2,FALSE),"")</f>
        <v/>
      </c>
      <c r="D948" s="8" t="str">
        <f>IFERROR(IF(IMPORT!A948&lt;&gt;"",IMPORT!A948,""),"")</f>
        <v/>
      </c>
      <c r="E948" s="1">
        <f>IFERROR(VLOOKUP(D948,IMPORT!$1:$1048576,21,FALSE),"")</f>
        <v>0</v>
      </c>
      <c r="F948" s="22" t="str">
        <f>IFERROR(IF(VLOOKUP(B948,IMPORT!$F:$J,4,0)="true","","S"),"")</f>
        <v/>
      </c>
      <c r="G948" s="10" t="str">
        <f>IFERROR(IF(VLOOKUP(B948,IMPORT!$F:$J,5,0)="normal","","B"),"")</f>
        <v/>
      </c>
      <c r="H948" s="23" t="str">
        <f>IFERROR(IF(VLOOKUP(B948,IMPORT!$F:$L,7,0)="true","","P"),"")</f>
        <v/>
      </c>
      <c r="I948" s="18" t="str">
        <f>IF(AND(OR(IMPORT!K948="available",IMPORT!K948="reservation",IMPORT!K948="reservation-late"),OR(A948&lt;&gt;"Z - Garage - Livraison",A948&lt;&gt;"Z - Garage - Livraison")),B948,"")</f>
        <v/>
      </c>
      <c r="J948" s="18" t="str">
        <f>IFERROR(IF(VLOOKUP(B948,IMPORT!$F:$AF,21,FALSE)&lt;&gt;"null",IF(OR(A948="Z - Garage - Livraison",A948="Z - Garage - Restitution"),"",B948),""),"")</f>
        <v/>
      </c>
      <c r="K948" s="18" t="str">
        <f>IF(AND(J948="",OR(IMPORT!K948="intervention",IMPORT!K948="intervention-late")),IF(OR(A948="Z - Garage - Livraison",A948="Z - Garage - Restitution"),"",B948),"")</f>
        <v/>
      </c>
      <c r="L948" s="18" t="str">
        <f t="shared" si="28"/>
        <v/>
      </c>
      <c r="M948" s="20" t="str">
        <f>IFERROR(INT(IF(OR(IMPORT!K948="intervention",IMPORT!K948="intervention-late",IMPORT!K948="unavailable"),IF(J948&lt;&gt;"",MID(VLOOKUP(B948,IMPORT!$F:$AF,21,0),1,10),MID(VLOOKUP(B948,IMPORT!$F:$AF,19,0),1,10)),"")),"")</f>
        <v/>
      </c>
      <c r="N948" s="20" t="str">
        <f>IFERROR(INT(IF(OR(IMPORT!K948="intervention",IMPORT!K948="intervention-late",IMPORT!K948="unavailable"),IF(J948&lt;&gt;"",MID(VLOOKUP(B948,IMPORT!$F:$AF,22,0),1,10),MID(VLOOKUP(B948,IMPORT!$F:$AF,20,0),1,10)),"")),"")</f>
        <v/>
      </c>
      <c r="O948" s="18" t="str">
        <f t="shared" ca="1" si="29"/>
        <v/>
      </c>
      <c r="P948" s="14" t="str">
        <f>IFERROR(INT(IF(MID(VLOOKUP(B948,IMPORT!$F:$AF,23,FALSE),1,10)&lt;&gt;"null",MID(VLOOKUP(B948,IMPORT!$F:$AF,23,FALSE),1,10),"")),"")</f>
        <v/>
      </c>
      <c r="Q948" s="16" t="str">
        <f>IFERROR(INT(IF(MID(VLOOKUP(B948,IMPORT!$F:$AF,26,FALSE),1,10)&lt;&gt;"null",MID(VLOOKUP(B948,IMPORT!$F:$AF,26,FALSE),1,10),"")),"")</f>
        <v/>
      </c>
      <c r="R948" s="16" t="str">
        <f>IFERROR(IF(VLOOKUP(B948,IMPORT!$F:$AF,11,FALSE)="true","X",""),"")</f>
        <v/>
      </c>
      <c r="S948" s="16" t="str">
        <f>IFERROR(IF(VLOOKUP(B948,IMPORT!$F:$AF,12,FALSE)="true","X",""),"")</f>
        <v/>
      </c>
      <c r="T948" s="16" t="str">
        <f>IFERROR(IF(VLOOKUP(B948,IMPORT!$F:$AF,9,FALSE)="true","X",""),"")</f>
        <v/>
      </c>
      <c r="U948" s="16" t="str">
        <f>IFERROR(IF(VLOOKUP(B948,IMPORT!$F:$AF,10,FALSE)="true","X",""),"")</f>
        <v/>
      </c>
      <c r="V948" s="16" t="str">
        <f>IFERROR(IF(VLOOKUP(B948,IMPORT!$F:$AF,13,FALSE)="true","X",""),"")</f>
        <v/>
      </c>
      <c r="W948" s="16" t="str">
        <f>IFERROR(IF(VLOOKUP(B948,IMPORT!$F:$AF,14,FALSE)="true","X",""),"")</f>
        <v/>
      </c>
      <c r="X948" s="12" t="str">
        <f>IFERROR(INT(IF(MID(VLOOKUP(B948,IMPORT!$F:$AF,27,FALSE),1,10)&lt;&gt;"null",MID(VLOOKUP(B948,IMPORT!$F:$AF,27,FALSE),1,10),"-")),"")</f>
        <v/>
      </c>
      <c r="Y948" s="21" t="str">
        <f>IFERROR(IF(VLOOKUP(B948,IMPORT!$F:$AF,24,FALSE)&lt;&gt;"null",VLOOKUP(B948,IMPORT!$F:$AF,24,FALSE),""),"")</f>
        <v/>
      </c>
      <c r="Z948" s="18" t="str">
        <f>IFERROR(IF(VLOOKUP(B948,IMPORT!$F:$AF,25,FALSE)&lt;&gt;"null",VLOOKUP(B948,IMPORT!$F:$AF,25,FALSE),""),"")</f>
        <v/>
      </c>
    </row>
    <row r="949" spans="1:26">
      <c r="A949" s="1" t="str">
        <f>IFERROR(IF(IMPORT!C949&lt;&gt;"",IMPORT!C949,""),"")</f>
        <v/>
      </c>
      <c r="B949" s="1">
        <f>IFERROR(VLOOKUP(D949,IMPORT!$1:$1048576,6,FALSE),"")</f>
        <v>0</v>
      </c>
      <c r="C949" s="1" t="str">
        <f>IFERROR(VLOOKUP(B949,IMPORT!$F:$G,2,FALSE),"")</f>
        <v/>
      </c>
      <c r="D949" s="8" t="str">
        <f>IFERROR(IF(IMPORT!A949&lt;&gt;"",IMPORT!A949,""),"")</f>
        <v/>
      </c>
      <c r="E949" s="1">
        <f>IFERROR(VLOOKUP(D949,IMPORT!$1:$1048576,21,FALSE),"")</f>
        <v>0</v>
      </c>
      <c r="F949" s="22" t="str">
        <f>IFERROR(IF(VLOOKUP(B949,IMPORT!$F:$J,4,0)="true","","S"),"")</f>
        <v/>
      </c>
      <c r="G949" s="10" t="str">
        <f>IFERROR(IF(VLOOKUP(B949,IMPORT!$F:$J,5,0)="normal","","B"),"")</f>
        <v/>
      </c>
      <c r="H949" s="23" t="str">
        <f>IFERROR(IF(VLOOKUP(B949,IMPORT!$F:$L,7,0)="true","","P"),"")</f>
        <v/>
      </c>
      <c r="I949" s="18" t="str">
        <f>IF(AND(OR(IMPORT!K949="available",IMPORT!K949="reservation",IMPORT!K949="reservation-late"),OR(A949&lt;&gt;"Z - Garage - Livraison",A949&lt;&gt;"Z - Garage - Livraison")),B949,"")</f>
        <v/>
      </c>
      <c r="J949" s="18" t="str">
        <f>IFERROR(IF(VLOOKUP(B949,IMPORT!$F:$AF,21,FALSE)&lt;&gt;"null",IF(OR(A949="Z - Garage - Livraison",A949="Z - Garage - Restitution"),"",B949),""),"")</f>
        <v/>
      </c>
      <c r="K949" s="18" t="str">
        <f>IF(AND(J949="",OR(IMPORT!K949="intervention",IMPORT!K949="intervention-late")),IF(OR(A949="Z - Garage - Livraison",A949="Z - Garage - Restitution"),"",B949),"")</f>
        <v/>
      </c>
      <c r="L949" s="18" t="str">
        <f t="shared" si="28"/>
        <v/>
      </c>
      <c r="M949" s="20" t="str">
        <f>IFERROR(INT(IF(OR(IMPORT!K949="intervention",IMPORT!K949="intervention-late",IMPORT!K949="unavailable"),IF(J949&lt;&gt;"",MID(VLOOKUP(B949,IMPORT!$F:$AF,21,0),1,10),MID(VLOOKUP(B949,IMPORT!$F:$AF,19,0),1,10)),"")),"")</f>
        <v/>
      </c>
      <c r="N949" s="20" t="str">
        <f>IFERROR(INT(IF(OR(IMPORT!K949="intervention",IMPORT!K949="intervention-late",IMPORT!K949="unavailable"),IF(J949&lt;&gt;"",MID(VLOOKUP(B949,IMPORT!$F:$AF,22,0),1,10),MID(VLOOKUP(B949,IMPORT!$F:$AF,20,0),1,10)),"")),"")</f>
        <v/>
      </c>
      <c r="O949" s="18" t="str">
        <f t="shared" ca="1" si="29"/>
        <v/>
      </c>
      <c r="P949" s="14" t="str">
        <f>IFERROR(INT(IF(MID(VLOOKUP(B949,IMPORT!$F:$AF,23,FALSE),1,10)&lt;&gt;"null",MID(VLOOKUP(B949,IMPORT!$F:$AF,23,FALSE),1,10),"")),"")</f>
        <v/>
      </c>
      <c r="Q949" s="16" t="str">
        <f>IFERROR(INT(IF(MID(VLOOKUP(B949,IMPORT!$F:$AF,26,FALSE),1,10)&lt;&gt;"null",MID(VLOOKUP(B949,IMPORT!$F:$AF,26,FALSE),1,10),"")),"")</f>
        <v/>
      </c>
      <c r="R949" s="16" t="str">
        <f>IFERROR(IF(VLOOKUP(B949,IMPORT!$F:$AF,11,FALSE)="true","X",""),"")</f>
        <v/>
      </c>
      <c r="S949" s="16" t="str">
        <f>IFERROR(IF(VLOOKUP(B949,IMPORT!$F:$AF,12,FALSE)="true","X",""),"")</f>
        <v/>
      </c>
      <c r="T949" s="16" t="str">
        <f>IFERROR(IF(VLOOKUP(B949,IMPORT!$F:$AF,9,FALSE)="true","X",""),"")</f>
        <v/>
      </c>
      <c r="U949" s="16" t="str">
        <f>IFERROR(IF(VLOOKUP(B949,IMPORT!$F:$AF,10,FALSE)="true","X",""),"")</f>
        <v/>
      </c>
      <c r="V949" s="16" t="str">
        <f>IFERROR(IF(VLOOKUP(B949,IMPORT!$F:$AF,13,FALSE)="true","X",""),"")</f>
        <v/>
      </c>
      <c r="W949" s="16" t="str">
        <f>IFERROR(IF(VLOOKUP(B949,IMPORT!$F:$AF,14,FALSE)="true","X",""),"")</f>
        <v/>
      </c>
      <c r="X949" s="12" t="str">
        <f>IFERROR(INT(IF(MID(VLOOKUP(B949,IMPORT!$F:$AF,27,FALSE),1,10)&lt;&gt;"null",MID(VLOOKUP(B949,IMPORT!$F:$AF,27,FALSE),1,10),"-")),"")</f>
        <v/>
      </c>
      <c r="Y949" s="21" t="str">
        <f>IFERROR(IF(VLOOKUP(B949,IMPORT!$F:$AF,24,FALSE)&lt;&gt;"null",VLOOKUP(B949,IMPORT!$F:$AF,24,FALSE),""),"")</f>
        <v/>
      </c>
      <c r="Z949" s="18" t="str">
        <f>IFERROR(IF(VLOOKUP(B949,IMPORT!$F:$AF,25,FALSE)&lt;&gt;"null",VLOOKUP(B949,IMPORT!$F:$AF,25,FALSE),""),"")</f>
        <v/>
      </c>
    </row>
    <row r="950" spans="1:26">
      <c r="A950" s="1" t="str">
        <f>IFERROR(IF(IMPORT!C950&lt;&gt;"",IMPORT!C950,""),"")</f>
        <v/>
      </c>
      <c r="B950" s="1">
        <f>IFERROR(VLOOKUP(D950,IMPORT!$1:$1048576,6,FALSE),"")</f>
        <v>0</v>
      </c>
      <c r="C950" s="1" t="str">
        <f>IFERROR(VLOOKUP(B950,IMPORT!$F:$G,2,FALSE),"")</f>
        <v/>
      </c>
      <c r="D950" s="8" t="str">
        <f>IFERROR(IF(IMPORT!A950&lt;&gt;"",IMPORT!A950,""),"")</f>
        <v/>
      </c>
      <c r="E950" s="1">
        <f>IFERROR(VLOOKUP(D950,IMPORT!$1:$1048576,21,FALSE),"")</f>
        <v>0</v>
      </c>
      <c r="F950" s="22" t="str">
        <f>IFERROR(IF(VLOOKUP(B950,IMPORT!$F:$J,4,0)="true","","S"),"")</f>
        <v/>
      </c>
      <c r="G950" s="10" t="str">
        <f>IFERROR(IF(VLOOKUP(B950,IMPORT!$F:$J,5,0)="normal","","B"),"")</f>
        <v/>
      </c>
      <c r="H950" s="23" t="str">
        <f>IFERROR(IF(VLOOKUP(B950,IMPORT!$F:$L,7,0)="true","","P"),"")</f>
        <v/>
      </c>
      <c r="I950" s="18" t="str">
        <f>IF(AND(OR(IMPORT!K950="available",IMPORT!K950="reservation",IMPORT!K950="reservation-late"),OR(A950&lt;&gt;"Z - Garage - Livraison",A950&lt;&gt;"Z - Garage - Livraison")),B950,"")</f>
        <v/>
      </c>
      <c r="J950" s="18" t="str">
        <f>IFERROR(IF(VLOOKUP(B950,IMPORT!$F:$AF,21,FALSE)&lt;&gt;"null",IF(OR(A950="Z - Garage - Livraison",A950="Z - Garage - Restitution"),"",B950),""),"")</f>
        <v/>
      </c>
      <c r="K950" s="18" t="str">
        <f>IF(AND(J950="",OR(IMPORT!K950="intervention",IMPORT!K950="intervention-late")),IF(OR(A950="Z - Garage - Livraison",A950="Z - Garage - Restitution"),"",B950),"")</f>
        <v/>
      </c>
      <c r="L950" s="18" t="str">
        <f t="shared" si="28"/>
        <v/>
      </c>
      <c r="M950" s="20" t="str">
        <f>IFERROR(INT(IF(OR(IMPORT!K950="intervention",IMPORT!K950="intervention-late",IMPORT!K950="unavailable"),IF(J950&lt;&gt;"",MID(VLOOKUP(B950,IMPORT!$F:$AF,21,0),1,10),MID(VLOOKUP(B950,IMPORT!$F:$AF,19,0),1,10)),"")),"")</f>
        <v/>
      </c>
      <c r="N950" s="20" t="str">
        <f>IFERROR(INT(IF(OR(IMPORT!K950="intervention",IMPORT!K950="intervention-late",IMPORT!K950="unavailable"),IF(J950&lt;&gt;"",MID(VLOOKUP(B950,IMPORT!$F:$AF,22,0),1,10),MID(VLOOKUP(B950,IMPORT!$F:$AF,20,0),1,10)),"")),"")</f>
        <v/>
      </c>
      <c r="O950" s="18" t="str">
        <f t="shared" ca="1" si="29"/>
        <v/>
      </c>
      <c r="P950" s="14" t="str">
        <f>IFERROR(INT(IF(MID(VLOOKUP(B950,IMPORT!$F:$AF,23,FALSE),1,10)&lt;&gt;"null",MID(VLOOKUP(B950,IMPORT!$F:$AF,23,FALSE),1,10),"")),"")</f>
        <v/>
      </c>
      <c r="Q950" s="16" t="str">
        <f>IFERROR(INT(IF(MID(VLOOKUP(B950,IMPORT!$F:$AF,26,FALSE),1,10)&lt;&gt;"null",MID(VLOOKUP(B950,IMPORT!$F:$AF,26,FALSE),1,10),"")),"")</f>
        <v/>
      </c>
      <c r="R950" s="16" t="str">
        <f>IFERROR(IF(VLOOKUP(B950,IMPORT!$F:$AF,11,FALSE)="true","X",""),"")</f>
        <v/>
      </c>
      <c r="S950" s="16" t="str">
        <f>IFERROR(IF(VLOOKUP(B950,IMPORT!$F:$AF,12,FALSE)="true","X",""),"")</f>
        <v/>
      </c>
      <c r="T950" s="16" t="str">
        <f>IFERROR(IF(VLOOKUP(B950,IMPORT!$F:$AF,9,FALSE)="true","X",""),"")</f>
        <v/>
      </c>
      <c r="U950" s="16" t="str">
        <f>IFERROR(IF(VLOOKUP(B950,IMPORT!$F:$AF,10,FALSE)="true","X",""),"")</f>
        <v/>
      </c>
      <c r="V950" s="16" t="str">
        <f>IFERROR(IF(VLOOKUP(B950,IMPORT!$F:$AF,13,FALSE)="true","X",""),"")</f>
        <v/>
      </c>
      <c r="W950" s="16" t="str">
        <f>IFERROR(IF(VLOOKUP(B950,IMPORT!$F:$AF,14,FALSE)="true","X",""),"")</f>
        <v/>
      </c>
      <c r="X950" s="12" t="str">
        <f>IFERROR(INT(IF(MID(VLOOKUP(B950,IMPORT!$F:$AF,27,FALSE),1,10)&lt;&gt;"null",MID(VLOOKUP(B950,IMPORT!$F:$AF,27,FALSE),1,10),"-")),"")</f>
        <v/>
      </c>
      <c r="Y950" s="21" t="str">
        <f>IFERROR(IF(VLOOKUP(B950,IMPORT!$F:$AF,24,FALSE)&lt;&gt;"null",VLOOKUP(B950,IMPORT!$F:$AF,24,FALSE),""),"")</f>
        <v/>
      </c>
      <c r="Z950" s="18" t="str">
        <f>IFERROR(IF(VLOOKUP(B950,IMPORT!$F:$AF,25,FALSE)&lt;&gt;"null",VLOOKUP(B950,IMPORT!$F:$AF,25,FALSE),""),"")</f>
        <v/>
      </c>
    </row>
    <row r="951" spans="1:26">
      <c r="A951" s="1" t="str">
        <f>IFERROR(IF(IMPORT!C951&lt;&gt;"",IMPORT!C951,""),"")</f>
        <v/>
      </c>
      <c r="B951" s="1">
        <f>IFERROR(VLOOKUP(D951,IMPORT!$1:$1048576,6,FALSE),"")</f>
        <v>0</v>
      </c>
      <c r="C951" s="1" t="str">
        <f>IFERROR(VLOOKUP(B951,IMPORT!$F:$G,2,FALSE),"")</f>
        <v/>
      </c>
      <c r="D951" s="8" t="str">
        <f>IFERROR(IF(IMPORT!A951&lt;&gt;"",IMPORT!A951,""),"")</f>
        <v/>
      </c>
      <c r="E951" s="1">
        <f>IFERROR(VLOOKUP(D951,IMPORT!$1:$1048576,21,FALSE),"")</f>
        <v>0</v>
      </c>
      <c r="F951" s="22" t="str">
        <f>IFERROR(IF(VLOOKUP(B951,IMPORT!$F:$J,4,0)="true","","S"),"")</f>
        <v/>
      </c>
      <c r="G951" s="10" t="str">
        <f>IFERROR(IF(VLOOKUP(B951,IMPORT!$F:$J,5,0)="normal","","B"),"")</f>
        <v/>
      </c>
      <c r="H951" s="23" t="str">
        <f>IFERROR(IF(VLOOKUP(B951,IMPORT!$F:$L,7,0)="true","","P"),"")</f>
        <v/>
      </c>
      <c r="I951" s="18" t="str">
        <f>IF(AND(OR(IMPORT!K951="available",IMPORT!K951="reservation",IMPORT!K951="reservation-late"),OR(A951&lt;&gt;"Z - Garage - Livraison",A951&lt;&gt;"Z - Garage - Livraison")),B951,"")</f>
        <v/>
      </c>
      <c r="J951" s="18" t="str">
        <f>IFERROR(IF(VLOOKUP(B951,IMPORT!$F:$AF,21,FALSE)&lt;&gt;"null",IF(OR(A951="Z - Garage - Livraison",A951="Z - Garage - Restitution"),"",B951),""),"")</f>
        <v/>
      </c>
      <c r="K951" s="18" t="str">
        <f>IF(AND(J951="",OR(IMPORT!K951="intervention",IMPORT!K951="intervention-late")),IF(OR(A951="Z - Garage - Livraison",A951="Z - Garage - Restitution"),"",B951),"")</f>
        <v/>
      </c>
      <c r="L951" s="18" t="str">
        <f t="shared" si="28"/>
        <v/>
      </c>
      <c r="M951" s="20" t="str">
        <f>IFERROR(INT(IF(OR(IMPORT!K951="intervention",IMPORT!K951="intervention-late",IMPORT!K951="unavailable"),IF(J951&lt;&gt;"",MID(VLOOKUP(B951,IMPORT!$F:$AF,21,0),1,10),MID(VLOOKUP(B951,IMPORT!$F:$AF,19,0),1,10)),"")),"")</f>
        <v/>
      </c>
      <c r="N951" s="20" t="str">
        <f>IFERROR(INT(IF(OR(IMPORT!K951="intervention",IMPORT!K951="intervention-late",IMPORT!K951="unavailable"),IF(J951&lt;&gt;"",MID(VLOOKUP(B951,IMPORT!$F:$AF,22,0),1,10),MID(VLOOKUP(B951,IMPORT!$F:$AF,20,0),1,10)),"")),"")</f>
        <v/>
      </c>
      <c r="O951" s="18" t="str">
        <f t="shared" ca="1" si="29"/>
        <v/>
      </c>
      <c r="P951" s="14" t="str">
        <f>IFERROR(INT(IF(MID(VLOOKUP(B951,IMPORT!$F:$AF,23,FALSE),1,10)&lt;&gt;"null",MID(VLOOKUP(B951,IMPORT!$F:$AF,23,FALSE),1,10),"")),"")</f>
        <v/>
      </c>
      <c r="Q951" s="16" t="str">
        <f>IFERROR(INT(IF(MID(VLOOKUP(B951,IMPORT!$F:$AF,26,FALSE),1,10)&lt;&gt;"null",MID(VLOOKUP(B951,IMPORT!$F:$AF,26,FALSE),1,10),"")),"")</f>
        <v/>
      </c>
      <c r="R951" s="16" t="str">
        <f>IFERROR(IF(VLOOKUP(B951,IMPORT!$F:$AF,11,FALSE)="true","X",""),"")</f>
        <v/>
      </c>
      <c r="S951" s="16" t="str">
        <f>IFERROR(IF(VLOOKUP(B951,IMPORT!$F:$AF,12,FALSE)="true","X",""),"")</f>
        <v/>
      </c>
      <c r="T951" s="16" t="str">
        <f>IFERROR(IF(VLOOKUP(B951,IMPORT!$F:$AF,9,FALSE)="true","X",""),"")</f>
        <v/>
      </c>
      <c r="U951" s="16" t="str">
        <f>IFERROR(IF(VLOOKUP(B951,IMPORT!$F:$AF,10,FALSE)="true","X",""),"")</f>
        <v/>
      </c>
      <c r="V951" s="16" t="str">
        <f>IFERROR(IF(VLOOKUP(B951,IMPORT!$F:$AF,13,FALSE)="true","X",""),"")</f>
        <v/>
      </c>
      <c r="W951" s="16" t="str">
        <f>IFERROR(IF(VLOOKUP(B951,IMPORT!$F:$AF,14,FALSE)="true","X",""),"")</f>
        <v/>
      </c>
      <c r="X951" s="12" t="str">
        <f>IFERROR(INT(IF(MID(VLOOKUP(B951,IMPORT!$F:$AF,27,FALSE),1,10)&lt;&gt;"null",MID(VLOOKUP(B951,IMPORT!$F:$AF,27,FALSE),1,10),"-")),"")</f>
        <v/>
      </c>
      <c r="Y951" s="21" t="str">
        <f>IFERROR(IF(VLOOKUP(B951,IMPORT!$F:$AF,24,FALSE)&lt;&gt;"null",VLOOKUP(B951,IMPORT!$F:$AF,24,FALSE),""),"")</f>
        <v/>
      </c>
      <c r="Z951" s="18" t="str">
        <f>IFERROR(IF(VLOOKUP(B951,IMPORT!$F:$AF,25,FALSE)&lt;&gt;"null",VLOOKUP(B951,IMPORT!$F:$AF,25,FALSE),""),"")</f>
        <v/>
      </c>
    </row>
    <row r="952" spans="1:26">
      <c r="A952" s="1" t="str">
        <f>IFERROR(IF(IMPORT!C952&lt;&gt;"",IMPORT!C952,""),"")</f>
        <v/>
      </c>
      <c r="B952" s="1">
        <f>IFERROR(VLOOKUP(D952,IMPORT!$1:$1048576,6,FALSE),"")</f>
        <v>0</v>
      </c>
      <c r="C952" s="1" t="str">
        <f>IFERROR(VLOOKUP(B952,IMPORT!$F:$G,2,FALSE),"")</f>
        <v/>
      </c>
      <c r="D952" s="8" t="str">
        <f>IFERROR(IF(IMPORT!A952&lt;&gt;"",IMPORT!A952,""),"")</f>
        <v/>
      </c>
      <c r="E952" s="1">
        <f>IFERROR(VLOOKUP(D952,IMPORT!$1:$1048576,21,FALSE),"")</f>
        <v>0</v>
      </c>
      <c r="F952" s="22" t="str">
        <f>IFERROR(IF(VLOOKUP(B952,IMPORT!$F:$J,4,0)="true","","S"),"")</f>
        <v/>
      </c>
      <c r="G952" s="10" t="str">
        <f>IFERROR(IF(VLOOKUP(B952,IMPORT!$F:$J,5,0)="normal","","B"),"")</f>
        <v/>
      </c>
      <c r="H952" s="23" t="str">
        <f>IFERROR(IF(VLOOKUP(B952,IMPORT!$F:$L,7,0)="true","","P"),"")</f>
        <v/>
      </c>
      <c r="I952" s="18" t="str">
        <f>IF(AND(OR(IMPORT!K952="available",IMPORT!K952="reservation",IMPORT!K952="reservation-late"),OR(A952&lt;&gt;"Z - Garage - Livraison",A952&lt;&gt;"Z - Garage - Livraison")),B952,"")</f>
        <v/>
      </c>
      <c r="J952" s="18" t="str">
        <f>IFERROR(IF(VLOOKUP(B952,IMPORT!$F:$AF,21,FALSE)&lt;&gt;"null",IF(OR(A952="Z - Garage - Livraison",A952="Z - Garage - Restitution"),"",B952),""),"")</f>
        <v/>
      </c>
      <c r="K952" s="18" t="str">
        <f>IF(AND(J952="",OR(IMPORT!K952="intervention",IMPORT!K952="intervention-late")),IF(OR(A952="Z - Garage - Livraison",A952="Z - Garage - Restitution"),"",B952),"")</f>
        <v/>
      </c>
      <c r="L952" s="18" t="str">
        <f t="shared" si="28"/>
        <v/>
      </c>
      <c r="M952" s="20" t="str">
        <f>IFERROR(INT(IF(OR(IMPORT!K952="intervention",IMPORT!K952="intervention-late",IMPORT!K952="unavailable"),IF(J952&lt;&gt;"",MID(VLOOKUP(B952,IMPORT!$F:$AF,21,0),1,10),MID(VLOOKUP(B952,IMPORT!$F:$AF,19,0),1,10)),"")),"")</f>
        <v/>
      </c>
      <c r="N952" s="20" t="str">
        <f>IFERROR(INT(IF(OR(IMPORT!K952="intervention",IMPORT!K952="intervention-late",IMPORT!K952="unavailable"),IF(J952&lt;&gt;"",MID(VLOOKUP(B952,IMPORT!$F:$AF,22,0),1,10),MID(VLOOKUP(B952,IMPORT!$F:$AF,20,0),1,10)),"")),"")</f>
        <v/>
      </c>
      <c r="O952" s="18" t="str">
        <f t="shared" ca="1" si="29"/>
        <v/>
      </c>
      <c r="P952" s="14" t="str">
        <f>IFERROR(INT(IF(MID(VLOOKUP(B952,IMPORT!$F:$AF,23,FALSE),1,10)&lt;&gt;"null",MID(VLOOKUP(B952,IMPORT!$F:$AF,23,FALSE),1,10),"")),"")</f>
        <v/>
      </c>
      <c r="Q952" s="16" t="str">
        <f>IFERROR(INT(IF(MID(VLOOKUP(B952,IMPORT!$F:$AF,26,FALSE),1,10)&lt;&gt;"null",MID(VLOOKUP(B952,IMPORT!$F:$AF,26,FALSE),1,10),"")),"")</f>
        <v/>
      </c>
      <c r="R952" s="16" t="str">
        <f>IFERROR(IF(VLOOKUP(B952,IMPORT!$F:$AF,11,FALSE)="true","X",""),"")</f>
        <v/>
      </c>
      <c r="S952" s="16" t="str">
        <f>IFERROR(IF(VLOOKUP(B952,IMPORT!$F:$AF,12,FALSE)="true","X",""),"")</f>
        <v/>
      </c>
      <c r="T952" s="16" t="str">
        <f>IFERROR(IF(VLOOKUP(B952,IMPORT!$F:$AF,9,FALSE)="true","X",""),"")</f>
        <v/>
      </c>
      <c r="U952" s="16" t="str">
        <f>IFERROR(IF(VLOOKUP(B952,IMPORT!$F:$AF,10,FALSE)="true","X",""),"")</f>
        <v/>
      </c>
      <c r="V952" s="16" t="str">
        <f>IFERROR(IF(VLOOKUP(B952,IMPORT!$F:$AF,13,FALSE)="true","X",""),"")</f>
        <v/>
      </c>
      <c r="W952" s="16" t="str">
        <f>IFERROR(IF(VLOOKUP(B952,IMPORT!$F:$AF,14,FALSE)="true","X",""),"")</f>
        <v/>
      </c>
      <c r="X952" s="12" t="str">
        <f>IFERROR(INT(IF(MID(VLOOKUP(B952,IMPORT!$F:$AF,27,FALSE),1,10)&lt;&gt;"null",MID(VLOOKUP(B952,IMPORT!$F:$AF,27,FALSE),1,10),"-")),"")</f>
        <v/>
      </c>
      <c r="Y952" s="21" t="str">
        <f>IFERROR(IF(VLOOKUP(B952,IMPORT!$F:$AF,24,FALSE)&lt;&gt;"null",VLOOKUP(B952,IMPORT!$F:$AF,24,FALSE),""),"")</f>
        <v/>
      </c>
      <c r="Z952" s="18" t="str">
        <f>IFERROR(IF(VLOOKUP(B952,IMPORT!$F:$AF,25,FALSE)&lt;&gt;"null",VLOOKUP(B952,IMPORT!$F:$AF,25,FALSE),""),"")</f>
        <v/>
      </c>
    </row>
    <row r="953" spans="1:26">
      <c r="A953" s="1" t="str">
        <f>IFERROR(IF(IMPORT!C953&lt;&gt;"",IMPORT!C953,""),"")</f>
        <v/>
      </c>
      <c r="B953" s="1">
        <f>IFERROR(VLOOKUP(D953,IMPORT!$1:$1048576,6,FALSE),"")</f>
        <v>0</v>
      </c>
      <c r="C953" s="1" t="str">
        <f>IFERROR(VLOOKUP(B953,IMPORT!$F:$G,2,FALSE),"")</f>
        <v/>
      </c>
      <c r="D953" s="8" t="str">
        <f>IFERROR(IF(IMPORT!A953&lt;&gt;"",IMPORT!A953,""),"")</f>
        <v/>
      </c>
      <c r="E953" s="1">
        <f>IFERROR(VLOOKUP(D953,IMPORT!$1:$1048576,21,FALSE),"")</f>
        <v>0</v>
      </c>
      <c r="F953" s="22" t="str">
        <f>IFERROR(IF(VLOOKUP(B953,IMPORT!$F:$J,4,0)="true","","S"),"")</f>
        <v/>
      </c>
      <c r="G953" s="10" t="str">
        <f>IFERROR(IF(VLOOKUP(B953,IMPORT!$F:$J,5,0)="normal","","B"),"")</f>
        <v/>
      </c>
      <c r="H953" s="23" t="str">
        <f>IFERROR(IF(VLOOKUP(B953,IMPORT!$F:$L,7,0)="true","","P"),"")</f>
        <v/>
      </c>
      <c r="I953" s="18" t="str">
        <f>IF(AND(OR(IMPORT!K953="available",IMPORT!K953="reservation",IMPORT!K953="reservation-late"),OR(A953&lt;&gt;"Z - Garage - Livraison",A953&lt;&gt;"Z - Garage - Livraison")),B953,"")</f>
        <v/>
      </c>
      <c r="J953" s="18" t="str">
        <f>IFERROR(IF(VLOOKUP(B953,IMPORT!$F:$AF,21,FALSE)&lt;&gt;"null",IF(OR(A953="Z - Garage - Livraison",A953="Z - Garage - Restitution"),"",B953),""),"")</f>
        <v/>
      </c>
      <c r="K953" s="18" t="str">
        <f>IF(AND(J953="",OR(IMPORT!K953="intervention",IMPORT!K953="intervention-late")),IF(OR(A953="Z - Garage - Livraison",A953="Z - Garage - Restitution"),"",B953),"")</f>
        <v/>
      </c>
      <c r="L953" s="18" t="str">
        <f t="shared" si="28"/>
        <v/>
      </c>
      <c r="M953" s="20" t="str">
        <f>IFERROR(INT(IF(OR(IMPORT!K953="intervention",IMPORT!K953="intervention-late",IMPORT!K953="unavailable"),IF(J953&lt;&gt;"",MID(VLOOKUP(B953,IMPORT!$F:$AF,21,0),1,10),MID(VLOOKUP(B953,IMPORT!$F:$AF,19,0),1,10)),"")),"")</f>
        <v/>
      </c>
      <c r="N953" s="20" t="str">
        <f>IFERROR(INT(IF(OR(IMPORT!K953="intervention",IMPORT!K953="intervention-late",IMPORT!K953="unavailable"),IF(J953&lt;&gt;"",MID(VLOOKUP(B953,IMPORT!$F:$AF,22,0),1,10),MID(VLOOKUP(B953,IMPORT!$F:$AF,20,0),1,10)),"")),"")</f>
        <v/>
      </c>
      <c r="O953" s="18" t="str">
        <f t="shared" ca="1" si="29"/>
        <v/>
      </c>
      <c r="P953" s="14" t="str">
        <f>IFERROR(INT(IF(MID(VLOOKUP(B953,IMPORT!$F:$AF,23,FALSE),1,10)&lt;&gt;"null",MID(VLOOKUP(B953,IMPORT!$F:$AF,23,FALSE),1,10),"")),"")</f>
        <v/>
      </c>
      <c r="Q953" s="16" t="str">
        <f>IFERROR(INT(IF(MID(VLOOKUP(B953,IMPORT!$F:$AF,26,FALSE),1,10)&lt;&gt;"null",MID(VLOOKUP(B953,IMPORT!$F:$AF,26,FALSE),1,10),"")),"")</f>
        <v/>
      </c>
      <c r="R953" s="16" t="str">
        <f>IFERROR(IF(VLOOKUP(B953,IMPORT!$F:$AF,11,FALSE)="true","X",""),"")</f>
        <v/>
      </c>
      <c r="S953" s="16" t="str">
        <f>IFERROR(IF(VLOOKUP(B953,IMPORT!$F:$AF,12,FALSE)="true","X",""),"")</f>
        <v/>
      </c>
      <c r="T953" s="16" t="str">
        <f>IFERROR(IF(VLOOKUP(B953,IMPORT!$F:$AF,9,FALSE)="true","X",""),"")</f>
        <v/>
      </c>
      <c r="U953" s="16" t="str">
        <f>IFERROR(IF(VLOOKUP(B953,IMPORT!$F:$AF,10,FALSE)="true","X",""),"")</f>
        <v/>
      </c>
      <c r="V953" s="16" t="str">
        <f>IFERROR(IF(VLOOKUP(B953,IMPORT!$F:$AF,13,FALSE)="true","X",""),"")</f>
        <v/>
      </c>
      <c r="W953" s="16" t="str">
        <f>IFERROR(IF(VLOOKUP(B953,IMPORT!$F:$AF,14,FALSE)="true","X",""),"")</f>
        <v/>
      </c>
      <c r="X953" s="12" t="str">
        <f>IFERROR(INT(IF(MID(VLOOKUP(B953,IMPORT!$F:$AF,27,FALSE),1,10)&lt;&gt;"null",MID(VLOOKUP(B953,IMPORT!$F:$AF,27,FALSE),1,10),"-")),"")</f>
        <v/>
      </c>
      <c r="Y953" s="21" t="str">
        <f>IFERROR(IF(VLOOKUP(B953,IMPORT!$F:$AF,24,FALSE)&lt;&gt;"null",VLOOKUP(B953,IMPORT!$F:$AF,24,FALSE),""),"")</f>
        <v/>
      </c>
      <c r="Z953" s="18" t="str">
        <f>IFERROR(IF(VLOOKUP(B953,IMPORT!$F:$AF,25,FALSE)&lt;&gt;"null",VLOOKUP(B953,IMPORT!$F:$AF,25,FALSE),""),"")</f>
        <v/>
      </c>
    </row>
    <row r="954" spans="1:26">
      <c r="A954" s="1" t="str">
        <f>IFERROR(IF(IMPORT!C954&lt;&gt;"",IMPORT!C954,""),"")</f>
        <v/>
      </c>
      <c r="B954" s="1">
        <f>IFERROR(VLOOKUP(D954,IMPORT!$1:$1048576,6,FALSE),"")</f>
        <v>0</v>
      </c>
      <c r="C954" s="1" t="str">
        <f>IFERROR(VLOOKUP(B954,IMPORT!$F:$G,2,FALSE),"")</f>
        <v/>
      </c>
      <c r="D954" s="8" t="str">
        <f>IFERROR(IF(IMPORT!A954&lt;&gt;"",IMPORT!A954,""),"")</f>
        <v/>
      </c>
      <c r="E954" s="1">
        <f>IFERROR(VLOOKUP(D954,IMPORT!$1:$1048576,21,FALSE),"")</f>
        <v>0</v>
      </c>
      <c r="F954" s="22" t="str">
        <f>IFERROR(IF(VLOOKUP(B954,IMPORT!$F:$J,4,0)="true","","S"),"")</f>
        <v/>
      </c>
      <c r="G954" s="10" t="str">
        <f>IFERROR(IF(VLOOKUP(B954,IMPORT!$F:$J,5,0)="normal","","B"),"")</f>
        <v/>
      </c>
      <c r="H954" s="23" t="str">
        <f>IFERROR(IF(VLOOKUP(B954,IMPORT!$F:$L,7,0)="true","","P"),"")</f>
        <v/>
      </c>
      <c r="I954" s="18" t="str">
        <f>IF(AND(OR(IMPORT!K954="available",IMPORT!K954="reservation",IMPORT!K954="reservation-late"),OR(A954&lt;&gt;"Z - Garage - Livraison",A954&lt;&gt;"Z - Garage - Livraison")),B954,"")</f>
        <v/>
      </c>
      <c r="J954" s="18" t="str">
        <f>IFERROR(IF(VLOOKUP(B954,IMPORT!$F:$AF,21,FALSE)&lt;&gt;"null",IF(OR(A954="Z - Garage - Livraison",A954="Z - Garage - Restitution"),"",B954),""),"")</f>
        <v/>
      </c>
      <c r="K954" s="18" t="str">
        <f>IF(AND(J954="",OR(IMPORT!K954="intervention",IMPORT!K954="intervention-late")),IF(OR(A954="Z - Garage - Livraison",A954="Z - Garage - Restitution"),"",B954),"")</f>
        <v/>
      </c>
      <c r="L954" s="18" t="str">
        <f t="shared" si="28"/>
        <v/>
      </c>
      <c r="M954" s="20" t="str">
        <f>IFERROR(INT(IF(OR(IMPORT!K954="intervention",IMPORT!K954="intervention-late",IMPORT!K954="unavailable"),IF(J954&lt;&gt;"",MID(VLOOKUP(B954,IMPORT!$F:$AF,21,0),1,10),MID(VLOOKUP(B954,IMPORT!$F:$AF,19,0),1,10)),"")),"")</f>
        <v/>
      </c>
      <c r="N954" s="20" t="str">
        <f>IFERROR(INT(IF(OR(IMPORT!K954="intervention",IMPORT!K954="intervention-late",IMPORT!K954="unavailable"),IF(J954&lt;&gt;"",MID(VLOOKUP(B954,IMPORT!$F:$AF,22,0),1,10),MID(VLOOKUP(B954,IMPORT!$F:$AF,20,0),1,10)),"")),"")</f>
        <v/>
      </c>
      <c r="O954" s="18" t="str">
        <f t="shared" ca="1" si="29"/>
        <v/>
      </c>
      <c r="P954" s="14" t="str">
        <f>IFERROR(INT(IF(MID(VLOOKUP(B954,IMPORT!$F:$AF,23,FALSE),1,10)&lt;&gt;"null",MID(VLOOKUP(B954,IMPORT!$F:$AF,23,FALSE),1,10),"")),"")</f>
        <v/>
      </c>
      <c r="Q954" s="16" t="str">
        <f>IFERROR(INT(IF(MID(VLOOKUP(B954,IMPORT!$F:$AF,26,FALSE),1,10)&lt;&gt;"null",MID(VLOOKUP(B954,IMPORT!$F:$AF,26,FALSE),1,10),"")),"")</f>
        <v/>
      </c>
      <c r="R954" s="16" t="str">
        <f>IFERROR(IF(VLOOKUP(B954,IMPORT!$F:$AF,11,FALSE)="true","X",""),"")</f>
        <v/>
      </c>
      <c r="S954" s="16" t="str">
        <f>IFERROR(IF(VLOOKUP(B954,IMPORT!$F:$AF,12,FALSE)="true","X",""),"")</f>
        <v/>
      </c>
      <c r="T954" s="16" t="str">
        <f>IFERROR(IF(VLOOKUP(B954,IMPORT!$F:$AF,9,FALSE)="true","X",""),"")</f>
        <v/>
      </c>
      <c r="U954" s="16" t="str">
        <f>IFERROR(IF(VLOOKUP(B954,IMPORT!$F:$AF,10,FALSE)="true","X",""),"")</f>
        <v/>
      </c>
      <c r="V954" s="16" t="str">
        <f>IFERROR(IF(VLOOKUP(B954,IMPORT!$F:$AF,13,FALSE)="true","X",""),"")</f>
        <v/>
      </c>
      <c r="W954" s="16" t="str">
        <f>IFERROR(IF(VLOOKUP(B954,IMPORT!$F:$AF,14,FALSE)="true","X",""),"")</f>
        <v/>
      </c>
      <c r="X954" s="12" t="str">
        <f>IFERROR(INT(IF(MID(VLOOKUP(B954,IMPORT!$F:$AF,27,FALSE),1,10)&lt;&gt;"null",MID(VLOOKUP(B954,IMPORT!$F:$AF,27,FALSE),1,10),"-")),"")</f>
        <v/>
      </c>
      <c r="Y954" s="21" t="str">
        <f>IFERROR(IF(VLOOKUP(B954,IMPORT!$F:$AF,24,FALSE)&lt;&gt;"null",VLOOKUP(B954,IMPORT!$F:$AF,24,FALSE),""),"")</f>
        <v/>
      </c>
      <c r="Z954" s="18" t="str">
        <f>IFERROR(IF(VLOOKUP(B954,IMPORT!$F:$AF,25,FALSE)&lt;&gt;"null",VLOOKUP(B954,IMPORT!$F:$AF,25,FALSE),""),"")</f>
        <v/>
      </c>
    </row>
    <row r="955" spans="1:26">
      <c r="A955" s="1" t="str">
        <f>IFERROR(IF(IMPORT!C955&lt;&gt;"",IMPORT!C955,""),"")</f>
        <v/>
      </c>
      <c r="B955" s="1">
        <f>IFERROR(VLOOKUP(D955,IMPORT!$1:$1048576,6,FALSE),"")</f>
        <v>0</v>
      </c>
      <c r="C955" s="1" t="str">
        <f>IFERROR(VLOOKUP(B955,IMPORT!$F:$G,2,FALSE),"")</f>
        <v/>
      </c>
      <c r="D955" s="8" t="str">
        <f>IFERROR(IF(IMPORT!A955&lt;&gt;"",IMPORT!A955,""),"")</f>
        <v/>
      </c>
      <c r="E955" s="1">
        <f>IFERROR(VLOOKUP(D955,IMPORT!$1:$1048576,21,FALSE),"")</f>
        <v>0</v>
      </c>
      <c r="F955" s="22" t="str">
        <f>IFERROR(IF(VLOOKUP(B955,IMPORT!$F:$J,4,0)="true","","S"),"")</f>
        <v/>
      </c>
      <c r="G955" s="10" t="str">
        <f>IFERROR(IF(VLOOKUP(B955,IMPORT!$F:$J,5,0)="normal","","B"),"")</f>
        <v/>
      </c>
      <c r="H955" s="23" t="str">
        <f>IFERROR(IF(VLOOKUP(B955,IMPORT!$F:$L,7,0)="true","","P"),"")</f>
        <v/>
      </c>
      <c r="I955" s="18" t="str">
        <f>IF(AND(OR(IMPORT!K955="available",IMPORT!K955="reservation",IMPORT!K955="reservation-late"),OR(A955&lt;&gt;"Z - Garage - Livraison",A955&lt;&gt;"Z - Garage - Livraison")),B955,"")</f>
        <v/>
      </c>
      <c r="J955" s="18" t="str">
        <f>IFERROR(IF(VLOOKUP(B955,IMPORT!$F:$AF,21,FALSE)&lt;&gt;"null",IF(OR(A955="Z - Garage - Livraison",A955="Z - Garage - Restitution"),"",B955),""),"")</f>
        <v/>
      </c>
      <c r="K955" s="18" t="str">
        <f>IF(AND(J955="",OR(IMPORT!K955="intervention",IMPORT!K955="intervention-late")),IF(OR(A955="Z - Garage - Livraison",A955="Z - Garage - Restitution"),"",B955),"")</f>
        <v/>
      </c>
      <c r="L955" s="18" t="str">
        <f t="shared" si="28"/>
        <v/>
      </c>
      <c r="M955" s="20" t="str">
        <f>IFERROR(INT(IF(OR(IMPORT!K955="intervention",IMPORT!K955="intervention-late",IMPORT!K955="unavailable"),IF(J955&lt;&gt;"",MID(VLOOKUP(B955,IMPORT!$F:$AF,21,0),1,10),MID(VLOOKUP(B955,IMPORT!$F:$AF,19,0),1,10)),"")),"")</f>
        <v/>
      </c>
      <c r="N955" s="20" t="str">
        <f>IFERROR(INT(IF(OR(IMPORT!K955="intervention",IMPORT!K955="intervention-late",IMPORT!K955="unavailable"),IF(J955&lt;&gt;"",MID(VLOOKUP(B955,IMPORT!$F:$AF,22,0),1,10),MID(VLOOKUP(B955,IMPORT!$F:$AF,20,0),1,10)),"")),"")</f>
        <v/>
      </c>
      <c r="O955" s="18" t="str">
        <f t="shared" ca="1" si="29"/>
        <v/>
      </c>
      <c r="P955" s="14" t="str">
        <f>IFERROR(INT(IF(MID(VLOOKUP(B955,IMPORT!$F:$AF,23,FALSE),1,10)&lt;&gt;"null",MID(VLOOKUP(B955,IMPORT!$F:$AF,23,FALSE),1,10),"")),"")</f>
        <v/>
      </c>
      <c r="Q955" s="16" t="str">
        <f>IFERROR(INT(IF(MID(VLOOKUP(B955,IMPORT!$F:$AF,26,FALSE),1,10)&lt;&gt;"null",MID(VLOOKUP(B955,IMPORT!$F:$AF,26,FALSE),1,10),"")),"")</f>
        <v/>
      </c>
      <c r="R955" s="16" t="str">
        <f>IFERROR(IF(VLOOKUP(B955,IMPORT!$F:$AF,11,FALSE)="true","X",""),"")</f>
        <v/>
      </c>
      <c r="S955" s="16" t="str">
        <f>IFERROR(IF(VLOOKUP(B955,IMPORT!$F:$AF,12,FALSE)="true","X",""),"")</f>
        <v/>
      </c>
      <c r="T955" s="16" t="str">
        <f>IFERROR(IF(VLOOKUP(B955,IMPORT!$F:$AF,9,FALSE)="true","X",""),"")</f>
        <v/>
      </c>
      <c r="U955" s="16" t="str">
        <f>IFERROR(IF(VLOOKUP(B955,IMPORT!$F:$AF,10,FALSE)="true","X",""),"")</f>
        <v/>
      </c>
      <c r="V955" s="16" t="str">
        <f>IFERROR(IF(VLOOKUP(B955,IMPORT!$F:$AF,13,FALSE)="true","X",""),"")</f>
        <v/>
      </c>
      <c r="W955" s="16" t="str">
        <f>IFERROR(IF(VLOOKUP(B955,IMPORT!$F:$AF,14,FALSE)="true","X",""),"")</f>
        <v/>
      </c>
      <c r="X955" s="12" t="str">
        <f>IFERROR(INT(IF(MID(VLOOKUP(B955,IMPORT!$F:$AF,27,FALSE),1,10)&lt;&gt;"null",MID(VLOOKUP(B955,IMPORT!$F:$AF,27,FALSE),1,10),"-")),"")</f>
        <v/>
      </c>
      <c r="Y955" s="21" t="str">
        <f>IFERROR(IF(VLOOKUP(B955,IMPORT!$F:$AF,24,FALSE)&lt;&gt;"null",VLOOKUP(B955,IMPORT!$F:$AF,24,FALSE),""),"")</f>
        <v/>
      </c>
      <c r="Z955" s="18" t="str">
        <f>IFERROR(IF(VLOOKUP(B955,IMPORT!$F:$AF,25,FALSE)&lt;&gt;"null",VLOOKUP(B955,IMPORT!$F:$AF,25,FALSE),""),"")</f>
        <v/>
      </c>
    </row>
    <row r="956" spans="1:26">
      <c r="A956" s="1" t="str">
        <f>IFERROR(IF(IMPORT!C956&lt;&gt;"",IMPORT!C956,""),"")</f>
        <v/>
      </c>
      <c r="B956" s="1">
        <f>IFERROR(VLOOKUP(D956,IMPORT!$1:$1048576,6,FALSE),"")</f>
        <v>0</v>
      </c>
      <c r="C956" s="1" t="str">
        <f>IFERROR(VLOOKUP(B956,IMPORT!$F:$G,2,FALSE),"")</f>
        <v/>
      </c>
      <c r="D956" s="8" t="str">
        <f>IFERROR(IF(IMPORT!A956&lt;&gt;"",IMPORT!A956,""),"")</f>
        <v/>
      </c>
      <c r="E956" s="1">
        <f>IFERROR(VLOOKUP(D956,IMPORT!$1:$1048576,21,FALSE),"")</f>
        <v>0</v>
      </c>
      <c r="F956" s="22" t="str">
        <f>IFERROR(IF(VLOOKUP(B956,IMPORT!$F:$J,4,0)="true","","S"),"")</f>
        <v/>
      </c>
      <c r="G956" s="10" t="str">
        <f>IFERROR(IF(VLOOKUP(B956,IMPORT!$F:$J,5,0)="normal","","B"),"")</f>
        <v/>
      </c>
      <c r="H956" s="23" t="str">
        <f>IFERROR(IF(VLOOKUP(B956,IMPORT!$F:$L,7,0)="true","","P"),"")</f>
        <v/>
      </c>
      <c r="I956" s="18" t="str">
        <f>IF(AND(OR(IMPORT!K956="available",IMPORT!K956="reservation",IMPORT!K956="reservation-late"),OR(A956&lt;&gt;"Z - Garage - Livraison",A956&lt;&gt;"Z - Garage - Livraison")),B956,"")</f>
        <v/>
      </c>
      <c r="J956" s="18" t="str">
        <f>IFERROR(IF(VLOOKUP(B956,IMPORT!$F:$AF,21,FALSE)&lt;&gt;"null",IF(OR(A956="Z - Garage - Livraison",A956="Z - Garage - Restitution"),"",B956),""),"")</f>
        <v/>
      </c>
      <c r="K956" s="18" t="str">
        <f>IF(AND(J956="",OR(IMPORT!K956="intervention",IMPORT!K956="intervention-late")),IF(OR(A956="Z - Garage - Livraison",A956="Z - Garage - Restitution"),"",B956),"")</f>
        <v/>
      </c>
      <c r="L956" s="18" t="str">
        <f t="shared" si="28"/>
        <v/>
      </c>
      <c r="M956" s="20" t="str">
        <f>IFERROR(INT(IF(OR(IMPORT!K956="intervention",IMPORT!K956="intervention-late",IMPORT!K956="unavailable"),IF(J956&lt;&gt;"",MID(VLOOKUP(B956,IMPORT!$F:$AF,21,0),1,10),MID(VLOOKUP(B956,IMPORT!$F:$AF,19,0),1,10)),"")),"")</f>
        <v/>
      </c>
      <c r="N956" s="20" t="str">
        <f>IFERROR(INT(IF(OR(IMPORT!K956="intervention",IMPORT!K956="intervention-late",IMPORT!K956="unavailable"),IF(J956&lt;&gt;"",MID(VLOOKUP(B956,IMPORT!$F:$AF,22,0),1,10),MID(VLOOKUP(B956,IMPORT!$F:$AF,20,0),1,10)),"")),"")</f>
        <v/>
      </c>
      <c r="O956" s="18" t="str">
        <f t="shared" ca="1" si="29"/>
        <v/>
      </c>
      <c r="P956" s="14" t="str">
        <f>IFERROR(INT(IF(MID(VLOOKUP(B956,IMPORT!$F:$AF,23,FALSE),1,10)&lt;&gt;"null",MID(VLOOKUP(B956,IMPORT!$F:$AF,23,FALSE),1,10),"")),"")</f>
        <v/>
      </c>
      <c r="Q956" s="16" t="str">
        <f>IFERROR(INT(IF(MID(VLOOKUP(B956,IMPORT!$F:$AF,26,FALSE),1,10)&lt;&gt;"null",MID(VLOOKUP(B956,IMPORT!$F:$AF,26,FALSE),1,10),"")),"")</f>
        <v/>
      </c>
      <c r="R956" s="16" t="str">
        <f>IFERROR(IF(VLOOKUP(B956,IMPORT!$F:$AF,11,FALSE)="true","X",""),"")</f>
        <v/>
      </c>
      <c r="S956" s="16" t="str">
        <f>IFERROR(IF(VLOOKUP(B956,IMPORT!$F:$AF,12,FALSE)="true","X",""),"")</f>
        <v/>
      </c>
      <c r="T956" s="16" t="str">
        <f>IFERROR(IF(VLOOKUP(B956,IMPORT!$F:$AF,9,FALSE)="true","X",""),"")</f>
        <v/>
      </c>
      <c r="U956" s="16" t="str">
        <f>IFERROR(IF(VLOOKUP(B956,IMPORT!$F:$AF,10,FALSE)="true","X",""),"")</f>
        <v/>
      </c>
      <c r="V956" s="16" t="str">
        <f>IFERROR(IF(VLOOKUP(B956,IMPORT!$F:$AF,13,FALSE)="true","X",""),"")</f>
        <v/>
      </c>
      <c r="W956" s="16" t="str">
        <f>IFERROR(IF(VLOOKUP(B956,IMPORT!$F:$AF,14,FALSE)="true","X",""),"")</f>
        <v/>
      </c>
      <c r="X956" s="12" t="str">
        <f>IFERROR(INT(IF(MID(VLOOKUP(B956,IMPORT!$F:$AF,27,FALSE),1,10)&lt;&gt;"null",MID(VLOOKUP(B956,IMPORT!$F:$AF,27,FALSE),1,10),"-")),"")</f>
        <v/>
      </c>
      <c r="Y956" s="21" t="str">
        <f>IFERROR(IF(VLOOKUP(B956,IMPORT!$F:$AF,24,FALSE)&lt;&gt;"null",VLOOKUP(B956,IMPORT!$F:$AF,24,FALSE),""),"")</f>
        <v/>
      </c>
      <c r="Z956" s="18" t="str">
        <f>IFERROR(IF(VLOOKUP(B956,IMPORT!$F:$AF,25,FALSE)&lt;&gt;"null",VLOOKUP(B956,IMPORT!$F:$AF,25,FALSE),""),"")</f>
        <v/>
      </c>
    </row>
    <row r="957" spans="1:26">
      <c r="A957" s="1" t="str">
        <f>IFERROR(IF(IMPORT!C957&lt;&gt;"",IMPORT!C957,""),"")</f>
        <v/>
      </c>
      <c r="B957" s="1">
        <f>IFERROR(VLOOKUP(D957,IMPORT!$1:$1048576,6,FALSE),"")</f>
        <v>0</v>
      </c>
      <c r="C957" s="1" t="str">
        <f>IFERROR(VLOOKUP(B957,IMPORT!$F:$G,2,FALSE),"")</f>
        <v/>
      </c>
      <c r="D957" s="8" t="str">
        <f>IFERROR(IF(IMPORT!A957&lt;&gt;"",IMPORT!A957,""),"")</f>
        <v/>
      </c>
      <c r="E957" s="1">
        <f>IFERROR(VLOOKUP(D957,IMPORT!$1:$1048576,21,FALSE),"")</f>
        <v>0</v>
      </c>
      <c r="F957" s="22" t="str">
        <f>IFERROR(IF(VLOOKUP(B957,IMPORT!$F:$J,4,0)="true","","S"),"")</f>
        <v/>
      </c>
      <c r="G957" s="10" t="str">
        <f>IFERROR(IF(VLOOKUP(B957,IMPORT!$F:$J,5,0)="normal","","B"),"")</f>
        <v/>
      </c>
      <c r="H957" s="23" t="str">
        <f>IFERROR(IF(VLOOKUP(B957,IMPORT!$F:$L,7,0)="true","","P"),"")</f>
        <v/>
      </c>
      <c r="I957" s="18" t="str">
        <f>IF(AND(OR(IMPORT!K957="available",IMPORT!K957="reservation",IMPORT!K957="reservation-late"),OR(A957&lt;&gt;"Z - Garage - Livraison",A957&lt;&gt;"Z - Garage - Livraison")),B957,"")</f>
        <v/>
      </c>
      <c r="J957" s="18" t="str">
        <f>IFERROR(IF(VLOOKUP(B957,IMPORT!$F:$AF,21,FALSE)&lt;&gt;"null",IF(OR(A957="Z - Garage - Livraison",A957="Z - Garage - Restitution"),"",B957),""),"")</f>
        <v/>
      </c>
      <c r="K957" s="18" t="str">
        <f>IF(AND(J957="",OR(IMPORT!K957="intervention",IMPORT!K957="intervention-late")),IF(OR(A957="Z - Garage - Livraison",A957="Z - Garage - Restitution"),"",B957),"")</f>
        <v/>
      </c>
      <c r="L957" s="18" t="str">
        <f t="shared" si="28"/>
        <v/>
      </c>
      <c r="M957" s="20" t="str">
        <f>IFERROR(INT(IF(OR(IMPORT!K957="intervention",IMPORT!K957="intervention-late",IMPORT!K957="unavailable"),IF(J957&lt;&gt;"",MID(VLOOKUP(B957,IMPORT!$F:$AF,21,0),1,10),MID(VLOOKUP(B957,IMPORT!$F:$AF,19,0),1,10)),"")),"")</f>
        <v/>
      </c>
      <c r="N957" s="20" t="str">
        <f>IFERROR(INT(IF(OR(IMPORT!K957="intervention",IMPORT!K957="intervention-late",IMPORT!K957="unavailable"),IF(J957&lt;&gt;"",MID(VLOOKUP(B957,IMPORT!$F:$AF,22,0),1,10),MID(VLOOKUP(B957,IMPORT!$F:$AF,20,0),1,10)),"")),"")</f>
        <v/>
      </c>
      <c r="O957" s="18" t="str">
        <f t="shared" ca="1" si="29"/>
        <v/>
      </c>
      <c r="P957" s="14" t="str">
        <f>IFERROR(INT(IF(MID(VLOOKUP(B957,IMPORT!$F:$AF,23,FALSE),1,10)&lt;&gt;"null",MID(VLOOKUP(B957,IMPORT!$F:$AF,23,FALSE),1,10),"")),"")</f>
        <v/>
      </c>
      <c r="Q957" s="16" t="str">
        <f>IFERROR(INT(IF(MID(VLOOKUP(B957,IMPORT!$F:$AF,26,FALSE),1,10)&lt;&gt;"null",MID(VLOOKUP(B957,IMPORT!$F:$AF,26,FALSE),1,10),"")),"")</f>
        <v/>
      </c>
      <c r="R957" s="16" t="str">
        <f>IFERROR(IF(VLOOKUP(B957,IMPORT!$F:$AF,11,FALSE)="true","X",""),"")</f>
        <v/>
      </c>
      <c r="S957" s="16" t="str">
        <f>IFERROR(IF(VLOOKUP(B957,IMPORT!$F:$AF,12,FALSE)="true","X",""),"")</f>
        <v/>
      </c>
      <c r="T957" s="16" t="str">
        <f>IFERROR(IF(VLOOKUP(B957,IMPORT!$F:$AF,9,FALSE)="true","X",""),"")</f>
        <v/>
      </c>
      <c r="U957" s="16" t="str">
        <f>IFERROR(IF(VLOOKUP(B957,IMPORT!$F:$AF,10,FALSE)="true","X",""),"")</f>
        <v/>
      </c>
      <c r="V957" s="16" t="str">
        <f>IFERROR(IF(VLOOKUP(B957,IMPORT!$F:$AF,13,FALSE)="true","X",""),"")</f>
        <v/>
      </c>
      <c r="W957" s="16" t="str">
        <f>IFERROR(IF(VLOOKUP(B957,IMPORT!$F:$AF,14,FALSE)="true","X",""),"")</f>
        <v/>
      </c>
      <c r="X957" s="12" t="str">
        <f>IFERROR(INT(IF(MID(VLOOKUP(B957,IMPORT!$F:$AF,27,FALSE),1,10)&lt;&gt;"null",MID(VLOOKUP(B957,IMPORT!$F:$AF,27,FALSE),1,10),"-")),"")</f>
        <v/>
      </c>
      <c r="Y957" s="21" t="str">
        <f>IFERROR(IF(VLOOKUP(B957,IMPORT!$F:$AF,24,FALSE)&lt;&gt;"null",VLOOKUP(B957,IMPORT!$F:$AF,24,FALSE),""),"")</f>
        <v/>
      </c>
      <c r="Z957" s="18" t="str">
        <f>IFERROR(IF(VLOOKUP(B957,IMPORT!$F:$AF,25,FALSE)&lt;&gt;"null",VLOOKUP(B957,IMPORT!$F:$AF,25,FALSE),""),"")</f>
        <v/>
      </c>
    </row>
    <row r="958" spans="1:26">
      <c r="A958" s="1" t="str">
        <f>IFERROR(IF(IMPORT!C958&lt;&gt;"",IMPORT!C958,""),"")</f>
        <v/>
      </c>
      <c r="B958" s="1">
        <f>IFERROR(VLOOKUP(D958,IMPORT!$1:$1048576,6,FALSE),"")</f>
        <v>0</v>
      </c>
      <c r="C958" s="1" t="str">
        <f>IFERROR(VLOOKUP(B958,IMPORT!$F:$G,2,FALSE),"")</f>
        <v/>
      </c>
      <c r="D958" s="8" t="str">
        <f>IFERROR(IF(IMPORT!A958&lt;&gt;"",IMPORT!A958,""),"")</f>
        <v/>
      </c>
      <c r="E958" s="1">
        <f>IFERROR(VLOOKUP(D958,IMPORT!$1:$1048576,21,FALSE),"")</f>
        <v>0</v>
      </c>
      <c r="F958" s="22" t="str">
        <f>IFERROR(IF(VLOOKUP(B958,IMPORT!$F:$J,4,0)="true","","S"),"")</f>
        <v/>
      </c>
      <c r="G958" s="10" t="str">
        <f>IFERROR(IF(VLOOKUP(B958,IMPORT!$F:$J,5,0)="normal","","B"),"")</f>
        <v/>
      </c>
      <c r="H958" s="23" t="str">
        <f>IFERROR(IF(VLOOKUP(B958,IMPORT!$F:$L,7,0)="true","","P"),"")</f>
        <v/>
      </c>
      <c r="I958" s="18" t="str">
        <f>IF(AND(OR(IMPORT!K958="available",IMPORT!K958="reservation",IMPORT!K958="reservation-late"),OR(A958&lt;&gt;"Z - Garage - Livraison",A958&lt;&gt;"Z - Garage - Livraison")),B958,"")</f>
        <v/>
      </c>
      <c r="J958" s="18" t="str">
        <f>IFERROR(IF(VLOOKUP(B958,IMPORT!$F:$AF,21,FALSE)&lt;&gt;"null",IF(OR(A958="Z - Garage - Livraison",A958="Z - Garage - Restitution"),"",B958),""),"")</f>
        <v/>
      </c>
      <c r="K958" s="18" t="str">
        <f>IF(AND(J958="",OR(IMPORT!K958="intervention",IMPORT!K958="intervention-late")),IF(OR(A958="Z - Garage - Livraison",A958="Z - Garage - Restitution"),"",B958),"")</f>
        <v/>
      </c>
      <c r="L958" s="18" t="str">
        <f t="shared" si="28"/>
        <v/>
      </c>
      <c r="M958" s="20" t="str">
        <f>IFERROR(INT(IF(OR(IMPORT!K958="intervention",IMPORT!K958="intervention-late",IMPORT!K958="unavailable"),IF(J958&lt;&gt;"",MID(VLOOKUP(B958,IMPORT!$F:$AF,21,0),1,10),MID(VLOOKUP(B958,IMPORT!$F:$AF,19,0),1,10)),"")),"")</f>
        <v/>
      </c>
      <c r="N958" s="20" t="str">
        <f>IFERROR(INT(IF(OR(IMPORT!K958="intervention",IMPORT!K958="intervention-late",IMPORT!K958="unavailable"),IF(J958&lt;&gt;"",MID(VLOOKUP(B958,IMPORT!$F:$AF,22,0),1,10),MID(VLOOKUP(B958,IMPORT!$F:$AF,20,0),1,10)),"")),"")</f>
        <v/>
      </c>
      <c r="O958" s="18" t="str">
        <f t="shared" ca="1" si="29"/>
        <v/>
      </c>
      <c r="P958" s="14" t="str">
        <f>IFERROR(INT(IF(MID(VLOOKUP(B958,IMPORT!$F:$AF,23,FALSE),1,10)&lt;&gt;"null",MID(VLOOKUP(B958,IMPORT!$F:$AF,23,FALSE),1,10),"")),"")</f>
        <v/>
      </c>
      <c r="Q958" s="16" t="str">
        <f>IFERROR(INT(IF(MID(VLOOKUP(B958,IMPORT!$F:$AF,26,FALSE),1,10)&lt;&gt;"null",MID(VLOOKUP(B958,IMPORT!$F:$AF,26,FALSE),1,10),"")),"")</f>
        <v/>
      </c>
      <c r="R958" s="16" t="str">
        <f>IFERROR(IF(VLOOKUP(B958,IMPORT!$F:$AF,11,FALSE)="true","X",""),"")</f>
        <v/>
      </c>
      <c r="S958" s="16" t="str">
        <f>IFERROR(IF(VLOOKUP(B958,IMPORT!$F:$AF,12,FALSE)="true","X",""),"")</f>
        <v/>
      </c>
      <c r="T958" s="16" t="str">
        <f>IFERROR(IF(VLOOKUP(B958,IMPORT!$F:$AF,9,FALSE)="true","X",""),"")</f>
        <v/>
      </c>
      <c r="U958" s="16" t="str">
        <f>IFERROR(IF(VLOOKUP(B958,IMPORT!$F:$AF,10,FALSE)="true","X",""),"")</f>
        <v/>
      </c>
      <c r="V958" s="16" t="str">
        <f>IFERROR(IF(VLOOKUP(B958,IMPORT!$F:$AF,13,FALSE)="true","X",""),"")</f>
        <v/>
      </c>
      <c r="W958" s="16" t="str">
        <f>IFERROR(IF(VLOOKUP(B958,IMPORT!$F:$AF,14,FALSE)="true","X",""),"")</f>
        <v/>
      </c>
      <c r="X958" s="12" t="str">
        <f>IFERROR(INT(IF(MID(VLOOKUP(B958,IMPORT!$F:$AF,27,FALSE),1,10)&lt;&gt;"null",MID(VLOOKUP(B958,IMPORT!$F:$AF,27,FALSE),1,10),"-")),"")</f>
        <v/>
      </c>
      <c r="Y958" s="21" t="str">
        <f>IFERROR(IF(VLOOKUP(B958,IMPORT!$F:$AF,24,FALSE)&lt;&gt;"null",VLOOKUP(B958,IMPORT!$F:$AF,24,FALSE),""),"")</f>
        <v/>
      </c>
      <c r="Z958" s="18" t="str">
        <f>IFERROR(IF(VLOOKUP(B958,IMPORT!$F:$AF,25,FALSE)&lt;&gt;"null",VLOOKUP(B958,IMPORT!$F:$AF,25,FALSE),""),"")</f>
        <v/>
      </c>
    </row>
    <row r="959" spans="1:26">
      <c r="A959" s="1" t="str">
        <f>IFERROR(IF(IMPORT!C959&lt;&gt;"",IMPORT!C959,""),"")</f>
        <v/>
      </c>
      <c r="B959" s="1">
        <f>IFERROR(VLOOKUP(D959,IMPORT!$1:$1048576,6,FALSE),"")</f>
        <v>0</v>
      </c>
      <c r="C959" s="1" t="str">
        <f>IFERROR(VLOOKUP(B959,IMPORT!$F:$G,2,FALSE),"")</f>
        <v/>
      </c>
      <c r="D959" s="8" t="str">
        <f>IFERROR(IF(IMPORT!A959&lt;&gt;"",IMPORT!A959,""),"")</f>
        <v/>
      </c>
      <c r="E959" s="1">
        <f>IFERROR(VLOOKUP(D959,IMPORT!$1:$1048576,21,FALSE),"")</f>
        <v>0</v>
      </c>
      <c r="F959" s="22" t="str">
        <f>IFERROR(IF(VLOOKUP(B959,IMPORT!$F:$J,4,0)="true","","S"),"")</f>
        <v/>
      </c>
      <c r="G959" s="10" t="str">
        <f>IFERROR(IF(VLOOKUP(B959,IMPORT!$F:$J,5,0)="normal","","B"),"")</f>
        <v/>
      </c>
      <c r="H959" s="23" t="str">
        <f>IFERROR(IF(VLOOKUP(B959,IMPORT!$F:$L,7,0)="true","","P"),"")</f>
        <v/>
      </c>
      <c r="I959" s="18" t="str">
        <f>IF(AND(OR(IMPORT!K959="available",IMPORT!K959="reservation",IMPORT!K959="reservation-late"),OR(A959&lt;&gt;"Z - Garage - Livraison",A959&lt;&gt;"Z - Garage - Livraison")),B959,"")</f>
        <v/>
      </c>
      <c r="J959" s="18" t="str">
        <f>IFERROR(IF(VLOOKUP(B959,IMPORT!$F:$AF,21,FALSE)&lt;&gt;"null",IF(OR(A959="Z - Garage - Livraison",A959="Z - Garage - Restitution"),"",B959),""),"")</f>
        <v/>
      </c>
      <c r="K959" s="18" t="str">
        <f>IF(AND(J959="",OR(IMPORT!K959="intervention",IMPORT!K959="intervention-late")),IF(OR(A959="Z - Garage - Livraison",A959="Z - Garage - Restitution"),"",B959),"")</f>
        <v/>
      </c>
      <c r="L959" s="18" t="str">
        <f t="shared" si="28"/>
        <v/>
      </c>
      <c r="M959" s="20" t="str">
        <f>IFERROR(INT(IF(OR(IMPORT!K959="intervention",IMPORT!K959="intervention-late",IMPORT!K959="unavailable"),IF(J959&lt;&gt;"",MID(VLOOKUP(B959,IMPORT!$F:$AF,21,0),1,10),MID(VLOOKUP(B959,IMPORT!$F:$AF,19,0),1,10)),"")),"")</f>
        <v/>
      </c>
      <c r="N959" s="20" t="str">
        <f>IFERROR(INT(IF(OR(IMPORT!K959="intervention",IMPORT!K959="intervention-late",IMPORT!K959="unavailable"),IF(J959&lt;&gt;"",MID(VLOOKUP(B959,IMPORT!$F:$AF,22,0),1,10),MID(VLOOKUP(B959,IMPORT!$F:$AF,20,0),1,10)),"")),"")</f>
        <v/>
      </c>
      <c r="O959" s="18" t="str">
        <f t="shared" ca="1" si="29"/>
        <v/>
      </c>
      <c r="P959" s="14" t="str">
        <f>IFERROR(INT(IF(MID(VLOOKUP(B959,IMPORT!$F:$AF,23,FALSE),1,10)&lt;&gt;"null",MID(VLOOKUP(B959,IMPORT!$F:$AF,23,FALSE),1,10),"")),"")</f>
        <v/>
      </c>
      <c r="Q959" s="16" t="str">
        <f>IFERROR(INT(IF(MID(VLOOKUP(B959,IMPORT!$F:$AF,26,FALSE),1,10)&lt;&gt;"null",MID(VLOOKUP(B959,IMPORT!$F:$AF,26,FALSE),1,10),"")),"")</f>
        <v/>
      </c>
      <c r="R959" s="16" t="str">
        <f>IFERROR(IF(VLOOKUP(B959,IMPORT!$F:$AF,11,FALSE)="true","X",""),"")</f>
        <v/>
      </c>
      <c r="S959" s="16" t="str">
        <f>IFERROR(IF(VLOOKUP(B959,IMPORT!$F:$AF,12,FALSE)="true","X",""),"")</f>
        <v/>
      </c>
      <c r="T959" s="16" t="str">
        <f>IFERROR(IF(VLOOKUP(B959,IMPORT!$F:$AF,9,FALSE)="true","X",""),"")</f>
        <v/>
      </c>
      <c r="U959" s="16" t="str">
        <f>IFERROR(IF(VLOOKUP(B959,IMPORT!$F:$AF,10,FALSE)="true","X",""),"")</f>
        <v/>
      </c>
      <c r="V959" s="16" t="str">
        <f>IFERROR(IF(VLOOKUP(B959,IMPORT!$F:$AF,13,FALSE)="true","X",""),"")</f>
        <v/>
      </c>
      <c r="W959" s="16" t="str">
        <f>IFERROR(IF(VLOOKUP(B959,IMPORT!$F:$AF,14,FALSE)="true","X",""),"")</f>
        <v/>
      </c>
      <c r="X959" s="12" t="str">
        <f>IFERROR(INT(IF(MID(VLOOKUP(B959,IMPORT!$F:$AF,27,FALSE),1,10)&lt;&gt;"null",MID(VLOOKUP(B959,IMPORT!$F:$AF,27,FALSE),1,10),"-")),"")</f>
        <v/>
      </c>
      <c r="Y959" s="21" t="str">
        <f>IFERROR(IF(VLOOKUP(B959,IMPORT!$F:$AF,24,FALSE)&lt;&gt;"null",VLOOKUP(B959,IMPORT!$F:$AF,24,FALSE),""),"")</f>
        <v/>
      </c>
      <c r="Z959" s="18" t="str">
        <f>IFERROR(IF(VLOOKUP(B959,IMPORT!$F:$AF,25,FALSE)&lt;&gt;"null",VLOOKUP(B959,IMPORT!$F:$AF,25,FALSE),""),"")</f>
        <v/>
      </c>
    </row>
    <row r="960" spans="1:26">
      <c r="A960" s="1" t="str">
        <f>IFERROR(IF(IMPORT!C960&lt;&gt;"",IMPORT!C960,""),"")</f>
        <v/>
      </c>
      <c r="B960" s="1">
        <f>IFERROR(VLOOKUP(D960,IMPORT!$1:$1048576,6,FALSE),"")</f>
        <v>0</v>
      </c>
      <c r="C960" s="1" t="str">
        <f>IFERROR(VLOOKUP(B960,IMPORT!$F:$G,2,FALSE),"")</f>
        <v/>
      </c>
      <c r="D960" s="8" t="str">
        <f>IFERROR(IF(IMPORT!A960&lt;&gt;"",IMPORT!A960,""),"")</f>
        <v/>
      </c>
      <c r="E960" s="1">
        <f>IFERROR(VLOOKUP(D960,IMPORT!$1:$1048576,21,FALSE),"")</f>
        <v>0</v>
      </c>
      <c r="F960" s="22" t="str">
        <f>IFERROR(IF(VLOOKUP(B960,IMPORT!$F:$J,4,0)="true","","S"),"")</f>
        <v/>
      </c>
      <c r="G960" s="10" t="str">
        <f>IFERROR(IF(VLOOKUP(B960,IMPORT!$F:$J,5,0)="normal","","B"),"")</f>
        <v/>
      </c>
      <c r="H960" s="23" t="str">
        <f>IFERROR(IF(VLOOKUP(B960,IMPORT!$F:$L,7,0)="true","","P"),"")</f>
        <v/>
      </c>
      <c r="I960" s="18" t="str">
        <f>IF(AND(OR(IMPORT!K960="available",IMPORT!K960="reservation",IMPORT!K960="reservation-late"),OR(A960&lt;&gt;"Z - Garage - Livraison",A960&lt;&gt;"Z - Garage - Livraison")),B960,"")</f>
        <v/>
      </c>
      <c r="J960" s="18" t="str">
        <f>IFERROR(IF(VLOOKUP(B960,IMPORT!$F:$AF,21,FALSE)&lt;&gt;"null",IF(OR(A960="Z - Garage - Livraison",A960="Z - Garage - Restitution"),"",B960),""),"")</f>
        <v/>
      </c>
      <c r="K960" s="18" t="str">
        <f>IF(AND(J960="",OR(IMPORT!K960="intervention",IMPORT!K960="intervention-late")),IF(OR(A960="Z - Garage - Livraison",A960="Z - Garage - Restitution"),"",B960),"")</f>
        <v/>
      </c>
      <c r="L960" s="18" t="str">
        <f t="shared" si="28"/>
        <v/>
      </c>
      <c r="M960" s="20" t="str">
        <f>IFERROR(INT(IF(OR(IMPORT!K960="intervention",IMPORT!K960="intervention-late",IMPORT!K960="unavailable"),IF(J960&lt;&gt;"",MID(VLOOKUP(B960,IMPORT!$F:$AF,21,0),1,10),MID(VLOOKUP(B960,IMPORT!$F:$AF,19,0),1,10)),"")),"")</f>
        <v/>
      </c>
      <c r="N960" s="20" t="str">
        <f>IFERROR(INT(IF(OR(IMPORT!K960="intervention",IMPORT!K960="intervention-late",IMPORT!K960="unavailable"),IF(J960&lt;&gt;"",MID(VLOOKUP(B960,IMPORT!$F:$AF,22,0),1,10),MID(VLOOKUP(B960,IMPORT!$F:$AF,20,0),1,10)),"")),"")</f>
        <v/>
      </c>
      <c r="O960" s="18" t="str">
        <f t="shared" ca="1" si="29"/>
        <v/>
      </c>
      <c r="P960" s="14" t="str">
        <f>IFERROR(INT(IF(MID(VLOOKUP(B960,IMPORT!$F:$AF,23,FALSE),1,10)&lt;&gt;"null",MID(VLOOKUP(B960,IMPORT!$F:$AF,23,FALSE),1,10),"")),"")</f>
        <v/>
      </c>
      <c r="Q960" s="16" t="str">
        <f>IFERROR(INT(IF(MID(VLOOKUP(B960,IMPORT!$F:$AF,26,FALSE),1,10)&lt;&gt;"null",MID(VLOOKUP(B960,IMPORT!$F:$AF,26,FALSE),1,10),"")),"")</f>
        <v/>
      </c>
      <c r="R960" s="16" t="str">
        <f>IFERROR(IF(VLOOKUP(B960,IMPORT!$F:$AF,11,FALSE)="true","X",""),"")</f>
        <v/>
      </c>
      <c r="S960" s="16" t="str">
        <f>IFERROR(IF(VLOOKUP(B960,IMPORT!$F:$AF,12,FALSE)="true","X",""),"")</f>
        <v/>
      </c>
      <c r="T960" s="16" t="str">
        <f>IFERROR(IF(VLOOKUP(B960,IMPORT!$F:$AF,9,FALSE)="true","X",""),"")</f>
        <v/>
      </c>
      <c r="U960" s="16" t="str">
        <f>IFERROR(IF(VLOOKUP(B960,IMPORT!$F:$AF,10,FALSE)="true","X",""),"")</f>
        <v/>
      </c>
      <c r="V960" s="16" t="str">
        <f>IFERROR(IF(VLOOKUP(B960,IMPORT!$F:$AF,13,FALSE)="true","X",""),"")</f>
        <v/>
      </c>
      <c r="W960" s="16" t="str">
        <f>IFERROR(IF(VLOOKUP(B960,IMPORT!$F:$AF,14,FALSE)="true","X",""),"")</f>
        <v/>
      </c>
      <c r="X960" s="12" t="str">
        <f>IFERROR(INT(IF(MID(VLOOKUP(B960,IMPORT!$F:$AF,27,FALSE),1,10)&lt;&gt;"null",MID(VLOOKUP(B960,IMPORT!$F:$AF,27,FALSE),1,10),"-")),"")</f>
        <v/>
      </c>
      <c r="Y960" s="21" t="str">
        <f>IFERROR(IF(VLOOKUP(B960,IMPORT!$F:$AF,24,FALSE)&lt;&gt;"null",VLOOKUP(B960,IMPORT!$F:$AF,24,FALSE),""),"")</f>
        <v/>
      </c>
      <c r="Z960" s="18" t="str">
        <f>IFERROR(IF(VLOOKUP(B960,IMPORT!$F:$AF,25,FALSE)&lt;&gt;"null",VLOOKUP(B960,IMPORT!$F:$AF,25,FALSE),""),"")</f>
        <v/>
      </c>
    </row>
    <row r="961" spans="1:26">
      <c r="A961" s="1" t="str">
        <f>IFERROR(IF(IMPORT!C961&lt;&gt;"",IMPORT!C961,""),"")</f>
        <v/>
      </c>
      <c r="B961" s="1">
        <f>IFERROR(VLOOKUP(D961,IMPORT!$1:$1048576,6,FALSE),"")</f>
        <v>0</v>
      </c>
      <c r="C961" s="1" t="str">
        <f>IFERROR(VLOOKUP(B961,IMPORT!$F:$G,2,FALSE),"")</f>
        <v/>
      </c>
      <c r="D961" s="8" t="str">
        <f>IFERROR(IF(IMPORT!A961&lt;&gt;"",IMPORT!A961,""),"")</f>
        <v/>
      </c>
      <c r="E961" s="1">
        <f>IFERROR(VLOOKUP(D961,IMPORT!$1:$1048576,21,FALSE),"")</f>
        <v>0</v>
      </c>
      <c r="F961" s="22" t="str">
        <f>IFERROR(IF(VLOOKUP(B961,IMPORT!$F:$J,4,0)="true","","S"),"")</f>
        <v/>
      </c>
      <c r="G961" s="10" t="str">
        <f>IFERROR(IF(VLOOKUP(B961,IMPORT!$F:$J,5,0)="normal","","B"),"")</f>
        <v/>
      </c>
      <c r="H961" s="23" t="str">
        <f>IFERROR(IF(VLOOKUP(B961,IMPORT!$F:$L,7,0)="true","","P"),"")</f>
        <v/>
      </c>
      <c r="I961" s="18" t="str">
        <f>IF(AND(OR(IMPORT!K961="available",IMPORT!K961="reservation",IMPORT!K961="reservation-late"),OR(A961&lt;&gt;"Z - Garage - Livraison",A961&lt;&gt;"Z - Garage - Livraison")),B961,"")</f>
        <v/>
      </c>
      <c r="J961" s="18" t="str">
        <f>IFERROR(IF(VLOOKUP(B961,IMPORT!$F:$AF,21,FALSE)&lt;&gt;"null",IF(OR(A961="Z - Garage - Livraison",A961="Z - Garage - Restitution"),"",B961),""),"")</f>
        <v/>
      </c>
      <c r="K961" s="18" t="str">
        <f>IF(AND(J961="",OR(IMPORT!K961="intervention",IMPORT!K961="intervention-late")),IF(OR(A961="Z - Garage - Livraison",A961="Z - Garage - Restitution"),"",B961),"")</f>
        <v/>
      </c>
      <c r="L961" s="18" t="str">
        <f t="shared" si="28"/>
        <v/>
      </c>
      <c r="M961" s="20" t="str">
        <f>IFERROR(INT(IF(OR(IMPORT!K961="intervention",IMPORT!K961="intervention-late",IMPORT!K961="unavailable"),IF(J961&lt;&gt;"",MID(VLOOKUP(B961,IMPORT!$F:$AF,21,0),1,10),MID(VLOOKUP(B961,IMPORT!$F:$AF,19,0),1,10)),"")),"")</f>
        <v/>
      </c>
      <c r="N961" s="20" t="str">
        <f>IFERROR(INT(IF(OR(IMPORT!K961="intervention",IMPORT!K961="intervention-late",IMPORT!K961="unavailable"),IF(J961&lt;&gt;"",MID(VLOOKUP(B961,IMPORT!$F:$AF,22,0),1,10),MID(VLOOKUP(B961,IMPORT!$F:$AF,20,0),1,10)),"")),"")</f>
        <v/>
      </c>
      <c r="O961" s="18" t="str">
        <f t="shared" ca="1" si="29"/>
        <v/>
      </c>
      <c r="P961" s="14" t="str">
        <f>IFERROR(INT(IF(MID(VLOOKUP(B961,IMPORT!$F:$AF,23,FALSE),1,10)&lt;&gt;"null",MID(VLOOKUP(B961,IMPORT!$F:$AF,23,FALSE),1,10),"")),"")</f>
        <v/>
      </c>
      <c r="Q961" s="16" t="str">
        <f>IFERROR(INT(IF(MID(VLOOKUP(B961,IMPORT!$F:$AF,26,FALSE),1,10)&lt;&gt;"null",MID(VLOOKUP(B961,IMPORT!$F:$AF,26,FALSE),1,10),"")),"")</f>
        <v/>
      </c>
      <c r="R961" s="16" t="str">
        <f>IFERROR(IF(VLOOKUP(B961,IMPORT!$F:$AF,11,FALSE)="true","X",""),"")</f>
        <v/>
      </c>
      <c r="S961" s="16" t="str">
        <f>IFERROR(IF(VLOOKUP(B961,IMPORT!$F:$AF,12,FALSE)="true","X",""),"")</f>
        <v/>
      </c>
      <c r="T961" s="16" t="str">
        <f>IFERROR(IF(VLOOKUP(B961,IMPORT!$F:$AF,9,FALSE)="true","X",""),"")</f>
        <v/>
      </c>
      <c r="U961" s="16" t="str">
        <f>IFERROR(IF(VLOOKUP(B961,IMPORT!$F:$AF,10,FALSE)="true","X",""),"")</f>
        <v/>
      </c>
      <c r="V961" s="16" t="str">
        <f>IFERROR(IF(VLOOKUP(B961,IMPORT!$F:$AF,13,FALSE)="true","X",""),"")</f>
        <v/>
      </c>
      <c r="W961" s="16" t="str">
        <f>IFERROR(IF(VLOOKUP(B961,IMPORT!$F:$AF,14,FALSE)="true","X",""),"")</f>
        <v/>
      </c>
      <c r="X961" s="12" t="str">
        <f>IFERROR(INT(IF(MID(VLOOKUP(B961,IMPORT!$F:$AF,27,FALSE),1,10)&lt;&gt;"null",MID(VLOOKUP(B961,IMPORT!$F:$AF,27,FALSE),1,10),"-")),"")</f>
        <v/>
      </c>
      <c r="Y961" s="21" t="str">
        <f>IFERROR(IF(VLOOKUP(B961,IMPORT!$F:$AF,24,FALSE)&lt;&gt;"null",VLOOKUP(B961,IMPORT!$F:$AF,24,FALSE),""),"")</f>
        <v/>
      </c>
      <c r="Z961" s="18" t="str">
        <f>IFERROR(IF(VLOOKUP(B961,IMPORT!$F:$AF,25,FALSE)&lt;&gt;"null",VLOOKUP(B961,IMPORT!$F:$AF,25,FALSE),""),"")</f>
        <v/>
      </c>
    </row>
    <row r="962" spans="1:26">
      <c r="A962" s="1" t="str">
        <f>IFERROR(IF(IMPORT!C962&lt;&gt;"",IMPORT!C962,""),"")</f>
        <v/>
      </c>
      <c r="B962" s="1">
        <f>IFERROR(VLOOKUP(D962,IMPORT!$1:$1048576,6,FALSE),"")</f>
        <v>0</v>
      </c>
      <c r="C962" s="1" t="str">
        <f>IFERROR(VLOOKUP(B962,IMPORT!$F:$G,2,FALSE),"")</f>
        <v/>
      </c>
      <c r="D962" s="8" t="str">
        <f>IFERROR(IF(IMPORT!A962&lt;&gt;"",IMPORT!A962,""),"")</f>
        <v/>
      </c>
      <c r="E962" s="1">
        <f>IFERROR(VLOOKUP(D962,IMPORT!$1:$1048576,21,FALSE),"")</f>
        <v>0</v>
      </c>
      <c r="F962" s="22" t="str">
        <f>IFERROR(IF(VLOOKUP(B962,IMPORT!$F:$J,4,0)="true","","S"),"")</f>
        <v/>
      </c>
      <c r="G962" s="10" t="str">
        <f>IFERROR(IF(VLOOKUP(B962,IMPORT!$F:$J,5,0)="normal","","B"),"")</f>
        <v/>
      </c>
      <c r="H962" s="23" t="str">
        <f>IFERROR(IF(VLOOKUP(B962,IMPORT!$F:$L,7,0)="true","","P"),"")</f>
        <v/>
      </c>
      <c r="I962" s="18" t="str">
        <f>IF(AND(OR(IMPORT!K962="available",IMPORT!K962="reservation",IMPORT!K962="reservation-late"),OR(A962&lt;&gt;"Z - Garage - Livraison",A962&lt;&gt;"Z - Garage - Livraison")),B962,"")</f>
        <v/>
      </c>
      <c r="J962" s="18" t="str">
        <f>IFERROR(IF(VLOOKUP(B962,IMPORT!$F:$AF,21,FALSE)&lt;&gt;"null",IF(OR(A962="Z - Garage - Livraison",A962="Z - Garage - Restitution"),"",B962),""),"")</f>
        <v/>
      </c>
      <c r="K962" s="18" t="str">
        <f>IF(AND(J962="",OR(IMPORT!K962="intervention",IMPORT!K962="intervention-late")),IF(OR(A962="Z - Garage - Livraison",A962="Z - Garage - Restitution"),"",B962),"")</f>
        <v/>
      </c>
      <c r="L962" s="18" t="str">
        <f t="shared" ref="L962:L1025" si="30">IFERROR(IF(OR(A962="Z - Garage - Livraison",A962="Z - Garage - Restitution"),B962,""),"")</f>
        <v/>
      </c>
      <c r="M962" s="20" t="str">
        <f>IFERROR(INT(IF(OR(IMPORT!K962="intervention",IMPORT!K962="intervention-late",IMPORT!K962="unavailable"),IF(J962&lt;&gt;"",MID(VLOOKUP(B962,IMPORT!$F:$AF,21,0),1,10),MID(VLOOKUP(B962,IMPORT!$F:$AF,19,0),1,10)),"")),"")</f>
        <v/>
      </c>
      <c r="N962" s="20" t="str">
        <f>IFERROR(INT(IF(OR(IMPORT!K962="intervention",IMPORT!K962="intervention-late",IMPORT!K962="unavailable"),IF(J962&lt;&gt;"",MID(VLOOKUP(B962,IMPORT!$F:$AF,22,0),1,10),MID(VLOOKUP(B962,IMPORT!$F:$AF,20,0),1,10)),"")),"")</f>
        <v/>
      </c>
      <c r="O962" s="18" t="str">
        <f t="shared" ca="1" si="29"/>
        <v/>
      </c>
      <c r="P962" s="14" t="str">
        <f>IFERROR(INT(IF(MID(VLOOKUP(B962,IMPORT!$F:$AF,23,FALSE),1,10)&lt;&gt;"null",MID(VLOOKUP(B962,IMPORT!$F:$AF,23,FALSE),1,10),"")),"")</f>
        <v/>
      </c>
      <c r="Q962" s="16" t="str">
        <f>IFERROR(INT(IF(MID(VLOOKUP(B962,IMPORT!$F:$AF,26,FALSE),1,10)&lt;&gt;"null",MID(VLOOKUP(B962,IMPORT!$F:$AF,26,FALSE),1,10),"")),"")</f>
        <v/>
      </c>
      <c r="R962" s="16" t="str">
        <f>IFERROR(IF(VLOOKUP(B962,IMPORT!$F:$AF,11,FALSE)="true","X",""),"")</f>
        <v/>
      </c>
      <c r="S962" s="16" t="str">
        <f>IFERROR(IF(VLOOKUP(B962,IMPORT!$F:$AF,12,FALSE)="true","X",""),"")</f>
        <v/>
      </c>
      <c r="T962" s="16" t="str">
        <f>IFERROR(IF(VLOOKUP(B962,IMPORT!$F:$AF,9,FALSE)="true","X",""),"")</f>
        <v/>
      </c>
      <c r="U962" s="16" t="str">
        <f>IFERROR(IF(VLOOKUP(B962,IMPORT!$F:$AF,10,FALSE)="true","X",""),"")</f>
        <v/>
      </c>
      <c r="V962" s="16" t="str">
        <f>IFERROR(IF(VLOOKUP(B962,IMPORT!$F:$AF,13,FALSE)="true","X",""),"")</f>
        <v/>
      </c>
      <c r="W962" s="16" t="str">
        <f>IFERROR(IF(VLOOKUP(B962,IMPORT!$F:$AF,14,FALSE)="true","X",""),"")</f>
        <v/>
      </c>
      <c r="X962" s="12" t="str">
        <f>IFERROR(INT(IF(MID(VLOOKUP(B962,IMPORT!$F:$AF,27,FALSE),1,10)&lt;&gt;"null",MID(VLOOKUP(B962,IMPORT!$F:$AF,27,FALSE),1,10),"-")),"")</f>
        <v/>
      </c>
      <c r="Y962" s="21" t="str">
        <f>IFERROR(IF(VLOOKUP(B962,IMPORT!$F:$AF,24,FALSE)&lt;&gt;"null",VLOOKUP(B962,IMPORT!$F:$AF,24,FALSE),""),"")</f>
        <v/>
      </c>
      <c r="Z962" s="18" t="str">
        <f>IFERROR(IF(VLOOKUP(B962,IMPORT!$F:$AF,25,FALSE)&lt;&gt;"null",VLOOKUP(B962,IMPORT!$F:$AF,25,FALSE),""),"")</f>
        <v/>
      </c>
    </row>
    <row r="963" spans="1:26">
      <c r="A963" s="1" t="str">
        <f>IFERROR(IF(IMPORT!C963&lt;&gt;"",IMPORT!C963,""),"")</f>
        <v/>
      </c>
      <c r="B963" s="1">
        <f>IFERROR(VLOOKUP(D963,IMPORT!$1:$1048576,6,FALSE),"")</f>
        <v>0</v>
      </c>
      <c r="C963" s="1" t="str">
        <f>IFERROR(VLOOKUP(B963,IMPORT!$F:$G,2,FALSE),"")</f>
        <v/>
      </c>
      <c r="D963" s="8" t="str">
        <f>IFERROR(IF(IMPORT!A963&lt;&gt;"",IMPORT!A963,""),"")</f>
        <v/>
      </c>
      <c r="E963" s="1">
        <f>IFERROR(VLOOKUP(D963,IMPORT!$1:$1048576,21,FALSE),"")</f>
        <v>0</v>
      </c>
      <c r="F963" s="22" t="str">
        <f>IFERROR(IF(VLOOKUP(B963,IMPORT!$F:$J,4,0)="true","","S"),"")</f>
        <v/>
      </c>
      <c r="G963" s="10" t="str">
        <f>IFERROR(IF(VLOOKUP(B963,IMPORT!$F:$J,5,0)="normal","","B"),"")</f>
        <v/>
      </c>
      <c r="H963" s="23" t="str">
        <f>IFERROR(IF(VLOOKUP(B963,IMPORT!$F:$L,7,0)="true","","P"),"")</f>
        <v/>
      </c>
      <c r="I963" s="18" t="str">
        <f>IF(AND(OR(IMPORT!K963="available",IMPORT!K963="reservation",IMPORT!K963="reservation-late"),OR(A963&lt;&gt;"Z - Garage - Livraison",A963&lt;&gt;"Z - Garage - Livraison")),B963,"")</f>
        <v/>
      </c>
      <c r="J963" s="18" t="str">
        <f>IFERROR(IF(VLOOKUP(B963,IMPORT!$F:$AF,21,FALSE)&lt;&gt;"null",IF(OR(A963="Z - Garage - Livraison",A963="Z - Garage - Restitution"),"",B963),""),"")</f>
        <v/>
      </c>
      <c r="K963" s="18" t="str">
        <f>IF(AND(J963="",OR(IMPORT!K963="intervention",IMPORT!K963="intervention-late")),IF(OR(A963="Z - Garage - Livraison",A963="Z - Garage - Restitution"),"",B963),"")</f>
        <v/>
      </c>
      <c r="L963" s="18" t="str">
        <f t="shared" si="30"/>
        <v/>
      </c>
      <c r="M963" s="20" t="str">
        <f>IFERROR(INT(IF(OR(IMPORT!K963="intervention",IMPORT!K963="intervention-late",IMPORT!K963="unavailable"),IF(J963&lt;&gt;"",MID(VLOOKUP(B963,IMPORT!$F:$AF,21,0),1,10),MID(VLOOKUP(B963,IMPORT!$F:$AF,19,0),1,10)),"")),"")</f>
        <v/>
      </c>
      <c r="N963" s="20" t="str">
        <f>IFERROR(INT(IF(OR(IMPORT!K963="intervention",IMPORT!K963="intervention-late",IMPORT!K963="unavailable"),IF(J963&lt;&gt;"",MID(VLOOKUP(B963,IMPORT!$F:$AF,22,0),1,10),MID(VLOOKUP(B963,IMPORT!$F:$AF,20,0),1,10)),"")),"")</f>
        <v/>
      </c>
      <c r="O963" s="18" t="str">
        <f t="shared" ref="O963:O1026" ca="1" si="31">IF(J963&lt;&gt;"",IF(N963&lt;&gt;"",N963-TODAY(),""),"")</f>
        <v/>
      </c>
      <c r="P963" s="14" t="str">
        <f>IFERROR(INT(IF(MID(VLOOKUP(B963,IMPORT!$F:$AF,23,FALSE),1,10)&lt;&gt;"null",MID(VLOOKUP(B963,IMPORT!$F:$AF,23,FALSE),1,10),"")),"")</f>
        <v/>
      </c>
      <c r="Q963" s="16" t="str">
        <f>IFERROR(INT(IF(MID(VLOOKUP(B963,IMPORT!$F:$AF,26,FALSE),1,10)&lt;&gt;"null",MID(VLOOKUP(B963,IMPORT!$F:$AF,26,FALSE),1,10),"")),"")</f>
        <v/>
      </c>
      <c r="R963" s="16" t="str">
        <f>IFERROR(IF(VLOOKUP(B963,IMPORT!$F:$AF,11,FALSE)="true","X",""),"")</f>
        <v/>
      </c>
      <c r="S963" s="16" t="str">
        <f>IFERROR(IF(VLOOKUP(B963,IMPORT!$F:$AF,12,FALSE)="true","X",""),"")</f>
        <v/>
      </c>
      <c r="T963" s="16" t="str">
        <f>IFERROR(IF(VLOOKUP(B963,IMPORT!$F:$AF,9,FALSE)="true","X",""),"")</f>
        <v/>
      </c>
      <c r="U963" s="16" t="str">
        <f>IFERROR(IF(VLOOKUP(B963,IMPORT!$F:$AF,10,FALSE)="true","X",""),"")</f>
        <v/>
      </c>
      <c r="V963" s="16" t="str">
        <f>IFERROR(IF(VLOOKUP(B963,IMPORT!$F:$AF,13,FALSE)="true","X",""),"")</f>
        <v/>
      </c>
      <c r="W963" s="16" t="str">
        <f>IFERROR(IF(VLOOKUP(B963,IMPORT!$F:$AF,14,FALSE)="true","X",""),"")</f>
        <v/>
      </c>
      <c r="X963" s="12" t="str">
        <f>IFERROR(INT(IF(MID(VLOOKUP(B963,IMPORT!$F:$AF,27,FALSE),1,10)&lt;&gt;"null",MID(VLOOKUP(B963,IMPORT!$F:$AF,27,FALSE),1,10),"-")),"")</f>
        <v/>
      </c>
      <c r="Y963" s="21" t="str">
        <f>IFERROR(IF(VLOOKUP(B963,IMPORT!$F:$AF,24,FALSE)&lt;&gt;"null",VLOOKUP(B963,IMPORT!$F:$AF,24,FALSE),""),"")</f>
        <v/>
      </c>
      <c r="Z963" s="18" t="str">
        <f>IFERROR(IF(VLOOKUP(B963,IMPORT!$F:$AF,25,FALSE)&lt;&gt;"null",VLOOKUP(B963,IMPORT!$F:$AF,25,FALSE),""),"")</f>
        <v/>
      </c>
    </row>
    <row r="964" spans="1:26">
      <c r="A964" s="1" t="str">
        <f>IFERROR(IF(IMPORT!C964&lt;&gt;"",IMPORT!C964,""),"")</f>
        <v/>
      </c>
      <c r="B964" s="1">
        <f>IFERROR(VLOOKUP(D964,IMPORT!$1:$1048576,6,FALSE),"")</f>
        <v>0</v>
      </c>
      <c r="C964" s="1" t="str">
        <f>IFERROR(VLOOKUP(B964,IMPORT!$F:$G,2,FALSE),"")</f>
        <v/>
      </c>
      <c r="D964" s="8" t="str">
        <f>IFERROR(IF(IMPORT!A964&lt;&gt;"",IMPORT!A964,""),"")</f>
        <v/>
      </c>
      <c r="E964" s="1">
        <f>IFERROR(VLOOKUP(D964,IMPORT!$1:$1048576,21,FALSE),"")</f>
        <v>0</v>
      </c>
      <c r="F964" s="22" t="str">
        <f>IFERROR(IF(VLOOKUP(B964,IMPORT!$F:$J,4,0)="true","","S"),"")</f>
        <v/>
      </c>
      <c r="G964" s="10" t="str">
        <f>IFERROR(IF(VLOOKUP(B964,IMPORT!$F:$J,5,0)="normal","","B"),"")</f>
        <v/>
      </c>
      <c r="H964" s="23" t="str">
        <f>IFERROR(IF(VLOOKUP(B964,IMPORT!$F:$L,7,0)="true","","P"),"")</f>
        <v/>
      </c>
      <c r="I964" s="18" t="str">
        <f>IF(AND(OR(IMPORT!K964="available",IMPORT!K964="reservation",IMPORT!K964="reservation-late"),OR(A964&lt;&gt;"Z - Garage - Livraison",A964&lt;&gt;"Z - Garage - Livraison")),B964,"")</f>
        <v/>
      </c>
      <c r="J964" s="18" t="str">
        <f>IFERROR(IF(VLOOKUP(B964,IMPORT!$F:$AF,21,FALSE)&lt;&gt;"null",IF(OR(A964="Z - Garage - Livraison",A964="Z - Garage - Restitution"),"",B964),""),"")</f>
        <v/>
      </c>
      <c r="K964" s="18" t="str">
        <f>IF(AND(J964="",OR(IMPORT!K964="intervention",IMPORT!K964="intervention-late")),IF(OR(A964="Z - Garage - Livraison",A964="Z - Garage - Restitution"),"",B964),"")</f>
        <v/>
      </c>
      <c r="L964" s="18" t="str">
        <f t="shared" si="30"/>
        <v/>
      </c>
      <c r="M964" s="20" t="str">
        <f>IFERROR(INT(IF(OR(IMPORT!K964="intervention",IMPORT!K964="intervention-late",IMPORT!K964="unavailable"),IF(J964&lt;&gt;"",MID(VLOOKUP(B964,IMPORT!$F:$AF,21,0),1,10),MID(VLOOKUP(B964,IMPORT!$F:$AF,19,0),1,10)),"")),"")</f>
        <v/>
      </c>
      <c r="N964" s="20" t="str">
        <f>IFERROR(INT(IF(OR(IMPORT!K964="intervention",IMPORT!K964="intervention-late",IMPORT!K964="unavailable"),IF(J964&lt;&gt;"",MID(VLOOKUP(B964,IMPORT!$F:$AF,22,0),1,10),MID(VLOOKUP(B964,IMPORT!$F:$AF,20,0),1,10)),"")),"")</f>
        <v/>
      </c>
      <c r="O964" s="18" t="str">
        <f t="shared" ca="1" si="31"/>
        <v/>
      </c>
      <c r="P964" s="14" t="str">
        <f>IFERROR(INT(IF(MID(VLOOKUP(B964,IMPORT!$F:$AF,23,FALSE),1,10)&lt;&gt;"null",MID(VLOOKUP(B964,IMPORT!$F:$AF,23,FALSE),1,10),"")),"")</f>
        <v/>
      </c>
      <c r="Q964" s="16" t="str">
        <f>IFERROR(INT(IF(MID(VLOOKUP(B964,IMPORT!$F:$AF,26,FALSE),1,10)&lt;&gt;"null",MID(VLOOKUP(B964,IMPORT!$F:$AF,26,FALSE),1,10),"")),"")</f>
        <v/>
      </c>
      <c r="R964" s="16" t="str">
        <f>IFERROR(IF(VLOOKUP(B964,IMPORT!$F:$AF,11,FALSE)="true","X",""),"")</f>
        <v/>
      </c>
      <c r="S964" s="16" t="str">
        <f>IFERROR(IF(VLOOKUP(B964,IMPORT!$F:$AF,12,FALSE)="true","X",""),"")</f>
        <v/>
      </c>
      <c r="T964" s="16" t="str">
        <f>IFERROR(IF(VLOOKUP(B964,IMPORT!$F:$AF,9,FALSE)="true","X",""),"")</f>
        <v/>
      </c>
      <c r="U964" s="16" t="str">
        <f>IFERROR(IF(VLOOKUP(B964,IMPORT!$F:$AF,10,FALSE)="true","X",""),"")</f>
        <v/>
      </c>
      <c r="V964" s="16" t="str">
        <f>IFERROR(IF(VLOOKUP(B964,IMPORT!$F:$AF,13,FALSE)="true","X",""),"")</f>
        <v/>
      </c>
      <c r="W964" s="16" t="str">
        <f>IFERROR(IF(VLOOKUP(B964,IMPORT!$F:$AF,14,FALSE)="true","X",""),"")</f>
        <v/>
      </c>
      <c r="X964" s="12" t="str">
        <f>IFERROR(INT(IF(MID(VLOOKUP(B964,IMPORT!$F:$AF,27,FALSE),1,10)&lt;&gt;"null",MID(VLOOKUP(B964,IMPORT!$F:$AF,27,FALSE),1,10),"-")),"")</f>
        <v/>
      </c>
      <c r="Y964" s="21" t="str">
        <f>IFERROR(IF(VLOOKUP(B964,IMPORT!$F:$AF,24,FALSE)&lt;&gt;"null",VLOOKUP(B964,IMPORT!$F:$AF,24,FALSE),""),"")</f>
        <v/>
      </c>
      <c r="Z964" s="18" t="str">
        <f>IFERROR(IF(VLOOKUP(B964,IMPORT!$F:$AF,25,FALSE)&lt;&gt;"null",VLOOKUP(B964,IMPORT!$F:$AF,25,FALSE),""),"")</f>
        <v/>
      </c>
    </row>
    <row r="965" spans="1:26">
      <c r="A965" s="1" t="str">
        <f>IFERROR(IF(IMPORT!C965&lt;&gt;"",IMPORT!C965,""),"")</f>
        <v/>
      </c>
      <c r="B965" s="1">
        <f>IFERROR(VLOOKUP(D965,IMPORT!$1:$1048576,6,FALSE),"")</f>
        <v>0</v>
      </c>
      <c r="C965" s="1" t="str">
        <f>IFERROR(VLOOKUP(B965,IMPORT!$F:$G,2,FALSE),"")</f>
        <v/>
      </c>
      <c r="D965" s="8" t="str">
        <f>IFERROR(IF(IMPORT!A965&lt;&gt;"",IMPORT!A965,""),"")</f>
        <v/>
      </c>
      <c r="E965" s="1">
        <f>IFERROR(VLOOKUP(D965,IMPORT!$1:$1048576,21,FALSE),"")</f>
        <v>0</v>
      </c>
      <c r="F965" s="22" t="str">
        <f>IFERROR(IF(VLOOKUP(B965,IMPORT!$F:$J,4,0)="true","","S"),"")</f>
        <v/>
      </c>
      <c r="G965" s="10" t="str">
        <f>IFERROR(IF(VLOOKUP(B965,IMPORT!$F:$J,5,0)="normal","","B"),"")</f>
        <v/>
      </c>
      <c r="H965" s="23" t="str">
        <f>IFERROR(IF(VLOOKUP(B965,IMPORT!$F:$L,7,0)="true","","P"),"")</f>
        <v/>
      </c>
      <c r="I965" s="18" t="str">
        <f>IF(AND(OR(IMPORT!K965="available",IMPORT!K965="reservation",IMPORT!K965="reservation-late"),OR(A965&lt;&gt;"Z - Garage - Livraison",A965&lt;&gt;"Z - Garage - Livraison")),B965,"")</f>
        <v/>
      </c>
      <c r="J965" s="18" t="str">
        <f>IFERROR(IF(VLOOKUP(B965,IMPORT!$F:$AF,21,FALSE)&lt;&gt;"null",IF(OR(A965="Z - Garage - Livraison",A965="Z - Garage - Restitution"),"",B965),""),"")</f>
        <v/>
      </c>
      <c r="K965" s="18" t="str">
        <f>IF(AND(J965="",OR(IMPORT!K965="intervention",IMPORT!K965="intervention-late")),IF(OR(A965="Z - Garage - Livraison",A965="Z - Garage - Restitution"),"",B965),"")</f>
        <v/>
      </c>
      <c r="L965" s="18" t="str">
        <f t="shared" si="30"/>
        <v/>
      </c>
      <c r="M965" s="20" t="str">
        <f>IFERROR(INT(IF(OR(IMPORT!K965="intervention",IMPORT!K965="intervention-late",IMPORT!K965="unavailable"),IF(J965&lt;&gt;"",MID(VLOOKUP(B965,IMPORT!$F:$AF,21,0),1,10),MID(VLOOKUP(B965,IMPORT!$F:$AF,19,0),1,10)),"")),"")</f>
        <v/>
      </c>
      <c r="N965" s="20" t="str">
        <f>IFERROR(INT(IF(OR(IMPORT!K965="intervention",IMPORT!K965="intervention-late",IMPORT!K965="unavailable"),IF(J965&lt;&gt;"",MID(VLOOKUP(B965,IMPORT!$F:$AF,22,0),1,10),MID(VLOOKUP(B965,IMPORT!$F:$AF,20,0),1,10)),"")),"")</f>
        <v/>
      </c>
      <c r="O965" s="18" t="str">
        <f t="shared" ca="1" si="31"/>
        <v/>
      </c>
      <c r="P965" s="14" t="str">
        <f>IFERROR(INT(IF(MID(VLOOKUP(B965,IMPORT!$F:$AF,23,FALSE),1,10)&lt;&gt;"null",MID(VLOOKUP(B965,IMPORT!$F:$AF,23,FALSE),1,10),"")),"")</f>
        <v/>
      </c>
      <c r="Q965" s="16" t="str">
        <f>IFERROR(INT(IF(MID(VLOOKUP(B965,IMPORT!$F:$AF,26,FALSE),1,10)&lt;&gt;"null",MID(VLOOKUP(B965,IMPORT!$F:$AF,26,FALSE),1,10),"")),"")</f>
        <v/>
      </c>
      <c r="R965" s="16" t="str">
        <f>IFERROR(IF(VLOOKUP(B965,IMPORT!$F:$AF,11,FALSE)="true","X",""),"")</f>
        <v/>
      </c>
      <c r="S965" s="16" t="str">
        <f>IFERROR(IF(VLOOKUP(B965,IMPORT!$F:$AF,12,FALSE)="true","X",""),"")</f>
        <v/>
      </c>
      <c r="T965" s="16" t="str">
        <f>IFERROR(IF(VLOOKUP(B965,IMPORT!$F:$AF,9,FALSE)="true","X",""),"")</f>
        <v/>
      </c>
      <c r="U965" s="16" t="str">
        <f>IFERROR(IF(VLOOKUP(B965,IMPORT!$F:$AF,10,FALSE)="true","X",""),"")</f>
        <v/>
      </c>
      <c r="V965" s="16" t="str">
        <f>IFERROR(IF(VLOOKUP(B965,IMPORT!$F:$AF,13,FALSE)="true","X",""),"")</f>
        <v/>
      </c>
      <c r="W965" s="16" t="str">
        <f>IFERROR(IF(VLOOKUP(B965,IMPORT!$F:$AF,14,FALSE)="true","X",""),"")</f>
        <v/>
      </c>
      <c r="X965" s="12" t="str">
        <f>IFERROR(INT(IF(MID(VLOOKUP(B965,IMPORT!$F:$AF,27,FALSE),1,10)&lt;&gt;"null",MID(VLOOKUP(B965,IMPORT!$F:$AF,27,FALSE),1,10),"-")),"")</f>
        <v/>
      </c>
      <c r="Y965" s="21" t="str">
        <f>IFERROR(IF(VLOOKUP(B965,IMPORT!$F:$AF,24,FALSE)&lt;&gt;"null",VLOOKUP(B965,IMPORT!$F:$AF,24,FALSE),""),"")</f>
        <v/>
      </c>
      <c r="Z965" s="18" t="str">
        <f>IFERROR(IF(VLOOKUP(B965,IMPORT!$F:$AF,25,FALSE)&lt;&gt;"null",VLOOKUP(B965,IMPORT!$F:$AF,25,FALSE),""),"")</f>
        <v/>
      </c>
    </row>
    <row r="966" spans="1:26">
      <c r="A966" s="1" t="str">
        <f>IFERROR(IF(IMPORT!C966&lt;&gt;"",IMPORT!C966,""),"")</f>
        <v/>
      </c>
      <c r="B966" s="1">
        <f>IFERROR(VLOOKUP(D966,IMPORT!$1:$1048576,6,FALSE),"")</f>
        <v>0</v>
      </c>
      <c r="C966" s="1" t="str">
        <f>IFERROR(VLOOKUP(B966,IMPORT!$F:$G,2,FALSE),"")</f>
        <v/>
      </c>
      <c r="D966" s="8" t="str">
        <f>IFERROR(IF(IMPORT!A966&lt;&gt;"",IMPORT!A966,""),"")</f>
        <v/>
      </c>
      <c r="E966" s="1">
        <f>IFERROR(VLOOKUP(D966,IMPORT!$1:$1048576,21,FALSE),"")</f>
        <v>0</v>
      </c>
      <c r="F966" s="22" t="str">
        <f>IFERROR(IF(VLOOKUP(B966,IMPORT!$F:$J,4,0)="true","","S"),"")</f>
        <v/>
      </c>
      <c r="G966" s="10" t="str">
        <f>IFERROR(IF(VLOOKUP(B966,IMPORT!$F:$J,5,0)="normal","","B"),"")</f>
        <v/>
      </c>
      <c r="H966" s="23" t="str">
        <f>IFERROR(IF(VLOOKUP(B966,IMPORT!$F:$L,7,0)="true","","P"),"")</f>
        <v/>
      </c>
      <c r="I966" s="18" t="str">
        <f>IF(AND(OR(IMPORT!K966="available",IMPORT!K966="reservation",IMPORT!K966="reservation-late"),OR(A966&lt;&gt;"Z - Garage - Livraison",A966&lt;&gt;"Z - Garage - Livraison")),B966,"")</f>
        <v/>
      </c>
      <c r="J966" s="18" t="str">
        <f>IFERROR(IF(VLOOKUP(B966,IMPORT!$F:$AF,21,FALSE)&lt;&gt;"null",IF(OR(A966="Z - Garage - Livraison",A966="Z - Garage - Restitution"),"",B966),""),"")</f>
        <v/>
      </c>
      <c r="K966" s="18" t="str">
        <f>IF(AND(J966="",OR(IMPORT!K966="intervention",IMPORT!K966="intervention-late")),IF(OR(A966="Z - Garage - Livraison",A966="Z - Garage - Restitution"),"",B966),"")</f>
        <v/>
      </c>
      <c r="L966" s="18" t="str">
        <f t="shared" si="30"/>
        <v/>
      </c>
      <c r="M966" s="20" t="str">
        <f>IFERROR(INT(IF(OR(IMPORT!K966="intervention",IMPORT!K966="intervention-late",IMPORT!K966="unavailable"),IF(J966&lt;&gt;"",MID(VLOOKUP(B966,IMPORT!$F:$AF,21,0),1,10),MID(VLOOKUP(B966,IMPORT!$F:$AF,19,0),1,10)),"")),"")</f>
        <v/>
      </c>
      <c r="N966" s="20" t="str">
        <f>IFERROR(INT(IF(OR(IMPORT!K966="intervention",IMPORT!K966="intervention-late",IMPORT!K966="unavailable"),IF(J966&lt;&gt;"",MID(VLOOKUP(B966,IMPORT!$F:$AF,22,0),1,10),MID(VLOOKUP(B966,IMPORT!$F:$AF,20,0),1,10)),"")),"")</f>
        <v/>
      </c>
      <c r="O966" s="18" t="str">
        <f t="shared" ca="1" si="31"/>
        <v/>
      </c>
      <c r="P966" s="14" t="str">
        <f>IFERROR(INT(IF(MID(VLOOKUP(B966,IMPORT!$F:$AF,23,FALSE),1,10)&lt;&gt;"null",MID(VLOOKUP(B966,IMPORT!$F:$AF,23,FALSE),1,10),"")),"")</f>
        <v/>
      </c>
      <c r="Q966" s="16" t="str">
        <f>IFERROR(INT(IF(MID(VLOOKUP(B966,IMPORT!$F:$AF,26,FALSE),1,10)&lt;&gt;"null",MID(VLOOKUP(B966,IMPORT!$F:$AF,26,FALSE),1,10),"")),"")</f>
        <v/>
      </c>
      <c r="R966" s="16" t="str">
        <f>IFERROR(IF(VLOOKUP(B966,IMPORT!$F:$AF,11,FALSE)="true","X",""),"")</f>
        <v/>
      </c>
      <c r="S966" s="16" t="str">
        <f>IFERROR(IF(VLOOKUP(B966,IMPORT!$F:$AF,12,FALSE)="true","X",""),"")</f>
        <v/>
      </c>
      <c r="T966" s="16" t="str">
        <f>IFERROR(IF(VLOOKUP(B966,IMPORT!$F:$AF,9,FALSE)="true","X",""),"")</f>
        <v/>
      </c>
      <c r="U966" s="16" t="str">
        <f>IFERROR(IF(VLOOKUP(B966,IMPORT!$F:$AF,10,FALSE)="true","X",""),"")</f>
        <v/>
      </c>
      <c r="V966" s="16" t="str">
        <f>IFERROR(IF(VLOOKUP(B966,IMPORT!$F:$AF,13,FALSE)="true","X",""),"")</f>
        <v/>
      </c>
      <c r="W966" s="16" t="str">
        <f>IFERROR(IF(VLOOKUP(B966,IMPORT!$F:$AF,14,FALSE)="true","X",""),"")</f>
        <v/>
      </c>
      <c r="X966" s="12" t="str">
        <f>IFERROR(INT(IF(MID(VLOOKUP(B966,IMPORT!$F:$AF,27,FALSE),1,10)&lt;&gt;"null",MID(VLOOKUP(B966,IMPORT!$F:$AF,27,FALSE),1,10),"-")),"")</f>
        <v/>
      </c>
      <c r="Y966" s="21" t="str">
        <f>IFERROR(IF(VLOOKUP(B966,IMPORT!$F:$AF,24,FALSE)&lt;&gt;"null",VLOOKUP(B966,IMPORT!$F:$AF,24,FALSE),""),"")</f>
        <v/>
      </c>
      <c r="Z966" s="18" t="str">
        <f>IFERROR(IF(VLOOKUP(B966,IMPORT!$F:$AF,25,FALSE)&lt;&gt;"null",VLOOKUP(B966,IMPORT!$F:$AF,25,FALSE),""),"")</f>
        <v/>
      </c>
    </row>
    <row r="967" spans="1:26">
      <c r="A967" s="1" t="str">
        <f>IFERROR(IF(IMPORT!C967&lt;&gt;"",IMPORT!C967,""),"")</f>
        <v/>
      </c>
      <c r="B967" s="1">
        <f>IFERROR(VLOOKUP(D967,IMPORT!$1:$1048576,6,FALSE),"")</f>
        <v>0</v>
      </c>
      <c r="C967" s="1" t="str">
        <f>IFERROR(VLOOKUP(B967,IMPORT!$F:$G,2,FALSE),"")</f>
        <v/>
      </c>
      <c r="D967" s="8" t="str">
        <f>IFERROR(IF(IMPORT!A967&lt;&gt;"",IMPORT!A967,""),"")</f>
        <v/>
      </c>
      <c r="E967" s="1">
        <f>IFERROR(VLOOKUP(D967,IMPORT!$1:$1048576,21,FALSE),"")</f>
        <v>0</v>
      </c>
      <c r="F967" s="22" t="str">
        <f>IFERROR(IF(VLOOKUP(B967,IMPORT!$F:$J,4,0)="true","","S"),"")</f>
        <v/>
      </c>
      <c r="G967" s="10" t="str">
        <f>IFERROR(IF(VLOOKUP(B967,IMPORT!$F:$J,5,0)="normal","","B"),"")</f>
        <v/>
      </c>
      <c r="H967" s="23" t="str">
        <f>IFERROR(IF(VLOOKUP(B967,IMPORT!$F:$L,7,0)="true","","P"),"")</f>
        <v/>
      </c>
      <c r="I967" s="18" t="str">
        <f>IF(AND(OR(IMPORT!K967="available",IMPORT!K967="reservation",IMPORT!K967="reservation-late"),OR(A967&lt;&gt;"Z - Garage - Livraison",A967&lt;&gt;"Z - Garage - Livraison")),B967,"")</f>
        <v/>
      </c>
      <c r="J967" s="18" t="str">
        <f>IFERROR(IF(VLOOKUP(B967,IMPORT!$F:$AF,21,FALSE)&lt;&gt;"null",IF(OR(A967="Z - Garage - Livraison",A967="Z - Garage - Restitution"),"",B967),""),"")</f>
        <v/>
      </c>
      <c r="K967" s="18" t="str">
        <f>IF(AND(J967="",OR(IMPORT!K967="intervention",IMPORT!K967="intervention-late")),IF(OR(A967="Z - Garage - Livraison",A967="Z - Garage - Restitution"),"",B967),"")</f>
        <v/>
      </c>
      <c r="L967" s="18" t="str">
        <f t="shared" si="30"/>
        <v/>
      </c>
      <c r="M967" s="20" t="str">
        <f>IFERROR(INT(IF(OR(IMPORT!K967="intervention",IMPORT!K967="intervention-late",IMPORT!K967="unavailable"),IF(J967&lt;&gt;"",MID(VLOOKUP(B967,IMPORT!$F:$AF,21,0),1,10),MID(VLOOKUP(B967,IMPORT!$F:$AF,19,0),1,10)),"")),"")</f>
        <v/>
      </c>
      <c r="N967" s="20" t="str">
        <f>IFERROR(INT(IF(OR(IMPORT!K967="intervention",IMPORT!K967="intervention-late",IMPORT!K967="unavailable"),IF(J967&lt;&gt;"",MID(VLOOKUP(B967,IMPORT!$F:$AF,22,0),1,10),MID(VLOOKUP(B967,IMPORT!$F:$AF,20,0),1,10)),"")),"")</f>
        <v/>
      </c>
      <c r="O967" s="18" t="str">
        <f t="shared" ca="1" si="31"/>
        <v/>
      </c>
      <c r="P967" s="14" t="str">
        <f>IFERROR(INT(IF(MID(VLOOKUP(B967,IMPORT!$F:$AF,23,FALSE),1,10)&lt;&gt;"null",MID(VLOOKUP(B967,IMPORT!$F:$AF,23,FALSE),1,10),"")),"")</f>
        <v/>
      </c>
      <c r="Q967" s="16" t="str">
        <f>IFERROR(INT(IF(MID(VLOOKUP(B967,IMPORT!$F:$AF,26,FALSE),1,10)&lt;&gt;"null",MID(VLOOKUP(B967,IMPORT!$F:$AF,26,FALSE),1,10),"")),"")</f>
        <v/>
      </c>
      <c r="R967" s="16" t="str">
        <f>IFERROR(IF(VLOOKUP(B967,IMPORT!$F:$AF,11,FALSE)="true","X",""),"")</f>
        <v/>
      </c>
      <c r="S967" s="16" t="str">
        <f>IFERROR(IF(VLOOKUP(B967,IMPORT!$F:$AF,12,FALSE)="true","X",""),"")</f>
        <v/>
      </c>
      <c r="T967" s="16" t="str">
        <f>IFERROR(IF(VLOOKUP(B967,IMPORT!$F:$AF,9,FALSE)="true","X",""),"")</f>
        <v/>
      </c>
      <c r="U967" s="16" t="str">
        <f>IFERROR(IF(VLOOKUP(B967,IMPORT!$F:$AF,10,FALSE)="true","X",""),"")</f>
        <v/>
      </c>
      <c r="V967" s="16" t="str">
        <f>IFERROR(IF(VLOOKUP(B967,IMPORT!$F:$AF,13,FALSE)="true","X",""),"")</f>
        <v/>
      </c>
      <c r="W967" s="16" t="str">
        <f>IFERROR(IF(VLOOKUP(B967,IMPORT!$F:$AF,14,FALSE)="true","X",""),"")</f>
        <v/>
      </c>
      <c r="X967" s="12" t="str">
        <f>IFERROR(INT(IF(MID(VLOOKUP(B967,IMPORT!$F:$AF,27,FALSE),1,10)&lt;&gt;"null",MID(VLOOKUP(B967,IMPORT!$F:$AF,27,FALSE),1,10),"-")),"")</f>
        <v/>
      </c>
      <c r="Y967" s="21" t="str">
        <f>IFERROR(IF(VLOOKUP(B967,IMPORT!$F:$AF,24,FALSE)&lt;&gt;"null",VLOOKUP(B967,IMPORT!$F:$AF,24,FALSE),""),"")</f>
        <v/>
      </c>
      <c r="Z967" s="18" t="str">
        <f>IFERROR(IF(VLOOKUP(B967,IMPORT!$F:$AF,25,FALSE)&lt;&gt;"null",VLOOKUP(B967,IMPORT!$F:$AF,25,FALSE),""),"")</f>
        <v/>
      </c>
    </row>
    <row r="968" spans="1:26">
      <c r="A968" s="1" t="str">
        <f>IFERROR(IF(IMPORT!C968&lt;&gt;"",IMPORT!C968,""),"")</f>
        <v/>
      </c>
      <c r="B968" s="1">
        <f>IFERROR(VLOOKUP(D968,IMPORT!$1:$1048576,6,FALSE),"")</f>
        <v>0</v>
      </c>
      <c r="C968" s="1" t="str">
        <f>IFERROR(VLOOKUP(B968,IMPORT!$F:$G,2,FALSE),"")</f>
        <v/>
      </c>
      <c r="D968" s="8" t="str">
        <f>IFERROR(IF(IMPORT!A968&lt;&gt;"",IMPORT!A968,""),"")</f>
        <v/>
      </c>
      <c r="E968" s="1">
        <f>IFERROR(VLOOKUP(D968,IMPORT!$1:$1048576,21,FALSE),"")</f>
        <v>0</v>
      </c>
      <c r="F968" s="22" t="str">
        <f>IFERROR(IF(VLOOKUP(B968,IMPORT!$F:$J,4,0)="true","","S"),"")</f>
        <v/>
      </c>
      <c r="G968" s="10" t="str">
        <f>IFERROR(IF(VLOOKUP(B968,IMPORT!$F:$J,5,0)="normal","","B"),"")</f>
        <v/>
      </c>
      <c r="H968" s="23" t="str">
        <f>IFERROR(IF(VLOOKUP(B968,IMPORT!$F:$L,7,0)="true","","P"),"")</f>
        <v/>
      </c>
      <c r="I968" s="18" t="str">
        <f>IF(AND(OR(IMPORT!K968="available",IMPORT!K968="reservation",IMPORT!K968="reservation-late"),OR(A968&lt;&gt;"Z - Garage - Livraison",A968&lt;&gt;"Z - Garage - Livraison")),B968,"")</f>
        <v/>
      </c>
      <c r="J968" s="18" t="str">
        <f>IFERROR(IF(VLOOKUP(B968,IMPORT!$F:$AF,21,FALSE)&lt;&gt;"null",IF(OR(A968="Z - Garage - Livraison",A968="Z - Garage - Restitution"),"",B968),""),"")</f>
        <v/>
      </c>
      <c r="K968" s="18" t="str">
        <f>IF(AND(J968="",OR(IMPORT!K968="intervention",IMPORT!K968="intervention-late")),IF(OR(A968="Z - Garage - Livraison",A968="Z - Garage - Restitution"),"",B968),"")</f>
        <v/>
      </c>
      <c r="L968" s="18" t="str">
        <f t="shared" si="30"/>
        <v/>
      </c>
      <c r="M968" s="20" t="str">
        <f>IFERROR(INT(IF(OR(IMPORT!K968="intervention",IMPORT!K968="intervention-late",IMPORT!K968="unavailable"),IF(J968&lt;&gt;"",MID(VLOOKUP(B968,IMPORT!$F:$AF,21,0),1,10),MID(VLOOKUP(B968,IMPORT!$F:$AF,19,0),1,10)),"")),"")</f>
        <v/>
      </c>
      <c r="N968" s="20" t="str">
        <f>IFERROR(INT(IF(OR(IMPORT!K968="intervention",IMPORT!K968="intervention-late",IMPORT!K968="unavailable"),IF(J968&lt;&gt;"",MID(VLOOKUP(B968,IMPORT!$F:$AF,22,0),1,10),MID(VLOOKUP(B968,IMPORT!$F:$AF,20,0),1,10)),"")),"")</f>
        <v/>
      </c>
      <c r="O968" s="18" t="str">
        <f t="shared" ca="1" si="31"/>
        <v/>
      </c>
      <c r="P968" s="14" t="str">
        <f>IFERROR(INT(IF(MID(VLOOKUP(B968,IMPORT!$F:$AF,23,FALSE),1,10)&lt;&gt;"null",MID(VLOOKUP(B968,IMPORT!$F:$AF,23,FALSE),1,10),"")),"")</f>
        <v/>
      </c>
      <c r="Q968" s="16" t="str">
        <f>IFERROR(INT(IF(MID(VLOOKUP(B968,IMPORT!$F:$AF,26,FALSE),1,10)&lt;&gt;"null",MID(VLOOKUP(B968,IMPORT!$F:$AF,26,FALSE),1,10),"")),"")</f>
        <v/>
      </c>
      <c r="R968" s="16" t="str">
        <f>IFERROR(IF(VLOOKUP(B968,IMPORT!$F:$AF,11,FALSE)="true","X",""),"")</f>
        <v/>
      </c>
      <c r="S968" s="16" t="str">
        <f>IFERROR(IF(VLOOKUP(B968,IMPORT!$F:$AF,12,FALSE)="true","X",""),"")</f>
        <v/>
      </c>
      <c r="T968" s="16" t="str">
        <f>IFERROR(IF(VLOOKUP(B968,IMPORT!$F:$AF,9,FALSE)="true","X",""),"")</f>
        <v/>
      </c>
      <c r="U968" s="16" t="str">
        <f>IFERROR(IF(VLOOKUP(B968,IMPORT!$F:$AF,10,FALSE)="true","X",""),"")</f>
        <v/>
      </c>
      <c r="V968" s="16" t="str">
        <f>IFERROR(IF(VLOOKUP(B968,IMPORT!$F:$AF,13,FALSE)="true","X",""),"")</f>
        <v/>
      </c>
      <c r="W968" s="16" t="str">
        <f>IFERROR(IF(VLOOKUP(B968,IMPORT!$F:$AF,14,FALSE)="true","X",""),"")</f>
        <v/>
      </c>
      <c r="X968" s="12" t="str">
        <f>IFERROR(INT(IF(MID(VLOOKUP(B968,IMPORT!$F:$AF,27,FALSE),1,10)&lt;&gt;"null",MID(VLOOKUP(B968,IMPORT!$F:$AF,27,FALSE),1,10),"-")),"")</f>
        <v/>
      </c>
      <c r="Y968" s="21" t="str">
        <f>IFERROR(IF(VLOOKUP(B968,IMPORT!$F:$AF,24,FALSE)&lt;&gt;"null",VLOOKUP(B968,IMPORT!$F:$AF,24,FALSE),""),"")</f>
        <v/>
      </c>
      <c r="Z968" s="18" t="str">
        <f>IFERROR(IF(VLOOKUP(B968,IMPORT!$F:$AF,25,FALSE)&lt;&gt;"null",VLOOKUP(B968,IMPORT!$F:$AF,25,FALSE),""),"")</f>
        <v/>
      </c>
    </row>
    <row r="969" spans="1:26">
      <c r="A969" s="1" t="str">
        <f>IFERROR(IF(IMPORT!C969&lt;&gt;"",IMPORT!C969,""),"")</f>
        <v/>
      </c>
      <c r="B969" s="1">
        <f>IFERROR(VLOOKUP(D969,IMPORT!$1:$1048576,6,FALSE),"")</f>
        <v>0</v>
      </c>
      <c r="C969" s="1" t="str">
        <f>IFERROR(VLOOKUP(B969,IMPORT!$F:$G,2,FALSE),"")</f>
        <v/>
      </c>
      <c r="D969" s="8" t="str">
        <f>IFERROR(IF(IMPORT!A969&lt;&gt;"",IMPORT!A969,""),"")</f>
        <v/>
      </c>
      <c r="E969" s="1">
        <f>IFERROR(VLOOKUP(D969,IMPORT!$1:$1048576,21,FALSE),"")</f>
        <v>0</v>
      </c>
      <c r="F969" s="22" t="str">
        <f>IFERROR(IF(VLOOKUP(B969,IMPORT!$F:$J,4,0)="true","","S"),"")</f>
        <v/>
      </c>
      <c r="G969" s="10" t="str">
        <f>IFERROR(IF(VLOOKUP(B969,IMPORT!$F:$J,5,0)="normal","","B"),"")</f>
        <v/>
      </c>
      <c r="H969" s="23" t="str">
        <f>IFERROR(IF(VLOOKUP(B969,IMPORT!$F:$L,7,0)="true","","P"),"")</f>
        <v/>
      </c>
      <c r="I969" s="18" t="str">
        <f>IF(AND(OR(IMPORT!K969="available",IMPORT!K969="reservation",IMPORT!K969="reservation-late"),OR(A969&lt;&gt;"Z - Garage - Livraison",A969&lt;&gt;"Z - Garage - Livraison")),B969,"")</f>
        <v/>
      </c>
      <c r="J969" s="18" t="str">
        <f>IFERROR(IF(VLOOKUP(B969,IMPORT!$F:$AF,21,FALSE)&lt;&gt;"null",IF(OR(A969="Z - Garage - Livraison",A969="Z - Garage - Restitution"),"",B969),""),"")</f>
        <v/>
      </c>
      <c r="K969" s="18" t="str">
        <f>IF(AND(J969="",OR(IMPORT!K969="intervention",IMPORT!K969="intervention-late")),IF(OR(A969="Z - Garage - Livraison",A969="Z - Garage - Restitution"),"",B969),"")</f>
        <v/>
      </c>
      <c r="L969" s="18" t="str">
        <f t="shared" si="30"/>
        <v/>
      </c>
      <c r="M969" s="20" t="str">
        <f>IFERROR(INT(IF(OR(IMPORT!K969="intervention",IMPORT!K969="intervention-late",IMPORT!K969="unavailable"),IF(J969&lt;&gt;"",MID(VLOOKUP(B969,IMPORT!$F:$AF,21,0),1,10),MID(VLOOKUP(B969,IMPORT!$F:$AF,19,0),1,10)),"")),"")</f>
        <v/>
      </c>
      <c r="N969" s="20" t="str">
        <f>IFERROR(INT(IF(OR(IMPORT!K969="intervention",IMPORT!K969="intervention-late",IMPORT!K969="unavailable"),IF(J969&lt;&gt;"",MID(VLOOKUP(B969,IMPORT!$F:$AF,22,0),1,10),MID(VLOOKUP(B969,IMPORT!$F:$AF,20,0),1,10)),"")),"")</f>
        <v/>
      </c>
      <c r="O969" s="18" t="str">
        <f t="shared" ca="1" si="31"/>
        <v/>
      </c>
      <c r="P969" s="14" t="str">
        <f>IFERROR(INT(IF(MID(VLOOKUP(B969,IMPORT!$F:$AF,23,FALSE),1,10)&lt;&gt;"null",MID(VLOOKUP(B969,IMPORT!$F:$AF,23,FALSE),1,10),"")),"")</f>
        <v/>
      </c>
      <c r="Q969" s="16" t="str">
        <f>IFERROR(INT(IF(MID(VLOOKUP(B969,IMPORT!$F:$AF,26,FALSE),1,10)&lt;&gt;"null",MID(VLOOKUP(B969,IMPORT!$F:$AF,26,FALSE),1,10),"")),"")</f>
        <v/>
      </c>
      <c r="R969" s="16" t="str">
        <f>IFERROR(IF(VLOOKUP(B969,IMPORT!$F:$AF,11,FALSE)="true","X",""),"")</f>
        <v/>
      </c>
      <c r="S969" s="16" t="str">
        <f>IFERROR(IF(VLOOKUP(B969,IMPORT!$F:$AF,12,FALSE)="true","X",""),"")</f>
        <v/>
      </c>
      <c r="T969" s="16" t="str">
        <f>IFERROR(IF(VLOOKUP(B969,IMPORT!$F:$AF,9,FALSE)="true","X",""),"")</f>
        <v/>
      </c>
      <c r="U969" s="16" t="str">
        <f>IFERROR(IF(VLOOKUP(B969,IMPORT!$F:$AF,10,FALSE)="true","X",""),"")</f>
        <v/>
      </c>
      <c r="V969" s="16" t="str">
        <f>IFERROR(IF(VLOOKUP(B969,IMPORT!$F:$AF,13,FALSE)="true","X",""),"")</f>
        <v/>
      </c>
      <c r="W969" s="16" t="str">
        <f>IFERROR(IF(VLOOKUP(B969,IMPORT!$F:$AF,14,FALSE)="true","X",""),"")</f>
        <v/>
      </c>
      <c r="X969" s="12" t="str">
        <f>IFERROR(INT(IF(MID(VLOOKUP(B969,IMPORT!$F:$AF,27,FALSE),1,10)&lt;&gt;"null",MID(VLOOKUP(B969,IMPORT!$F:$AF,27,FALSE),1,10),"-")),"")</f>
        <v/>
      </c>
      <c r="Y969" s="21" t="str">
        <f>IFERROR(IF(VLOOKUP(B969,IMPORT!$F:$AF,24,FALSE)&lt;&gt;"null",VLOOKUP(B969,IMPORT!$F:$AF,24,FALSE),""),"")</f>
        <v/>
      </c>
      <c r="Z969" s="18" t="str">
        <f>IFERROR(IF(VLOOKUP(B969,IMPORT!$F:$AF,25,FALSE)&lt;&gt;"null",VLOOKUP(B969,IMPORT!$F:$AF,25,FALSE),""),"")</f>
        <v/>
      </c>
    </row>
    <row r="970" spans="1:26">
      <c r="A970" s="1" t="str">
        <f>IFERROR(IF(IMPORT!C970&lt;&gt;"",IMPORT!C970,""),"")</f>
        <v/>
      </c>
      <c r="B970" s="1">
        <f>IFERROR(VLOOKUP(D970,IMPORT!$1:$1048576,6,FALSE),"")</f>
        <v>0</v>
      </c>
      <c r="C970" s="1" t="str">
        <f>IFERROR(VLOOKUP(B970,IMPORT!$F:$G,2,FALSE),"")</f>
        <v/>
      </c>
      <c r="D970" s="8" t="str">
        <f>IFERROR(IF(IMPORT!A970&lt;&gt;"",IMPORT!A970,""),"")</f>
        <v/>
      </c>
      <c r="E970" s="1">
        <f>IFERROR(VLOOKUP(D970,IMPORT!$1:$1048576,21,FALSE),"")</f>
        <v>0</v>
      </c>
      <c r="F970" s="22" t="str">
        <f>IFERROR(IF(VLOOKUP(B970,IMPORT!$F:$J,4,0)="true","","S"),"")</f>
        <v/>
      </c>
      <c r="G970" s="10" t="str">
        <f>IFERROR(IF(VLOOKUP(B970,IMPORT!$F:$J,5,0)="normal","","B"),"")</f>
        <v/>
      </c>
      <c r="H970" s="23" t="str">
        <f>IFERROR(IF(VLOOKUP(B970,IMPORT!$F:$L,7,0)="true","","P"),"")</f>
        <v/>
      </c>
      <c r="I970" s="18" t="str">
        <f>IF(AND(OR(IMPORT!K970="available",IMPORT!K970="reservation",IMPORT!K970="reservation-late"),OR(A970&lt;&gt;"Z - Garage - Livraison",A970&lt;&gt;"Z - Garage - Livraison")),B970,"")</f>
        <v/>
      </c>
      <c r="J970" s="18" t="str">
        <f>IFERROR(IF(VLOOKUP(B970,IMPORT!$F:$AF,21,FALSE)&lt;&gt;"null",IF(OR(A970="Z - Garage - Livraison",A970="Z - Garage - Restitution"),"",B970),""),"")</f>
        <v/>
      </c>
      <c r="K970" s="18" t="str">
        <f>IF(AND(J970="",OR(IMPORT!K970="intervention",IMPORT!K970="intervention-late")),IF(OR(A970="Z - Garage - Livraison",A970="Z - Garage - Restitution"),"",B970),"")</f>
        <v/>
      </c>
      <c r="L970" s="18" t="str">
        <f t="shared" si="30"/>
        <v/>
      </c>
      <c r="M970" s="20" t="str">
        <f>IFERROR(INT(IF(OR(IMPORT!K970="intervention",IMPORT!K970="intervention-late",IMPORT!K970="unavailable"),IF(J970&lt;&gt;"",MID(VLOOKUP(B970,IMPORT!$F:$AF,21,0),1,10),MID(VLOOKUP(B970,IMPORT!$F:$AF,19,0),1,10)),"")),"")</f>
        <v/>
      </c>
      <c r="N970" s="20" t="str">
        <f>IFERROR(INT(IF(OR(IMPORT!K970="intervention",IMPORT!K970="intervention-late",IMPORT!K970="unavailable"),IF(J970&lt;&gt;"",MID(VLOOKUP(B970,IMPORT!$F:$AF,22,0),1,10),MID(VLOOKUP(B970,IMPORT!$F:$AF,20,0),1,10)),"")),"")</f>
        <v/>
      </c>
      <c r="O970" s="18" t="str">
        <f t="shared" ca="1" si="31"/>
        <v/>
      </c>
      <c r="P970" s="14" t="str">
        <f>IFERROR(INT(IF(MID(VLOOKUP(B970,IMPORT!$F:$AF,23,FALSE),1,10)&lt;&gt;"null",MID(VLOOKUP(B970,IMPORT!$F:$AF,23,FALSE),1,10),"")),"")</f>
        <v/>
      </c>
      <c r="Q970" s="16" t="str">
        <f>IFERROR(INT(IF(MID(VLOOKUP(B970,IMPORT!$F:$AF,26,FALSE),1,10)&lt;&gt;"null",MID(VLOOKUP(B970,IMPORT!$F:$AF,26,FALSE),1,10),"")),"")</f>
        <v/>
      </c>
      <c r="R970" s="16" t="str">
        <f>IFERROR(IF(VLOOKUP(B970,IMPORT!$F:$AF,11,FALSE)="true","X",""),"")</f>
        <v/>
      </c>
      <c r="S970" s="16" t="str">
        <f>IFERROR(IF(VLOOKUP(B970,IMPORT!$F:$AF,12,FALSE)="true","X",""),"")</f>
        <v/>
      </c>
      <c r="T970" s="16" t="str">
        <f>IFERROR(IF(VLOOKUP(B970,IMPORT!$F:$AF,9,FALSE)="true","X",""),"")</f>
        <v/>
      </c>
      <c r="U970" s="16" t="str">
        <f>IFERROR(IF(VLOOKUP(B970,IMPORT!$F:$AF,10,FALSE)="true","X",""),"")</f>
        <v/>
      </c>
      <c r="V970" s="16" t="str">
        <f>IFERROR(IF(VLOOKUP(B970,IMPORT!$F:$AF,13,FALSE)="true","X",""),"")</f>
        <v/>
      </c>
      <c r="W970" s="16" t="str">
        <f>IFERROR(IF(VLOOKUP(B970,IMPORT!$F:$AF,14,FALSE)="true","X",""),"")</f>
        <v/>
      </c>
      <c r="X970" s="12" t="str">
        <f>IFERROR(INT(IF(MID(VLOOKUP(B970,IMPORT!$F:$AF,27,FALSE),1,10)&lt;&gt;"null",MID(VLOOKUP(B970,IMPORT!$F:$AF,27,FALSE),1,10),"-")),"")</f>
        <v/>
      </c>
      <c r="Y970" s="21" t="str">
        <f>IFERROR(IF(VLOOKUP(B970,IMPORT!$F:$AF,24,FALSE)&lt;&gt;"null",VLOOKUP(B970,IMPORT!$F:$AF,24,FALSE),""),"")</f>
        <v/>
      </c>
      <c r="Z970" s="18" t="str">
        <f>IFERROR(IF(VLOOKUP(B970,IMPORT!$F:$AF,25,FALSE)&lt;&gt;"null",VLOOKUP(B970,IMPORT!$F:$AF,25,FALSE),""),"")</f>
        <v/>
      </c>
    </row>
    <row r="971" spans="1:26">
      <c r="A971" s="1" t="str">
        <f>IFERROR(IF(IMPORT!C971&lt;&gt;"",IMPORT!C971,""),"")</f>
        <v/>
      </c>
      <c r="B971" s="1">
        <f>IFERROR(VLOOKUP(D971,IMPORT!$1:$1048576,6,FALSE),"")</f>
        <v>0</v>
      </c>
      <c r="C971" s="1" t="str">
        <f>IFERROR(VLOOKUP(B971,IMPORT!$F:$G,2,FALSE),"")</f>
        <v/>
      </c>
      <c r="D971" s="8" t="str">
        <f>IFERROR(IF(IMPORT!A971&lt;&gt;"",IMPORT!A971,""),"")</f>
        <v/>
      </c>
      <c r="E971" s="1">
        <f>IFERROR(VLOOKUP(D971,IMPORT!$1:$1048576,21,FALSE),"")</f>
        <v>0</v>
      </c>
      <c r="F971" s="22" t="str">
        <f>IFERROR(IF(VLOOKUP(B971,IMPORT!$F:$J,4,0)="true","","S"),"")</f>
        <v/>
      </c>
      <c r="G971" s="10" t="str">
        <f>IFERROR(IF(VLOOKUP(B971,IMPORT!$F:$J,5,0)="normal","","B"),"")</f>
        <v/>
      </c>
      <c r="H971" s="23" t="str">
        <f>IFERROR(IF(VLOOKUP(B971,IMPORT!$F:$L,7,0)="true","","P"),"")</f>
        <v/>
      </c>
      <c r="I971" s="18" t="str">
        <f>IF(AND(OR(IMPORT!K971="available",IMPORT!K971="reservation",IMPORT!K971="reservation-late"),OR(A971&lt;&gt;"Z - Garage - Livraison",A971&lt;&gt;"Z - Garage - Livraison")),B971,"")</f>
        <v/>
      </c>
      <c r="J971" s="18" t="str">
        <f>IFERROR(IF(VLOOKUP(B971,IMPORT!$F:$AF,21,FALSE)&lt;&gt;"null",IF(OR(A971="Z - Garage - Livraison",A971="Z - Garage - Restitution"),"",B971),""),"")</f>
        <v/>
      </c>
      <c r="K971" s="18" t="str">
        <f>IF(AND(J971="",OR(IMPORT!K971="intervention",IMPORT!K971="intervention-late")),IF(OR(A971="Z - Garage - Livraison",A971="Z - Garage - Restitution"),"",B971),"")</f>
        <v/>
      </c>
      <c r="L971" s="18" t="str">
        <f t="shared" si="30"/>
        <v/>
      </c>
      <c r="M971" s="20" t="str">
        <f>IFERROR(INT(IF(OR(IMPORT!K971="intervention",IMPORT!K971="intervention-late",IMPORT!K971="unavailable"),IF(J971&lt;&gt;"",MID(VLOOKUP(B971,IMPORT!$F:$AF,21,0),1,10),MID(VLOOKUP(B971,IMPORT!$F:$AF,19,0),1,10)),"")),"")</f>
        <v/>
      </c>
      <c r="N971" s="20" t="str">
        <f>IFERROR(INT(IF(OR(IMPORT!K971="intervention",IMPORT!K971="intervention-late",IMPORT!K971="unavailable"),IF(J971&lt;&gt;"",MID(VLOOKUP(B971,IMPORT!$F:$AF,22,0),1,10),MID(VLOOKUP(B971,IMPORT!$F:$AF,20,0),1,10)),"")),"")</f>
        <v/>
      </c>
      <c r="O971" s="18" t="str">
        <f t="shared" ca="1" si="31"/>
        <v/>
      </c>
      <c r="P971" s="14" t="str">
        <f>IFERROR(INT(IF(MID(VLOOKUP(B971,IMPORT!$F:$AF,23,FALSE),1,10)&lt;&gt;"null",MID(VLOOKUP(B971,IMPORT!$F:$AF,23,FALSE),1,10),"")),"")</f>
        <v/>
      </c>
      <c r="Q971" s="16" t="str">
        <f>IFERROR(INT(IF(MID(VLOOKUP(B971,IMPORT!$F:$AF,26,FALSE),1,10)&lt;&gt;"null",MID(VLOOKUP(B971,IMPORT!$F:$AF,26,FALSE),1,10),"")),"")</f>
        <v/>
      </c>
      <c r="R971" s="16" t="str">
        <f>IFERROR(IF(VLOOKUP(B971,IMPORT!$F:$AF,11,FALSE)="true","X",""),"")</f>
        <v/>
      </c>
      <c r="S971" s="16" t="str">
        <f>IFERROR(IF(VLOOKUP(B971,IMPORT!$F:$AF,12,FALSE)="true","X",""),"")</f>
        <v/>
      </c>
      <c r="T971" s="16" t="str">
        <f>IFERROR(IF(VLOOKUP(B971,IMPORT!$F:$AF,9,FALSE)="true","X",""),"")</f>
        <v/>
      </c>
      <c r="U971" s="16" t="str">
        <f>IFERROR(IF(VLOOKUP(B971,IMPORT!$F:$AF,10,FALSE)="true","X",""),"")</f>
        <v/>
      </c>
      <c r="V971" s="16" t="str">
        <f>IFERROR(IF(VLOOKUP(B971,IMPORT!$F:$AF,13,FALSE)="true","X",""),"")</f>
        <v/>
      </c>
      <c r="W971" s="16" t="str">
        <f>IFERROR(IF(VLOOKUP(B971,IMPORT!$F:$AF,14,FALSE)="true","X",""),"")</f>
        <v/>
      </c>
      <c r="X971" s="12" t="str">
        <f>IFERROR(INT(IF(MID(VLOOKUP(B971,IMPORT!$F:$AF,27,FALSE),1,10)&lt;&gt;"null",MID(VLOOKUP(B971,IMPORT!$F:$AF,27,FALSE),1,10),"-")),"")</f>
        <v/>
      </c>
      <c r="Y971" s="21" t="str">
        <f>IFERROR(IF(VLOOKUP(B971,IMPORT!$F:$AF,24,FALSE)&lt;&gt;"null",VLOOKUP(B971,IMPORT!$F:$AF,24,FALSE),""),"")</f>
        <v/>
      </c>
      <c r="Z971" s="18" t="str">
        <f>IFERROR(IF(VLOOKUP(B971,IMPORT!$F:$AF,25,FALSE)&lt;&gt;"null",VLOOKUP(B971,IMPORT!$F:$AF,25,FALSE),""),"")</f>
        <v/>
      </c>
    </row>
    <row r="972" spans="1:26">
      <c r="A972" s="1" t="str">
        <f>IFERROR(IF(IMPORT!C972&lt;&gt;"",IMPORT!C972,""),"")</f>
        <v/>
      </c>
      <c r="B972" s="1">
        <f>IFERROR(VLOOKUP(D972,IMPORT!$1:$1048576,6,FALSE),"")</f>
        <v>0</v>
      </c>
      <c r="C972" s="1" t="str">
        <f>IFERROR(VLOOKUP(B972,IMPORT!$F:$G,2,FALSE),"")</f>
        <v/>
      </c>
      <c r="D972" s="8" t="str">
        <f>IFERROR(IF(IMPORT!A972&lt;&gt;"",IMPORT!A972,""),"")</f>
        <v/>
      </c>
      <c r="E972" s="1">
        <f>IFERROR(VLOOKUP(D972,IMPORT!$1:$1048576,21,FALSE),"")</f>
        <v>0</v>
      </c>
      <c r="F972" s="22" t="str">
        <f>IFERROR(IF(VLOOKUP(B972,IMPORT!$F:$J,4,0)="true","","S"),"")</f>
        <v/>
      </c>
      <c r="G972" s="10" t="str">
        <f>IFERROR(IF(VLOOKUP(B972,IMPORT!$F:$J,5,0)="normal","","B"),"")</f>
        <v/>
      </c>
      <c r="H972" s="23" t="str">
        <f>IFERROR(IF(VLOOKUP(B972,IMPORT!$F:$L,7,0)="true","","P"),"")</f>
        <v/>
      </c>
      <c r="I972" s="18" t="str">
        <f>IF(AND(OR(IMPORT!K972="available",IMPORT!K972="reservation",IMPORT!K972="reservation-late"),OR(A972&lt;&gt;"Z - Garage - Livraison",A972&lt;&gt;"Z - Garage - Livraison")),B972,"")</f>
        <v/>
      </c>
      <c r="J972" s="18" t="str">
        <f>IFERROR(IF(VLOOKUP(B972,IMPORT!$F:$AF,21,FALSE)&lt;&gt;"null",IF(OR(A972="Z - Garage - Livraison",A972="Z - Garage - Restitution"),"",B972),""),"")</f>
        <v/>
      </c>
      <c r="K972" s="18" t="str">
        <f>IF(AND(J972="",OR(IMPORT!K972="intervention",IMPORT!K972="intervention-late")),IF(OR(A972="Z - Garage - Livraison",A972="Z - Garage - Restitution"),"",B972),"")</f>
        <v/>
      </c>
      <c r="L972" s="18" t="str">
        <f t="shared" si="30"/>
        <v/>
      </c>
      <c r="M972" s="20" t="str">
        <f>IFERROR(INT(IF(OR(IMPORT!K972="intervention",IMPORT!K972="intervention-late",IMPORT!K972="unavailable"),IF(J972&lt;&gt;"",MID(VLOOKUP(B972,IMPORT!$F:$AF,21,0),1,10),MID(VLOOKUP(B972,IMPORT!$F:$AF,19,0),1,10)),"")),"")</f>
        <v/>
      </c>
      <c r="N972" s="20" t="str">
        <f>IFERROR(INT(IF(OR(IMPORT!K972="intervention",IMPORT!K972="intervention-late",IMPORT!K972="unavailable"),IF(J972&lt;&gt;"",MID(VLOOKUP(B972,IMPORT!$F:$AF,22,0),1,10),MID(VLOOKUP(B972,IMPORT!$F:$AF,20,0),1,10)),"")),"")</f>
        <v/>
      </c>
      <c r="O972" s="18" t="str">
        <f t="shared" ca="1" si="31"/>
        <v/>
      </c>
      <c r="P972" s="14" t="str">
        <f>IFERROR(INT(IF(MID(VLOOKUP(B972,IMPORT!$F:$AF,23,FALSE),1,10)&lt;&gt;"null",MID(VLOOKUP(B972,IMPORT!$F:$AF,23,FALSE),1,10),"")),"")</f>
        <v/>
      </c>
      <c r="Q972" s="16" t="str">
        <f>IFERROR(INT(IF(MID(VLOOKUP(B972,IMPORT!$F:$AF,26,FALSE),1,10)&lt;&gt;"null",MID(VLOOKUP(B972,IMPORT!$F:$AF,26,FALSE),1,10),"")),"")</f>
        <v/>
      </c>
      <c r="R972" s="16" t="str">
        <f>IFERROR(IF(VLOOKUP(B972,IMPORT!$F:$AF,11,FALSE)="true","X",""),"")</f>
        <v/>
      </c>
      <c r="S972" s="16" t="str">
        <f>IFERROR(IF(VLOOKUP(B972,IMPORT!$F:$AF,12,FALSE)="true","X",""),"")</f>
        <v/>
      </c>
      <c r="T972" s="16" t="str">
        <f>IFERROR(IF(VLOOKUP(B972,IMPORT!$F:$AF,9,FALSE)="true","X",""),"")</f>
        <v/>
      </c>
      <c r="U972" s="16" t="str">
        <f>IFERROR(IF(VLOOKUP(B972,IMPORT!$F:$AF,10,FALSE)="true","X",""),"")</f>
        <v/>
      </c>
      <c r="V972" s="16" t="str">
        <f>IFERROR(IF(VLOOKUP(B972,IMPORT!$F:$AF,13,FALSE)="true","X",""),"")</f>
        <v/>
      </c>
      <c r="W972" s="16" t="str">
        <f>IFERROR(IF(VLOOKUP(B972,IMPORT!$F:$AF,14,FALSE)="true","X",""),"")</f>
        <v/>
      </c>
      <c r="X972" s="12" t="str">
        <f>IFERROR(INT(IF(MID(VLOOKUP(B972,IMPORT!$F:$AF,27,FALSE),1,10)&lt;&gt;"null",MID(VLOOKUP(B972,IMPORT!$F:$AF,27,FALSE),1,10),"-")),"")</f>
        <v/>
      </c>
      <c r="Y972" s="21" t="str">
        <f>IFERROR(IF(VLOOKUP(B972,IMPORT!$F:$AF,24,FALSE)&lt;&gt;"null",VLOOKUP(B972,IMPORT!$F:$AF,24,FALSE),""),"")</f>
        <v/>
      </c>
      <c r="Z972" s="18" t="str">
        <f>IFERROR(IF(VLOOKUP(B972,IMPORT!$F:$AF,25,FALSE)&lt;&gt;"null",VLOOKUP(B972,IMPORT!$F:$AF,25,FALSE),""),"")</f>
        <v/>
      </c>
    </row>
    <row r="973" spans="1:26">
      <c r="A973" s="1" t="str">
        <f>IFERROR(IF(IMPORT!C973&lt;&gt;"",IMPORT!C973,""),"")</f>
        <v/>
      </c>
      <c r="B973" s="1">
        <f>IFERROR(VLOOKUP(D973,IMPORT!$1:$1048576,6,FALSE),"")</f>
        <v>0</v>
      </c>
      <c r="C973" s="1" t="str">
        <f>IFERROR(VLOOKUP(B973,IMPORT!$F:$G,2,FALSE),"")</f>
        <v/>
      </c>
      <c r="D973" s="8" t="str">
        <f>IFERROR(IF(IMPORT!A973&lt;&gt;"",IMPORT!A973,""),"")</f>
        <v/>
      </c>
      <c r="E973" s="1">
        <f>IFERROR(VLOOKUP(D973,IMPORT!$1:$1048576,21,FALSE),"")</f>
        <v>0</v>
      </c>
      <c r="F973" s="22" t="str">
        <f>IFERROR(IF(VLOOKUP(B973,IMPORT!$F:$J,4,0)="true","","S"),"")</f>
        <v/>
      </c>
      <c r="G973" s="10" t="str">
        <f>IFERROR(IF(VLOOKUP(B973,IMPORT!$F:$J,5,0)="normal","","B"),"")</f>
        <v/>
      </c>
      <c r="H973" s="23" t="str">
        <f>IFERROR(IF(VLOOKUP(B973,IMPORT!$F:$L,7,0)="true","","P"),"")</f>
        <v/>
      </c>
      <c r="I973" s="18" t="str">
        <f>IF(AND(OR(IMPORT!K973="available",IMPORT!K973="reservation",IMPORT!K973="reservation-late"),OR(A973&lt;&gt;"Z - Garage - Livraison",A973&lt;&gt;"Z - Garage - Livraison")),B973,"")</f>
        <v/>
      </c>
      <c r="J973" s="18" t="str">
        <f>IFERROR(IF(VLOOKUP(B973,IMPORT!$F:$AF,21,FALSE)&lt;&gt;"null",IF(OR(A973="Z - Garage - Livraison",A973="Z - Garage - Restitution"),"",B973),""),"")</f>
        <v/>
      </c>
      <c r="K973" s="18" t="str">
        <f>IF(AND(J973="",OR(IMPORT!K973="intervention",IMPORT!K973="intervention-late")),IF(OR(A973="Z - Garage - Livraison",A973="Z - Garage - Restitution"),"",B973),"")</f>
        <v/>
      </c>
      <c r="L973" s="18" t="str">
        <f t="shared" si="30"/>
        <v/>
      </c>
      <c r="M973" s="20" t="str">
        <f>IFERROR(INT(IF(OR(IMPORT!K973="intervention",IMPORT!K973="intervention-late",IMPORT!K973="unavailable"),IF(J973&lt;&gt;"",MID(VLOOKUP(B973,IMPORT!$F:$AF,21,0),1,10),MID(VLOOKUP(B973,IMPORT!$F:$AF,19,0),1,10)),"")),"")</f>
        <v/>
      </c>
      <c r="N973" s="20" t="str">
        <f>IFERROR(INT(IF(OR(IMPORT!K973="intervention",IMPORT!K973="intervention-late",IMPORT!K973="unavailable"),IF(J973&lt;&gt;"",MID(VLOOKUP(B973,IMPORT!$F:$AF,22,0),1,10),MID(VLOOKUP(B973,IMPORT!$F:$AF,20,0),1,10)),"")),"")</f>
        <v/>
      </c>
      <c r="O973" s="18" t="str">
        <f t="shared" ca="1" si="31"/>
        <v/>
      </c>
      <c r="P973" s="14" t="str">
        <f>IFERROR(INT(IF(MID(VLOOKUP(B973,IMPORT!$F:$AF,23,FALSE),1,10)&lt;&gt;"null",MID(VLOOKUP(B973,IMPORT!$F:$AF,23,FALSE),1,10),"")),"")</f>
        <v/>
      </c>
      <c r="Q973" s="16" t="str">
        <f>IFERROR(INT(IF(MID(VLOOKUP(B973,IMPORT!$F:$AF,26,FALSE),1,10)&lt;&gt;"null",MID(VLOOKUP(B973,IMPORT!$F:$AF,26,FALSE),1,10),"")),"")</f>
        <v/>
      </c>
      <c r="R973" s="16" t="str">
        <f>IFERROR(IF(VLOOKUP(B973,IMPORT!$F:$AF,11,FALSE)="true","X",""),"")</f>
        <v/>
      </c>
      <c r="S973" s="16" t="str">
        <f>IFERROR(IF(VLOOKUP(B973,IMPORT!$F:$AF,12,FALSE)="true","X",""),"")</f>
        <v/>
      </c>
      <c r="T973" s="16" t="str">
        <f>IFERROR(IF(VLOOKUP(B973,IMPORT!$F:$AF,9,FALSE)="true","X",""),"")</f>
        <v/>
      </c>
      <c r="U973" s="16" t="str">
        <f>IFERROR(IF(VLOOKUP(B973,IMPORT!$F:$AF,10,FALSE)="true","X",""),"")</f>
        <v/>
      </c>
      <c r="V973" s="16" t="str">
        <f>IFERROR(IF(VLOOKUP(B973,IMPORT!$F:$AF,13,FALSE)="true","X",""),"")</f>
        <v/>
      </c>
      <c r="W973" s="16" t="str">
        <f>IFERROR(IF(VLOOKUP(B973,IMPORT!$F:$AF,14,FALSE)="true","X",""),"")</f>
        <v/>
      </c>
      <c r="X973" s="12" t="str">
        <f>IFERROR(INT(IF(MID(VLOOKUP(B973,IMPORT!$F:$AF,27,FALSE),1,10)&lt;&gt;"null",MID(VLOOKUP(B973,IMPORT!$F:$AF,27,FALSE),1,10),"-")),"")</f>
        <v/>
      </c>
      <c r="Y973" s="21" t="str">
        <f>IFERROR(IF(VLOOKUP(B973,IMPORT!$F:$AF,24,FALSE)&lt;&gt;"null",VLOOKUP(B973,IMPORT!$F:$AF,24,FALSE),""),"")</f>
        <v/>
      </c>
      <c r="Z973" s="18" t="str">
        <f>IFERROR(IF(VLOOKUP(B973,IMPORT!$F:$AF,25,FALSE)&lt;&gt;"null",VLOOKUP(B973,IMPORT!$F:$AF,25,FALSE),""),"")</f>
        <v/>
      </c>
    </row>
    <row r="974" spans="1:26">
      <c r="A974" s="1" t="str">
        <f>IFERROR(IF(IMPORT!C974&lt;&gt;"",IMPORT!C974,""),"")</f>
        <v/>
      </c>
      <c r="B974" s="1">
        <f>IFERROR(VLOOKUP(D974,IMPORT!$1:$1048576,6,FALSE),"")</f>
        <v>0</v>
      </c>
      <c r="C974" s="1" t="str">
        <f>IFERROR(VLOOKUP(B974,IMPORT!$F:$G,2,FALSE),"")</f>
        <v/>
      </c>
      <c r="D974" s="8" t="str">
        <f>IFERROR(IF(IMPORT!A974&lt;&gt;"",IMPORT!A974,""),"")</f>
        <v/>
      </c>
      <c r="E974" s="1">
        <f>IFERROR(VLOOKUP(D974,IMPORT!$1:$1048576,21,FALSE),"")</f>
        <v>0</v>
      </c>
      <c r="F974" s="22" t="str">
        <f>IFERROR(IF(VLOOKUP(B974,IMPORT!$F:$J,4,0)="true","","S"),"")</f>
        <v/>
      </c>
      <c r="G974" s="10" t="str">
        <f>IFERROR(IF(VLOOKUP(B974,IMPORT!$F:$J,5,0)="normal","","B"),"")</f>
        <v/>
      </c>
      <c r="H974" s="23" t="str">
        <f>IFERROR(IF(VLOOKUP(B974,IMPORT!$F:$L,7,0)="true","","P"),"")</f>
        <v/>
      </c>
      <c r="I974" s="18" t="str">
        <f>IF(AND(OR(IMPORT!K974="available",IMPORT!K974="reservation",IMPORT!K974="reservation-late"),OR(A974&lt;&gt;"Z - Garage - Livraison",A974&lt;&gt;"Z - Garage - Livraison")),B974,"")</f>
        <v/>
      </c>
      <c r="J974" s="18" t="str">
        <f>IFERROR(IF(VLOOKUP(B974,IMPORT!$F:$AF,21,FALSE)&lt;&gt;"null",IF(OR(A974="Z - Garage - Livraison",A974="Z - Garage - Restitution"),"",B974),""),"")</f>
        <v/>
      </c>
      <c r="K974" s="18" t="str">
        <f>IF(AND(J974="",OR(IMPORT!K974="intervention",IMPORT!K974="intervention-late")),IF(OR(A974="Z - Garage - Livraison",A974="Z - Garage - Restitution"),"",B974),"")</f>
        <v/>
      </c>
      <c r="L974" s="18" t="str">
        <f t="shared" si="30"/>
        <v/>
      </c>
      <c r="M974" s="20" t="str">
        <f>IFERROR(INT(IF(OR(IMPORT!K974="intervention",IMPORT!K974="intervention-late",IMPORT!K974="unavailable"),IF(J974&lt;&gt;"",MID(VLOOKUP(B974,IMPORT!$F:$AF,21,0),1,10),MID(VLOOKUP(B974,IMPORT!$F:$AF,19,0),1,10)),"")),"")</f>
        <v/>
      </c>
      <c r="N974" s="20" t="str">
        <f>IFERROR(INT(IF(OR(IMPORT!K974="intervention",IMPORT!K974="intervention-late",IMPORT!K974="unavailable"),IF(J974&lt;&gt;"",MID(VLOOKUP(B974,IMPORT!$F:$AF,22,0),1,10),MID(VLOOKUP(B974,IMPORT!$F:$AF,20,0),1,10)),"")),"")</f>
        <v/>
      </c>
      <c r="O974" s="18" t="str">
        <f t="shared" ca="1" si="31"/>
        <v/>
      </c>
      <c r="P974" s="14" t="str">
        <f>IFERROR(INT(IF(MID(VLOOKUP(B974,IMPORT!$F:$AF,23,FALSE),1,10)&lt;&gt;"null",MID(VLOOKUP(B974,IMPORT!$F:$AF,23,FALSE),1,10),"")),"")</f>
        <v/>
      </c>
      <c r="Q974" s="16" t="str">
        <f>IFERROR(INT(IF(MID(VLOOKUP(B974,IMPORT!$F:$AF,26,FALSE),1,10)&lt;&gt;"null",MID(VLOOKUP(B974,IMPORT!$F:$AF,26,FALSE),1,10),"")),"")</f>
        <v/>
      </c>
      <c r="R974" s="16" t="str">
        <f>IFERROR(IF(VLOOKUP(B974,IMPORT!$F:$AF,11,FALSE)="true","X",""),"")</f>
        <v/>
      </c>
      <c r="S974" s="16" t="str">
        <f>IFERROR(IF(VLOOKUP(B974,IMPORT!$F:$AF,12,FALSE)="true","X",""),"")</f>
        <v/>
      </c>
      <c r="T974" s="16" t="str">
        <f>IFERROR(IF(VLOOKUP(B974,IMPORT!$F:$AF,9,FALSE)="true","X",""),"")</f>
        <v/>
      </c>
      <c r="U974" s="16" t="str">
        <f>IFERROR(IF(VLOOKUP(B974,IMPORT!$F:$AF,10,FALSE)="true","X",""),"")</f>
        <v/>
      </c>
      <c r="V974" s="16" t="str">
        <f>IFERROR(IF(VLOOKUP(B974,IMPORT!$F:$AF,13,FALSE)="true","X",""),"")</f>
        <v/>
      </c>
      <c r="W974" s="16" t="str">
        <f>IFERROR(IF(VLOOKUP(B974,IMPORT!$F:$AF,14,FALSE)="true","X",""),"")</f>
        <v/>
      </c>
      <c r="X974" s="12" t="str">
        <f>IFERROR(INT(IF(MID(VLOOKUP(B974,IMPORT!$F:$AF,27,FALSE),1,10)&lt;&gt;"null",MID(VLOOKUP(B974,IMPORT!$F:$AF,27,FALSE),1,10),"-")),"")</f>
        <v/>
      </c>
      <c r="Y974" s="21" t="str">
        <f>IFERROR(IF(VLOOKUP(B974,IMPORT!$F:$AF,24,FALSE)&lt;&gt;"null",VLOOKUP(B974,IMPORT!$F:$AF,24,FALSE),""),"")</f>
        <v/>
      </c>
      <c r="Z974" s="18" t="str">
        <f>IFERROR(IF(VLOOKUP(B974,IMPORT!$F:$AF,25,FALSE)&lt;&gt;"null",VLOOKUP(B974,IMPORT!$F:$AF,25,FALSE),""),"")</f>
        <v/>
      </c>
    </row>
    <row r="975" spans="1:26">
      <c r="A975" s="1" t="str">
        <f>IFERROR(IF(IMPORT!C975&lt;&gt;"",IMPORT!C975,""),"")</f>
        <v/>
      </c>
      <c r="B975" s="1">
        <f>IFERROR(VLOOKUP(D975,IMPORT!$1:$1048576,6,FALSE),"")</f>
        <v>0</v>
      </c>
      <c r="C975" s="1" t="str">
        <f>IFERROR(VLOOKUP(B975,IMPORT!$F:$G,2,FALSE),"")</f>
        <v/>
      </c>
      <c r="D975" s="8" t="str">
        <f>IFERROR(IF(IMPORT!A975&lt;&gt;"",IMPORT!A975,""),"")</f>
        <v/>
      </c>
      <c r="E975" s="1">
        <f>IFERROR(VLOOKUP(D975,IMPORT!$1:$1048576,21,FALSE),"")</f>
        <v>0</v>
      </c>
      <c r="F975" s="22" t="str">
        <f>IFERROR(IF(VLOOKUP(B975,IMPORT!$F:$J,4,0)="true","","S"),"")</f>
        <v/>
      </c>
      <c r="G975" s="10" t="str">
        <f>IFERROR(IF(VLOOKUP(B975,IMPORT!$F:$J,5,0)="normal","","B"),"")</f>
        <v/>
      </c>
      <c r="H975" s="23" t="str">
        <f>IFERROR(IF(VLOOKUP(B975,IMPORT!$F:$L,7,0)="true","","P"),"")</f>
        <v/>
      </c>
      <c r="I975" s="18" t="str">
        <f>IF(AND(OR(IMPORT!K975="available",IMPORT!K975="reservation",IMPORT!K975="reservation-late"),OR(A975&lt;&gt;"Z - Garage - Livraison",A975&lt;&gt;"Z - Garage - Livraison")),B975,"")</f>
        <v/>
      </c>
      <c r="J975" s="18" t="str">
        <f>IFERROR(IF(VLOOKUP(B975,IMPORT!$F:$AF,21,FALSE)&lt;&gt;"null",IF(OR(A975="Z - Garage - Livraison",A975="Z - Garage - Restitution"),"",B975),""),"")</f>
        <v/>
      </c>
      <c r="K975" s="18" t="str">
        <f>IF(AND(J975="",OR(IMPORT!K975="intervention",IMPORT!K975="intervention-late")),IF(OR(A975="Z - Garage - Livraison",A975="Z - Garage - Restitution"),"",B975),"")</f>
        <v/>
      </c>
      <c r="L975" s="18" t="str">
        <f t="shared" si="30"/>
        <v/>
      </c>
      <c r="M975" s="20" t="str">
        <f>IFERROR(INT(IF(OR(IMPORT!K975="intervention",IMPORT!K975="intervention-late",IMPORT!K975="unavailable"),IF(J975&lt;&gt;"",MID(VLOOKUP(B975,IMPORT!$F:$AF,21,0),1,10),MID(VLOOKUP(B975,IMPORT!$F:$AF,19,0),1,10)),"")),"")</f>
        <v/>
      </c>
      <c r="N975" s="20" t="str">
        <f>IFERROR(INT(IF(OR(IMPORT!K975="intervention",IMPORT!K975="intervention-late",IMPORT!K975="unavailable"),IF(J975&lt;&gt;"",MID(VLOOKUP(B975,IMPORT!$F:$AF,22,0),1,10),MID(VLOOKUP(B975,IMPORT!$F:$AF,20,0),1,10)),"")),"")</f>
        <v/>
      </c>
      <c r="O975" s="18" t="str">
        <f t="shared" ca="1" si="31"/>
        <v/>
      </c>
      <c r="P975" s="14" t="str">
        <f>IFERROR(INT(IF(MID(VLOOKUP(B975,IMPORT!$F:$AF,23,FALSE),1,10)&lt;&gt;"null",MID(VLOOKUP(B975,IMPORT!$F:$AF,23,FALSE),1,10),"")),"")</f>
        <v/>
      </c>
      <c r="Q975" s="16" t="str">
        <f>IFERROR(INT(IF(MID(VLOOKUP(B975,IMPORT!$F:$AF,26,FALSE),1,10)&lt;&gt;"null",MID(VLOOKUP(B975,IMPORT!$F:$AF,26,FALSE),1,10),"")),"")</f>
        <v/>
      </c>
      <c r="R975" s="16" t="str">
        <f>IFERROR(IF(VLOOKUP(B975,IMPORT!$F:$AF,11,FALSE)="true","X",""),"")</f>
        <v/>
      </c>
      <c r="S975" s="16" t="str">
        <f>IFERROR(IF(VLOOKUP(B975,IMPORT!$F:$AF,12,FALSE)="true","X",""),"")</f>
        <v/>
      </c>
      <c r="T975" s="16" t="str">
        <f>IFERROR(IF(VLOOKUP(B975,IMPORT!$F:$AF,9,FALSE)="true","X",""),"")</f>
        <v/>
      </c>
      <c r="U975" s="16" t="str">
        <f>IFERROR(IF(VLOOKUP(B975,IMPORT!$F:$AF,10,FALSE)="true","X",""),"")</f>
        <v/>
      </c>
      <c r="V975" s="16" t="str">
        <f>IFERROR(IF(VLOOKUP(B975,IMPORT!$F:$AF,13,FALSE)="true","X",""),"")</f>
        <v/>
      </c>
      <c r="W975" s="16" t="str">
        <f>IFERROR(IF(VLOOKUP(B975,IMPORT!$F:$AF,14,FALSE)="true","X",""),"")</f>
        <v/>
      </c>
      <c r="X975" s="12" t="str">
        <f>IFERROR(INT(IF(MID(VLOOKUP(B975,IMPORT!$F:$AF,27,FALSE),1,10)&lt;&gt;"null",MID(VLOOKUP(B975,IMPORT!$F:$AF,27,FALSE),1,10),"-")),"")</f>
        <v/>
      </c>
      <c r="Y975" s="21" t="str">
        <f>IFERROR(IF(VLOOKUP(B975,IMPORT!$F:$AF,24,FALSE)&lt;&gt;"null",VLOOKUP(B975,IMPORT!$F:$AF,24,FALSE),""),"")</f>
        <v/>
      </c>
      <c r="Z975" s="18" t="str">
        <f>IFERROR(IF(VLOOKUP(B975,IMPORT!$F:$AF,25,FALSE)&lt;&gt;"null",VLOOKUP(B975,IMPORT!$F:$AF,25,FALSE),""),"")</f>
        <v/>
      </c>
    </row>
    <row r="976" spans="1:26">
      <c r="A976" s="1" t="str">
        <f>IFERROR(IF(IMPORT!C976&lt;&gt;"",IMPORT!C976,""),"")</f>
        <v/>
      </c>
      <c r="B976" s="1">
        <f>IFERROR(VLOOKUP(D976,IMPORT!$1:$1048576,6,FALSE),"")</f>
        <v>0</v>
      </c>
      <c r="C976" s="1" t="str">
        <f>IFERROR(VLOOKUP(B976,IMPORT!$F:$G,2,FALSE),"")</f>
        <v/>
      </c>
      <c r="D976" s="8" t="str">
        <f>IFERROR(IF(IMPORT!A976&lt;&gt;"",IMPORT!A976,""),"")</f>
        <v/>
      </c>
      <c r="E976" s="1">
        <f>IFERROR(VLOOKUP(D976,IMPORT!$1:$1048576,21,FALSE),"")</f>
        <v>0</v>
      </c>
      <c r="F976" s="22" t="str">
        <f>IFERROR(IF(VLOOKUP(B976,IMPORT!$F:$J,4,0)="true","","S"),"")</f>
        <v/>
      </c>
      <c r="G976" s="10" t="str">
        <f>IFERROR(IF(VLOOKUP(B976,IMPORT!$F:$J,5,0)="normal","","B"),"")</f>
        <v/>
      </c>
      <c r="H976" s="23" t="str">
        <f>IFERROR(IF(VLOOKUP(B976,IMPORT!$F:$L,7,0)="true","","P"),"")</f>
        <v/>
      </c>
      <c r="I976" s="18" t="str">
        <f>IF(AND(OR(IMPORT!K976="available",IMPORT!K976="reservation",IMPORT!K976="reservation-late"),OR(A976&lt;&gt;"Z - Garage - Livraison",A976&lt;&gt;"Z - Garage - Livraison")),B976,"")</f>
        <v/>
      </c>
      <c r="J976" s="18" t="str">
        <f>IFERROR(IF(VLOOKUP(B976,IMPORT!$F:$AF,21,FALSE)&lt;&gt;"null",IF(OR(A976="Z - Garage - Livraison",A976="Z - Garage - Restitution"),"",B976),""),"")</f>
        <v/>
      </c>
      <c r="K976" s="18" t="str">
        <f>IF(AND(J976="",OR(IMPORT!K976="intervention",IMPORT!K976="intervention-late")),IF(OR(A976="Z - Garage - Livraison",A976="Z - Garage - Restitution"),"",B976),"")</f>
        <v/>
      </c>
      <c r="L976" s="18" t="str">
        <f t="shared" si="30"/>
        <v/>
      </c>
      <c r="M976" s="20" t="str">
        <f>IFERROR(INT(IF(OR(IMPORT!K976="intervention",IMPORT!K976="intervention-late",IMPORT!K976="unavailable"),IF(J976&lt;&gt;"",MID(VLOOKUP(B976,IMPORT!$F:$AF,21,0),1,10),MID(VLOOKUP(B976,IMPORT!$F:$AF,19,0),1,10)),"")),"")</f>
        <v/>
      </c>
      <c r="N976" s="20" t="str">
        <f>IFERROR(INT(IF(OR(IMPORT!K976="intervention",IMPORT!K976="intervention-late",IMPORT!K976="unavailable"),IF(J976&lt;&gt;"",MID(VLOOKUP(B976,IMPORT!$F:$AF,22,0),1,10),MID(VLOOKUP(B976,IMPORT!$F:$AF,20,0),1,10)),"")),"")</f>
        <v/>
      </c>
      <c r="O976" s="18" t="str">
        <f t="shared" ca="1" si="31"/>
        <v/>
      </c>
      <c r="P976" s="14" t="str">
        <f>IFERROR(INT(IF(MID(VLOOKUP(B976,IMPORT!$F:$AF,23,FALSE),1,10)&lt;&gt;"null",MID(VLOOKUP(B976,IMPORT!$F:$AF,23,FALSE),1,10),"")),"")</f>
        <v/>
      </c>
      <c r="Q976" s="16" t="str">
        <f>IFERROR(INT(IF(MID(VLOOKUP(B976,IMPORT!$F:$AF,26,FALSE),1,10)&lt;&gt;"null",MID(VLOOKUP(B976,IMPORT!$F:$AF,26,FALSE),1,10),"")),"")</f>
        <v/>
      </c>
      <c r="R976" s="16" t="str">
        <f>IFERROR(IF(VLOOKUP(B976,IMPORT!$F:$AF,11,FALSE)="true","X",""),"")</f>
        <v/>
      </c>
      <c r="S976" s="16" t="str">
        <f>IFERROR(IF(VLOOKUP(B976,IMPORT!$F:$AF,12,FALSE)="true","X",""),"")</f>
        <v/>
      </c>
      <c r="T976" s="16" t="str">
        <f>IFERROR(IF(VLOOKUP(B976,IMPORT!$F:$AF,9,FALSE)="true","X",""),"")</f>
        <v/>
      </c>
      <c r="U976" s="16" t="str">
        <f>IFERROR(IF(VLOOKUP(B976,IMPORT!$F:$AF,10,FALSE)="true","X",""),"")</f>
        <v/>
      </c>
      <c r="V976" s="16" t="str">
        <f>IFERROR(IF(VLOOKUP(B976,IMPORT!$F:$AF,13,FALSE)="true","X",""),"")</f>
        <v/>
      </c>
      <c r="W976" s="16" t="str">
        <f>IFERROR(IF(VLOOKUP(B976,IMPORT!$F:$AF,14,FALSE)="true","X",""),"")</f>
        <v/>
      </c>
      <c r="X976" s="12" t="str">
        <f>IFERROR(INT(IF(MID(VLOOKUP(B976,IMPORT!$F:$AF,27,FALSE),1,10)&lt;&gt;"null",MID(VLOOKUP(B976,IMPORT!$F:$AF,27,FALSE),1,10),"-")),"")</f>
        <v/>
      </c>
      <c r="Y976" s="21" t="str">
        <f>IFERROR(IF(VLOOKUP(B976,IMPORT!$F:$AF,24,FALSE)&lt;&gt;"null",VLOOKUP(B976,IMPORT!$F:$AF,24,FALSE),""),"")</f>
        <v/>
      </c>
      <c r="Z976" s="18" t="str">
        <f>IFERROR(IF(VLOOKUP(B976,IMPORT!$F:$AF,25,FALSE)&lt;&gt;"null",VLOOKUP(B976,IMPORT!$F:$AF,25,FALSE),""),"")</f>
        <v/>
      </c>
    </row>
    <row r="977" spans="1:26">
      <c r="A977" s="1" t="str">
        <f>IFERROR(IF(IMPORT!C977&lt;&gt;"",IMPORT!C977,""),"")</f>
        <v/>
      </c>
      <c r="B977" s="1">
        <f>IFERROR(VLOOKUP(D977,IMPORT!$1:$1048576,6,FALSE),"")</f>
        <v>0</v>
      </c>
      <c r="C977" s="1" t="str">
        <f>IFERROR(VLOOKUP(B977,IMPORT!$F:$G,2,FALSE),"")</f>
        <v/>
      </c>
      <c r="D977" s="8" t="str">
        <f>IFERROR(IF(IMPORT!A977&lt;&gt;"",IMPORT!A977,""),"")</f>
        <v/>
      </c>
      <c r="E977" s="1">
        <f>IFERROR(VLOOKUP(D977,IMPORT!$1:$1048576,21,FALSE),"")</f>
        <v>0</v>
      </c>
      <c r="F977" s="22" t="str">
        <f>IFERROR(IF(VLOOKUP(B977,IMPORT!$F:$J,4,0)="true","","S"),"")</f>
        <v/>
      </c>
      <c r="G977" s="10" t="str">
        <f>IFERROR(IF(VLOOKUP(B977,IMPORT!$F:$J,5,0)="normal","","B"),"")</f>
        <v/>
      </c>
      <c r="H977" s="23" t="str">
        <f>IFERROR(IF(VLOOKUP(B977,IMPORT!$F:$L,7,0)="true","","P"),"")</f>
        <v/>
      </c>
      <c r="I977" s="18" t="str">
        <f>IF(AND(OR(IMPORT!K977="available",IMPORT!K977="reservation",IMPORT!K977="reservation-late"),OR(A977&lt;&gt;"Z - Garage - Livraison",A977&lt;&gt;"Z - Garage - Livraison")),B977,"")</f>
        <v/>
      </c>
      <c r="J977" s="18" t="str">
        <f>IFERROR(IF(VLOOKUP(B977,IMPORT!$F:$AF,21,FALSE)&lt;&gt;"null",IF(OR(A977="Z - Garage - Livraison",A977="Z - Garage - Restitution"),"",B977),""),"")</f>
        <v/>
      </c>
      <c r="K977" s="18" t="str">
        <f>IF(AND(J977="",OR(IMPORT!K977="intervention",IMPORT!K977="intervention-late")),IF(OR(A977="Z - Garage - Livraison",A977="Z - Garage - Restitution"),"",B977),"")</f>
        <v/>
      </c>
      <c r="L977" s="18" t="str">
        <f t="shared" si="30"/>
        <v/>
      </c>
      <c r="M977" s="20" t="str">
        <f>IFERROR(INT(IF(OR(IMPORT!K977="intervention",IMPORT!K977="intervention-late",IMPORT!K977="unavailable"),IF(J977&lt;&gt;"",MID(VLOOKUP(B977,IMPORT!$F:$AF,21,0),1,10),MID(VLOOKUP(B977,IMPORT!$F:$AF,19,0),1,10)),"")),"")</f>
        <v/>
      </c>
      <c r="N977" s="20" t="str">
        <f>IFERROR(INT(IF(OR(IMPORT!K977="intervention",IMPORT!K977="intervention-late",IMPORT!K977="unavailable"),IF(J977&lt;&gt;"",MID(VLOOKUP(B977,IMPORT!$F:$AF,22,0),1,10),MID(VLOOKUP(B977,IMPORT!$F:$AF,20,0),1,10)),"")),"")</f>
        <v/>
      </c>
      <c r="O977" s="18" t="str">
        <f t="shared" ca="1" si="31"/>
        <v/>
      </c>
      <c r="P977" s="14" t="str">
        <f>IFERROR(INT(IF(MID(VLOOKUP(B977,IMPORT!$F:$AF,23,FALSE),1,10)&lt;&gt;"null",MID(VLOOKUP(B977,IMPORT!$F:$AF,23,FALSE),1,10),"")),"")</f>
        <v/>
      </c>
      <c r="Q977" s="16" t="str">
        <f>IFERROR(INT(IF(MID(VLOOKUP(B977,IMPORT!$F:$AF,26,FALSE),1,10)&lt;&gt;"null",MID(VLOOKUP(B977,IMPORT!$F:$AF,26,FALSE),1,10),"")),"")</f>
        <v/>
      </c>
      <c r="R977" s="16" t="str">
        <f>IFERROR(IF(VLOOKUP(B977,IMPORT!$F:$AF,11,FALSE)="true","X",""),"")</f>
        <v/>
      </c>
      <c r="S977" s="16" t="str">
        <f>IFERROR(IF(VLOOKUP(B977,IMPORT!$F:$AF,12,FALSE)="true","X",""),"")</f>
        <v/>
      </c>
      <c r="T977" s="16" t="str">
        <f>IFERROR(IF(VLOOKUP(B977,IMPORT!$F:$AF,9,FALSE)="true","X",""),"")</f>
        <v/>
      </c>
      <c r="U977" s="16" t="str">
        <f>IFERROR(IF(VLOOKUP(B977,IMPORT!$F:$AF,10,FALSE)="true","X",""),"")</f>
        <v/>
      </c>
      <c r="V977" s="16" t="str">
        <f>IFERROR(IF(VLOOKUP(B977,IMPORT!$F:$AF,13,FALSE)="true","X",""),"")</f>
        <v/>
      </c>
      <c r="W977" s="16" t="str">
        <f>IFERROR(IF(VLOOKUP(B977,IMPORT!$F:$AF,14,FALSE)="true","X",""),"")</f>
        <v/>
      </c>
      <c r="X977" s="12" t="str">
        <f>IFERROR(INT(IF(MID(VLOOKUP(B977,IMPORT!$F:$AF,27,FALSE),1,10)&lt;&gt;"null",MID(VLOOKUP(B977,IMPORT!$F:$AF,27,FALSE),1,10),"-")),"")</f>
        <v/>
      </c>
      <c r="Y977" s="21" t="str">
        <f>IFERROR(IF(VLOOKUP(B977,IMPORT!$F:$AF,24,FALSE)&lt;&gt;"null",VLOOKUP(B977,IMPORT!$F:$AF,24,FALSE),""),"")</f>
        <v/>
      </c>
      <c r="Z977" s="18" t="str">
        <f>IFERROR(IF(VLOOKUP(B977,IMPORT!$F:$AF,25,FALSE)&lt;&gt;"null",VLOOKUP(B977,IMPORT!$F:$AF,25,FALSE),""),"")</f>
        <v/>
      </c>
    </row>
    <row r="978" spans="1:26">
      <c r="A978" s="1" t="str">
        <f>IFERROR(IF(IMPORT!C978&lt;&gt;"",IMPORT!C978,""),"")</f>
        <v/>
      </c>
      <c r="B978" s="1">
        <f>IFERROR(VLOOKUP(D978,IMPORT!$1:$1048576,6,FALSE),"")</f>
        <v>0</v>
      </c>
      <c r="C978" s="1" t="str">
        <f>IFERROR(VLOOKUP(B978,IMPORT!$F:$G,2,FALSE),"")</f>
        <v/>
      </c>
      <c r="D978" s="8" t="str">
        <f>IFERROR(IF(IMPORT!A978&lt;&gt;"",IMPORT!A978,""),"")</f>
        <v/>
      </c>
      <c r="E978" s="1">
        <f>IFERROR(VLOOKUP(D978,IMPORT!$1:$1048576,21,FALSE),"")</f>
        <v>0</v>
      </c>
      <c r="F978" s="22" t="str">
        <f>IFERROR(IF(VLOOKUP(B978,IMPORT!$F:$J,4,0)="true","","S"),"")</f>
        <v/>
      </c>
      <c r="G978" s="10" t="str">
        <f>IFERROR(IF(VLOOKUP(B978,IMPORT!$F:$J,5,0)="normal","","B"),"")</f>
        <v/>
      </c>
      <c r="H978" s="23" t="str">
        <f>IFERROR(IF(VLOOKUP(B978,IMPORT!$F:$L,7,0)="true","","P"),"")</f>
        <v/>
      </c>
      <c r="I978" s="18" t="str">
        <f>IF(AND(OR(IMPORT!K978="available",IMPORT!K978="reservation",IMPORT!K978="reservation-late"),OR(A978&lt;&gt;"Z - Garage - Livraison",A978&lt;&gt;"Z - Garage - Livraison")),B978,"")</f>
        <v/>
      </c>
      <c r="J978" s="18" t="str">
        <f>IFERROR(IF(VLOOKUP(B978,IMPORT!$F:$AF,21,FALSE)&lt;&gt;"null",IF(OR(A978="Z - Garage - Livraison",A978="Z - Garage - Restitution"),"",B978),""),"")</f>
        <v/>
      </c>
      <c r="K978" s="18" t="str">
        <f>IF(AND(J978="",OR(IMPORT!K978="intervention",IMPORT!K978="intervention-late")),IF(OR(A978="Z - Garage - Livraison",A978="Z - Garage - Restitution"),"",B978),"")</f>
        <v/>
      </c>
      <c r="L978" s="18" t="str">
        <f t="shared" si="30"/>
        <v/>
      </c>
      <c r="M978" s="20" t="str">
        <f>IFERROR(INT(IF(OR(IMPORT!K978="intervention",IMPORT!K978="intervention-late",IMPORT!K978="unavailable"),IF(J978&lt;&gt;"",MID(VLOOKUP(B978,IMPORT!$F:$AF,21,0),1,10),MID(VLOOKUP(B978,IMPORT!$F:$AF,19,0),1,10)),"")),"")</f>
        <v/>
      </c>
      <c r="N978" s="20" t="str">
        <f>IFERROR(INT(IF(OR(IMPORT!K978="intervention",IMPORT!K978="intervention-late",IMPORT!K978="unavailable"),IF(J978&lt;&gt;"",MID(VLOOKUP(B978,IMPORT!$F:$AF,22,0),1,10),MID(VLOOKUP(B978,IMPORT!$F:$AF,20,0),1,10)),"")),"")</f>
        <v/>
      </c>
      <c r="O978" s="18" t="str">
        <f t="shared" ca="1" si="31"/>
        <v/>
      </c>
      <c r="P978" s="14" t="str">
        <f>IFERROR(INT(IF(MID(VLOOKUP(B978,IMPORT!$F:$AF,23,FALSE),1,10)&lt;&gt;"null",MID(VLOOKUP(B978,IMPORT!$F:$AF,23,FALSE),1,10),"")),"")</f>
        <v/>
      </c>
      <c r="Q978" s="16" t="str">
        <f>IFERROR(INT(IF(MID(VLOOKUP(B978,IMPORT!$F:$AF,26,FALSE),1,10)&lt;&gt;"null",MID(VLOOKUP(B978,IMPORT!$F:$AF,26,FALSE),1,10),"")),"")</f>
        <v/>
      </c>
      <c r="R978" s="16" t="str">
        <f>IFERROR(IF(VLOOKUP(B978,IMPORT!$F:$AF,11,FALSE)="true","X",""),"")</f>
        <v/>
      </c>
      <c r="S978" s="16" t="str">
        <f>IFERROR(IF(VLOOKUP(B978,IMPORT!$F:$AF,12,FALSE)="true","X",""),"")</f>
        <v/>
      </c>
      <c r="T978" s="16" t="str">
        <f>IFERROR(IF(VLOOKUP(B978,IMPORT!$F:$AF,9,FALSE)="true","X",""),"")</f>
        <v/>
      </c>
      <c r="U978" s="16" t="str">
        <f>IFERROR(IF(VLOOKUP(B978,IMPORT!$F:$AF,10,FALSE)="true","X",""),"")</f>
        <v/>
      </c>
      <c r="V978" s="16" t="str">
        <f>IFERROR(IF(VLOOKUP(B978,IMPORT!$F:$AF,13,FALSE)="true","X",""),"")</f>
        <v/>
      </c>
      <c r="W978" s="16" t="str">
        <f>IFERROR(IF(VLOOKUP(B978,IMPORT!$F:$AF,14,FALSE)="true","X",""),"")</f>
        <v/>
      </c>
      <c r="X978" s="12" t="str">
        <f>IFERROR(INT(IF(MID(VLOOKUP(B978,IMPORT!$F:$AF,27,FALSE),1,10)&lt;&gt;"null",MID(VLOOKUP(B978,IMPORT!$F:$AF,27,FALSE),1,10),"-")),"")</f>
        <v/>
      </c>
      <c r="Y978" s="21" t="str">
        <f>IFERROR(IF(VLOOKUP(B978,IMPORT!$F:$AF,24,FALSE)&lt;&gt;"null",VLOOKUP(B978,IMPORT!$F:$AF,24,FALSE),""),"")</f>
        <v/>
      </c>
      <c r="Z978" s="18" t="str">
        <f>IFERROR(IF(VLOOKUP(B978,IMPORT!$F:$AF,25,FALSE)&lt;&gt;"null",VLOOKUP(B978,IMPORT!$F:$AF,25,FALSE),""),"")</f>
        <v/>
      </c>
    </row>
    <row r="979" spans="1:26">
      <c r="A979" s="1" t="str">
        <f>IFERROR(IF(IMPORT!C979&lt;&gt;"",IMPORT!C979,""),"")</f>
        <v/>
      </c>
      <c r="B979" s="1">
        <f>IFERROR(VLOOKUP(D979,IMPORT!$1:$1048576,6,FALSE),"")</f>
        <v>0</v>
      </c>
      <c r="C979" s="1" t="str">
        <f>IFERROR(VLOOKUP(B979,IMPORT!$F:$G,2,FALSE),"")</f>
        <v/>
      </c>
      <c r="D979" s="8" t="str">
        <f>IFERROR(IF(IMPORT!A979&lt;&gt;"",IMPORT!A979,""),"")</f>
        <v/>
      </c>
      <c r="E979" s="1">
        <f>IFERROR(VLOOKUP(D979,IMPORT!$1:$1048576,21,FALSE),"")</f>
        <v>0</v>
      </c>
      <c r="F979" s="22" t="str">
        <f>IFERROR(IF(VLOOKUP(B979,IMPORT!$F:$J,4,0)="true","","S"),"")</f>
        <v/>
      </c>
      <c r="G979" s="10" t="str">
        <f>IFERROR(IF(VLOOKUP(B979,IMPORT!$F:$J,5,0)="normal","","B"),"")</f>
        <v/>
      </c>
      <c r="H979" s="23" t="str">
        <f>IFERROR(IF(VLOOKUP(B979,IMPORT!$F:$L,7,0)="true","","P"),"")</f>
        <v/>
      </c>
      <c r="I979" s="18" t="str">
        <f>IF(AND(OR(IMPORT!K979="available",IMPORT!K979="reservation",IMPORT!K979="reservation-late"),OR(A979&lt;&gt;"Z - Garage - Livraison",A979&lt;&gt;"Z - Garage - Livraison")),B979,"")</f>
        <v/>
      </c>
      <c r="J979" s="18" t="str">
        <f>IFERROR(IF(VLOOKUP(B979,IMPORT!$F:$AF,21,FALSE)&lt;&gt;"null",IF(OR(A979="Z - Garage - Livraison",A979="Z - Garage - Restitution"),"",B979),""),"")</f>
        <v/>
      </c>
      <c r="K979" s="18" t="str">
        <f>IF(AND(J979="",OR(IMPORT!K979="intervention",IMPORT!K979="intervention-late")),IF(OR(A979="Z - Garage - Livraison",A979="Z - Garage - Restitution"),"",B979),"")</f>
        <v/>
      </c>
      <c r="L979" s="18" t="str">
        <f t="shared" si="30"/>
        <v/>
      </c>
      <c r="M979" s="20" t="str">
        <f>IFERROR(INT(IF(OR(IMPORT!K979="intervention",IMPORT!K979="intervention-late",IMPORT!K979="unavailable"),IF(J979&lt;&gt;"",MID(VLOOKUP(B979,IMPORT!$F:$AF,21,0),1,10),MID(VLOOKUP(B979,IMPORT!$F:$AF,19,0),1,10)),"")),"")</f>
        <v/>
      </c>
      <c r="N979" s="20" t="str">
        <f>IFERROR(INT(IF(OR(IMPORT!K979="intervention",IMPORT!K979="intervention-late",IMPORT!K979="unavailable"),IF(J979&lt;&gt;"",MID(VLOOKUP(B979,IMPORT!$F:$AF,22,0),1,10),MID(VLOOKUP(B979,IMPORT!$F:$AF,20,0),1,10)),"")),"")</f>
        <v/>
      </c>
      <c r="O979" s="18" t="str">
        <f t="shared" ca="1" si="31"/>
        <v/>
      </c>
      <c r="P979" s="14" t="str">
        <f>IFERROR(INT(IF(MID(VLOOKUP(B979,IMPORT!$F:$AF,23,FALSE),1,10)&lt;&gt;"null",MID(VLOOKUP(B979,IMPORT!$F:$AF,23,FALSE),1,10),"")),"")</f>
        <v/>
      </c>
      <c r="Q979" s="16" t="str">
        <f>IFERROR(INT(IF(MID(VLOOKUP(B979,IMPORT!$F:$AF,26,FALSE),1,10)&lt;&gt;"null",MID(VLOOKUP(B979,IMPORT!$F:$AF,26,FALSE),1,10),"")),"")</f>
        <v/>
      </c>
      <c r="R979" s="16" t="str">
        <f>IFERROR(IF(VLOOKUP(B979,IMPORT!$F:$AF,11,FALSE)="true","X",""),"")</f>
        <v/>
      </c>
      <c r="S979" s="16" t="str">
        <f>IFERROR(IF(VLOOKUP(B979,IMPORT!$F:$AF,12,FALSE)="true","X",""),"")</f>
        <v/>
      </c>
      <c r="T979" s="16" t="str">
        <f>IFERROR(IF(VLOOKUP(B979,IMPORT!$F:$AF,9,FALSE)="true","X",""),"")</f>
        <v/>
      </c>
      <c r="U979" s="16" t="str">
        <f>IFERROR(IF(VLOOKUP(B979,IMPORT!$F:$AF,10,FALSE)="true","X",""),"")</f>
        <v/>
      </c>
      <c r="V979" s="16" t="str">
        <f>IFERROR(IF(VLOOKUP(B979,IMPORT!$F:$AF,13,FALSE)="true","X",""),"")</f>
        <v/>
      </c>
      <c r="W979" s="16" t="str">
        <f>IFERROR(IF(VLOOKUP(B979,IMPORT!$F:$AF,14,FALSE)="true","X",""),"")</f>
        <v/>
      </c>
      <c r="X979" s="12" t="str">
        <f>IFERROR(INT(IF(MID(VLOOKUP(B979,IMPORT!$F:$AF,27,FALSE),1,10)&lt;&gt;"null",MID(VLOOKUP(B979,IMPORT!$F:$AF,27,FALSE),1,10),"-")),"")</f>
        <v/>
      </c>
      <c r="Y979" s="21" t="str">
        <f>IFERROR(IF(VLOOKUP(B979,IMPORT!$F:$AF,24,FALSE)&lt;&gt;"null",VLOOKUP(B979,IMPORT!$F:$AF,24,FALSE),""),"")</f>
        <v/>
      </c>
      <c r="Z979" s="18" t="str">
        <f>IFERROR(IF(VLOOKUP(B979,IMPORT!$F:$AF,25,FALSE)&lt;&gt;"null",VLOOKUP(B979,IMPORT!$F:$AF,25,FALSE),""),"")</f>
        <v/>
      </c>
    </row>
    <row r="980" spans="1:26">
      <c r="A980" s="1" t="str">
        <f>IFERROR(IF(IMPORT!C980&lt;&gt;"",IMPORT!C980,""),"")</f>
        <v/>
      </c>
      <c r="B980" s="1">
        <f>IFERROR(VLOOKUP(D980,IMPORT!$1:$1048576,6,FALSE),"")</f>
        <v>0</v>
      </c>
      <c r="C980" s="1" t="str">
        <f>IFERROR(VLOOKUP(B980,IMPORT!$F:$G,2,FALSE),"")</f>
        <v/>
      </c>
      <c r="D980" s="8" t="str">
        <f>IFERROR(IF(IMPORT!A980&lt;&gt;"",IMPORT!A980,""),"")</f>
        <v/>
      </c>
      <c r="E980" s="1">
        <f>IFERROR(VLOOKUP(D980,IMPORT!$1:$1048576,21,FALSE),"")</f>
        <v>0</v>
      </c>
      <c r="F980" s="22" t="str">
        <f>IFERROR(IF(VLOOKUP(B980,IMPORT!$F:$J,4,0)="true","","S"),"")</f>
        <v/>
      </c>
      <c r="G980" s="10" t="str">
        <f>IFERROR(IF(VLOOKUP(B980,IMPORT!$F:$J,5,0)="normal","","B"),"")</f>
        <v/>
      </c>
      <c r="H980" s="23" t="str">
        <f>IFERROR(IF(VLOOKUP(B980,IMPORT!$F:$L,7,0)="true","","P"),"")</f>
        <v/>
      </c>
      <c r="I980" s="18" t="str">
        <f>IF(AND(OR(IMPORT!K980="available",IMPORT!K980="reservation",IMPORT!K980="reservation-late"),OR(A980&lt;&gt;"Z - Garage - Livraison",A980&lt;&gt;"Z - Garage - Livraison")),B980,"")</f>
        <v/>
      </c>
      <c r="J980" s="18" t="str">
        <f>IFERROR(IF(VLOOKUP(B980,IMPORT!$F:$AF,21,FALSE)&lt;&gt;"null",IF(OR(A980="Z - Garage - Livraison",A980="Z - Garage - Restitution"),"",B980),""),"")</f>
        <v/>
      </c>
      <c r="K980" s="18" t="str">
        <f>IF(AND(J980="",OR(IMPORT!K980="intervention",IMPORT!K980="intervention-late")),IF(OR(A980="Z - Garage - Livraison",A980="Z - Garage - Restitution"),"",B980),"")</f>
        <v/>
      </c>
      <c r="L980" s="18" t="str">
        <f t="shared" si="30"/>
        <v/>
      </c>
      <c r="M980" s="20" t="str">
        <f>IFERROR(INT(IF(OR(IMPORT!K980="intervention",IMPORT!K980="intervention-late",IMPORT!K980="unavailable"),IF(J980&lt;&gt;"",MID(VLOOKUP(B980,IMPORT!$F:$AF,21,0),1,10),MID(VLOOKUP(B980,IMPORT!$F:$AF,19,0),1,10)),"")),"")</f>
        <v/>
      </c>
      <c r="N980" s="20" t="str">
        <f>IFERROR(INT(IF(OR(IMPORT!K980="intervention",IMPORT!K980="intervention-late",IMPORT!K980="unavailable"),IF(J980&lt;&gt;"",MID(VLOOKUP(B980,IMPORT!$F:$AF,22,0),1,10),MID(VLOOKUP(B980,IMPORT!$F:$AF,20,0),1,10)),"")),"")</f>
        <v/>
      </c>
      <c r="O980" s="18" t="str">
        <f t="shared" ca="1" si="31"/>
        <v/>
      </c>
      <c r="P980" s="14" t="str">
        <f>IFERROR(INT(IF(MID(VLOOKUP(B980,IMPORT!$F:$AF,23,FALSE),1,10)&lt;&gt;"null",MID(VLOOKUP(B980,IMPORT!$F:$AF,23,FALSE),1,10),"")),"")</f>
        <v/>
      </c>
      <c r="Q980" s="16" t="str">
        <f>IFERROR(INT(IF(MID(VLOOKUP(B980,IMPORT!$F:$AF,26,FALSE),1,10)&lt;&gt;"null",MID(VLOOKUP(B980,IMPORT!$F:$AF,26,FALSE),1,10),"")),"")</f>
        <v/>
      </c>
      <c r="R980" s="16" t="str">
        <f>IFERROR(IF(VLOOKUP(B980,IMPORT!$F:$AF,11,FALSE)="true","X",""),"")</f>
        <v/>
      </c>
      <c r="S980" s="16" t="str">
        <f>IFERROR(IF(VLOOKUP(B980,IMPORT!$F:$AF,12,FALSE)="true","X",""),"")</f>
        <v/>
      </c>
      <c r="T980" s="16" t="str">
        <f>IFERROR(IF(VLOOKUP(B980,IMPORT!$F:$AF,9,FALSE)="true","X",""),"")</f>
        <v/>
      </c>
      <c r="U980" s="16" t="str">
        <f>IFERROR(IF(VLOOKUP(B980,IMPORT!$F:$AF,10,FALSE)="true","X",""),"")</f>
        <v/>
      </c>
      <c r="V980" s="16" t="str">
        <f>IFERROR(IF(VLOOKUP(B980,IMPORT!$F:$AF,13,FALSE)="true","X",""),"")</f>
        <v/>
      </c>
      <c r="W980" s="16" t="str">
        <f>IFERROR(IF(VLOOKUP(B980,IMPORT!$F:$AF,14,FALSE)="true","X",""),"")</f>
        <v/>
      </c>
      <c r="X980" s="12" t="str">
        <f>IFERROR(INT(IF(MID(VLOOKUP(B980,IMPORT!$F:$AF,27,FALSE),1,10)&lt;&gt;"null",MID(VLOOKUP(B980,IMPORT!$F:$AF,27,FALSE),1,10),"-")),"")</f>
        <v/>
      </c>
      <c r="Y980" s="21" t="str">
        <f>IFERROR(IF(VLOOKUP(B980,IMPORT!$F:$AF,24,FALSE)&lt;&gt;"null",VLOOKUP(B980,IMPORT!$F:$AF,24,FALSE),""),"")</f>
        <v/>
      </c>
      <c r="Z980" s="18" t="str">
        <f>IFERROR(IF(VLOOKUP(B980,IMPORT!$F:$AF,25,FALSE)&lt;&gt;"null",VLOOKUP(B980,IMPORT!$F:$AF,25,FALSE),""),"")</f>
        <v/>
      </c>
    </row>
    <row r="981" spans="1:26">
      <c r="A981" s="1" t="str">
        <f>IFERROR(IF(IMPORT!C981&lt;&gt;"",IMPORT!C981,""),"")</f>
        <v/>
      </c>
      <c r="B981" s="1">
        <f>IFERROR(VLOOKUP(D981,IMPORT!$1:$1048576,6,FALSE),"")</f>
        <v>0</v>
      </c>
      <c r="C981" s="1" t="str">
        <f>IFERROR(VLOOKUP(B981,IMPORT!$F:$G,2,FALSE),"")</f>
        <v/>
      </c>
      <c r="D981" s="8" t="str">
        <f>IFERROR(IF(IMPORT!A981&lt;&gt;"",IMPORT!A981,""),"")</f>
        <v/>
      </c>
      <c r="E981" s="1">
        <f>IFERROR(VLOOKUP(D981,IMPORT!$1:$1048576,21,FALSE),"")</f>
        <v>0</v>
      </c>
      <c r="F981" s="22" t="str">
        <f>IFERROR(IF(VLOOKUP(B981,IMPORT!$F:$J,4,0)="true","","S"),"")</f>
        <v/>
      </c>
      <c r="G981" s="10" t="str">
        <f>IFERROR(IF(VLOOKUP(B981,IMPORT!$F:$J,5,0)="normal","","B"),"")</f>
        <v/>
      </c>
      <c r="H981" s="23" t="str">
        <f>IFERROR(IF(VLOOKUP(B981,IMPORT!$F:$L,7,0)="true","","P"),"")</f>
        <v/>
      </c>
      <c r="I981" s="18" t="str">
        <f>IF(AND(OR(IMPORT!K981="available",IMPORT!K981="reservation",IMPORT!K981="reservation-late"),OR(A981&lt;&gt;"Z - Garage - Livraison",A981&lt;&gt;"Z - Garage - Livraison")),B981,"")</f>
        <v/>
      </c>
      <c r="J981" s="18" t="str">
        <f>IFERROR(IF(VLOOKUP(B981,IMPORT!$F:$AF,21,FALSE)&lt;&gt;"null",IF(OR(A981="Z - Garage - Livraison",A981="Z - Garage - Restitution"),"",B981),""),"")</f>
        <v/>
      </c>
      <c r="K981" s="18" t="str">
        <f>IF(AND(J981="",OR(IMPORT!K981="intervention",IMPORT!K981="intervention-late")),IF(OR(A981="Z - Garage - Livraison",A981="Z - Garage - Restitution"),"",B981),"")</f>
        <v/>
      </c>
      <c r="L981" s="18" t="str">
        <f t="shared" si="30"/>
        <v/>
      </c>
      <c r="M981" s="20" t="str">
        <f>IFERROR(INT(IF(OR(IMPORT!K981="intervention",IMPORT!K981="intervention-late",IMPORT!K981="unavailable"),IF(J981&lt;&gt;"",MID(VLOOKUP(B981,IMPORT!$F:$AF,21,0),1,10),MID(VLOOKUP(B981,IMPORT!$F:$AF,19,0),1,10)),"")),"")</f>
        <v/>
      </c>
      <c r="N981" s="20" t="str">
        <f>IFERROR(INT(IF(OR(IMPORT!K981="intervention",IMPORT!K981="intervention-late",IMPORT!K981="unavailable"),IF(J981&lt;&gt;"",MID(VLOOKUP(B981,IMPORT!$F:$AF,22,0),1,10),MID(VLOOKUP(B981,IMPORT!$F:$AF,20,0),1,10)),"")),"")</f>
        <v/>
      </c>
      <c r="O981" s="18" t="str">
        <f t="shared" ca="1" si="31"/>
        <v/>
      </c>
      <c r="P981" s="14" t="str">
        <f>IFERROR(INT(IF(MID(VLOOKUP(B981,IMPORT!$F:$AF,23,FALSE),1,10)&lt;&gt;"null",MID(VLOOKUP(B981,IMPORT!$F:$AF,23,FALSE),1,10),"")),"")</f>
        <v/>
      </c>
      <c r="Q981" s="16" t="str">
        <f>IFERROR(INT(IF(MID(VLOOKUP(B981,IMPORT!$F:$AF,26,FALSE),1,10)&lt;&gt;"null",MID(VLOOKUP(B981,IMPORT!$F:$AF,26,FALSE),1,10),"")),"")</f>
        <v/>
      </c>
      <c r="R981" s="16" t="str">
        <f>IFERROR(IF(VLOOKUP(B981,IMPORT!$F:$AF,11,FALSE)="true","X",""),"")</f>
        <v/>
      </c>
      <c r="S981" s="16" t="str">
        <f>IFERROR(IF(VLOOKUP(B981,IMPORT!$F:$AF,12,FALSE)="true","X",""),"")</f>
        <v/>
      </c>
      <c r="T981" s="16" t="str">
        <f>IFERROR(IF(VLOOKUP(B981,IMPORT!$F:$AF,9,FALSE)="true","X",""),"")</f>
        <v/>
      </c>
      <c r="U981" s="16" t="str">
        <f>IFERROR(IF(VLOOKUP(B981,IMPORT!$F:$AF,10,FALSE)="true","X",""),"")</f>
        <v/>
      </c>
      <c r="V981" s="16" t="str">
        <f>IFERROR(IF(VLOOKUP(B981,IMPORT!$F:$AF,13,FALSE)="true","X",""),"")</f>
        <v/>
      </c>
      <c r="W981" s="16" t="str">
        <f>IFERROR(IF(VLOOKUP(B981,IMPORT!$F:$AF,14,FALSE)="true","X",""),"")</f>
        <v/>
      </c>
      <c r="X981" s="12" t="str">
        <f>IFERROR(INT(IF(MID(VLOOKUP(B981,IMPORT!$F:$AF,27,FALSE),1,10)&lt;&gt;"null",MID(VLOOKUP(B981,IMPORT!$F:$AF,27,FALSE),1,10),"-")),"")</f>
        <v/>
      </c>
      <c r="Y981" s="21" t="str">
        <f>IFERROR(IF(VLOOKUP(B981,IMPORT!$F:$AF,24,FALSE)&lt;&gt;"null",VLOOKUP(B981,IMPORT!$F:$AF,24,FALSE),""),"")</f>
        <v/>
      </c>
      <c r="Z981" s="18" t="str">
        <f>IFERROR(IF(VLOOKUP(B981,IMPORT!$F:$AF,25,FALSE)&lt;&gt;"null",VLOOKUP(B981,IMPORT!$F:$AF,25,FALSE),""),"")</f>
        <v/>
      </c>
    </row>
    <row r="982" spans="1:26">
      <c r="A982" s="1" t="str">
        <f>IFERROR(IF(IMPORT!C982&lt;&gt;"",IMPORT!C982,""),"")</f>
        <v/>
      </c>
      <c r="B982" s="1">
        <f>IFERROR(VLOOKUP(D982,IMPORT!$1:$1048576,6,FALSE),"")</f>
        <v>0</v>
      </c>
      <c r="C982" s="1" t="str">
        <f>IFERROR(VLOOKUP(B982,IMPORT!$F:$G,2,FALSE),"")</f>
        <v/>
      </c>
      <c r="D982" s="8" t="str">
        <f>IFERROR(IF(IMPORT!A982&lt;&gt;"",IMPORT!A982,""),"")</f>
        <v/>
      </c>
      <c r="E982" s="1">
        <f>IFERROR(VLOOKUP(D982,IMPORT!$1:$1048576,21,FALSE),"")</f>
        <v>0</v>
      </c>
      <c r="F982" s="22" t="str">
        <f>IFERROR(IF(VLOOKUP(B982,IMPORT!$F:$J,4,0)="true","","S"),"")</f>
        <v/>
      </c>
      <c r="G982" s="10" t="str">
        <f>IFERROR(IF(VLOOKUP(B982,IMPORT!$F:$J,5,0)="normal","","B"),"")</f>
        <v/>
      </c>
      <c r="H982" s="23" t="str">
        <f>IFERROR(IF(VLOOKUP(B982,IMPORT!$F:$L,7,0)="true","","P"),"")</f>
        <v/>
      </c>
      <c r="I982" s="18" t="str">
        <f>IF(AND(OR(IMPORT!K982="available",IMPORT!K982="reservation",IMPORT!K982="reservation-late"),OR(A982&lt;&gt;"Z - Garage - Livraison",A982&lt;&gt;"Z - Garage - Livraison")),B982,"")</f>
        <v/>
      </c>
      <c r="J982" s="18" t="str">
        <f>IFERROR(IF(VLOOKUP(B982,IMPORT!$F:$AF,21,FALSE)&lt;&gt;"null",IF(OR(A982="Z - Garage - Livraison",A982="Z - Garage - Restitution"),"",B982),""),"")</f>
        <v/>
      </c>
      <c r="K982" s="18" t="str">
        <f>IF(AND(J982="",OR(IMPORT!K982="intervention",IMPORT!K982="intervention-late")),IF(OR(A982="Z - Garage - Livraison",A982="Z - Garage - Restitution"),"",B982),"")</f>
        <v/>
      </c>
      <c r="L982" s="18" t="str">
        <f t="shared" si="30"/>
        <v/>
      </c>
      <c r="M982" s="20" t="str">
        <f>IFERROR(INT(IF(OR(IMPORT!K982="intervention",IMPORT!K982="intervention-late",IMPORT!K982="unavailable"),IF(J982&lt;&gt;"",MID(VLOOKUP(B982,IMPORT!$F:$AF,21,0),1,10),MID(VLOOKUP(B982,IMPORT!$F:$AF,19,0),1,10)),"")),"")</f>
        <v/>
      </c>
      <c r="N982" s="20" t="str">
        <f>IFERROR(INT(IF(OR(IMPORT!K982="intervention",IMPORT!K982="intervention-late",IMPORT!K982="unavailable"),IF(J982&lt;&gt;"",MID(VLOOKUP(B982,IMPORT!$F:$AF,22,0),1,10),MID(VLOOKUP(B982,IMPORT!$F:$AF,20,0),1,10)),"")),"")</f>
        <v/>
      </c>
      <c r="O982" s="18" t="str">
        <f t="shared" ca="1" si="31"/>
        <v/>
      </c>
      <c r="P982" s="14" t="str">
        <f>IFERROR(INT(IF(MID(VLOOKUP(B982,IMPORT!$F:$AF,23,FALSE),1,10)&lt;&gt;"null",MID(VLOOKUP(B982,IMPORT!$F:$AF,23,FALSE),1,10),"")),"")</f>
        <v/>
      </c>
      <c r="Q982" s="16" t="str">
        <f>IFERROR(INT(IF(MID(VLOOKUP(B982,IMPORT!$F:$AF,26,FALSE),1,10)&lt;&gt;"null",MID(VLOOKUP(B982,IMPORT!$F:$AF,26,FALSE),1,10),"")),"")</f>
        <v/>
      </c>
      <c r="R982" s="16" t="str">
        <f>IFERROR(IF(VLOOKUP(B982,IMPORT!$F:$AF,11,FALSE)="true","X",""),"")</f>
        <v/>
      </c>
      <c r="S982" s="16" t="str">
        <f>IFERROR(IF(VLOOKUP(B982,IMPORT!$F:$AF,12,FALSE)="true","X",""),"")</f>
        <v/>
      </c>
      <c r="T982" s="16" t="str">
        <f>IFERROR(IF(VLOOKUP(B982,IMPORT!$F:$AF,9,FALSE)="true","X",""),"")</f>
        <v/>
      </c>
      <c r="U982" s="16" t="str">
        <f>IFERROR(IF(VLOOKUP(B982,IMPORT!$F:$AF,10,FALSE)="true","X",""),"")</f>
        <v/>
      </c>
      <c r="V982" s="16" t="str">
        <f>IFERROR(IF(VLOOKUP(B982,IMPORT!$F:$AF,13,FALSE)="true","X",""),"")</f>
        <v/>
      </c>
      <c r="W982" s="16" t="str">
        <f>IFERROR(IF(VLOOKUP(B982,IMPORT!$F:$AF,14,FALSE)="true","X",""),"")</f>
        <v/>
      </c>
      <c r="X982" s="12" t="str">
        <f>IFERROR(INT(IF(MID(VLOOKUP(B982,IMPORT!$F:$AF,27,FALSE),1,10)&lt;&gt;"null",MID(VLOOKUP(B982,IMPORT!$F:$AF,27,FALSE),1,10),"-")),"")</f>
        <v/>
      </c>
      <c r="Y982" s="21" t="str">
        <f>IFERROR(IF(VLOOKUP(B982,IMPORT!$F:$AF,24,FALSE)&lt;&gt;"null",VLOOKUP(B982,IMPORT!$F:$AF,24,FALSE),""),"")</f>
        <v/>
      </c>
      <c r="Z982" s="18" t="str">
        <f>IFERROR(IF(VLOOKUP(B982,IMPORT!$F:$AF,25,FALSE)&lt;&gt;"null",VLOOKUP(B982,IMPORT!$F:$AF,25,FALSE),""),"")</f>
        <v/>
      </c>
    </row>
    <row r="983" spans="1:26">
      <c r="A983" s="1" t="str">
        <f>IFERROR(IF(IMPORT!C983&lt;&gt;"",IMPORT!C983,""),"")</f>
        <v/>
      </c>
      <c r="B983" s="1">
        <f>IFERROR(VLOOKUP(D983,IMPORT!$1:$1048576,6,FALSE),"")</f>
        <v>0</v>
      </c>
      <c r="C983" s="1" t="str">
        <f>IFERROR(VLOOKUP(B983,IMPORT!$F:$G,2,FALSE),"")</f>
        <v/>
      </c>
      <c r="D983" s="8" t="str">
        <f>IFERROR(IF(IMPORT!A983&lt;&gt;"",IMPORT!A983,""),"")</f>
        <v/>
      </c>
      <c r="E983" s="1">
        <f>IFERROR(VLOOKUP(D983,IMPORT!$1:$1048576,21,FALSE),"")</f>
        <v>0</v>
      </c>
      <c r="F983" s="22" t="str">
        <f>IFERROR(IF(VLOOKUP(B983,IMPORT!$F:$J,4,0)="true","","S"),"")</f>
        <v/>
      </c>
      <c r="G983" s="10" t="str">
        <f>IFERROR(IF(VLOOKUP(B983,IMPORT!$F:$J,5,0)="normal","","B"),"")</f>
        <v/>
      </c>
      <c r="H983" s="23" t="str">
        <f>IFERROR(IF(VLOOKUP(B983,IMPORT!$F:$L,7,0)="true","","P"),"")</f>
        <v/>
      </c>
      <c r="I983" s="18" t="str">
        <f>IF(AND(OR(IMPORT!K983="available",IMPORT!K983="reservation",IMPORT!K983="reservation-late"),OR(A983&lt;&gt;"Z - Garage - Livraison",A983&lt;&gt;"Z - Garage - Livraison")),B983,"")</f>
        <v/>
      </c>
      <c r="J983" s="18" t="str">
        <f>IFERROR(IF(VLOOKUP(B983,IMPORT!$F:$AF,21,FALSE)&lt;&gt;"null",IF(OR(A983="Z - Garage - Livraison",A983="Z - Garage - Restitution"),"",B983),""),"")</f>
        <v/>
      </c>
      <c r="K983" s="18" t="str">
        <f>IF(AND(J983="",OR(IMPORT!K983="intervention",IMPORT!K983="intervention-late")),IF(OR(A983="Z - Garage - Livraison",A983="Z - Garage - Restitution"),"",B983),"")</f>
        <v/>
      </c>
      <c r="L983" s="18" t="str">
        <f t="shared" si="30"/>
        <v/>
      </c>
      <c r="M983" s="20" t="str">
        <f>IFERROR(INT(IF(OR(IMPORT!K983="intervention",IMPORT!K983="intervention-late",IMPORT!K983="unavailable"),IF(J983&lt;&gt;"",MID(VLOOKUP(B983,IMPORT!$F:$AF,21,0),1,10),MID(VLOOKUP(B983,IMPORT!$F:$AF,19,0),1,10)),"")),"")</f>
        <v/>
      </c>
      <c r="N983" s="20" t="str">
        <f>IFERROR(INT(IF(OR(IMPORT!K983="intervention",IMPORT!K983="intervention-late",IMPORT!K983="unavailable"),IF(J983&lt;&gt;"",MID(VLOOKUP(B983,IMPORT!$F:$AF,22,0),1,10),MID(VLOOKUP(B983,IMPORT!$F:$AF,20,0),1,10)),"")),"")</f>
        <v/>
      </c>
      <c r="O983" s="18" t="str">
        <f t="shared" ca="1" si="31"/>
        <v/>
      </c>
      <c r="P983" s="14" t="str">
        <f>IFERROR(INT(IF(MID(VLOOKUP(B983,IMPORT!$F:$AF,23,FALSE),1,10)&lt;&gt;"null",MID(VLOOKUP(B983,IMPORT!$F:$AF,23,FALSE),1,10),"")),"")</f>
        <v/>
      </c>
      <c r="Q983" s="16" t="str">
        <f>IFERROR(INT(IF(MID(VLOOKUP(B983,IMPORT!$F:$AF,26,FALSE),1,10)&lt;&gt;"null",MID(VLOOKUP(B983,IMPORT!$F:$AF,26,FALSE),1,10),"")),"")</f>
        <v/>
      </c>
      <c r="R983" s="16" t="str">
        <f>IFERROR(IF(VLOOKUP(B983,IMPORT!$F:$AF,11,FALSE)="true","X",""),"")</f>
        <v/>
      </c>
      <c r="S983" s="16" t="str">
        <f>IFERROR(IF(VLOOKUP(B983,IMPORT!$F:$AF,12,FALSE)="true","X",""),"")</f>
        <v/>
      </c>
      <c r="T983" s="16" t="str">
        <f>IFERROR(IF(VLOOKUP(B983,IMPORT!$F:$AF,9,FALSE)="true","X",""),"")</f>
        <v/>
      </c>
      <c r="U983" s="16" t="str">
        <f>IFERROR(IF(VLOOKUP(B983,IMPORT!$F:$AF,10,FALSE)="true","X",""),"")</f>
        <v/>
      </c>
      <c r="V983" s="16" t="str">
        <f>IFERROR(IF(VLOOKUP(B983,IMPORT!$F:$AF,13,FALSE)="true","X",""),"")</f>
        <v/>
      </c>
      <c r="W983" s="16" t="str">
        <f>IFERROR(IF(VLOOKUP(B983,IMPORT!$F:$AF,14,FALSE)="true","X",""),"")</f>
        <v/>
      </c>
      <c r="X983" s="12" t="str">
        <f>IFERROR(INT(IF(MID(VLOOKUP(B983,IMPORT!$F:$AF,27,FALSE),1,10)&lt;&gt;"null",MID(VLOOKUP(B983,IMPORT!$F:$AF,27,FALSE),1,10),"-")),"")</f>
        <v/>
      </c>
      <c r="Y983" s="21" t="str">
        <f>IFERROR(IF(VLOOKUP(B983,IMPORT!$F:$AF,24,FALSE)&lt;&gt;"null",VLOOKUP(B983,IMPORT!$F:$AF,24,FALSE),""),"")</f>
        <v/>
      </c>
      <c r="Z983" s="18" t="str">
        <f>IFERROR(IF(VLOOKUP(B983,IMPORT!$F:$AF,25,FALSE)&lt;&gt;"null",VLOOKUP(B983,IMPORT!$F:$AF,25,FALSE),""),"")</f>
        <v/>
      </c>
    </row>
    <row r="984" spans="1:26">
      <c r="A984" s="1" t="str">
        <f>IFERROR(IF(IMPORT!C984&lt;&gt;"",IMPORT!C984,""),"")</f>
        <v/>
      </c>
      <c r="B984" s="1">
        <f>IFERROR(VLOOKUP(D984,IMPORT!$1:$1048576,6,FALSE),"")</f>
        <v>0</v>
      </c>
      <c r="C984" s="1" t="str">
        <f>IFERROR(VLOOKUP(B984,IMPORT!$F:$G,2,FALSE),"")</f>
        <v/>
      </c>
      <c r="D984" s="8" t="str">
        <f>IFERROR(IF(IMPORT!A984&lt;&gt;"",IMPORT!A984,""),"")</f>
        <v/>
      </c>
      <c r="E984" s="1">
        <f>IFERROR(VLOOKUP(D984,IMPORT!$1:$1048576,21,FALSE),"")</f>
        <v>0</v>
      </c>
      <c r="F984" s="22" t="str">
        <f>IFERROR(IF(VLOOKUP(B984,IMPORT!$F:$J,4,0)="true","","S"),"")</f>
        <v/>
      </c>
      <c r="G984" s="10" t="str">
        <f>IFERROR(IF(VLOOKUP(B984,IMPORT!$F:$J,5,0)="normal","","B"),"")</f>
        <v/>
      </c>
      <c r="H984" s="23" t="str">
        <f>IFERROR(IF(VLOOKUP(B984,IMPORT!$F:$L,7,0)="true","","P"),"")</f>
        <v/>
      </c>
      <c r="I984" s="18" t="str">
        <f>IF(AND(OR(IMPORT!K984="available",IMPORT!K984="reservation",IMPORT!K984="reservation-late"),OR(A984&lt;&gt;"Z - Garage - Livraison",A984&lt;&gt;"Z - Garage - Livraison")),B984,"")</f>
        <v/>
      </c>
      <c r="J984" s="18" t="str">
        <f>IFERROR(IF(VLOOKUP(B984,IMPORT!$F:$AF,21,FALSE)&lt;&gt;"null",IF(OR(A984="Z - Garage - Livraison",A984="Z - Garage - Restitution"),"",B984),""),"")</f>
        <v/>
      </c>
      <c r="K984" s="18" t="str">
        <f>IF(AND(J984="",OR(IMPORT!K984="intervention",IMPORT!K984="intervention-late")),IF(OR(A984="Z - Garage - Livraison",A984="Z - Garage - Restitution"),"",B984),"")</f>
        <v/>
      </c>
      <c r="L984" s="18" t="str">
        <f t="shared" si="30"/>
        <v/>
      </c>
      <c r="M984" s="20" t="str">
        <f>IFERROR(INT(IF(OR(IMPORT!K984="intervention",IMPORT!K984="intervention-late",IMPORT!K984="unavailable"),IF(J984&lt;&gt;"",MID(VLOOKUP(B984,IMPORT!$F:$AF,21,0),1,10),MID(VLOOKUP(B984,IMPORT!$F:$AF,19,0),1,10)),"")),"")</f>
        <v/>
      </c>
      <c r="N984" s="20" t="str">
        <f>IFERROR(INT(IF(OR(IMPORT!K984="intervention",IMPORT!K984="intervention-late",IMPORT!K984="unavailable"),IF(J984&lt;&gt;"",MID(VLOOKUP(B984,IMPORT!$F:$AF,22,0),1,10),MID(VLOOKUP(B984,IMPORT!$F:$AF,20,0),1,10)),"")),"")</f>
        <v/>
      </c>
      <c r="O984" s="18" t="str">
        <f t="shared" ca="1" si="31"/>
        <v/>
      </c>
      <c r="P984" s="14" t="str">
        <f>IFERROR(INT(IF(MID(VLOOKUP(B984,IMPORT!$F:$AF,23,FALSE),1,10)&lt;&gt;"null",MID(VLOOKUP(B984,IMPORT!$F:$AF,23,FALSE),1,10),"")),"")</f>
        <v/>
      </c>
      <c r="Q984" s="16" t="str">
        <f>IFERROR(INT(IF(MID(VLOOKUP(B984,IMPORT!$F:$AF,26,FALSE),1,10)&lt;&gt;"null",MID(VLOOKUP(B984,IMPORT!$F:$AF,26,FALSE),1,10),"")),"")</f>
        <v/>
      </c>
      <c r="R984" s="16" t="str">
        <f>IFERROR(IF(VLOOKUP(B984,IMPORT!$F:$AF,11,FALSE)="true","X",""),"")</f>
        <v/>
      </c>
      <c r="S984" s="16" t="str">
        <f>IFERROR(IF(VLOOKUP(B984,IMPORT!$F:$AF,12,FALSE)="true","X",""),"")</f>
        <v/>
      </c>
      <c r="T984" s="16" t="str">
        <f>IFERROR(IF(VLOOKUP(B984,IMPORT!$F:$AF,9,FALSE)="true","X",""),"")</f>
        <v/>
      </c>
      <c r="U984" s="16" t="str">
        <f>IFERROR(IF(VLOOKUP(B984,IMPORT!$F:$AF,10,FALSE)="true","X",""),"")</f>
        <v/>
      </c>
      <c r="V984" s="16" t="str">
        <f>IFERROR(IF(VLOOKUP(B984,IMPORT!$F:$AF,13,FALSE)="true","X",""),"")</f>
        <v/>
      </c>
      <c r="W984" s="16" t="str">
        <f>IFERROR(IF(VLOOKUP(B984,IMPORT!$F:$AF,14,FALSE)="true","X",""),"")</f>
        <v/>
      </c>
      <c r="X984" s="12" t="str">
        <f>IFERROR(INT(IF(MID(VLOOKUP(B984,IMPORT!$F:$AF,27,FALSE),1,10)&lt;&gt;"null",MID(VLOOKUP(B984,IMPORT!$F:$AF,27,FALSE),1,10),"-")),"")</f>
        <v/>
      </c>
      <c r="Y984" s="21" t="str">
        <f>IFERROR(IF(VLOOKUP(B984,IMPORT!$F:$AF,24,FALSE)&lt;&gt;"null",VLOOKUP(B984,IMPORT!$F:$AF,24,FALSE),""),"")</f>
        <v/>
      </c>
      <c r="Z984" s="18" t="str">
        <f>IFERROR(IF(VLOOKUP(B984,IMPORT!$F:$AF,25,FALSE)&lt;&gt;"null",VLOOKUP(B984,IMPORT!$F:$AF,25,FALSE),""),"")</f>
        <v/>
      </c>
    </row>
    <row r="985" spans="1:26">
      <c r="A985" s="1" t="str">
        <f>IFERROR(IF(IMPORT!C985&lt;&gt;"",IMPORT!C985,""),"")</f>
        <v/>
      </c>
      <c r="B985" s="1">
        <f>IFERROR(VLOOKUP(D985,IMPORT!$1:$1048576,6,FALSE),"")</f>
        <v>0</v>
      </c>
      <c r="C985" s="1" t="str">
        <f>IFERROR(VLOOKUP(B985,IMPORT!$F:$G,2,FALSE),"")</f>
        <v/>
      </c>
      <c r="D985" s="8" t="str">
        <f>IFERROR(IF(IMPORT!A985&lt;&gt;"",IMPORT!A985,""),"")</f>
        <v/>
      </c>
      <c r="E985" s="1">
        <f>IFERROR(VLOOKUP(D985,IMPORT!$1:$1048576,21,FALSE),"")</f>
        <v>0</v>
      </c>
      <c r="F985" s="22" t="str">
        <f>IFERROR(IF(VLOOKUP(B985,IMPORT!$F:$J,4,0)="true","","S"),"")</f>
        <v/>
      </c>
      <c r="G985" s="10" t="str">
        <f>IFERROR(IF(VLOOKUP(B985,IMPORT!$F:$J,5,0)="normal","","B"),"")</f>
        <v/>
      </c>
      <c r="H985" s="23" t="str">
        <f>IFERROR(IF(VLOOKUP(B985,IMPORT!$F:$L,7,0)="true","","P"),"")</f>
        <v/>
      </c>
      <c r="I985" s="18" t="str">
        <f>IF(AND(OR(IMPORT!K985="available",IMPORT!K985="reservation",IMPORT!K985="reservation-late"),OR(A985&lt;&gt;"Z - Garage - Livraison",A985&lt;&gt;"Z - Garage - Livraison")),B985,"")</f>
        <v/>
      </c>
      <c r="J985" s="18" t="str">
        <f>IFERROR(IF(VLOOKUP(B985,IMPORT!$F:$AF,21,FALSE)&lt;&gt;"null",IF(OR(A985="Z - Garage - Livraison",A985="Z - Garage - Restitution"),"",B985),""),"")</f>
        <v/>
      </c>
      <c r="K985" s="18" t="str">
        <f>IF(AND(J985="",OR(IMPORT!K985="intervention",IMPORT!K985="intervention-late")),IF(OR(A985="Z - Garage - Livraison",A985="Z - Garage - Restitution"),"",B985),"")</f>
        <v/>
      </c>
      <c r="L985" s="18" t="str">
        <f t="shared" si="30"/>
        <v/>
      </c>
      <c r="M985" s="20" t="str">
        <f>IFERROR(INT(IF(OR(IMPORT!K985="intervention",IMPORT!K985="intervention-late",IMPORT!K985="unavailable"),IF(J985&lt;&gt;"",MID(VLOOKUP(B985,IMPORT!$F:$AF,21,0),1,10),MID(VLOOKUP(B985,IMPORT!$F:$AF,19,0),1,10)),"")),"")</f>
        <v/>
      </c>
      <c r="N985" s="20" t="str">
        <f>IFERROR(INT(IF(OR(IMPORT!K985="intervention",IMPORT!K985="intervention-late",IMPORT!K985="unavailable"),IF(J985&lt;&gt;"",MID(VLOOKUP(B985,IMPORT!$F:$AF,22,0),1,10),MID(VLOOKUP(B985,IMPORT!$F:$AF,20,0),1,10)),"")),"")</f>
        <v/>
      </c>
      <c r="O985" s="18" t="str">
        <f t="shared" ca="1" si="31"/>
        <v/>
      </c>
      <c r="P985" s="14" t="str">
        <f>IFERROR(INT(IF(MID(VLOOKUP(B985,IMPORT!$F:$AF,23,FALSE),1,10)&lt;&gt;"null",MID(VLOOKUP(B985,IMPORT!$F:$AF,23,FALSE),1,10),"")),"")</f>
        <v/>
      </c>
      <c r="Q985" s="16" t="str">
        <f>IFERROR(INT(IF(MID(VLOOKUP(B985,IMPORT!$F:$AF,26,FALSE),1,10)&lt;&gt;"null",MID(VLOOKUP(B985,IMPORT!$F:$AF,26,FALSE),1,10),"")),"")</f>
        <v/>
      </c>
      <c r="R985" s="16" t="str">
        <f>IFERROR(IF(VLOOKUP(B985,IMPORT!$F:$AF,11,FALSE)="true","X",""),"")</f>
        <v/>
      </c>
      <c r="S985" s="16" t="str">
        <f>IFERROR(IF(VLOOKUP(B985,IMPORT!$F:$AF,12,FALSE)="true","X",""),"")</f>
        <v/>
      </c>
      <c r="T985" s="16" t="str">
        <f>IFERROR(IF(VLOOKUP(B985,IMPORT!$F:$AF,9,FALSE)="true","X",""),"")</f>
        <v/>
      </c>
      <c r="U985" s="16" t="str">
        <f>IFERROR(IF(VLOOKUP(B985,IMPORT!$F:$AF,10,FALSE)="true","X",""),"")</f>
        <v/>
      </c>
      <c r="V985" s="16" t="str">
        <f>IFERROR(IF(VLOOKUP(B985,IMPORT!$F:$AF,13,FALSE)="true","X",""),"")</f>
        <v/>
      </c>
      <c r="W985" s="16" t="str">
        <f>IFERROR(IF(VLOOKUP(B985,IMPORT!$F:$AF,14,FALSE)="true","X",""),"")</f>
        <v/>
      </c>
      <c r="X985" s="12" t="str">
        <f>IFERROR(INT(IF(MID(VLOOKUP(B985,IMPORT!$F:$AF,27,FALSE),1,10)&lt;&gt;"null",MID(VLOOKUP(B985,IMPORT!$F:$AF,27,FALSE),1,10),"-")),"")</f>
        <v/>
      </c>
      <c r="Y985" s="21" t="str">
        <f>IFERROR(IF(VLOOKUP(B985,IMPORT!$F:$AF,24,FALSE)&lt;&gt;"null",VLOOKUP(B985,IMPORT!$F:$AF,24,FALSE),""),"")</f>
        <v/>
      </c>
      <c r="Z985" s="18" t="str">
        <f>IFERROR(IF(VLOOKUP(B985,IMPORT!$F:$AF,25,FALSE)&lt;&gt;"null",VLOOKUP(B985,IMPORT!$F:$AF,25,FALSE),""),"")</f>
        <v/>
      </c>
    </row>
    <row r="986" spans="1:26">
      <c r="A986" s="1" t="str">
        <f>IFERROR(IF(IMPORT!C986&lt;&gt;"",IMPORT!C986,""),"")</f>
        <v/>
      </c>
      <c r="B986" s="1">
        <f>IFERROR(VLOOKUP(D986,IMPORT!$1:$1048576,6,FALSE),"")</f>
        <v>0</v>
      </c>
      <c r="C986" s="1" t="str">
        <f>IFERROR(VLOOKUP(B986,IMPORT!$F:$G,2,FALSE),"")</f>
        <v/>
      </c>
      <c r="D986" s="8" t="str">
        <f>IFERROR(IF(IMPORT!A986&lt;&gt;"",IMPORT!A986,""),"")</f>
        <v/>
      </c>
      <c r="E986" s="1">
        <f>IFERROR(VLOOKUP(D986,IMPORT!$1:$1048576,21,FALSE),"")</f>
        <v>0</v>
      </c>
      <c r="F986" s="22" t="str">
        <f>IFERROR(IF(VLOOKUP(B986,IMPORT!$F:$J,4,0)="true","","S"),"")</f>
        <v/>
      </c>
      <c r="G986" s="10" t="str">
        <f>IFERROR(IF(VLOOKUP(B986,IMPORT!$F:$J,5,0)="normal","","B"),"")</f>
        <v/>
      </c>
      <c r="H986" s="23" t="str">
        <f>IFERROR(IF(VLOOKUP(B986,IMPORT!$F:$L,7,0)="true","","P"),"")</f>
        <v/>
      </c>
      <c r="I986" s="18" t="str">
        <f>IF(AND(OR(IMPORT!K986="available",IMPORT!K986="reservation",IMPORT!K986="reservation-late"),OR(A986&lt;&gt;"Z - Garage - Livraison",A986&lt;&gt;"Z - Garage - Livraison")),B986,"")</f>
        <v/>
      </c>
      <c r="J986" s="18" t="str">
        <f>IFERROR(IF(VLOOKUP(B986,IMPORT!$F:$AF,21,FALSE)&lt;&gt;"null",IF(OR(A986="Z - Garage - Livraison",A986="Z - Garage - Restitution"),"",B986),""),"")</f>
        <v/>
      </c>
      <c r="K986" s="18" t="str">
        <f>IF(AND(J986="",OR(IMPORT!K986="intervention",IMPORT!K986="intervention-late")),IF(OR(A986="Z - Garage - Livraison",A986="Z - Garage - Restitution"),"",B986),"")</f>
        <v/>
      </c>
      <c r="L986" s="18" t="str">
        <f t="shared" si="30"/>
        <v/>
      </c>
      <c r="M986" s="20" t="str">
        <f>IFERROR(INT(IF(OR(IMPORT!K986="intervention",IMPORT!K986="intervention-late",IMPORT!K986="unavailable"),IF(J986&lt;&gt;"",MID(VLOOKUP(B986,IMPORT!$F:$AF,21,0),1,10),MID(VLOOKUP(B986,IMPORT!$F:$AF,19,0),1,10)),"")),"")</f>
        <v/>
      </c>
      <c r="N986" s="20" t="str">
        <f>IFERROR(INT(IF(OR(IMPORT!K986="intervention",IMPORT!K986="intervention-late",IMPORT!K986="unavailable"),IF(J986&lt;&gt;"",MID(VLOOKUP(B986,IMPORT!$F:$AF,22,0),1,10),MID(VLOOKUP(B986,IMPORT!$F:$AF,20,0),1,10)),"")),"")</f>
        <v/>
      </c>
      <c r="O986" s="18" t="str">
        <f t="shared" ca="1" si="31"/>
        <v/>
      </c>
      <c r="P986" s="14" t="str">
        <f>IFERROR(INT(IF(MID(VLOOKUP(B986,IMPORT!$F:$AF,23,FALSE),1,10)&lt;&gt;"null",MID(VLOOKUP(B986,IMPORT!$F:$AF,23,FALSE),1,10),"")),"")</f>
        <v/>
      </c>
      <c r="Q986" s="16" t="str">
        <f>IFERROR(INT(IF(MID(VLOOKUP(B986,IMPORT!$F:$AF,26,FALSE),1,10)&lt;&gt;"null",MID(VLOOKUP(B986,IMPORT!$F:$AF,26,FALSE),1,10),"")),"")</f>
        <v/>
      </c>
      <c r="R986" s="16" t="str">
        <f>IFERROR(IF(VLOOKUP(B986,IMPORT!$F:$AF,11,FALSE)="true","X",""),"")</f>
        <v/>
      </c>
      <c r="S986" s="16" t="str">
        <f>IFERROR(IF(VLOOKUP(B986,IMPORT!$F:$AF,12,FALSE)="true","X",""),"")</f>
        <v/>
      </c>
      <c r="T986" s="16" t="str">
        <f>IFERROR(IF(VLOOKUP(B986,IMPORT!$F:$AF,9,FALSE)="true","X",""),"")</f>
        <v/>
      </c>
      <c r="U986" s="16" t="str">
        <f>IFERROR(IF(VLOOKUP(B986,IMPORT!$F:$AF,10,FALSE)="true","X",""),"")</f>
        <v/>
      </c>
      <c r="V986" s="16" t="str">
        <f>IFERROR(IF(VLOOKUP(B986,IMPORT!$F:$AF,13,FALSE)="true","X",""),"")</f>
        <v/>
      </c>
      <c r="W986" s="16" t="str">
        <f>IFERROR(IF(VLOOKUP(B986,IMPORT!$F:$AF,14,FALSE)="true","X",""),"")</f>
        <v/>
      </c>
      <c r="X986" s="12" t="str">
        <f>IFERROR(INT(IF(MID(VLOOKUP(B986,IMPORT!$F:$AF,27,FALSE),1,10)&lt;&gt;"null",MID(VLOOKUP(B986,IMPORT!$F:$AF,27,FALSE),1,10),"-")),"")</f>
        <v/>
      </c>
      <c r="Y986" s="21" t="str">
        <f>IFERROR(IF(VLOOKUP(B986,IMPORT!$F:$AF,24,FALSE)&lt;&gt;"null",VLOOKUP(B986,IMPORT!$F:$AF,24,FALSE),""),"")</f>
        <v/>
      </c>
      <c r="Z986" s="18" t="str">
        <f>IFERROR(IF(VLOOKUP(B986,IMPORT!$F:$AF,25,FALSE)&lt;&gt;"null",VLOOKUP(B986,IMPORT!$F:$AF,25,FALSE),""),"")</f>
        <v/>
      </c>
    </row>
    <row r="987" spans="1:26">
      <c r="A987" s="1" t="str">
        <f>IFERROR(IF(IMPORT!C987&lt;&gt;"",IMPORT!C987,""),"")</f>
        <v/>
      </c>
      <c r="B987" s="1">
        <f>IFERROR(VLOOKUP(D987,IMPORT!$1:$1048576,6,FALSE),"")</f>
        <v>0</v>
      </c>
      <c r="C987" s="1" t="str">
        <f>IFERROR(VLOOKUP(B987,IMPORT!$F:$G,2,FALSE),"")</f>
        <v/>
      </c>
      <c r="D987" s="8" t="str">
        <f>IFERROR(IF(IMPORT!A987&lt;&gt;"",IMPORT!A987,""),"")</f>
        <v/>
      </c>
      <c r="E987" s="1">
        <f>IFERROR(VLOOKUP(D987,IMPORT!$1:$1048576,21,FALSE),"")</f>
        <v>0</v>
      </c>
      <c r="F987" s="22" t="str">
        <f>IFERROR(IF(VLOOKUP(B987,IMPORT!$F:$J,4,0)="true","","S"),"")</f>
        <v/>
      </c>
      <c r="G987" s="10" t="str">
        <f>IFERROR(IF(VLOOKUP(B987,IMPORT!$F:$J,5,0)="normal","","B"),"")</f>
        <v/>
      </c>
      <c r="H987" s="23" t="str">
        <f>IFERROR(IF(VLOOKUP(B987,IMPORT!$F:$L,7,0)="true","","P"),"")</f>
        <v/>
      </c>
      <c r="I987" s="18" t="str">
        <f>IF(AND(OR(IMPORT!K987="available",IMPORT!K987="reservation",IMPORT!K987="reservation-late"),OR(A987&lt;&gt;"Z - Garage - Livraison",A987&lt;&gt;"Z - Garage - Livraison")),B987,"")</f>
        <v/>
      </c>
      <c r="J987" s="18" t="str">
        <f>IFERROR(IF(VLOOKUP(B987,IMPORT!$F:$AF,21,FALSE)&lt;&gt;"null",IF(OR(A987="Z - Garage - Livraison",A987="Z - Garage - Restitution"),"",B987),""),"")</f>
        <v/>
      </c>
      <c r="K987" s="18" t="str">
        <f>IF(AND(J987="",OR(IMPORT!K987="intervention",IMPORT!K987="intervention-late")),IF(OR(A987="Z - Garage - Livraison",A987="Z - Garage - Restitution"),"",B987),"")</f>
        <v/>
      </c>
      <c r="L987" s="18" t="str">
        <f t="shared" si="30"/>
        <v/>
      </c>
      <c r="M987" s="20" t="str">
        <f>IFERROR(INT(IF(OR(IMPORT!K987="intervention",IMPORT!K987="intervention-late",IMPORT!K987="unavailable"),IF(J987&lt;&gt;"",MID(VLOOKUP(B987,IMPORT!$F:$AF,21,0),1,10),MID(VLOOKUP(B987,IMPORT!$F:$AF,19,0),1,10)),"")),"")</f>
        <v/>
      </c>
      <c r="N987" s="20" t="str">
        <f>IFERROR(INT(IF(OR(IMPORT!K987="intervention",IMPORT!K987="intervention-late",IMPORT!K987="unavailable"),IF(J987&lt;&gt;"",MID(VLOOKUP(B987,IMPORT!$F:$AF,22,0),1,10),MID(VLOOKUP(B987,IMPORT!$F:$AF,20,0),1,10)),"")),"")</f>
        <v/>
      </c>
      <c r="O987" s="18" t="str">
        <f t="shared" ca="1" si="31"/>
        <v/>
      </c>
      <c r="P987" s="14" t="str">
        <f>IFERROR(INT(IF(MID(VLOOKUP(B987,IMPORT!$F:$AF,23,FALSE),1,10)&lt;&gt;"null",MID(VLOOKUP(B987,IMPORT!$F:$AF,23,FALSE),1,10),"")),"")</f>
        <v/>
      </c>
      <c r="Q987" s="16" t="str">
        <f>IFERROR(INT(IF(MID(VLOOKUP(B987,IMPORT!$F:$AF,26,FALSE),1,10)&lt;&gt;"null",MID(VLOOKUP(B987,IMPORT!$F:$AF,26,FALSE),1,10),"")),"")</f>
        <v/>
      </c>
      <c r="R987" s="16" t="str">
        <f>IFERROR(IF(VLOOKUP(B987,IMPORT!$F:$AF,11,FALSE)="true","X",""),"")</f>
        <v/>
      </c>
      <c r="S987" s="16" t="str">
        <f>IFERROR(IF(VLOOKUP(B987,IMPORT!$F:$AF,12,FALSE)="true","X",""),"")</f>
        <v/>
      </c>
      <c r="T987" s="16" t="str">
        <f>IFERROR(IF(VLOOKUP(B987,IMPORT!$F:$AF,9,FALSE)="true","X",""),"")</f>
        <v/>
      </c>
      <c r="U987" s="16" t="str">
        <f>IFERROR(IF(VLOOKUP(B987,IMPORT!$F:$AF,10,FALSE)="true","X",""),"")</f>
        <v/>
      </c>
      <c r="V987" s="16" t="str">
        <f>IFERROR(IF(VLOOKUP(B987,IMPORT!$F:$AF,13,FALSE)="true","X",""),"")</f>
        <v/>
      </c>
      <c r="W987" s="16" t="str">
        <f>IFERROR(IF(VLOOKUP(B987,IMPORT!$F:$AF,14,FALSE)="true","X",""),"")</f>
        <v/>
      </c>
      <c r="X987" s="12" t="str">
        <f>IFERROR(INT(IF(MID(VLOOKUP(B987,IMPORT!$F:$AF,27,FALSE),1,10)&lt;&gt;"null",MID(VLOOKUP(B987,IMPORT!$F:$AF,27,FALSE),1,10),"-")),"")</f>
        <v/>
      </c>
      <c r="Y987" s="21" t="str">
        <f>IFERROR(IF(VLOOKUP(B987,IMPORT!$F:$AF,24,FALSE)&lt;&gt;"null",VLOOKUP(B987,IMPORT!$F:$AF,24,FALSE),""),"")</f>
        <v/>
      </c>
      <c r="Z987" s="18" t="str">
        <f>IFERROR(IF(VLOOKUP(B987,IMPORT!$F:$AF,25,FALSE)&lt;&gt;"null",VLOOKUP(B987,IMPORT!$F:$AF,25,FALSE),""),"")</f>
        <v/>
      </c>
    </row>
    <row r="988" spans="1:26">
      <c r="A988" s="1" t="str">
        <f>IFERROR(IF(IMPORT!C988&lt;&gt;"",IMPORT!C988,""),"")</f>
        <v/>
      </c>
      <c r="B988" s="1">
        <f>IFERROR(VLOOKUP(D988,IMPORT!$1:$1048576,6,FALSE),"")</f>
        <v>0</v>
      </c>
      <c r="C988" s="1" t="str">
        <f>IFERROR(VLOOKUP(B988,IMPORT!$F:$G,2,FALSE),"")</f>
        <v/>
      </c>
      <c r="D988" s="8" t="str">
        <f>IFERROR(IF(IMPORT!A988&lt;&gt;"",IMPORT!A988,""),"")</f>
        <v/>
      </c>
      <c r="E988" s="1">
        <f>IFERROR(VLOOKUP(D988,IMPORT!$1:$1048576,21,FALSE),"")</f>
        <v>0</v>
      </c>
      <c r="F988" s="22" t="str">
        <f>IFERROR(IF(VLOOKUP(B988,IMPORT!$F:$J,4,0)="true","","S"),"")</f>
        <v/>
      </c>
      <c r="G988" s="10" t="str">
        <f>IFERROR(IF(VLOOKUP(B988,IMPORT!$F:$J,5,0)="normal","","B"),"")</f>
        <v/>
      </c>
      <c r="H988" s="23" t="str">
        <f>IFERROR(IF(VLOOKUP(B988,IMPORT!$F:$L,7,0)="true","","P"),"")</f>
        <v/>
      </c>
      <c r="I988" s="18" t="str">
        <f>IF(AND(OR(IMPORT!K988="available",IMPORT!K988="reservation",IMPORT!K988="reservation-late"),OR(A988&lt;&gt;"Z - Garage - Livraison",A988&lt;&gt;"Z - Garage - Livraison")),B988,"")</f>
        <v/>
      </c>
      <c r="J988" s="18" t="str">
        <f>IFERROR(IF(VLOOKUP(B988,IMPORT!$F:$AF,21,FALSE)&lt;&gt;"null",IF(OR(A988="Z - Garage - Livraison",A988="Z - Garage - Restitution"),"",B988),""),"")</f>
        <v/>
      </c>
      <c r="K988" s="18" t="str">
        <f>IF(AND(J988="",OR(IMPORT!K988="intervention",IMPORT!K988="intervention-late")),IF(OR(A988="Z - Garage - Livraison",A988="Z - Garage - Restitution"),"",B988),"")</f>
        <v/>
      </c>
      <c r="L988" s="18" t="str">
        <f t="shared" si="30"/>
        <v/>
      </c>
      <c r="M988" s="20" t="str">
        <f>IFERROR(INT(IF(OR(IMPORT!K988="intervention",IMPORT!K988="intervention-late",IMPORT!K988="unavailable"),IF(J988&lt;&gt;"",MID(VLOOKUP(B988,IMPORT!$F:$AF,21,0),1,10),MID(VLOOKUP(B988,IMPORT!$F:$AF,19,0),1,10)),"")),"")</f>
        <v/>
      </c>
      <c r="N988" s="20" t="str">
        <f>IFERROR(INT(IF(OR(IMPORT!K988="intervention",IMPORT!K988="intervention-late",IMPORT!K988="unavailable"),IF(J988&lt;&gt;"",MID(VLOOKUP(B988,IMPORT!$F:$AF,22,0),1,10),MID(VLOOKUP(B988,IMPORT!$F:$AF,20,0),1,10)),"")),"")</f>
        <v/>
      </c>
      <c r="O988" s="18" t="str">
        <f t="shared" ca="1" si="31"/>
        <v/>
      </c>
      <c r="P988" s="14" t="str">
        <f>IFERROR(INT(IF(MID(VLOOKUP(B988,IMPORT!$F:$AF,23,FALSE),1,10)&lt;&gt;"null",MID(VLOOKUP(B988,IMPORT!$F:$AF,23,FALSE),1,10),"")),"")</f>
        <v/>
      </c>
      <c r="Q988" s="16" t="str">
        <f>IFERROR(INT(IF(MID(VLOOKUP(B988,IMPORT!$F:$AF,26,FALSE),1,10)&lt;&gt;"null",MID(VLOOKUP(B988,IMPORT!$F:$AF,26,FALSE),1,10),"")),"")</f>
        <v/>
      </c>
      <c r="R988" s="16" t="str">
        <f>IFERROR(IF(VLOOKUP(B988,IMPORT!$F:$AF,11,FALSE)="true","X",""),"")</f>
        <v/>
      </c>
      <c r="S988" s="16" t="str">
        <f>IFERROR(IF(VLOOKUP(B988,IMPORT!$F:$AF,12,FALSE)="true","X",""),"")</f>
        <v/>
      </c>
      <c r="T988" s="16" t="str">
        <f>IFERROR(IF(VLOOKUP(B988,IMPORT!$F:$AF,9,FALSE)="true","X",""),"")</f>
        <v/>
      </c>
      <c r="U988" s="16" t="str">
        <f>IFERROR(IF(VLOOKUP(B988,IMPORT!$F:$AF,10,FALSE)="true","X",""),"")</f>
        <v/>
      </c>
      <c r="V988" s="16" t="str">
        <f>IFERROR(IF(VLOOKUP(B988,IMPORT!$F:$AF,13,FALSE)="true","X",""),"")</f>
        <v/>
      </c>
      <c r="W988" s="16" t="str">
        <f>IFERROR(IF(VLOOKUP(B988,IMPORT!$F:$AF,14,FALSE)="true","X",""),"")</f>
        <v/>
      </c>
      <c r="X988" s="12" t="str">
        <f>IFERROR(INT(IF(MID(VLOOKUP(B988,IMPORT!$F:$AF,27,FALSE),1,10)&lt;&gt;"null",MID(VLOOKUP(B988,IMPORT!$F:$AF,27,FALSE),1,10),"-")),"")</f>
        <v/>
      </c>
      <c r="Y988" s="21" t="str">
        <f>IFERROR(IF(VLOOKUP(B988,IMPORT!$F:$AF,24,FALSE)&lt;&gt;"null",VLOOKUP(B988,IMPORT!$F:$AF,24,FALSE),""),"")</f>
        <v/>
      </c>
      <c r="Z988" s="18" t="str">
        <f>IFERROR(IF(VLOOKUP(B988,IMPORT!$F:$AF,25,FALSE)&lt;&gt;"null",VLOOKUP(B988,IMPORT!$F:$AF,25,FALSE),""),"")</f>
        <v/>
      </c>
    </row>
    <row r="989" spans="1:26">
      <c r="A989" s="1" t="str">
        <f>IFERROR(IF(IMPORT!C989&lt;&gt;"",IMPORT!C989,""),"")</f>
        <v/>
      </c>
      <c r="B989" s="1">
        <f>IFERROR(VLOOKUP(D989,IMPORT!$1:$1048576,6,FALSE),"")</f>
        <v>0</v>
      </c>
      <c r="C989" s="1" t="str">
        <f>IFERROR(VLOOKUP(B989,IMPORT!$F:$G,2,FALSE),"")</f>
        <v/>
      </c>
      <c r="D989" s="8" t="str">
        <f>IFERROR(IF(IMPORT!A989&lt;&gt;"",IMPORT!A989,""),"")</f>
        <v/>
      </c>
      <c r="E989" s="1">
        <f>IFERROR(VLOOKUP(D989,IMPORT!$1:$1048576,21,FALSE),"")</f>
        <v>0</v>
      </c>
      <c r="F989" s="22" t="str">
        <f>IFERROR(IF(VLOOKUP(B989,IMPORT!$F:$J,4,0)="true","","S"),"")</f>
        <v/>
      </c>
      <c r="G989" s="10" t="str">
        <f>IFERROR(IF(VLOOKUP(B989,IMPORT!$F:$J,5,0)="normal","","B"),"")</f>
        <v/>
      </c>
      <c r="H989" s="23" t="str">
        <f>IFERROR(IF(VLOOKUP(B989,IMPORT!$F:$L,7,0)="true","","P"),"")</f>
        <v/>
      </c>
      <c r="I989" s="18" t="str">
        <f>IF(AND(OR(IMPORT!K989="available",IMPORT!K989="reservation",IMPORT!K989="reservation-late"),OR(A989&lt;&gt;"Z - Garage - Livraison",A989&lt;&gt;"Z - Garage - Livraison")),B989,"")</f>
        <v/>
      </c>
      <c r="J989" s="18" t="str">
        <f>IFERROR(IF(VLOOKUP(B989,IMPORT!$F:$AF,21,FALSE)&lt;&gt;"null",IF(OR(A989="Z - Garage - Livraison",A989="Z - Garage - Restitution"),"",B989),""),"")</f>
        <v/>
      </c>
      <c r="K989" s="18" t="str">
        <f>IF(AND(J989="",OR(IMPORT!K989="intervention",IMPORT!K989="intervention-late")),IF(OR(A989="Z - Garage - Livraison",A989="Z - Garage - Restitution"),"",B989),"")</f>
        <v/>
      </c>
      <c r="L989" s="18" t="str">
        <f t="shared" si="30"/>
        <v/>
      </c>
      <c r="M989" s="20" t="str">
        <f>IFERROR(INT(IF(OR(IMPORT!K989="intervention",IMPORT!K989="intervention-late",IMPORT!K989="unavailable"),IF(J989&lt;&gt;"",MID(VLOOKUP(B989,IMPORT!$F:$AF,21,0),1,10),MID(VLOOKUP(B989,IMPORT!$F:$AF,19,0),1,10)),"")),"")</f>
        <v/>
      </c>
      <c r="N989" s="20" t="str">
        <f>IFERROR(INT(IF(OR(IMPORT!K989="intervention",IMPORT!K989="intervention-late",IMPORT!K989="unavailable"),IF(J989&lt;&gt;"",MID(VLOOKUP(B989,IMPORT!$F:$AF,22,0),1,10),MID(VLOOKUP(B989,IMPORT!$F:$AF,20,0),1,10)),"")),"")</f>
        <v/>
      </c>
      <c r="O989" s="18" t="str">
        <f t="shared" ca="1" si="31"/>
        <v/>
      </c>
      <c r="P989" s="14" t="str">
        <f>IFERROR(INT(IF(MID(VLOOKUP(B989,IMPORT!$F:$AF,23,FALSE),1,10)&lt;&gt;"null",MID(VLOOKUP(B989,IMPORT!$F:$AF,23,FALSE),1,10),"")),"")</f>
        <v/>
      </c>
      <c r="Q989" s="16" t="str">
        <f>IFERROR(INT(IF(MID(VLOOKUP(B989,IMPORT!$F:$AF,26,FALSE),1,10)&lt;&gt;"null",MID(VLOOKUP(B989,IMPORT!$F:$AF,26,FALSE),1,10),"")),"")</f>
        <v/>
      </c>
      <c r="R989" s="16" t="str">
        <f>IFERROR(IF(VLOOKUP(B989,IMPORT!$F:$AF,11,FALSE)="true","X",""),"")</f>
        <v/>
      </c>
      <c r="S989" s="16" t="str">
        <f>IFERROR(IF(VLOOKUP(B989,IMPORT!$F:$AF,12,FALSE)="true","X",""),"")</f>
        <v/>
      </c>
      <c r="T989" s="16" t="str">
        <f>IFERROR(IF(VLOOKUP(B989,IMPORT!$F:$AF,9,FALSE)="true","X",""),"")</f>
        <v/>
      </c>
      <c r="U989" s="16" t="str">
        <f>IFERROR(IF(VLOOKUP(B989,IMPORT!$F:$AF,10,FALSE)="true","X",""),"")</f>
        <v/>
      </c>
      <c r="V989" s="16" t="str">
        <f>IFERROR(IF(VLOOKUP(B989,IMPORT!$F:$AF,13,FALSE)="true","X",""),"")</f>
        <v/>
      </c>
      <c r="W989" s="16" t="str">
        <f>IFERROR(IF(VLOOKUP(B989,IMPORT!$F:$AF,14,FALSE)="true","X",""),"")</f>
        <v/>
      </c>
      <c r="X989" s="12" t="str">
        <f>IFERROR(INT(IF(MID(VLOOKUP(B989,IMPORT!$F:$AF,27,FALSE),1,10)&lt;&gt;"null",MID(VLOOKUP(B989,IMPORT!$F:$AF,27,FALSE),1,10),"-")),"")</f>
        <v/>
      </c>
      <c r="Y989" s="21" t="str">
        <f>IFERROR(IF(VLOOKUP(B989,IMPORT!$F:$AF,24,FALSE)&lt;&gt;"null",VLOOKUP(B989,IMPORT!$F:$AF,24,FALSE),""),"")</f>
        <v/>
      </c>
      <c r="Z989" s="18" t="str">
        <f>IFERROR(IF(VLOOKUP(B989,IMPORT!$F:$AF,25,FALSE)&lt;&gt;"null",VLOOKUP(B989,IMPORT!$F:$AF,25,FALSE),""),"")</f>
        <v/>
      </c>
    </row>
    <row r="990" spans="1:26">
      <c r="A990" s="1" t="str">
        <f>IFERROR(IF(IMPORT!C990&lt;&gt;"",IMPORT!C990,""),"")</f>
        <v/>
      </c>
      <c r="B990" s="1">
        <f>IFERROR(VLOOKUP(D990,IMPORT!$1:$1048576,6,FALSE),"")</f>
        <v>0</v>
      </c>
      <c r="C990" s="1" t="str">
        <f>IFERROR(VLOOKUP(B990,IMPORT!$F:$G,2,FALSE),"")</f>
        <v/>
      </c>
      <c r="D990" s="8" t="str">
        <f>IFERROR(IF(IMPORT!A990&lt;&gt;"",IMPORT!A990,""),"")</f>
        <v/>
      </c>
      <c r="E990" s="1">
        <f>IFERROR(VLOOKUP(D990,IMPORT!$1:$1048576,21,FALSE),"")</f>
        <v>0</v>
      </c>
      <c r="F990" s="22" t="str">
        <f>IFERROR(IF(VLOOKUP(B990,IMPORT!$F:$J,4,0)="true","","S"),"")</f>
        <v/>
      </c>
      <c r="G990" s="10" t="str">
        <f>IFERROR(IF(VLOOKUP(B990,IMPORT!$F:$J,5,0)="normal","","B"),"")</f>
        <v/>
      </c>
      <c r="H990" s="23" t="str">
        <f>IFERROR(IF(VLOOKUP(B990,IMPORT!$F:$L,7,0)="true","","P"),"")</f>
        <v/>
      </c>
      <c r="I990" s="18" t="str">
        <f>IF(AND(OR(IMPORT!K990="available",IMPORT!K990="reservation",IMPORT!K990="reservation-late"),OR(A990&lt;&gt;"Z - Garage - Livraison",A990&lt;&gt;"Z - Garage - Livraison")),B990,"")</f>
        <v/>
      </c>
      <c r="J990" s="18" t="str">
        <f>IFERROR(IF(VLOOKUP(B990,IMPORT!$F:$AF,21,FALSE)&lt;&gt;"null",IF(OR(A990="Z - Garage - Livraison",A990="Z - Garage - Restitution"),"",B990),""),"")</f>
        <v/>
      </c>
      <c r="K990" s="18" t="str">
        <f>IF(AND(J990="",OR(IMPORT!K990="intervention",IMPORT!K990="intervention-late")),IF(OR(A990="Z - Garage - Livraison",A990="Z - Garage - Restitution"),"",B990),"")</f>
        <v/>
      </c>
      <c r="L990" s="18" t="str">
        <f t="shared" si="30"/>
        <v/>
      </c>
      <c r="M990" s="20" t="str">
        <f>IFERROR(INT(IF(OR(IMPORT!K990="intervention",IMPORT!K990="intervention-late",IMPORT!K990="unavailable"),IF(J990&lt;&gt;"",MID(VLOOKUP(B990,IMPORT!$F:$AF,21,0),1,10),MID(VLOOKUP(B990,IMPORT!$F:$AF,19,0),1,10)),"")),"")</f>
        <v/>
      </c>
      <c r="N990" s="20" t="str">
        <f>IFERROR(INT(IF(OR(IMPORT!K990="intervention",IMPORT!K990="intervention-late",IMPORT!K990="unavailable"),IF(J990&lt;&gt;"",MID(VLOOKUP(B990,IMPORT!$F:$AF,22,0),1,10),MID(VLOOKUP(B990,IMPORT!$F:$AF,20,0),1,10)),"")),"")</f>
        <v/>
      </c>
      <c r="O990" s="18" t="str">
        <f t="shared" ca="1" si="31"/>
        <v/>
      </c>
      <c r="P990" s="14" t="str">
        <f>IFERROR(INT(IF(MID(VLOOKUP(B990,IMPORT!$F:$AF,23,FALSE),1,10)&lt;&gt;"null",MID(VLOOKUP(B990,IMPORT!$F:$AF,23,FALSE),1,10),"")),"")</f>
        <v/>
      </c>
      <c r="Q990" s="16" t="str">
        <f>IFERROR(INT(IF(MID(VLOOKUP(B990,IMPORT!$F:$AF,26,FALSE),1,10)&lt;&gt;"null",MID(VLOOKUP(B990,IMPORT!$F:$AF,26,FALSE),1,10),"")),"")</f>
        <v/>
      </c>
      <c r="R990" s="16" t="str">
        <f>IFERROR(IF(VLOOKUP(B990,IMPORT!$F:$AF,11,FALSE)="true","X",""),"")</f>
        <v/>
      </c>
      <c r="S990" s="16" t="str">
        <f>IFERROR(IF(VLOOKUP(B990,IMPORT!$F:$AF,12,FALSE)="true","X",""),"")</f>
        <v/>
      </c>
      <c r="T990" s="16" t="str">
        <f>IFERROR(IF(VLOOKUP(B990,IMPORT!$F:$AF,9,FALSE)="true","X",""),"")</f>
        <v/>
      </c>
      <c r="U990" s="16" t="str">
        <f>IFERROR(IF(VLOOKUP(B990,IMPORT!$F:$AF,10,FALSE)="true","X",""),"")</f>
        <v/>
      </c>
      <c r="V990" s="16" t="str">
        <f>IFERROR(IF(VLOOKUP(B990,IMPORT!$F:$AF,13,FALSE)="true","X",""),"")</f>
        <v/>
      </c>
      <c r="W990" s="16" t="str">
        <f>IFERROR(IF(VLOOKUP(B990,IMPORT!$F:$AF,14,FALSE)="true","X",""),"")</f>
        <v/>
      </c>
      <c r="X990" s="12" t="str">
        <f>IFERROR(INT(IF(MID(VLOOKUP(B990,IMPORT!$F:$AF,27,FALSE),1,10)&lt;&gt;"null",MID(VLOOKUP(B990,IMPORT!$F:$AF,27,FALSE),1,10),"-")),"")</f>
        <v/>
      </c>
      <c r="Y990" s="21" t="str">
        <f>IFERROR(IF(VLOOKUP(B990,IMPORT!$F:$AF,24,FALSE)&lt;&gt;"null",VLOOKUP(B990,IMPORT!$F:$AF,24,FALSE),""),"")</f>
        <v/>
      </c>
      <c r="Z990" s="18" t="str">
        <f>IFERROR(IF(VLOOKUP(B990,IMPORT!$F:$AF,25,FALSE)&lt;&gt;"null",VLOOKUP(B990,IMPORT!$F:$AF,25,FALSE),""),"")</f>
        <v/>
      </c>
    </row>
    <row r="991" spans="1:26">
      <c r="A991" s="1" t="str">
        <f>IFERROR(IF(IMPORT!C991&lt;&gt;"",IMPORT!C991,""),"")</f>
        <v/>
      </c>
      <c r="B991" s="1">
        <f>IFERROR(VLOOKUP(D991,IMPORT!$1:$1048576,6,FALSE),"")</f>
        <v>0</v>
      </c>
      <c r="C991" s="1" t="str">
        <f>IFERROR(VLOOKUP(B991,IMPORT!$F:$G,2,FALSE),"")</f>
        <v/>
      </c>
      <c r="D991" s="8" t="str">
        <f>IFERROR(IF(IMPORT!A991&lt;&gt;"",IMPORT!A991,""),"")</f>
        <v/>
      </c>
      <c r="E991" s="1">
        <f>IFERROR(VLOOKUP(D991,IMPORT!$1:$1048576,21,FALSE),"")</f>
        <v>0</v>
      </c>
      <c r="F991" s="22" t="str">
        <f>IFERROR(IF(VLOOKUP(B991,IMPORT!$F:$J,4,0)="true","","S"),"")</f>
        <v/>
      </c>
      <c r="G991" s="10" t="str">
        <f>IFERROR(IF(VLOOKUP(B991,IMPORT!$F:$J,5,0)="normal","","B"),"")</f>
        <v/>
      </c>
      <c r="H991" s="23" t="str">
        <f>IFERROR(IF(VLOOKUP(B991,IMPORT!$F:$L,7,0)="true","","P"),"")</f>
        <v/>
      </c>
      <c r="I991" s="18" t="str">
        <f>IF(AND(OR(IMPORT!K991="available",IMPORT!K991="reservation",IMPORT!K991="reservation-late"),OR(A991&lt;&gt;"Z - Garage - Livraison",A991&lt;&gt;"Z - Garage - Livraison")),B991,"")</f>
        <v/>
      </c>
      <c r="J991" s="18" t="str">
        <f>IFERROR(IF(VLOOKUP(B991,IMPORT!$F:$AF,21,FALSE)&lt;&gt;"null",IF(OR(A991="Z - Garage - Livraison",A991="Z - Garage - Restitution"),"",B991),""),"")</f>
        <v/>
      </c>
      <c r="K991" s="18" t="str">
        <f>IF(AND(J991="",OR(IMPORT!K991="intervention",IMPORT!K991="intervention-late")),IF(OR(A991="Z - Garage - Livraison",A991="Z - Garage - Restitution"),"",B991),"")</f>
        <v/>
      </c>
      <c r="L991" s="18" t="str">
        <f t="shared" si="30"/>
        <v/>
      </c>
      <c r="M991" s="20" t="str">
        <f>IFERROR(INT(IF(OR(IMPORT!K991="intervention",IMPORT!K991="intervention-late",IMPORT!K991="unavailable"),IF(J991&lt;&gt;"",MID(VLOOKUP(B991,IMPORT!$F:$AF,21,0),1,10),MID(VLOOKUP(B991,IMPORT!$F:$AF,19,0),1,10)),"")),"")</f>
        <v/>
      </c>
      <c r="N991" s="20" t="str">
        <f>IFERROR(INT(IF(OR(IMPORT!K991="intervention",IMPORT!K991="intervention-late",IMPORT!K991="unavailable"),IF(J991&lt;&gt;"",MID(VLOOKUP(B991,IMPORT!$F:$AF,22,0),1,10),MID(VLOOKUP(B991,IMPORT!$F:$AF,20,0),1,10)),"")),"")</f>
        <v/>
      </c>
      <c r="O991" s="18" t="str">
        <f t="shared" ca="1" si="31"/>
        <v/>
      </c>
      <c r="P991" s="14" t="str">
        <f>IFERROR(INT(IF(MID(VLOOKUP(B991,IMPORT!$F:$AF,23,FALSE),1,10)&lt;&gt;"null",MID(VLOOKUP(B991,IMPORT!$F:$AF,23,FALSE),1,10),"")),"")</f>
        <v/>
      </c>
      <c r="Q991" s="16" t="str">
        <f>IFERROR(INT(IF(MID(VLOOKUP(B991,IMPORT!$F:$AF,26,FALSE),1,10)&lt;&gt;"null",MID(VLOOKUP(B991,IMPORT!$F:$AF,26,FALSE),1,10),"")),"")</f>
        <v/>
      </c>
      <c r="R991" s="16" t="str">
        <f>IFERROR(IF(VLOOKUP(B991,IMPORT!$F:$AF,11,FALSE)="true","X",""),"")</f>
        <v/>
      </c>
      <c r="S991" s="16" t="str">
        <f>IFERROR(IF(VLOOKUP(B991,IMPORT!$F:$AF,12,FALSE)="true","X",""),"")</f>
        <v/>
      </c>
      <c r="T991" s="16" t="str">
        <f>IFERROR(IF(VLOOKUP(B991,IMPORT!$F:$AF,9,FALSE)="true","X",""),"")</f>
        <v/>
      </c>
      <c r="U991" s="16" t="str">
        <f>IFERROR(IF(VLOOKUP(B991,IMPORT!$F:$AF,10,FALSE)="true","X",""),"")</f>
        <v/>
      </c>
      <c r="V991" s="16" t="str">
        <f>IFERROR(IF(VLOOKUP(B991,IMPORT!$F:$AF,13,FALSE)="true","X",""),"")</f>
        <v/>
      </c>
      <c r="W991" s="16" t="str">
        <f>IFERROR(IF(VLOOKUP(B991,IMPORT!$F:$AF,14,FALSE)="true","X",""),"")</f>
        <v/>
      </c>
      <c r="X991" s="12" t="str">
        <f>IFERROR(INT(IF(MID(VLOOKUP(B991,IMPORT!$F:$AF,27,FALSE),1,10)&lt;&gt;"null",MID(VLOOKUP(B991,IMPORT!$F:$AF,27,FALSE),1,10),"-")),"")</f>
        <v/>
      </c>
      <c r="Y991" s="21" t="str">
        <f>IFERROR(IF(VLOOKUP(B991,IMPORT!$F:$AF,24,FALSE)&lt;&gt;"null",VLOOKUP(B991,IMPORT!$F:$AF,24,FALSE),""),"")</f>
        <v/>
      </c>
      <c r="Z991" s="18" t="str">
        <f>IFERROR(IF(VLOOKUP(B991,IMPORT!$F:$AF,25,FALSE)&lt;&gt;"null",VLOOKUP(B991,IMPORT!$F:$AF,25,FALSE),""),"")</f>
        <v/>
      </c>
    </row>
    <row r="992" spans="1:26">
      <c r="A992" s="1" t="str">
        <f>IFERROR(IF(IMPORT!C992&lt;&gt;"",IMPORT!C992,""),"")</f>
        <v/>
      </c>
      <c r="B992" s="1">
        <f>IFERROR(VLOOKUP(D992,IMPORT!$1:$1048576,6,FALSE),"")</f>
        <v>0</v>
      </c>
      <c r="C992" s="1" t="str">
        <f>IFERROR(VLOOKUP(B992,IMPORT!$F:$G,2,FALSE),"")</f>
        <v/>
      </c>
      <c r="D992" s="8" t="str">
        <f>IFERROR(IF(IMPORT!A992&lt;&gt;"",IMPORT!A992,""),"")</f>
        <v/>
      </c>
      <c r="E992" s="1">
        <f>IFERROR(VLOOKUP(D992,IMPORT!$1:$1048576,21,FALSE),"")</f>
        <v>0</v>
      </c>
      <c r="F992" s="22" t="str">
        <f>IFERROR(IF(VLOOKUP(B992,IMPORT!$F:$J,4,0)="true","","S"),"")</f>
        <v/>
      </c>
      <c r="G992" s="10" t="str">
        <f>IFERROR(IF(VLOOKUP(B992,IMPORT!$F:$J,5,0)="normal","","B"),"")</f>
        <v/>
      </c>
      <c r="H992" s="23" t="str">
        <f>IFERROR(IF(VLOOKUP(B992,IMPORT!$F:$L,7,0)="true","","P"),"")</f>
        <v/>
      </c>
      <c r="I992" s="18" t="str">
        <f>IF(AND(OR(IMPORT!K992="available",IMPORT!K992="reservation",IMPORT!K992="reservation-late"),OR(A992&lt;&gt;"Z - Garage - Livraison",A992&lt;&gt;"Z - Garage - Livraison")),B992,"")</f>
        <v/>
      </c>
      <c r="J992" s="18" t="str">
        <f>IFERROR(IF(VLOOKUP(B992,IMPORT!$F:$AF,21,FALSE)&lt;&gt;"null",IF(OR(A992="Z - Garage - Livraison",A992="Z - Garage - Restitution"),"",B992),""),"")</f>
        <v/>
      </c>
      <c r="K992" s="18" t="str">
        <f>IF(AND(J992="",OR(IMPORT!K992="intervention",IMPORT!K992="intervention-late")),IF(OR(A992="Z - Garage - Livraison",A992="Z - Garage - Restitution"),"",B992),"")</f>
        <v/>
      </c>
      <c r="L992" s="18" t="str">
        <f t="shared" si="30"/>
        <v/>
      </c>
      <c r="M992" s="20" t="str">
        <f>IFERROR(INT(IF(OR(IMPORT!K992="intervention",IMPORT!K992="intervention-late",IMPORT!K992="unavailable"),IF(J992&lt;&gt;"",MID(VLOOKUP(B992,IMPORT!$F:$AF,21,0),1,10),MID(VLOOKUP(B992,IMPORT!$F:$AF,19,0),1,10)),"")),"")</f>
        <v/>
      </c>
      <c r="N992" s="20" t="str">
        <f>IFERROR(INT(IF(OR(IMPORT!K992="intervention",IMPORT!K992="intervention-late",IMPORT!K992="unavailable"),IF(J992&lt;&gt;"",MID(VLOOKUP(B992,IMPORT!$F:$AF,22,0),1,10),MID(VLOOKUP(B992,IMPORT!$F:$AF,20,0),1,10)),"")),"")</f>
        <v/>
      </c>
      <c r="O992" s="18" t="str">
        <f t="shared" ca="1" si="31"/>
        <v/>
      </c>
      <c r="P992" s="14" t="str">
        <f>IFERROR(INT(IF(MID(VLOOKUP(B992,IMPORT!$F:$AF,23,FALSE),1,10)&lt;&gt;"null",MID(VLOOKUP(B992,IMPORT!$F:$AF,23,FALSE),1,10),"")),"")</f>
        <v/>
      </c>
      <c r="Q992" s="16" t="str">
        <f>IFERROR(INT(IF(MID(VLOOKUP(B992,IMPORT!$F:$AF,26,FALSE),1,10)&lt;&gt;"null",MID(VLOOKUP(B992,IMPORT!$F:$AF,26,FALSE),1,10),"")),"")</f>
        <v/>
      </c>
      <c r="R992" s="16" t="str">
        <f>IFERROR(IF(VLOOKUP(B992,IMPORT!$F:$AF,11,FALSE)="true","X",""),"")</f>
        <v/>
      </c>
      <c r="S992" s="16" t="str">
        <f>IFERROR(IF(VLOOKUP(B992,IMPORT!$F:$AF,12,FALSE)="true","X",""),"")</f>
        <v/>
      </c>
      <c r="T992" s="16" t="str">
        <f>IFERROR(IF(VLOOKUP(B992,IMPORT!$F:$AF,9,FALSE)="true","X",""),"")</f>
        <v/>
      </c>
      <c r="U992" s="16" t="str">
        <f>IFERROR(IF(VLOOKUP(B992,IMPORT!$F:$AF,10,FALSE)="true","X",""),"")</f>
        <v/>
      </c>
      <c r="V992" s="16" t="str">
        <f>IFERROR(IF(VLOOKUP(B992,IMPORT!$F:$AF,13,FALSE)="true","X",""),"")</f>
        <v/>
      </c>
      <c r="W992" s="16" t="str">
        <f>IFERROR(IF(VLOOKUP(B992,IMPORT!$F:$AF,14,FALSE)="true","X",""),"")</f>
        <v/>
      </c>
      <c r="X992" s="12" t="str">
        <f>IFERROR(INT(IF(MID(VLOOKUP(B992,IMPORT!$F:$AF,27,FALSE),1,10)&lt;&gt;"null",MID(VLOOKUP(B992,IMPORT!$F:$AF,27,FALSE),1,10),"-")),"")</f>
        <v/>
      </c>
      <c r="Y992" s="21" t="str">
        <f>IFERROR(IF(VLOOKUP(B992,IMPORT!$F:$AF,24,FALSE)&lt;&gt;"null",VLOOKUP(B992,IMPORT!$F:$AF,24,FALSE),""),"")</f>
        <v/>
      </c>
      <c r="Z992" s="18" t="str">
        <f>IFERROR(IF(VLOOKUP(B992,IMPORT!$F:$AF,25,FALSE)&lt;&gt;"null",VLOOKUP(B992,IMPORT!$F:$AF,25,FALSE),""),"")</f>
        <v/>
      </c>
    </row>
    <row r="993" spans="1:26">
      <c r="A993" s="1" t="str">
        <f>IFERROR(IF(IMPORT!C993&lt;&gt;"",IMPORT!C993,""),"")</f>
        <v/>
      </c>
      <c r="B993" s="1">
        <f>IFERROR(VLOOKUP(D993,IMPORT!$1:$1048576,6,FALSE),"")</f>
        <v>0</v>
      </c>
      <c r="C993" s="1" t="str">
        <f>IFERROR(VLOOKUP(B993,IMPORT!$F:$G,2,FALSE),"")</f>
        <v/>
      </c>
      <c r="D993" s="8" t="str">
        <f>IFERROR(IF(IMPORT!A993&lt;&gt;"",IMPORT!A993,""),"")</f>
        <v/>
      </c>
      <c r="E993" s="1">
        <f>IFERROR(VLOOKUP(D993,IMPORT!$1:$1048576,21,FALSE),"")</f>
        <v>0</v>
      </c>
      <c r="F993" s="22" t="str">
        <f>IFERROR(IF(VLOOKUP(B993,IMPORT!$F:$J,4,0)="true","","S"),"")</f>
        <v/>
      </c>
      <c r="G993" s="10" t="str">
        <f>IFERROR(IF(VLOOKUP(B993,IMPORT!$F:$J,5,0)="normal","","B"),"")</f>
        <v/>
      </c>
      <c r="H993" s="23" t="str">
        <f>IFERROR(IF(VLOOKUP(B993,IMPORT!$F:$L,7,0)="true","","P"),"")</f>
        <v/>
      </c>
      <c r="I993" s="18" t="str">
        <f>IF(AND(OR(IMPORT!K993="available",IMPORT!K993="reservation",IMPORT!K993="reservation-late"),OR(A993&lt;&gt;"Z - Garage - Livraison",A993&lt;&gt;"Z - Garage - Livraison")),B993,"")</f>
        <v/>
      </c>
      <c r="J993" s="18" t="str">
        <f>IFERROR(IF(VLOOKUP(B993,IMPORT!$F:$AF,21,FALSE)&lt;&gt;"null",IF(OR(A993="Z - Garage - Livraison",A993="Z - Garage - Restitution"),"",B993),""),"")</f>
        <v/>
      </c>
      <c r="K993" s="18" t="str">
        <f>IF(AND(J993="",OR(IMPORT!K993="intervention",IMPORT!K993="intervention-late")),IF(OR(A993="Z - Garage - Livraison",A993="Z - Garage - Restitution"),"",B993),"")</f>
        <v/>
      </c>
      <c r="L993" s="18" t="str">
        <f t="shared" si="30"/>
        <v/>
      </c>
      <c r="M993" s="20" t="str">
        <f>IFERROR(INT(IF(OR(IMPORT!K993="intervention",IMPORT!K993="intervention-late",IMPORT!K993="unavailable"),IF(J993&lt;&gt;"",MID(VLOOKUP(B993,IMPORT!$F:$AF,21,0),1,10),MID(VLOOKUP(B993,IMPORT!$F:$AF,19,0),1,10)),"")),"")</f>
        <v/>
      </c>
      <c r="N993" s="20" t="str">
        <f>IFERROR(INT(IF(OR(IMPORT!K993="intervention",IMPORT!K993="intervention-late",IMPORT!K993="unavailable"),IF(J993&lt;&gt;"",MID(VLOOKUP(B993,IMPORT!$F:$AF,22,0),1,10),MID(VLOOKUP(B993,IMPORT!$F:$AF,20,0),1,10)),"")),"")</f>
        <v/>
      </c>
      <c r="O993" s="18" t="str">
        <f t="shared" ca="1" si="31"/>
        <v/>
      </c>
      <c r="P993" s="14" t="str">
        <f>IFERROR(INT(IF(MID(VLOOKUP(B993,IMPORT!$F:$AF,23,FALSE),1,10)&lt;&gt;"null",MID(VLOOKUP(B993,IMPORT!$F:$AF,23,FALSE),1,10),"")),"")</f>
        <v/>
      </c>
      <c r="Q993" s="16" t="str">
        <f>IFERROR(INT(IF(MID(VLOOKUP(B993,IMPORT!$F:$AF,26,FALSE),1,10)&lt;&gt;"null",MID(VLOOKUP(B993,IMPORT!$F:$AF,26,FALSE),1,10),"")),"")</f>
        <v/>
      </c>
      <c r="R993" s="16" t="str">
        <f>IFERROR(IF(VLOOKUP(B993,IMPORT!$F:$AF,11,FALSE)="true","X",""),"")</f>
        <v/>
      </c>
      <c r="S993" s="16" t="str">
        <f>IFERROR(IF(VLOOKUP(B993,IMPORT!$F:$AF,12,FALSE)="true","X",""),"")</f>
        <v/>
      </c>
      <c r="T993" s="16" t="str">
        <f>IFERROR(IF(VLOOKUP(B993,IMPORT!$F:$AF,9,FALSE)="true","X",""),"")</f>
        <v/>
      </c>
      <c r="U993" s="16" t="str">
        <f>IFERROR(IF(VLOOKUP(B993,IMPORT!$F:$AF,10,FALSE)="true","X",""),"")</f>
        <v/>
      </c>
      <c r="V993" s="16" t="str">
        <f>IFERROR(IF(VLOOKUP(B993,IMPORT!$F:$AF,13,FALSE)="true","X",""),"")</f>
        <v/>
      </c>
      <c r="W993" s="16" t="str">
        <f>IFERROR(IF(VLOOKUP(B993,IMPORT!$F:$AF,14,FALSE)="true","X",""),"")</f>
        <v/>
      </c>
      <c r="X993" s="12" t="str">
        <f>IFERROR(INT(IF(MID(VLOOKUP(B993,IMPORT!$F:$AF,27,FALSE),1,10)&lt;&gt;"null",MID(VLOOKUP(B993,IMPORT!$F:$AF,27,FALSE),1,10),"-")),"")</f>
        <v/>
      </c>
      <c r="Y993" s="21" t="str">
        <f>IFERROR(IF(VLOOKUP(B993,IMPORT!$F:$AF,24,FALSE)&lt;&gt;"null",VLOOKUP(B993,IMPORT!$F:$AF,24,FALSE),""),"")</f>
        <v/>
      </c>
      <c r="Z993" s="18" t="str">
        <f>IFERROR(IF(VLOOKUP(B993,IMPORT!$F:$AF,25,FALSE)&lt;&gt;"null",VLOOKUP(B993,IMPORT!$F:$AF,25,FALSE),""),"")</f>
        <v/>
      </c>
    </row>
    <row r="994" spans="1:26">
      <c r="A994" s="1" t="str">
        <f>IFERROR(IF(IMPORT!C994&lt;&gt;"",IMPORT!C994,""),"")</f>
        <v/>
      </c>
      <c r="B994" s="1">
        <f>IFERROR(VLOOKUP(D994,IMPORT!$1:$1048576,6,FALSE),"")</f>
        <v>0</v>
      </c>
      <c r="C994" s="1" t="str">
        <f>IFERROR(VLOOKUP(B994,IMPORT!$F:$G,2,FALSE),"")</f>
        <v/>
      </c>
      <c r="D994" s="8" t="str">
        <f>IFERROR(IF(IMPORT!A994&lt;&gt;"",IMPORT!A994,""),"")</f>
        <v/>
      </c>
      <c r="E994" s="1">
        <f>IFERROR(VLOOKUP(D994,IMPORT!$1:$1048576,21,FALSE),"")</f>
        <v>0</v>
      </c>
      <c r="F994" s="22" t="str">
        <f>IFERROR(IF(VLOOKUP(B994,IMPORT!$F:$J,4,0)="true","","S"),"")</f>
        <v/>
      </c>
      <c r="G994" s="10" t="str">
        <f>IFERROR(IF(VLOOKUP(B994,IMPORT!$F:$J,5,0)="normal","","B"),"")</f>
        <v/>
      </c>
      <c r="H994" s="23" t="str">
        <f>IFERROR(IF(VLOOKUP(B994,IMPORT!$F:$L,7,0)="true","","P"),"")</f>
        <v/>
      </c>
      <c r="I994" s="18" t="str">
        <f>IF(AND(OR(IMPORT!K994="available",IMPORT!K994="reservation",IMPORT!K994="reservation-late"),OR(A994&lt;&gt;"Z - Garage - Livraison",A994&lt;&gt;"Z - Garage - Livraison")),B994,"")</f>
        <v/>
      </c>
      <c r="J994" s="18" t="str">
        <f>IFERROR(IF(VLOOKUP(B994,IMPORT!$F:$AF,21,FALSE)&lt;&gt;"null",IF(OR(A994="Z - Garage - Livraison",A994="Z - Garage - Restitution"),"",B994),""),"")</f>
        <v/>
      </c>
      <c r="K994" s="18" t="str">
        <f>IF(AND(J994="",OR(IMPORT!K994="intervention",IMPORT!K994="intervention-late")),IF(OR(A994="Z - Garage - Livraison",A994="Z - Garage - Restitution"),"",B994),"")</f>
        <v/>
      </c>
      <c r="L994" s="18" t="str">
        <f t="shared" si="30"/>
        <v/>
      </c>
      <c r="M994" s="20" t="str">
        <f>IFERROR(INT(IF(OR(IMPORT!K994="intervention",IMPORT!K994="intervention-late",IMPORT!K994="unavailable"),IF(J994&lt;&gt;"",MID(VLOOKUP(B994,IMPORT!$F:$AF,21,0),1,10),MID(VLOOKUP(B994,IMPORT!$F:$AF,19,0),1,10)),"")),"")</f>
        <v/>
      </c>
      <c r="N994" s="20" t="str">
        <f>IFERROR(INT(IF(OR(IMPORT!K994="intervention",IMPORT!K994="intervention-late",IMPORT!K994="unavailable"),IF(J994&lt;&gt;"",MID(VLOOKUP(B994,IMPORT!$F:$AF,22,0),1,10),MID(VLOOKUP(B994,IMPORT!$F:$AF,20,0),1,10)),"")),"")</f>
        <v/>
      </c>
      <c r="O994" s="18" t="str">
        <f t="shared" ca="1" si="31"/>
        <v/>
      </c>
      <c r="P994" s="14" t="str">
        <f>IFERROR(INT(IF(MID(VLOOKUP(B994,IMPORT!$F:$AF,23,FALSE),1,10)&lt;&gt;"null",MID(VLOOKUP(B994,IMPORT!$F:$AF,23,FALSE),1,10),"")),"")</f>
        <v/>
      </c>
      <c r="Q994" s="16" t="str">
        <f>IFERROR(INT(IF(MID(VLOOKUP(B994,IMPORT!$F:$AF,26,FALSE),1,10)&lt;&gt;"null",MID(VLOOKUP(B994,IMPORT!$F:$AF,26,FALSE),1,10),"")),"")</f>
        <v/>
      </c>
      <c r="R994" s="16" t="str">
        <f>IFERROR(IF(VLOOKUP(B994,IMPORT!$F:$AF,11,FALSE)="true","X",""),"")</f>
        <v/>
      </c>
      <c r="S994" s="16" t="str">
        <f>IFERROR(IF(VLOOKUP(B994,IMPORT!$F:$AF,12,FALSE)="true","X",""),"")</f>
        <v/>
      </c>
      <c r="T994" s="16" t="str">
        <f>IFERROR(IF(VLOOKUP(B994,IMPORT!$F:$AF,9,FALSE)="true","X",""),"")</f>
        <v/>
      </c>
      <c r="U994" s="16" t="str">
        <f>IFERROR(IF(VLOOKUP(B994,IMPORT!$F:$AF,10,FALSE)="true","X",""),"")</f>
        <v/>
      </c>
      <c r="V994" s="16" t="str">
        <f>IFERROR(IF(VLOOKUP(B994,IMPORT!$F:$AF,13,FALSE)="true","X",""),"")</f>
        <v/>
      </c>
      <c r="W994" s="16" t="str">
        <f>IFERROR(IF(VLOOKUP(B994,IMPORT!$F:$AF,14,FALSE)="true","X",""),"")</f>
        <v/>
      </c>
      <c r="X994" s="12" t="str">
        <f>IFERROR(INT(IF(MID(VLOOKUP(B994,IMPORT!$F:$AF,27,FALSE),1,10)&lt;&gt;"null",MID(VLOOKUP(B994,IMPORT!$F:$AF,27,FALSE),1,10),"-")),"")</f>
        <v/>
      </c>
      <c r="Y994" s="21" t="str">
        <f>IFERROR(IF(VLOOKUP(B994,IMPORT!$F:$AF,24,FALSE)&lt;&gt;"null",VLOOKUP(B994,IMPORT!$F:$AF,24,FALSE),""),"")</f>
        <v/>
      </c>
      <c r="Z994" s="18" t="str">
        <f>IFERROR(IF(VLOOKUP(B994,IMPORT!$F:$AF,25,FALSE)&lt;&gt;"null",VLOOKUP(B994,IMPORT!$F:$AF,25,FALSE),""),"")</f>
        <v/>
      </c>
    </row>
    <row r="995" spans="1:26">
      <c r="A995" s="1" t="str">
        <f>IFERROR(IF(IMPORT!C995&lt;&gt;"",IMPORT!C995,""),"")</f>
        <v/>
      </c>
      <c r="B995" s="1">
        <f>IFERROR(VLOOKUP(D995,IMPORT!$1:$1048576,6,FALSE),"")</f>
        <v>0</v>
      </c>
      <c r="C995" s="1" t="str">
        <f>IFERROR(VLOOKUP(B995,IMPORT!$F:$G,2,FALSE),"")</f>
        <v/>
      </c>
      <c r="D995" s="8" t="str">
        <f>IFERROR(IF(IMPORT!A995&lt;&gt;"",IMPORT!A995,""),"")</f>
        <v/>
      </c>
      <c r="E995" s="1">
        <f>IFERROR(VLOOKUP(D995,IMPORT!$1:$1048576,21,FALSE),"")</f>
        <v>0</v>
      </c>
      <c r="F995" s="22" t="str">
        <f>IFERROR(IF(VLOOKUP(B995,IMPORT!$F:$J,4,0)="true","","S"),"")</f>
        <v/>
      </c>
      <c r="G995" s="10" t="str">
        <f>IFERROR(IF(VLOOKUP(B995,IMPORT!$F:$J,5,0)="normal","","B"),"")</f>
        <v/>
      </c>
      <c r="H995" s="23" t="str">
        <f>IFERROR(IF(VLOOKUP(B995,IMPORT!$F:$L,7,0)="true","","P"),"")</f>
        <v/>
      </c>
      <c r="I995" s="18" t="str">
        <f>IF(AND(OR(IMPORT!K995="available",IMPORT!K995="reservation",IMPORT!K995="reservation-late"),OR(A995&lt;&gt;"Z - Garage - Livraison",A995&lt;&gt;"Z - Garage - Livraison")),B995,"")</f>
        <v/>
      </c>
      <c r="J995" s="18" t="str">
        <f>IFERROR(IF(VLOOKUP(B995,IMPORT!$F:$AF,21,FALSE)&lt;&gt;"null",IF(OR(A995="Z - Garage - Livraison",A995="Z - Garage - Restitution"),"",B995),""),"")</f>
        <v/>
      </c>
      <c r="K995" s="18" t="str">
        <f>IF(AND(J995="",OR(IMPORT!K995="intervention",IMPORT!K995="intervention-late")),IF(OR(A995="Z - Garage - Livraison",A995="Z - Garage - Restitution"),"",B995),"")</f>
        <v/>
      </c>
      <c r="L995" s="18" t="str">
        <f t="shared" si="30"/>
        <v/>
      </c>
      <c r="M995" s="20" t="str">
        <f>IFERROR(INT(IF(OR(IMPORT!K995="intervention",IMPORT!K995="intervention-late",IMPORT!K995="unavailable"),IF(J995&lt;&gt;"",MID(VLOOKUP(B995,IMPORT!$F:$AF,21,0),1,10),MID(VLOOKUP(B995,IMPORT!$F:$AF,19,0),1,10)),"")),"")</f>
        <v/>
      </c>
      <c r="N995" s="20" t="str">
        <f>IFERROR(INT(IF(OR(IMPORT!K995="intervention",IMPORT!K995="intervention-late",IMPORT!K995="unavailable"),IF(J995&lt;&gt;"",MID(VLOOKUP(B995,IMPORT!$F:$AF,22,0),1,10),MID(VLOOKUP(B995,IMPORT!$F:$AF,20,0),1,10)),"")),"")</f>
        <v/>
      </c>
      <c r="O995" s="18" t="str">
        <f t="shared" ca="1" si="31"/>
        <v/>
      </c>
      <c r="P995" s="14" t="str">
        <f>IFERROR(INT(IF(MID(VLOOKUP(B995,IMPORT!$F:$AF,23,FALSE),1,10)&lt;&gt;"null",MID(VLOOKUP(B995,IMPORT!$F:$AF,23,FALSE),1,10),"")),"")</f>
        <v/>
      </c>
      <c r="Q995" s="16" t="str">
        <f>IFERROR(INT(IF(MID(VLOOKUP(B995,IMPORT!$F:$AF,26,FALSE),1,10)&lt;&gt;"null",MID(VLOOKUP(B995,IMPORT!$F:$AF,26,FALSE),1,10),"")),"")</f>
        <v/>
      </c>
      <c r="R995" s="16" t="str">
        <f>IFERROR(IF(VLOOKUP(B995,IMPORT!$F:$AF,11,FALSE)="true","X",""),"")</f>
        <v/>
      </c>
      <c r="S995" s="16" t="str">
        <f>IFERROR(IF(VLOOKUP(B995,IMPORT!$F:$AF,12,FALSE)="true","X",""),"")</f>
        <v/>
      </c>
      <c r="T995" s="16" t="str">
        <f>IFERROR(IF(VLOOKUP(B995,IMPORT!$F:$AF,9,FALSE)="true","X",""),"")</f>
        <v/>
      </c>
      <c r="U995" s="16" t="str">
        <f>IFERROR(IF(VLOOKUP(B995,IMPORT!$F:$AF,10,FALSE)="true","X",""),"")</f>
        <v/>
      </c>
      <c r="V995" s="16" t="str">
        <f>IFERROR(IF(VLOOKUP(B995,IMPORT!$F:$AF,13,FALSE)="true","X",""),"")</f>
        <v/>
      </c>
      <c r="W995" s="16" t="str">
        <f>IFERROR(IF(VLOOKUP(B995,IMPORT!$F:$AF,14,FALSE)="true","X",""),"")</f>
        <v/>
      </c>
      <c r="X995" s="12" t="str">
        <f>IFERROR(INT(IF(MID(VLOOKUP(B995,IMPORT!$F:$AF,27,FALSE),1,10)&lt;&gt;"null",MID(VLOOKUP(B995,IMPORT!$F:$AF,27,FALSE),1,10),"-")),"")</f>
        <v/>
      </c>
      <c r="Y995" s="21" t="str">
        <f>IFERROR(IF(VLOOKUP(B995,IMPORT!$F:$AF,24,FALSE)&lt;&gt;"null",VLOOKUP(B995,IMPORT!$F:$AF,24,FALSE),""),"")</f>
        <v/>
      </c>
      <c r="Z995" s="18" t="str">
        <f>IFERROR(IF(VLOOKUP(B995,IMPORT!$F:$AF,25,FALSE)&lt;&gt;"null",VLOOKUP(B995,IMPORT!$F:$AF,25,FALSE),""),"")</f>
        <v/>
      </c>
    </row>
    <row r="996" spans="1:26">
      <c r="A996" s="1" t="str">
        <f>IFERROR(IF(IMPORT!C996&lt;&gt;"",IMPORT!C996,""),"")</f>
        <v/>
      </c>
      <c r="B996" s="1">
        <f>IFERROR(VLOOKUP(D996,IMPORT!$1:$1048576,6,FALSE),"")</f>
        <v>0</v>
      </c>
      <c r="C996" s="1" t="str">
        <f>IFERROR(VLOOKUP(B996,IMPORT!$F:$G,2,FALSE),"")</f>
        <v/>
      </c>
      <c r="D996" s="8" t="str">
        <f>IFERROR(IF(IMPORT!A996&lt;&gt;"",IMPORT!A996,""),"")</f>
        <v/>
      </c>
      <c r="E996" s="1">
        <f>IFERROR(VLOOKUP(D996,IMPORT!$1:$1048576,21,FALSE),"")</f>
        <v>0</v>
      </c>
      <c r="F996" s="22" t="str">
        <f>IFERROR(IF(VLOOKUP(B996,IMPORT!$F:$J,4,0)="true","","S"),"")</f>
        <v/>
      </c>
      <c r="G996" s="10" t="str">
        <f>IFERROR(IF(VLOOKUP(B996,IMPORT!$F:$J,5,0)="normal","","B"),"")</f>
        <v/>
      </c>
      <c r="H996" s="23" t="str">
        <f>IFERROR(IF(VLOOKUP(B996,IMPORT!$F:$L,7,0)="true","","P"),"")</f>
        <v/>
      </c>
      <c r="I996" s="18" t="str">
        <f>IF(AND(OR(IMPORT!K996="available",IMPORT!K996="reservation",IMPORT!K996="reservation-late"),OR(A996&lt;&gt;"Z - Garage - Livraison",A996&lt;&gt;"Z - Garage - Livraison")),B996,"")</f>
        <v/>
      </c>
      <c r="J996" s="18" t="str">
        <f>IFERROR(IF(VLOOKUP(B996,IMPORT!$F:$AF,21,FALSE)&lt;&gt;"null",IF(OR(A996="Z - Garage - Livraison",A996="Z - Garage - Restitution"),"",B996),""),"")</f>
        <v/>
      </c>
      <c r="K996" s="18" t="str">
        <f>IF(AND(J996="",OR(IMPORT!K996="intervention",IMPORT!K996="intervention-late")),IF(OR(A996="Z - Garage - Livraison",A996="Z - Garage - Restitution"),"",B996),"")</f>
        <v/>
      </c>
      <c r="L996" s="18" t="str">
        <f t="shared" si="30"/>
        <v/>
      </c>
      <c r="M996" s="20" t="str">
        <f>IFERROR(INT(IF(OR(IMPORT!K996="intervention",IMPORT!K996="intervention-late",IMPORT!K996="unavailable"),IF(J996&lt;&gt;"",MID(VLOOKUP(B996,IMPORT!$F:$AF,21,0),1,10),MID(VLOOKUP(B996,IMPORT!$F:$AF,19,0),1,10)),"")),"")</f>
        <v/>
      </c>
      <c r="N996" s="20" t="str">
        <f>IFERROR(INT(IF(OR(IMPORT!K996="intervention",IMPORT!K996="intervention-late",IMPORT!K996="unavailable"),IF(J996&lt;&gt;"",MID(VLOOKUP(B996,IMPORT!$F:$AF,22,0),1,10),MID(VLOOKUP(B996,IMPORT!$F:$AF,20,0),1,10)),"")),"")</f>
        <v/>
      </c>
      <c r="O996" s="18" t="str">
        <f t="shared" ca="1" si="31"/>
        <v/>
      </c>
      <c r="P996" s="14" t="str">
        <f>IFERROR(INT(IF(MID(VLOOKUP(B996,IMPORT!$F:$AF,23,FALSE),1,10)&lt;&gt;"null",MID(VLOOKUP(B996,IMPORT!$F:$AF,23,FALSE),1,10),"")),"")</f>
        <v/>
      </c>
      <c r="Q996" s="16" t="str">
        <f>IFERROR(INT(IF(MID(VLOOKUP(B996,IMPORT!$F:$AF,26,FALSE),1,10)&lt;&gt;"null",MID(VLOOKUP(B996,IMPORT!$F:$AF,26,FALSE),1,10),"")),"")</f>
        <v/>
      </c>
      <c r="R996" s="16" t="str">
        <f>IFERROR(IF(VLOOKUP(B996,IMPORT!$F:$AF,11,FALSE)="true","X",""),"")</f>
        <v/>
      </c>
      <c r="S996" s="16" t="str">
        <f>IFERROR(IF(VLOOKUP(B996,IMPORT!$F:$AF,12,FALSE)="true","X",""),"")</f>
        <v/>
      </c>
      <c r="T996" s="16" t="str">
        <f>IFERROR(IF(VLOOKUP(B996,IMPORT!$F:$AF,9,FALSE)="true","X",""),"")</f>
        <v/>
      </c>
      <c r="U996" s="16" t="str">
        <f>IFERROR(IF(VLOOKUP(B996,IMPORT!$F:$AF,10,FALSE)="true","X",""),"")</f>
        <v/>
      </c>
      <c r="V996" s="16" t="str">
        <f>IFERROR(IF(VLOOKUP(B996,IMPORT!$F:$AF,13,FALSE)="true","X",""),"")</f>
        <v/>
      </c>
      <c r="W996" s="16" t="str">
        <f>IFERROR(IF(VLOOKUP(B996,IMPORT!$F:$AF,14,FALSE)="true","X",""),"")</f>
        <v/>
      </c>
      <c r="X996" s="12" t="str">
        <f>IFERROR(INT(IF(MID(VLOOKUP(B996,IMPORT!$F:$AF,27,FALSE),1,10)&lt;&gt;"null",MID(VLOOKUP(B996,IMPORT!$F:$AF,27,FALSE),1,10),"-")),"")</f>
        <v/>
      </c>
      <c r="Y996" s="21" t="str">
        <f>IFERROR(IF(VLOOKUP(B996,IMPORT!$F:$AF,24,FALSE)&lt;&gt;"null",VLOOKUP(B996,IMPORT!$F:$AF,24,FALSE),""),"")</f>
        <v/>
      </c>
      <c r="Z996" s="18" t="str">
        <f>IFERROR(IF(VLOOKUP(B996,IMPORT!$F:$AF,25,FALSE)&lt;&gt;"null",VLOOKUP(B996,IMPORT!$F:$AF,25,FALSE),""),"")</f>
        <v/>
      </c>
    </row>
    <row r="997" spans="1:26">
      <c r="A997" s="1" t="str">
        <f>IFERROR(IF(IMPORT!C997&lt;&gt;"",IMPORT!C997,""),"")</f>
        <v/>
      </c>
      <c r="B997" s="1">
        <f>IFERROR(VLOOKUP(D997,IMPORT!$1:$1048576,6,FALSE),"")</f>
        <v>0</v>
      </c>
      <c r="C997" s="1" t="str">
        <f>IFERROR(VLOOKUP(B997,IMPORT!$F:$G,2,FALSE),"")</f>
        <v/>
      </c>
      <c r="D997" s="8" t="str">
        <f>IFERROR(IF(IMPORT!A997&lt;&gt;"",IMPORT!A997,""),"")</f>
        <v/>
      </c>
      <c r="E997" s="1">
        <f>IFERROR(VLOOKUP(D997,IMPORT!$1:$1048576,21,FALSE),"")</f>
        <v>0</v>
      </c>
      <c r="F997" s="22" t="str">
        <f>IFERROR(IF(VLOOKUP(B997,IMPORT!$F:$J,4,0)="true","","S"),"")</f>
        <v/>
      </c>
      <c r="G997" s="10" t="str">
        <f>IFERROR(IF(VLOOKUP(B997,IMPORT!$F:$J,5,0)="normal","","B"),"")</f>
        <v/>
      </c>
      <c r="H997" s="23" t="str">
        <f>IFERROR(IF(VLOOKUP(B997,IMPORT!$F:$L,7,0)="true","","P"),"")</f>
        <v/>
      </c>
      <c r="I997" s="18" t="str">
        <f>IF(AND(OR(IMPORT!K997="available",IMPORT!K997="reservation",IMPORT!K997="reservation-late"),OR(A997&lt;&gt;"Z - Garage - Livraison",A997&lt;&gt;"Z - Garage - Livraison")),B997,"")</f>
        <v/>
      </c>
      <c r="J997" s="18" t="str">
        <f>IFERROR(IF(VLOOKUP(B997,IMPORT!$F:$AF,21,FALSE)&lt;&gt;"null",IF(OR(A997="Z - Garage - Livraison",A997="Z - Garage - Restitution"),"",B997),""),"")</f>
        <v/>
      </c>
      <c r="K997" s="18" t="str">
        <f>IF(AND(J997="",OR(IMPORT!K997="intervention",IMPORT!K997="intervention-late")),IF(OR(A997="Z - Garage - Livraison",A997="Z - Garage - Restitution"),"",B997),"")</f>
        <v/>
      </c>
      <c r="L997" s="18" t="str">
        <f t="shared" si="30"/>
        <v/>
      </c>
      <c r="M997" s="20" t="str">
        <f>IFERROR(INT(IF(OR(IMPORT!K997="intervention",IMPORT!K997="intervention-late",IMPORT!K997="unavailable"),IF(J997&lt;&gt;"",MID(VLOOKUP(B997,IMPORT!$F:$AF,21,0),1,10),MID(VLOOKUP(B997,IMPORT!$F:$AF,19,0),1,10)),"")),"")</f>
        <v/>
      </c>
      <c r="N997" s="20" t="str">
        <f>IFERROR(INT(IF(OR(IMPORT!K997="intervention",IMPORT!K997="intervention-late",IMPORT!K997="unavailable"),IF(J997&lt;&gt;"",MID(VLOOKUP(B997,IMPORT!$F:$AF,22,0),1,10),MID(VLOOKUP(B997,IMPORT!$F:$AF,20,0),1,10)),"")),"")</f>
        <v/>
      </c>
      <c r="O997" s="18" t="str">
        <f t="shared" ca="1" si="31"/>
        <v/>
      </c>
      <c r="P997" s="14" t="str">
        <f>IFERROR(INT(IF(MID(VLOOKUP(B997,IMPORT!$F:$AF,23,FALSE),1,10)&lt;&gt;"null",MID(VLOOKUP(B997,IMPORT!$F:$AF,23,FALSE),1,10),"")),"")</f>
        <v/>
      </c>
      <c r="Q997" s="16" t="str">
        <f>IFERROR(INT(IF(MID(VLOOKUP(B997,IMPORT!$F:$AF,26,FALSE),1,10)&lt;&gt;"null",MID(VLOOKUP(B997,IMPORT!$F:$AF,26,FALSE),1,10),"")),"")</f>
        <v/>
      </c>
      <c r="R997" s="16" t="str">
        <f>IFERROR(IF(VLOOKUP(B997,IMPORT!$F:$AF,11,FALSE)="true","X",""),"")</f>
        <v/>
      </c>
      <c r="S997" s="16" t="str">
        <f>IFERROR(IF(VLOOKUP(B997,IMPORT!$F:$AF,12,FALSE)="true","X",""),"")</f>
        <v/>
      </c>
      <c r="T997" s="16" t="str">
        <f>IFERROR(IF(VLOOKUP(B997,IMPORT!$F:$AF,9,FALSE)="true","X",""),"")</f>
        <v/>
      </c>
      <c r="U997" s="16" t="str">
        <f>IFERROR(IF(VLOOKUP(B997,IMPORT!$F:$AF,10,FALSE)="true","X",""),"")</f>
        <v/>
      </c>
      <c r="V997" s="16" t="str">
        <f>IFERROR(IF(VLOOKUP(B997,IMPORT!$F:$AF,13,FALSE)="true","X",""),"")</f>
        <v/>
      </c>
      <c r="W997" s="16" t="str">
        <f>IFERROR(IF(VLOOKUP(B997,IMPORT!$F:$AF,14,FALSE)="true","X",""),"")</f>
        <v/>
      </c>
      <c r="X997" s="12" t="str">
        <f>IFERROR(INT(IF(MID(VLOOKUP(B997,IMPORT!$F:$AF,27,FALSE),1,10)&lt;&gt;"null",MID(VLOOKUP(B997,IMPORT!$F:$AF,27,FALSE),1,10),"-")),"")</f>
        <v/>
      </c>
      <c r="Y997" s="21" t="str">
        <f>IFERROR(IF(VLOOKUP(B997,IMPORT!$F:$AF,24,FALSE)&lt;&gt;"null",VLOOKUP(B997,IMPORT!$F:$AF,24,FALSE),""),"")</f>
        <v/>
      </c>
      <c r="Z997" s="18" t="str">
        <f>IFERROR(IF(VLOOKUP(B997,IMPORT!$F:$AF,25,FALSE)&lt;&gt;"null",VLOOKUP(B997,IMPORT!$F:$AF,25,FALSE),""),"")</f>
        <v/>
      </c>
    </row>
    <row r="998" spans="1:26">
      <c r="A998" s="1" t="str">
        <f>IFERROR(IF(IMPORT!C998&lt;&gt;"",IMPORT!C998,""),"")</f>
        <v/>
      </c>
      <c r="B998" s="1">
        <f>IFERROR(VLOOKUP(D998,IMPORT!$1:$1048576,6,FALSE),"")</f>
        <v>0</v>
      </c>
      <c r="C998" s="1" t="str">
        <f>IFERROR(VLOOKUP(B998,IMPORT!$F:$G,2,FALSE),"")</f>
        <v/>
      </c>
      <c r="D998" s="8" t="str">
        <f>IFERROR(IF(IMPORT!A998&lt;&gt;"",IMPORT!A998,""),"")</f>
        <v/>
      </c>
      <c r="E998" s="1">
        <f>IFERROR(VLOOKUP(D998,IMPORT!$1:$1048576,21,FALSE),"")</f>
        <v>0</v>
      </c>
      <c r="F998" s="22" t="str">
        <f>IFERROR(IF(VLOOKUP(B998,IMPORT!$F:$J,4,0)="true","","S"),"")</f>
        <v/>
      </c>
      <c r="G998" s="10" t="str">
        <f>IFERROR(IF(VLOOKUP(B998,IMPORT!$F:$J,5,0)="normal","","B"),"")</f>
        <v/>
      </c>
      <c r="H998" s="23" t="str">
        <f>IFERROR(IF(VLOOKUP(B998,IMPORT!$F:$L,7,0)="true","","P"),"")</f>
        <v/>
      </c>
      <c r="I998" s="18" t="str">
        <f>IF(AND(OR(IMPORT!K998="available",IMPORT!K998="reservation",IMPORT!K998="reservation-late"),OR(A998&lt;&gt;"Z - Garage - Livraison",A998&lt;&gt;"Z - Garage - Livraison")),B998,"")</f>
        <v/>
      </c>
      <c r="J998" s="18" t="str">
        <f>IFERROR(IF(VLOOKUP(B998,IMPORT!$F:$AF,21,FALSE)&lt;&gt;"null",IF(OR(A998="Z - Garage - Livraison",A998="Z - Garage - Restitution"),"",B998),""),"")</f>
        <v/>
      </c>
      <c r="K998" s="18" t="str">
        <f>IF(AND(J998="",OR(IMPORT!K998="intervention",IMPORT!K998="intervention-late")),IF(OR(A998="Z - Garage - Livraison",A998="Z - Garage - Restitution"),"",B998),"")</f>
        <v/>
      </c>
      <c r="L998" s="18" t="str">
        <f t="shared" si="30"/>
        <v/>
      </c>
      <c r="M998" s="20" t="str">
        <f>IFERROR(INT(IF(OR(IMPORT!K998="intervention",IMPORT!K998="intervention-late",IMPORT!K998="unavailable"),IF(J998&lt;&gt;"",MID(VLOOKUP(B998,IMPORT!$F:$AF,21,0),1,10),MID(VLOOKUP(B998,IMPORT!$F:$AF,19,0),1,10)),"")),"")</f>
        <v/>
      </c>
      <c r="N998" s="20" t="str">
        <f>IFERROR(INT(IF(OR(IMPORT!K998="intervention",IMPORT!K998="intervention-late",IMPORT!K998="unavailable"),IF(J998&lt;&gt;"",MID(VLOOKUP(B998,IMPORT!$F:$AF,22,0),1,10),MID(VLOOKUP(B998,IMPORT!$F:$AF,20,0),1,10)),"")),"")</f>
        <v/>
      </c>
      <c r="O998" s="18" t="str">
        <f t="shared" ca="1" si="31"/>
        <v/>
      </c>
      <c r="P998" s="14" t="str">
        <f>IFERROR(INT(IF(MID(VLOOKUP(B998,IMPORT!$F:$AF,23,FALSE),1,10)&lt;&gt;"null",MID(VLOOKUP(B998,IMPORT!$F:$AF,23,FALSE),1,10),"")),"")</f>
        <v/>
      </c>
      <c r="Q998" s="16" t="str">
        <f>IFERROR(INT(IF(MID(VLOOKUP(B998,IMPORT!$F:$AF,26,FALSE),1,10)&lt;&gt;"null",MID(VLOOKUP(B998,IMPORT!$F:$AF,26,FALSE),1,10),"")),"")</f>
        <v/>
      </c>
      <c r="R998" s="16" t="str">
        <f>IFERROR(IF(VLOOKUP(B998,IMPORT!$F:$AF,11,FALSE)="true","X",""),"")</f>
        <v/>
      </c>
      <c r="S998" s="16" t="str">
        <f>IFERROR(IF(VLOOKUP(B998,IMPORT!$F:$AF,12,FALSE)="true","X",""),"")</f>
        <v/>
      </c>
      <c r="T998" s="16" t="str">
        <f>IFERROR(IF(VLOOKUP(B998,IMPORT!$F:$AF,9,FALSE)="true","X",""),"")</f>
        <v/>
      </c>
      <c r="U998" s="16" t="str">
        <f>IFERROR(IF(VLOOKUP(B998,IMPORT!$F:$AF,10,FALSE)="true","X",""),"")</f>
        <v/>
      </c>
      <c r="V998" s="16" t="str">
        <f>IFERROR(IF(VLOOKUP(B998,IMPORT!$F:$AF,13,FALSE)="true","X",""),"")</f>
        <v/>
      </c>
      <c r="W998" s="16" t="str">
        <f>IFERROR(IF(VLOOKUP(B998,IMPORT!$F:$AF,14,FALSE)="true","X",""),"")</f>
        <v/>
      </c>
      <c r="X998" s="12" t="str">
        <f>IFERROR(INT(IF(MID(VLOOKUP(B998,IMPORT!$F:$AF,27,FALSE),1,10)&lt;&gt;"null",MID(VLOOKUP(B998,IMPORT!$F:$AF,27,FALSE),1,10),"-")),"")</f>
        <v/>
      </c>
      <c r="Y998" s="21" t="str">
        <f>IFERROR(IF(VLOOKUP(B998,IMPORT!$F:$AF,24,FALSE)&lt;&gt;"null",VLOOKUP(B998,IMPORT!$F:$AF,24,FALSE),""),"")</f>
        <v/>
      </c>
      <c r="Z998" s="18" t="str">
        <f>IFERROR(IF(VLOOKUP(B998,IMPORT!$F:$AF,25,FALSE)&lt;&gt;"null",VLOOKUP(B998,IMPORT!$F:$AF,25,FALSE),""),"")</f>
        <v/>
      </c>
    </row>
    <row r="999" spans="1:26">
      <c r="A999" s="1" t="str">
        <f>IFERROR(IF(IMPORT!C999&lt;&gt;"",IMPORT!C999,""),"")</f>
        <v/>
      </c>
      <c r="B999" s="1">
        <f>IFERROR(VLOOKUP(D999,IMPORT!$1:$1048576,6,FALSE),"")</f>
        <v>0</v>
      </c>
      <c r="C999" s="1" t="str">
        <f>IFERROR(VLOOKUP(B999,IMPORT!$F:$G,2,FALSE),"")</f>
        <v/>
      </c>
      <c r="D999" s="8" t="str">
        <f>IFERROR(IF(IMPORT!A999&lt;&gt;"",IMPORT!A999,""),"")</f>
        <v/>
      </c>
      <c r="E999" s="1">
        <f>IFERROR(VLOOKUP(D999,IMPORT!$1:$1048576,21,FALSE),"")</f>
        <v>0</v>
      </c>
      <c r="F999" s="22" t="str">
        <f>IFERROR(IF(VLOOKUP(B999,IMPORT!$F:$J,4,0)="true","","S"),"")</f>
        <v/>
      </c>
      <c r="G999" s="10" t="str">
        <f>IFERROR(IF(VLOOKUP(B999,IMPORT!$F:$J,5,0)="normal","","B"),"")</f>
        <v/>
      </c>
      <c r="H999" s="23" t="str">
        <f>IFERROR(IF(VLOOKUP(B999,IMPORT!$F:$L,7,0)="true","","P"),"")</f>
        <v/>
      </c>
      <c r="I999" s="18" t="str">
        <f>IF(AND(OR(IMPORT!K999="available",IMPORT!K999="reservation",IMPORT!K999="reservation-late"),OR(A999&lt;&gt;"Z - Garage - Livraison",A999&lt;&gt;"Z - Garage - Livraison")),B999,"")</f>
        <v/>
      </c>
      <c r="J999" s="18" t="str">
        <f>IFERROR(IF(VLOOKUP(B999,IMPORT!$F:$AF,21,FALSE)&lt;&gt;"null",IF(OR(A999="Z - Garage - Livraison",A999="Z - Garage - Restitution"),"",B999),""),"")</f>
        <v/>
      </c>
      <c r="K999" s="18" t="str">
        <f>IF(AND(J999="",OR(IMPORT!K999="intervention",IMPORT!K999="intervention-late")),IF(OR(A999="Z - Garage - Livraison",A999="Z - Garage - Restitution"),"",B999),"")</f>
        <v/>
      </c>
      <c r="L999" s="18" t="str">
        <f t="shared" si="30"/>
        <v/>
      </c>
      <c r="M999" s="20" t="str">
        <f>IFERROR(INT(IF(OR(IMPORT!K999="intervention",IMPORT!K999="intervention-late",IMPORT!K999="unavailable"),IF(J999&lt;&gt;"",MID(VLOOKUP(B999,IMPORT!$F:$AF,21,0),1,10),MID(VLOOKUP(B999,IMPORT!$F:$AF,19,0),1,10)),"")),"")</f>
        <v/>
      </c>
      <c r="N999" s="20" t="str">
        <f>IFERROR(INT(IF(OR(IMPORT!K999="intervention",IMPORT!K999="intervention-late",IMPORT!K999="unavailable"),IF(J999&lt;&gt;"",MID(VLOOKUP(B999,IMPORT!$F:$AF,22,0),1,10),MID(VLOOKUP(B999,IMPORT!$F:$AF,20,0),1,10)),"")),"")</f>
        <v/>
      </c>
      <c r="O999" s="18" t="str">
        <f t="shared" ca="1" si="31"/>
        <v/>
      </c>
      <c r="P999" s="14" t="str">
        <f>IFERROR(INT(IF(MID(VLOOKUP(B999,IMPORT!$F:$AF,23,FALSE),1,10)&lt;&gt;"null",MID(VLOOKUP(B999,IMPORT!$F:$AF,23,FALSE),1,10),"")),"")</f>
        <v/>
      </c>
      <c r="Q999" s="16" t="str">
        <f>IFERROR(INT(IF(MID(VLOOKUP(B999,IMPORT!$F:$AF,26,FALSE),1,10)&lt;&gt;"null",MID(VLOOKUP(B999,IMPORT!$F:$AF,26,FALSE),1,10),"")),"")</f>
        <v/>
      </c>
      <c r="R999" s="16" t="str">
        <f>IFERROR(IF(VLOOKUP(B999,IMPORT!$F:$AF,11,FALSE)="true","X",""),"")</f>
        <v/>
      </c>
      <c r="S999" s="16" t="str">
        <f>IFERROR(IF(VLOOKUP(B999,IMPORT!$F:$AF,12,FALSE)="true","X",""),"")</f>
        <v/>
      </c>
      <c r="T999" s="16" t="str">
        <f>IFERROR(IF(VLOOKUP(B999,IMPORT!$F:$AF,9,FALSE)="true","X",""),"")</f>
        <v/>
      </c>
      <c r="U999" s="16" t="str">
        <f>IFERROR(IF(VLOOKUP(B999,IMPORT!$F:$AF,10,FALSE)="true","X",""),"")</f>
        <v/>
      </c>
      <c r="V999" s="16" t="str">
        <f>IFERROR(IF(VLOOKUP(B999,IMPORT!$F:$AF,13,FALSE)="true","X",""),"")</f>
        <v/>
      </c>
      <c r="W999" s="16" t="str">
        <f>IFERROR(IF(VLOOKUP(B999,IMPORT!$F:$AF,14,FALSE)="true","X",""),"")</f>
        <v/>
      </c>
      <c r="X999" s="12" t="str">
        <f>IFERROR(INT(IF(MID(VLOOKUP(B999,IMPORT!$F:$AF,27,FALSE),1,10)&lt;&gt;"null",MID(VLOOKUP(B999,IMPORT!$F:$AF,27,FALSE),1,10),"-")),"")</f>
        <v/>
      </c>
      <c r="Y999" s="21" t="str">
        <f>IFERROR(IF(VLOOKUP(B999,IMPORT!$F:$AF,24,FALSE)&lt;&gt;"null",VLOOKUP(B999,IMPORT!$F:$AF,24,FALSE),""),"")</f>
        <v/>
      </c>
      <c r="Z999" s="18" t="str">
        <f>IFERROR(IF(VLOOKUP(B999,IMPORT!$F:$AF,25,FALSE)&lt;&gt;"null",VLOOKUP(B999,IMPORT!$F:$AF,25,FALSE),""),"")</f>
        <v/>
      </c>
    </row>
    <row r="1000" spans="1:26">
      <c r="A1000" s="1" t="str">
        <f>IFERROR(IF(IMPORT!C1000&lt;&gt;"",IMPORT!C1000,""),"")</f>
        <v/>
      </c>
      <c r="B1000" s="1">
        <f>IFERROR(VLOOKUP(D1000,IMPORT!$1:$1048576,6,FALSE),"")</f>
        <v>0</v>
      </c>
      <c r="C1000" s="1" t="str">
        <f>IFERROR(VLOOKUP(B1000,IMPORT!$F:$G,2,FALSE),"")</f>
        <v/>
      </c>
      <c r="D1000" s="8" t="str">
        <f>IFERROR(IF(IMPORT!A1000&lt;&gt;"",IMPORT!A1000,""),"")</f>
        <v/>
      </c>
      <c r="E1000" s="1">
        <f>IFERROR(VLOOKUP(D1000,IMPORT!$1:$1048576,21,FALSE),"")</f>
        <v>0</v>
      </c>
      <c r="F1000" s="22" t="str">
        <f>IFERROR(IF(VLOOKUP(B1000,IMPORT!$F:$J,4,0)="true","","S"),"")</f>
        <v/>
      </c>
      <c r="G1000" s="10" t="str">
        <f>IFERROR(IF(VLOOKUP(B1000,IMPORT!$F:$J,5,0)="normal","","B"),"")</f>
        <v/>
      </c>
      <c r="H1000" s="23" t="str">
        <f>IFERROR(IF(VLOOKUP(B1000,IMPORT!$F:$L,7,0)="true","","P"),"")</f>
        <v/>
      </c>
      <c r="I1000" s="18" t="str">
        <f>IF(AND(OR(IMPORT!K1000="available",IMPORT!K1000="reservation",IMPORT!K1000="reservation-late"),OR(A1000&lt;&gt;"Z - Garage - Livraison",A1000&lt;&gt;"Z - Garage - Livraison")),B1000,"")</f>
        <v/>
      </c>
      <c r="J1000" s="18" t="str">
        <f>IFERROR(IF(VLOOKUP(B1000,IMPORT!$F:$AF,21,FALSE)&lt;&gt;"null",IF(OR(A1000="Z - Garage - Livraison",A1000="Z - Garage - Restitution"),"",B1000),""),"")</f>
        <v/>
      </c>
      <c r="K1000" s="18" t="str">
        <f>IF(AND(J1000="",OR(IMPORT!K1000="intervention",IMPORT!K1000="intervention-late")),IF(OR(A1000="Z - Garage - Livraison",A1000="Z - Garage - Restitution"),"",B1000),"")</f>
        <v/>
      </c>
      <c r="L1000" s="18" t="str">
        <f t="shared" si="30"/>
        <v/>
      </c>
      <c r="M1000" s="20" t="str">
        <f>IFERROR(INT(IF(OR(IMPORT!K1000="intervention",IMPORT!K1000="intervention-late",IMPORT!K1000="unavailable"),IF(J1000&lt;&gt;"",MID(VLOOKUP(B1000,IMPORT!$F:$AF,21,0),1,10),MID(VLOOKUP(B1000,IMPORT!$F:$AF,19,0),1,10)),"")),"")</f>
        <v/>
      </c>
      <c r="N1000" s="20" t="str">
        <f>IFERROR(INT(IF(OR(IMPORT!K1000="intervention",IMPORT!K1000="intervention-late",IMPORT!K1000="unavailable"),IF(J1000&lt;&gt;"",MID(VLOOKUP(B1000,IMPORT!$F:$AF,22,0),1,10),MID(VLOOKUP(B1000,IMPORT!$F:$AF,20,0),1,10)),"")),"")</f>
        <v/>
      </c>
      <c r="O1000" s="18" t="str">
        <f t="shared" ca="1" si="31"/>
        <v/>
      </c>
      <c r="P1000" s="14" t="str">
        <f>IFERROR(INT(IF(MID(VLOOKUP(B1000,IMPORT!$F:$AF,23,FALSE),1,10)&lt;&gt;"null",MID(VLOOKUP(B1000,IMPORT!$F:$AF,23,FALSE),1,10),"")),"")</f>
        <v/>
      </c>
      <c r="Q1000" s="16" t="str">
        <f>IFERROR(INT(IF(MID(VLOOKUP(B1000,IMPORT!$F:$AF,26,FALSE),1,10)&lt;&gt;"null",MID(VLOOKUP(B1000,IMPORT!$F:$AF,26,FALSE),1,10),"")),"")</f>
        <v/>
      </c>
      <c r="R1000" s="16" t="str">
        <f>IFERROR(IF(VLOOKUP(B1000,IMPORT!$F:$AF,11,FALSE)="true","X",""),"")</f>
        <v/>
      </c>
      <c r="S1000" s="16" t="str">
        <f>IFERROR(IF(VLOOKUP(B1000,IMPORT!$F:$AF,12,FALSE)="true","X",""),"")</f>
        <v/>
      </c>
      <c r="T1000" s="16" t="str">
        <f>IFERROR(IF(VLOOKUP(B1000,IMPORT!$F:$AF,9,FALSE)="true","X",""),"")</f>
        <v/>
      </c>
      <c r="U1000" s="16" t="str">
        <f>IFERROR(IF(VLOOKUP(B1000,IMPORT!$F:$AF,10,FALSE)="true","X",""),"")</f>
        <v/>
      </c>
      <c r="V1000" s="16" t="str">
        <f>IFERROR(IF(VLOOKUP(B1000,IMPORT!$F:$AF,13,FALSE)="true","X",""),"")</f>
        <v/>
      </c>
      <c r="W1000" s="16" t="str">
        <f>IFERROR(IF(VLOOKUP(B1000,IMPORT!$F:$AF,14,FALSE)="true","X",""),"")</f>
        <v/>
      </c>
      <c r="X1000" s="12" t="str">
        <f>IFERROR(INT(IF(MID(VLOOKUP(B1000,IMPORT!$F:$AF,27,FALSE),1,10)&lt;&gt;"null",MID(VLOOKUP(B1000,IMPORT!$F:$AF,27,FALSE),1,10),"-")),"")</f>
        <v/>
      </c>
      <c r="Y1000" s="21" t="str">
        <f>IFERROR(IF(VLOOKUP(B1000,IMPORT!$F:$AF,24,FALSE)&lt;&gt;"null",VLOOKUP(B1000,IMPORT!$F:$AF,24,FALSE),""),"")</f>
        <v/>
      </c>
      <c r="Z1000" s="18" t="str">
        <f>IFERROR(IF(VLOOKUP(B1000,IMPORT!$F:$AF,25,FALSE)&lt;&gt;"null",VLOOKUP(B1000,IMPORT!$F:$AF,25,FALSE),""),"")</f>
        <v/>
      </c>
    </row>
    <row r="1001" spans="1:26">
      <c r="A1001" s="1" t="str">
        <f>IFERROR(IF(IMPORT!C1001&lt;&gt;"",IMPORT!C1001,""),"")</f>
        <v/>
      </c>
      <c r="B1001" s="1">
        <f>IFERROR(VLOOKUP(D1001,IMPORT!$1:$1048576,6,FALSE),"")</f>
        <v>0</v>
      </c>
      <c r="C1001" s="1" t="str">
        <f>IFERROR(VLOOKUP(B1001,IMPORT!$F:$G,2,FALSE),"")</f>
        <v/>
      </c>
      <c r="D1001" s="8" t="str">
        <f>IFERROR(IF(IMPORT!A1001&lt;&gt;"",IMPORT!A1001,""),"")</f>
        <v/>
      </c>
      <c r="E1001" s="1">
        <f>IFERROR(VLOOKUP(D1001,IMPORT!$1:$1048576,21,FALSE),"")</f>
        <v>0</v>
      </c>
      <c r="F1001" s="22" t="str">
        <f>IFERROR(IF(VLOOKUP(B1001,IMPORT!$F:$J,4,0)="true","","S"),"")</f>
        <v/>
      </c>
      <c r="G1001" s="10" t="str">
        <f>IFERROR(IF(VLOOKUP(B1001,IMPORT!$F:$J,5,0)="normal","","B"),"")</f>
        <v/>
      </c>
      <c r="H1001" s="23" t="str">
        <f>IFERROR(IF(VLOOKUP(B1001,IMPORT!$F:$L,7,0)="true","","P"),"")</f>
        <v/>
      </c>
      <c r="I1001" s="18" t="str">
        <f>IF(AND(OR(IMPORT!K1001="available",IMPORT!K1001="reservation",IMPORT!K1001="reservation-late"),OR(A1001&lt;&gt;"Z - Garage - Livraison",A1001&lt;&gt;"Z - Garage - Livraison")),B1001,"")</f>
        <v/>
      </c>
      <c r="J1001" s="18" t="str">
        <f>IFERROR(IF(VLOOKUP(B1001,IMPORT!$F:$AF,21,FALSE)&lt;&gt;"null",IF(OR(A1001="Z - Garage - Livraison",A1001="Z - Garage - Restitution"),"",B1001),""),"")</f>
        <v/>
      </c>
      <c r="K1001" s="18" t="str">
        <f>IF(AND(J1001="",OR(IMPORT!K1001="intervention",IMPORT!K1001="intervention-late")),IF(OR(A1001="Z - Garage - Livraison",A1001="Z - Garage - Restitution"),"",B1001),"")</f>
        <v/>
      </c>
      <c r="L1001" s="18" t="str">
        <f t="shared" si="30"/>
        <v/>
      </c>
      <c r="M1001" s="20" t="str">
        <f>IFERROR(INT(IF(OR(IMPORT!K1001="intervention",IMPORT!K1001="intervention-late",IMPORT!K1001="unavailable"),IF(J1001&lt;&gt;"",MID(VLOOKUP(B1001,IMPORT!$F:$AF,21,0),1,10),MID(VLOOKUP(B1001,IMPORT!$F:$AF,19,0),1,10)),"")),"")</f>
        <v/>
      </c>
      <c r="N1001" s="20" t="str">
        <f>IFERROR(INT(IF(OR(IMPORT!K1001="intervention",IMPORT!K1001="intervention-late",IMPORT!K1001="unavailable"),IF(J1001&lt;&gt;"",MID(VLOOKUP(B1001,IMPORT!$F:$AF,22,0),1,10),MID(VLOOKUP(B1001,IMPORT!$F:$AF,20,0),1,10)),"")),"")</f>
        <v/>
      </c>
      <c r="O1001" s="18" t="str">
        <f t="shared" ca="1" si="31"/>
        <v/>
      </c>
      <c r="P1001" s="14" t="str">
        <f>IFERROR(INT(IF(MID(VLOOKUP(B1001,IMPORT!$F:$AF,23,FALSE),1,10)&lt;&gt;"null",MID(VLOOKUP(B1001,IMPORT!$F:$AF,23,FALSE),1,10),"")),"")</f>
        <v/>
      </c>
      <c r="Q1001" s="16" t="str">
        <f>IFERROR(INT(IF(MID(VLOOKUP(B1001,IMPORT!$F:$AF,26,FALSE),1,10)&lt;&gt;"null",MID(VLOOKUP(B1001,IMPORT!$F:$AF,26,FALSE),1,10),"")),"")</f>
        <v/>
      </c>
      <c r="R1001" s="16" t="str">
        <f>IFERROR(IF(VLOOKUP(B1001,IMPORT!$F:$AF,11,FALSE)="true","X",""),"")</f>
        <v/>
      </c>
      <c r="S1001" s="16" t="str">
        <f>IFERROR(IF(VLOOKUP(B1001,IMPORT!$F:$AF,12,FALSE)="true","X",""),"")</f>
        <v/>
      </c>
      <c r="T1001" s="16" t="str">
        <f>IFERROR(IF(VLOOKUP(B1001,IMPORT!$F:$AF,9,FALSE)="true","X",""),"")</f>
        <v/>
      </c>
      <c r="U1001" s="16" t="str">
        <f>IFERROR(IF(VLOOKUP(B1001,IMPORT!$F:$AF,10,FALSE)="true","X",""),"")</f>
        <v/>
      </c>
      <c r="V1001" s="16" t="str">
        <f>IFERROR(IF(VLOOKUP(B1001,IMPORT!$F:$AF,13,FALSE)="true","X",""),"")</f>
        <v/>
      </c>
      <c r="W1001" s="16" t="str">
        <f>IFERROR(IF(VLOOKUP(B1001,IMPORT!$F:$AF,14,FALSE)="true","X",""),"")</f>
        <v/>
      </c>
      <c r="X1001" s="12" t="str">
        <f>IFERROR(INT(IF(MID(VLOOKUP(B1001,IMPORT!$F:$AF,27,FALSE),1,10)&lt;&gt;"null",MID(VLOOKUP(B1001,IMPORT!$F:$AF,27,FALSE),1,10),"-")),"")</f>
        <v/>
      </c>
      <c r="Y1001" s="21" t="str">
        <f>IFERROR(IF(VLOOKUP(B1001,IMPORT!$F:$AF,24,FALSE)&lt;&gt;"null",VLOOKUP(B1001,IMPORT!$F:$AF,24,FALSE),""),"")</f>
        <v/>
      </c>
      <c r="Z1001" s="18" t="str">
        <f>IFERROR(IF(VLOOKUP(B1001,IMPORT!$F:$AF,25,FALSE)&lt;&gt;"null",VLOOKUP(B1001,IMPORT!$F:$AF,25,FALSE),""),"")</f>
        <v/>
      </c>
    </row>
    <row r="1002" spans="1:26">
      <c r="A1002" s="1" t="str">
        <f>IFERROR(IF(IMPORT!C1002&lt;&gt;"",IMPORT!C1002,""),"")</f>
        <v/>
      </c>
      <c r="B1002" s="1">
        <f>IFERROR(VLOOKUP(D1002,IMPORT!$1:$1048576,6,FALSE),"")</f>
        <v>0</v>
      </c>
      <c r="C1002" s="1" t="str">
        <f>IFERROR(VLOOKUP(B1002,IMPORT!$F:$G,2,FALSE),"")</f>
        <v/>
      </c>
      <c r="D1002" s="8" t="str">
        <f>IFERROR(IF(IMPORT!A1002&lt;&gt;"",IMPORT!A1002,""),"")</f>
        <v/>
      </c>
      <c r="E1002" s="1">
        <f>IFERROR(VLOOKUP(D1002,IMPORT!$1:$1048576,21,FALSE),"")</f>
        <v>0</v>
      </c>
      <c r="F1002" s="22" t="str">
        <f>IFERROR(IF(VLOOKUP(B1002,IMPORT!$F:$J,4,0)="true","","S"),"")</f>
        <v/>
      </c>
      <c r="G1002" s="10" t="str">
        <f>IFERROR(IF(VLOOKUP(B1002,IMPORT!$F:$J,5,0)="normal","","B"),"")</f>
        <v/>
      </c>
      <c r="H1002" s="23" t="str">
        <f>IFERROR(IF(VLOOKUP(B1002,IMPORT!$F:$L,7,0)="true","","P"),"")</f>
        <v/>
      </c>
      <c r="I1002" s="18" t="str">
        <f>IF(AND(OR(IMPORT!K1002="available",IMPORT!K1002="reservation",IMPORT!K1002="reservation-late"),OR(A1002&lt;&gt;"Z - Garage - Livraison",A1002&lt;&gt;"Z - Garage - Livraison")),B1002,"")</f>
        <v/>
      </c>
      <c r="J1002" s="18" t="str">
        <f>IFERROR(IF(VLOOKUP(B1002,IMPORT!$F:$AF,21,FALSE)&lt;&gt;"null",IF(OR(A1002="Z - Garage - Livraison",A1002="Z - Garage - Restitution"),"",B1002),""),"")</f>
        <v/>
      </c>
      <c r="K1002" s="18" t="str">
        <f>IF(AND(J1002="",OR(IMPORT!K1002="intervention",IMPORT!K1002="intervention-late")),IF(OR(A1002="Z - Garage - Livraison",A1002="Z - Garage - Restitution"),"",B1002),"")</f>
        <v/>
      </c>
      <c r="L1002" s="18" t="str">
        <f t="shared" si="30"/>
        <v/>
      </c>
      <c r="M1002" s="20" t="str">
        <f>IFERROR(INT(IF(OR(IMPORT!K1002="intervention",IMPORT!K1002="intervention-late",IMPORT!K1002="unavailable"),IF(J1002&lt;&gt;"",MID(VLOOKUP(B1002,IMPORT!$F:$AF,21,0),1,10),MID(VLOOKUP(B1002,IMPORT!$F:$AF,19,0),1,10)),"")),"")</f>
        <v/>
      </c>
      <c r="N1002" s="20" t="str">
        <f>IFERROR(INT(IF(OR(IMPORT!K1002="intervention",IMPORT!K1002="intervention-late",IMPORT!K1002="unavailable"),IF(J1002&lt;&gt;"",MID(VLOOKUP(B1002,IMPORT!$F:$AF,22,0),1,10),MID(VLOOKUP(B1002,IMPORT!$F:$AF,20,0),1,10)),"")),"")</f>
        <v/>
      </c>
      <c r="O1002" s="18" t="str">
        <f t="shared" ca="1" si="31"/>
        <v/>
      </c>
      <c r="P1002" s="14" t="str">
        <f>IFERROR(INT(IF(MID(VLOOKUP(B1002,IMPORT!$F:$AF,23,FALSE),1,10)&lt;&gt;"null",MID(VLOOKUP(B1002,IMPORT!$F:$AF,23,FALSE),1,10),"")),"")</f>
        <v/>
      </c>
      <c r="Q1002" s="16" t="str">
        <f>IFERROR(INT(IF(MID(VLOOKUP(B1002,IMPORT!$F:$AF,26,FALSE),1,10)&lt;&gt;"null",MID(VLOOKUP(B1002,IMPORT!$F:$AF,26,FALSE),1,10),"")),"")</f>
        <v/>
      </c>
      <c r="R1002" s="16" t="str">
        <f>IFERROR(IF(VLOOKUP(B1002,IMPORT!$F:$AF,11,FALSE)="true","X",""),"")</f>
        <v/>
      </c>
      <c r="S1002" s="16" t="str">
        <f>IFERROR(IF(VLOOKUP(B1002,IMPORT!$F:$AF,12,FALSE)="true","X",""),"")</f>
        <v/>
      </c>
      <c r="T1002" s="16" t="str">
        <f>IFERROR(IF(VLOOKUP(B1002,IMPORT!$F:$AF,9,FALSE)="true","X",""),"")</f>
        <v/>
      </c>
      <c r="U1002" s="16" t="str">
        <f>IFERROR(IF(VLOOKUP(B1002,IMPORT!$F:$AF,10,FALSE)="true","X",""),"")</f>
        <v/>
      </c>
      <c r="V1002" s="16" t="str">
        <f>IFERROR(IF(VLOOKUP(B1002,IMPORT!$F:$AF,13,FALSE)="true","X",""),"")</f>
        <v/>
      </c>
      <c r="W1002" s="16" t="str">
        <f>IFERROR(IF(VLOOKUP(B1002,IMPORT!$F:$AF,14,FALSE)="true","X",""),"")</f>
        <v/>
      </c>
      <c r="X1002" s="12" t="str">
        <f>IFERROR(INT(IF(MID(VLOOKUP(B1002,IMPORT!$F:$AF,27,FALSE),1,10)&lt;&gt;"null",MID(VLOOKUP(B1002,IMPORT!$F:$AF,27,FALSE),1,10),"-")),"")</f>
        <v/>
      </c>
      <c r="Y1002" s="21" t="str">
        <f>IFERROR(IF(VLOOKUP(B1002,IMPORT!$F:$AF,24,FALSE)&lt;&gt;"null",VLOOKUP(B1002,IMPORT!$F:$AF,24,FALSE),""),"")</f>
        <v/>
      </c>
      <c r="Z1002" s="18" t="str">
        <f>IFERROR(IF(VLOOKUP(B1002,IMPORT!$F:$AF,25,FALSE)&lt;&gt;"null",VLOOKUP(B1002,IMPORT!$F:$AF,25,FALSE),""),"")</f>
        <v/>
      </c>
    </row>
    <row r="1003" spans="1:26">
      <c r="A1003" s="1" t="str">
        <f>IFERROR(IF(IMPORT!C1003&lt;&gt;"",IMPORT!C1003,""),"")</f>
        <v/>
      </c>
      <c r="B1003" s="1">
        <f>IFERROR(VLOOKUP(D1003,IMPORT!$1:$1048576,6,FALSE),"")</f>
        <v>0</v>
      </c>
      <c r="C1003" s="1" t="str">
        <f>IFERROR(VLOOKUP(B1003,IMPORT!$F:$G,2,FALSE),"")</f>
        <v/>
      </c>
      <c r="D1003" s="8" t="str">
        <f>IFERROR(IF(IMPORT!A1003&lt;&gt;"",IMPORT!A1003,""),"")</f>
        <v/>
      </c>
      <c r="E1003" s="1">
        <f>IFERROR(VLOOKUP(D1003,IMPORT!$1:$1048576,21,FALSE),"")</f>
        <v>0</v>
      </c>
      <c r="F1003" s="22" t="str">
        <f>IFERROR(IF(VLOOKUP(B1003,IMPORT!$F:$J,4,0)="true","","S"),"")</f>
        <v/>
      </c>
      <c r="G1003" s="10" t="str">
        <f>IFERROR(IF(VLOOKUP(B1003,IMPORT!$F:$J,5,0)="normal","","B"),"")</f>
        <v/>
      </c>
      <c r="H1003" s="23" t="str">
        <f>IFERROR(IF(VLOOKUP(B1003,IMPORT!$F:$L,7,0)="true","","P"),"")</f>
        <v/>
      </c>
      <c r="I1003" s="18" t="str">
        <f>IF(AND(OR(IMPORT!K1003="available",IMPORT!K1003="reservation",IMPORT!K1003="reservation-late"),OR(A1003&lt;&gt;"Z - Garage - Livraison",A1003&lt;&gt;"Z - Garage - Livraison")),B1003,"")</f>
        <v/>
      </c>
      <c r="J1003" s="18" t="str">
        <f>IFERROR(IF(VLOOKUP(B1003,IMPORT!$F:$AF,21,FALSE)&lt;&gt;"null",IF(OR(A1003="Z - Garage - Livraison",A1003="Z - Garage - Restitution"),"",B1003),""),"")</f>
        <v/>
      </c>
      <c r="K1003" s="18" t="str">
        <f>IF(AND(J1003="",OR(IMPORT!K1003="intervention",IMPORT!K1003="intervention-late")),IF(OR(A1003="Z - Garage - Livraison",A1003="Z - Garage - Restitution"),"",B1003),"")</f>
        <v/>
      </c>
      <c r="L1003" s="18" t="str">
        <f t="shared" si="30"/>
        <v/>
      </c>
      <c r="M1003" s="20" t="str">
        <f>IFERROR(INT(IF(OR(IMPORT!K1003="intervention",IMPORT!K1003="intervention-late",IMPORT!K1003="unavailable"),IF(J1003&lt;&gt;"",MID(VLOOKUP(B1003,IMPORT!$F:$AF,21,0),1,10),MID(VLOOKUP(B1003,IMPORT!$F:$AF,19,0),1,10)),"")),"")</f>
        <v/>
      </c>
      <c r="N1003" s="20" t="str">
        <f>IFERROR(INT(IF(OR(IMPORT!K1003="intervention",IMPORT!K1003="intervention-late",IMPORT!K1003="unavailable"),IF(J1003&lt;&gt;"",MID(VLOOKUP(B1003,IMPORT!$F:$AF,22,0),1,10),MID(VLOOKUP(B1003,IMPORT!$F:$AF,20,0),1,10)),"")),"")</f>
        <v/>
      </c>
      <c r="O1003" s="18" t="str">
        <f t="shared" ca="1" si="31"/>
        <v/>
      </c>
      <c r="P1003" s="14" t="str">
        <f>IFERROR(INT(IF(MID(VLOOKUP(B1003,IMPORT!$F:$AF,23,FALSE),1,10)&lt;&gt;"null",MID(VLOOKUP(B1003,IMPORT!$F:$AF,23,FALSE),1,10),"")),"")</f>
        <v/>
      </c>
      <c r="Q1003" s="16" t="str">
        <f>IFERROR(INT(IF(MID(VLOOKUP(B1003,IMPORT!$F:$AF,26,FALSE),1,10)&lt;&gt;"null",MID(VLOOKUP(B1003,IMPORT!$F:$AF,26,FALSE),1,10),"")),"")</f>
        <v/>
      </c>
      <c r="R1003" s="16" t="str">
        <f>IFERROR(IF(VLOOKUP(B1003,IMPORT!$F:$AF,11,FALSE)="true","X",""),"")</f>
        <v/>
      </c>
      <c r="S1003" s="16" t="str">
        <f>IFERROR(IF(VLOOKUP(B1003,IMPORT!$F:$AF,12,FALSE)="true","X",""),"")</f>
        <v/>
      </c>
      <c r="T1003" s="16" t="str">
        <f>IFERROR(IF(VLOOKUP(B1003,IMPORT!$F:$AF,9,FALSE)="true","X",""),"")</f>
        <v/>
      </c>
      <c r="U1003" s="16" t="str">
        <f>IFERROR(IF(VLOOKUP(B1003,IMPORT!$F:$AF,10,FALSE)="true","X",""),"")</f>
        <v/>
      </c>
      <c r="V1003" s="16" t="str">
        <f>IFERROR(IF(VLOOKUP(B1003,IMPORT!$F:$AF,13,FALSE)="true","X",""),"")</f>
        <v/>
      </c>
      <c r="W1003" s="16" t="str">
        <f>IFERROR(IF(VLOOKUP(B1003,IMPORT!$F:$AF,14,FALSE)="true","X",""),"")</f>
        <v/>
      </c>
      <c r="X1003" s="12" t="str">
        <f>IFERROR(INT(IF(MID(VLOOKUP(B1003,IMPORT!$F:$AF,27,FALSE),1,10)&lt;&gt;"null",MID(VLOOKUP(B1003,IMPORT!$F:$AF,27,FALSE),1,10),"-")),"")</f>
        <v/>
      </c>
      <c r="Y1003" s="21" t="str">
        <f>IFERROR(IF(VLOOKUP(B1003,IMPORT!$F:$AF,24,FALSE)&lt;&gt;"null",VLOOKUP(B1003,IMPORT!$F:$AF,24,FALSE),""),"")</f>
        <v/>
      </c>
      <c r="Z1003" s="18" t="str">
        <f>IFERROR(IF(VLOOKUP(B1003,IMPORT!$F:$AF,25,FALSE)&lt;&gt;"null",VLOOKUP(B1003,IMPORT!$F:$AF,25,FALSE),""),"")</f>
        <v/>
      </c>
    </row>
    <row r="1004" spans="1:26">
      <c r="A1004" s="1" t="str">
        <f>IFERROR(IF(IMPORT!C1004&lt;&gt;"",IMPORT!C1004,""),"")</f>
        <v/>
      </c>
      <c r="B1004" s="1">
        <f>IFERROR(VLOOKUP(D1004,IMPORT!$1:$1048576,6,FALSE),"")</f>
        <v>0</v>
      </c>
      <c r="C1004" s="1" t="str">
        <f>IFERROR(VLOOKUP(B1004,IMPORT!$F:$G,2,FALSE),"")</f>
        <v/>
      </c>
      <c r="D1004" s="8" t="str">
        <f>IFERROR(IF(IMPORT!A1004&lt;&gt;"",IMPORT!A1004,""),"")</f>
        <v/>
      </c>
      <c r="E1004" s="1">
        <f>IFERROR(VLOOKUP(D1004,IMPORT!$1:$1048576,21,FALSE),"")</f>
        <v>0</v>
      </c>
      <c r="F1004" s="22" t="str">
        <f>IFERROR(IF(VLOOKUP(B1004,IMPORT!$F:$J,4,0)="true","","S"),"")</f>
        <v/>
      </c>
      <c r="G1004" s="10" t="str">
        <f>IFERROR(IF(VLOOKUP(B1004,IMPORT!$F:$J,5,0)="normal","","B"),"")</f>
        <v/>
      </c>
      <c r="H1004" s="23" t="str">
        <f>IFERROR(IF(VLOOKUP(B1004,IMPORT!$F:$L,7,0)="true","","P"),"")</f>
        <v/>
      </c>
      <c r="I1004" s="18" t="str">
        <f>IF(AND(OR(IMPORT!K1004="available",IMPORT!K1004="reservation",IMPORT!K1004="reservation-late"),OR(A1004&lt;&gt;"Z - Garage - Livraison",A1004&lt;&gt;"Z - Garage - Livraison")),B1004,"")</f>
        <v/>
      </c>
      <c r="J1004" s="18" t="str">
        <f>IFERROR(IF(VLOOKUP(B1004,IMPORT!$F:$AF,21,FALSE)&lt;&gt;"null",IF(OR(A1004="Z - Garage - Livraison",A1004="Z - Garage - Restitution"),"",B1004),""),"")</f>
        <v/>
      </c>
      <c r="K1004" s="18" t="str">
        <f>IF(AND(J1004="",OR(IMPORT!K1004="intervention",IMPORT!K1004="intervention-late")),IF(OR(A1004="Z - Garage - Livraison",A1004="Z - Garage - Restitution"),"",B1004),"")</f>
        <v/>
      </c>
      <c r="L1004" s="18" t="str">
        <f t="shared" si="30"/>
        <v/>
      </c>
      <c r="M1004" s="20" t="str">
        <f>IFERROR(INT(IF(OR(IMPORT!K1004="intervention",IMPORT!K1004="intervention-late",IMPORT!K1004="unavailable"),IF(J1004&lt;&gt;"",MID(VLOOKUP(B1004,IMPORT!$F:$AF,21,0),1,10),MID(VLOOKUP(B1004,IMPORT!$F:$AF,19,0),1,10)),"")),"")</f>
        <v/>
      </c>
      <c r="N1004" s="20" t="str">
        <f>IFERROR(INT(IF(OR(IMPORT!K1004="intervention",IMPORT!K1004="intervention-late",IMPORT!K1004="unavailable"),IF(J1004&lt;&gt;"",MID(VLOOKUP(B1004,IMPORT!$F:$AF,22,0),1,10),MID(VLOOKUP(B1004,IMPORT!$F:$AF,20,0),1,10)),"")),"")</f>
        <v/>
      </c>
      <c r="O1004" s="18" t="str">
        <f t="shared" ca="1" si="31"/>
        <v/>
      </c>
      <c r="P1004" s="14" t="str">
        <f>IFERROR(INT(IF(MID(VLOOKUP(B1004,IMPORT!$F:$AF,23,FALSE),1,10)&lt;&gt;"null",MID(VLOOKUP(B1004,IMPORT!$F:$AF,23,FALSE),1,10),"")),"")</f>
        <v/>
      </c>
      <c r="Q1004" s="16" t="str">
        <f>IFERROR(INT(IF(MID(VLOOKUP(B1004,IMPORT!$F:$AF,26,FALSE),1,10)&lt;&gt;"null",MID(VLOOKUP(B1004,IMPORT!$F:$AF,26,FALSE),1,10),"")),"")</f>
        <v/>
      </c>
      <c r="R1004" s="16" t="str">
        <f>IFERROR(IF(VLOOKUP(B1004,IMPORT!$F:$AF,11,FALSE)="true","X",""),"")</f>
        <v/>
      </c>
      <c r="S1004" s="16" t="str">
        <f>IFERROR(IF(VLOOKUP(B1004,IMPORT!$F:$AF,12,FALSE)="true","X",""),"")</f>
        <v/>
      </c>
      <c r="T1004" s="16" t="str">
        <f>IFERROR(IF(VLOOKUP(B1004,IMPORT!$F:$AF,9,FALSE)="true","X",""),"")</f>
        <v/>
      </c>
      <c r="U1004" s="16" t="str">
        <f>IFERROR(IF(VLOOKUP(B1004,IMPORT!$F:$AF,10,FALSE)="true","X",""),"")</f>
        <v/>
      </c>
      <c r="V1004" s="16" t="str">
        <f>IFERROR(IF(VLOOKUP(B1004,IMPORT!$F:$AF,13,FALSE)="true","X",""),"")</f>
        <v/>
      </c>
      <c r="W1004" s="16" t="str">
        <f>IFERROR(IF(VLOOKUP(B1004,IMPORT!$F:$AF,14,FALSE)="true","X",""),"")</f>
        <v/>
      </c>
      <c r="X1004" s="12" t="str">
        <f>IFERROR(INT(IF(MID(VLOOKUP(B1004,IMPORT!$F:$AF,27,FALSE),1,10)&lt;&gt;"null",MID(VLOOKUP(B1004,IMPORT!$F:$AF,27,FALSE),1,10),"-")),"")</f>
        <v/>
      </c>
      <c r="Y1004" s="21" t="str">
        <f>IFERROR(IF(VLOOKUP(B1004,IMPORT!$F:$AF,24,FALSE)&lt;&gt;"null",VLOOKUP(B1004,IMPORT!$F:$AF,24,FALSE),""),"")</f>
        <v/>
      </c>
      <c r="Z1004" s="18" t="str">
        <f>IFERROR(IF(VLOOKUP(B1004,IMPORT!$F:$AF,25,FALSE)&lt;&gt;"null",VLOOKUP(B1004,IMPORT!$F:$AF,25,FALSE),""),"")</f>
        <v/>
      </c>
    </row>
    <row r="1005" spans="1:26">
      <c r="A1005" s="1" t="str">
        <f>IFERROR(IF(IMPORT!C1005&lt;&gt;"",IMPORT!C1005,""),"")</f>
        <v/>
      </c>
      <c r="B1005" s="1">
        <f>IFERROR(VLOOKUP(D1005,IMPORT!$1:$1048576,6,FALSE),"")</f>
        <v>0</v>
      </c>
      <c r="C1005" s="1" t="str">
        <f>IFERROR(VLOOKUP(B1005,IMPORT!$F:$G,2,FALSE),"")</f>
        <v/>
      </c>
      <c r="D1005" s="8" t="str">
        <f>IFERROR(IF(IMPORT!A1005&lt;&gt;"",IMPORT!A1005,""),"")</f>
        <v/>
      </c>
      <c r="E1005" s="1">
        <f>IFERROR(VLOOKUP(D1005,IMPORT!$1:$1048576,21,FALSE),"")</f>
        <v>0</v>
      </c>
      <c r="F1005" s="22" t="str">
        <f>IFERROR(IF(VLOOKUP(B1005,IMPORT!$F:$J,4,0)="true","","S"),"")</f>
        <v/>
      </c>
      <c r="G1005" s="10" t="str">
        <f>IFERROR(IF(VLOOKUP(B1005,IMPORT!$F:$J,5,0)="normal","","B"),"")</f>
        <v/>
      </c>
      <c r="H1005" s="23" t="str">
        <f>IFERROR(IF(VLOOKUP(B1005,IMPORT!$F:$L,7,0)="true","","P"),"")</f>
        <v/>
      </c>
      <c r="I1005" s="18" t="str">
        <f>IF(AND(OR(IMPORT!K1005="available",IMPORT!K1005="reservation",IMPORT!K1005="reservation-late"),OR(A1005&lt;&gt;"Z - Garage - Livraison",A1005&lt;&gt;"Z - Garage - Livraison")),B1005,"")</f>
        <v/>
      </c>
      <c r="J1005" s="18" t="str">
        <f>IFERROR(IF(VLOOKUP(B1005,IMPORT!$F:$AF,21,FALSE)&lt;&gt;"null",IF(OR(A1005="Z - Garage - Livraison",A1005="Z - Garage - Restitution"),"",B1005),""),"")</f>
        <v/>
      </c>
      <c r="K1005" s="18" t="str">
        <f>IF(AND(J1005="",OR(IMPORT!K1005="intervention",IMPORT!K1005="intervention-late")),IF(OR(A1005="Z - Garage - Livraison",A1005="Z - Garage - Restitution"),"",B1005),"")</f>
        <v/>
      </c>
      <c r="L1005" s="18" t="str">
        <f t="shared" si="30"/>
        <v/>
      </c>
      <c r="M1005" s="20" t="str">
        <f>IFERROR(INT(IF(OR(IMPORT!K1005="intervention",IMPORT!K1005="intervention-late",IMPORT!K1005="unavailable"),IF(J1005&lt;&gt;"",MID(VLOOKUP(B1005,IMPORT!$F:$AF,21,0),1,10),MID(VLOOKUP(B1005,IMPORT!$F:$AF,19,0),1,10)),"")),"")</f>
        <v/>
      </c>
      <c r="N1005" s="20" t="str">
        <f>IFERROR(INT(IF(OR(IMPORT!K1005="intervention",IMPORT!K1005="intervention-late",IMPORT!K1005="unavailable"),IF(J1005&lt;&gt;"",MID(VLOOKUP(B1005,IMPORT!$F:$AF,22,0),1,10),MID(VLOOKUP(B1005,IMPORT!$F:$AF,20,0),1,10)),"")),"")</f>
        <v/>
      </c>
      <c r="O1005" s="18" t="str">
        <f t="shared" ca="1" si="31"/>
        <v/>
      </c>
      <c r="P1005" s="14" t="str">
        <f>IFERROR(INT(IF(MID(VLOOKUP(B1005,IMPORT!$F:$AF,23,FALSE),1,10)&lt;&gt;"null",MID(VLOOKUP(B1005,IMPORT!$F:$AF,23,FALSE),1,10),"")),"")</f>
        <v/>
      </c>
      <c r="Q1005" s="16" t="str">
        <f>IFERROR(INT(IF(MID(VLOOKUP(B1005,IMPORT!$F:$AF,26,FALSE),1,10)&lt;&gt;"null",MID(VLOOKUP(B1005,IMPORT!$F:$AF,26,FALSE),1,10),"")),"")</f>
        <v/>
      </c>
      <c r="R1005" s="16" t="str">
        <f>IFERROR(IF(VLOOKUP(B1005,IMPORT!$F:$AF,11,FALSE)="true","X",""),"")</f>
        <v/>
      </c>
      <c r="S1005" s="16" t="str">
        <f>IFERROR(IF(VLOOKUP(B1005,IMPORT!$F:$AF,12,FALSE)="true","X",""),"")</f>
        <v/>
      </c>
      <c r="T1005" s="16" t="str">
        <f>IFERROR(IF(VLOOKUP(B1005,IMPORT!$F:$AF,9,FALSE)="true","X",""),"")</f>
        <v/>
      </c>
      <c r="U1005" s="16" t="str">
        <f>IFERROR(IF(VLOOKUP(B1005,IMPORT!$F:$AF,10,FALSE)="true","X",""),"")</f>
        <v/>
      </c>
      <c r="V1005" s="16" t="str">
        <f>IFERROR(IF(VLOOKUP(B1005,IMPORT!$F:$AF,13,FALSE)="true","X",""),"")</f>
        <v/>
      </c>
      <c r="W1005" s="16" t="str">
        <f>IFERROR(IF(VLOOKUP(B1005,IMPORT!$F:$AF,14,FALSE)="true","X",""),"")</f>
        <v/>
      </c>
      <c r="X1005" s="12" t="str">
        <f>IFERROR(INT(IF(MID(VLOOKUP(B1005,IMPORT!$F:$AF,27,FALSE),1,10)&lt;&gt;"null",MID(VLOOKUP(B1005,IMPORT!$F:$AF,27,FALSE),1,10),"-")),"")</f>
        <v/>
      </c>
      <c r="Y1005" s="21" t="str">
        <f>IFERROR(IF(VLOOKUP(B1005,IMPORT!$F:$AF,24,FALSE)&lt;&gt;"null",VLOOKUP(B1005,IMPORT!$F:$AF,24,FALSE),""),"")</f>
        <v/>
      </c>
      <c r="Z1005" s="18" t="str">
        <f>IFERROR(IF(VLOOKUP(B1005,IMPORT!$F:$AF,25,FALSE)&lt;&gt;"null",VLOOKUP(B1005,IMPORT!$F:$AF,25,FALSE),""),"")</f>
        <v/>
      </c>
    </row>
    <row r="1006" spans="1:26">
      <c r="A1006" s="1" t="str">
        <f>IFERROR(IF(IMPORT!C1006&lt;&gt;"",IMPORT!C1006,""),"")</f>
        <v/>
      </c>
      <c r="B1006" s="1">
        <f>IFERROR(VLOOKUP(D1006,IMPORT!$1:$1048576,6,FALSE),"")</f>
        <v>0</v>
      </c>
      <c r="C1006" s="1" t="str">
        <f>IFERROR(VLOOKUP(B1006,IMPORT!$F:$G,2,FALSE),"")</f>
        <v/>
      </c>
      <c r="D1006" s="8" t="str">
        <f>IFERROR(IF(IMPORT!A1006&lt;&gt;"",IMPORT!A1006,""),"")</f>
        <v/>
      </c>
      <c r="E1006" s="1">
        <f>IFERROR(VLOOKUP(D1006,IMPORT!$1:$1048576,21,FALSE),"")</f>
        <v>0</v>
      </c>
      <c r="F1006" s="22" t="str">
        <f>IFERROR(IF(VLOOKUP(B1006,IMPORT!$F:$J,4,0)="true","","S"),"")</f>
        <v/>
      </c>
      <c r="G1006" s="10" t="str">
        <f>IFERROR(IF(VLOOKUP(B1006,IMPORT!$F:$J,5,0)="normal","","B"),"")</f>
        <v/>
      </c>
      <c r="H1006" s="23" t="str">
        <f>IFERROR(IF(VLOOKUP(B1006,IMPORT!$F:$L,7,0)="true","","P"),"")</f>
        <v/>
      </c>
      <c r="I1006" s="18" t="str">
        <f>IF(AND(OR(IMPORT!K1006="available",IMPORT!K1006="reservation",IMPORT!K1006="reservation-late"),OR(A1006&lt;&gt;"Z - Garage - Livraison",A1006&lt;&gt;"Z - Garage - Livraison")),B1006,"")</f>
        <v/>
      </c>
      <c r="J1006" s="18" t="str">
        <f>IFERROR(IF(VLOOKUP(B1006,IMPORT!$F:$AF,21,FALSE)&lt;&gt;"null",IF(OR(A1006="Z - Garage - Livraison",A1006="Z - Garage - Restitution"),"",B1006),""),"")</f>
        <v/>
      </c>
      <c r="K1006" s="18" t="str">
        <f>IF(AND(J1006="",OR(IMPORT!K1006="intervention",IMPORT!K1006="intervention-late")),IF(OR(A1006="Z - Garage - Livraison",A1006="Z - Garage - Restitution"),"",B1006),"")</f>
        <v/>
      </c>
      <c r="L1006" s="18" t="str">
        <f t="shared" si="30"/>
        <v/>
      </c>
      <c r="M1006" s="20" t="str">
        <f>IFERROR(INT(IF(OR(IMPORT!K1006="intervention",IMPORT!K1006="intervention-late",IMPORT!K1006="unavailable"),IF(J1006&lt;&gt;"",MID(VLOOKUP(B1006,IMPORT!$F:$AF,21,0),1,10),MID(VLOOKUP(B1006,IMPORT!$F:$AF,19,0),1,10)),"")),"")</f>
        <v/>
      </c>
      <c r="N1006" s="20" t="str">
        <f>IFERROR(INT(IF(OR(IMPORT!K1006="intervention",IMPORT!K1006="intervention-late",IMPORT!K1006="unavailable"),IF(J1006&lt;&gt;"",MID(VLOOKUP(B1006,IMPORT!$F:$AF,22,0),1,10),MID(VLOOKUP(B1006,IMPORT!$F:$AF,20,0),1,10)),"")),"")</f>
        <v/>
      </c>
      <c r="O1006" s="18" t="str">
        <f t="shared" ca="1" si="31"/>
        <v/>
      </c>
      <c r="P1006" s="14" t="str">
        <f>IFERROR(INT(IF(MID(VLOOKUP(B1006,IMPORT!$F:$AF,23,FALSE),1,10)&lt;&gt;"null",MID(VLOOKUP(B1006,IMPORT!$F:$AF,23,FALSE),1,10),"")),"")</f>
        <v/>
      </c>
      <c r="Q1006" s="16" t="str">
        <f>IFERROR(INT(IF(MID(VLOOKUP(B1006,IMPORT!$F:$AF,26,FALSE),1,10)&lt;&gt;"null",MID(VLOOKUP(B1006,IMPORT!$F:$AF,26,FALSE),1,10),"")),"")</f>
        <v/>
      </c>
      <c r="R1006" s="16" t="str">
        <f>IFERROR(IF(VLOOKUP(B1006,IMPORT!$F:$AF,11,FALSE)="true","X",""),"")</f>
        <v/>
      </c>
      <c r="S1006" s="16" t="str">
        <f>IFERROR(IF(VLOOKUP(B1006,IMPORT!$F:$AF,12,FALSE)="true","X",""),"")</f>
        <v/>
      </c>
      <c r="T1006" s="16" t="str">
        <f>IFERROR(IF(VLOOKUP(B1006,IMPORT!$F:$AF,9,FALSE)="true","X",""),"")</f>
        <v/>
      </c>
      <c r="U1006" s="16" t="str">
        <f>IFERROR(IF(VLOOKUP(B1006,IMPORT!$F:$AF,10,FALSE)="true","X",""),"")</f>
        <v/>
      </c>
      <c r="V1006" s="16" t="str">
        <f>IFERROR(IF(VLOOKUP(B1006,IMPORT!$F:$AF,13,FALSE)="true","X",""),"")</f>
        <v/>
      </c>
      <c r="W1006" s="16" t="str">
        <f>IFERROR(IF(VLOOKUP(B1006,IMPORT!$F:$AF,14,FALSE)="true","X",""),"")</f>
        <v/>
      </c>
      <c r="X1006" s="12" t="str">
        <f>IFERROR(INT(IF(MID(VLOOKUP(B1006,IMPORT!$F:$AF,27,FALSE),1,10)&lt;&gt;"null",MID(VLOOKUP(B1006,IMPORT!$F:$AF,27,FALSE),1,10),"-")),"")</f>
        <v/>
      </c>
      <c r="Y1006" s="21" t="str">
        <f>IFERROR(IF(VLOOKUP(B1006,IMPORT!$F:$AF,24,FALSE)&lt;&gt;"null",VLOOKUP(B1006,IMPORT!$F:$AF,24,FALSE),""),"")</f>
        <v/>
      </c>
      <c r="Z1006" s="18" t="str">
        <f>IFERROR(IF(VLOOKUP(B1006,IMPORT!$F:$AF,25,FALSE)&lt;&gt;"null",VLOOKUP(B1006,IMPORT!$F:$AF,25,FALSE),""),"")</f>
        <v/>
      </c>
    </row>
    <row r="1007" spans="1:26">
      <c r="A1007" s="1" t="str">
        <f>IFERROR(IF(IMPORT!C1007&lt;&gt;"",IMPORT!C1007,""),"")</f>
        <v/>
      </c>
      <c r="B1007" s="1">
        <f>IFERROR(VLOOKUP(D1007,IMPORT!$1:$1048576,6,FALSE),"")</f>
        <v>0</v>
      </c>
      <c r="C1007" s="1" t="str">
        <f>IFERROR(VLOOKUP(B1007,IMPORT!$F:$G,2,FALSE),"")</f>
        <v/>
      </c>
      <c r="D1007" s="8" t="str">
        <f>IFERROR(IF(IMPORT!A1007&lt;&gt;"",IMPORT!A1007,""),"")</f>
        <v/>
      </c>
      <c r="E1007" s="1">
        <f>IFERROR(VLOOKUP(D1007,IMPORT!$1:$1048576,21,FALSE),"")</f>
        <v>0</v>
      </c>
      <c r="F1007" s="22" t="str">
        <f>IFERROR(IF(VLOOKUP(B1007,IMPORT!$F:$J,4,0)="true","","S"),"")</f>
        <v/>
      </c>
      <c r="G1007" s="10" t="str">
        <f>IFERROR(IF(VLOOKUP(B1007,IMPORT!$F:$J,5,0)="normal","","B"),"")</f>
        <v/>
      </c>
      <c r="H1007" s="23" t="str">
        <f>IFERROR(IF(VLOOKUP(B1007,IMPORT!$F:$L,7,0)="true","","P"),"")</f>
        <v/>
      </c>
      <c r="I1007" s="18" t="str">
        <f>IF(AND(OR(IMPORT!K1007="available",IMPORT!K1007="reservation",IMPORT!K1007="reservation-late"),OR(A1007&lt;&gt;"Z - Garage - Livraison",A1007&lt;&gt;"Z - Garage - Livraison")),B1007,"")</f>
        <v/>
      </c>
      <c r="J1007" s="18" t="str">
        <f>IFERROR(IF(VLOOKUP(B1007,IMPORT!$F:$AF,21,FALSE)&lt;&gt;"null",IF(OR(A1007="Z - Garage - Livraison",A1007="Z - Garage - Restitution"),"",B1007),""),"")</f>
        <v/>
      </c>
      <c r="K1007" s="18" t="str">
        <f>IF(AND(J1007="",OR(IMPORT!K1007="intervention",IMPORT!K1007="intervention-late")),IF(OR(A1007="Z - Garage - Livraison",A1007="Z - Garage - Restitution"),"",B1007),"")</f>
        <v/>
      </c>
      <c r="L1007" s="18" t="str">
        <f t="shared" si="30"/>
        <v/>
      </c>
      <c r="M1007" s="20" t="str">
        <f>IFERROR(INT(IF(OR(IMPORT!K1007="intervention",IMPORT!K1007="intervention-late",IMPORT!K1007="unavailable"),IF(J1007&lt;&gt;"",MID(VLOOKUP(B1007,IMPORT!$F:$AF,21,0),1,10),MID(VLOOKUP(B1007,IMPORT!$F:$AF,19,0),1,10)),"")),"")</f>
        <v/>
      </c>
      <c r="N1007" s="20" t="str">
        <f>IFERROR(INT(IF(OR(IMPORT!K1007="intervention",IMPORT!K1007="intervention-late",IMPORT!K1007="unavailable"),IF(J1007&lt;&gt;"",MID(VLOOKUP(B1007,IMPORT!$F:$AF,22,0),1,10),MID(VLOOKUP(B1007,IMPORT!$F:$AF,20,0),1,10)),"")),"")</f>
        <v/>
      </c>
      <c r="O1007" s="18" t="str">
        <f t="shared" ca="1" si="31"/>
        <v/>
      </c>
      <c r="P1007" s="14" t="str">
        <f>IFERROR(INT(IF(MID(VLOOKUP(B1007,IMPORT!$F:$AF,23,FALSE),1,10)&lt;&gt;"null",MID(VLOOKUP(B1007,IMPORT!$F:$AF,23,FALSE),1,10),"")),"")</f>
        <v/>
      </c>
      <c r="Q1007" s="16" t="str">
        <f>IFERROR(INT(IF(MID(VLOOKUP(B1007,IMPORT!$F:$AF,26,FALSE),1,10)&lt;&gt;"null",MID(VLOOKUP(B1007,IMPORT!$F:$AF,26,FALSE),1,10),"")),"")</f>
        <v/>
      </c>
      <c r="R1007" s="16" t="str">
        <f>IFERROR(IF(VLOOKUP(B1007,IMPORT!$F:$AF,11,FALSE)="true","X",""),"")</f>
        <v/>
      </c>
      <c r="S1007" s="16" t="str">
        <f>IFERROR(IF(VLOOKUP(B1007,IMPORT!$F:$AF,12,FALSE)="true","X",""),"")</f>
        <v/>
      </c>
      <c r="T1007" s="16" t="str">
        <f>IFERROR(IF(VLOOKUP(B1007,IMPORT!$F:$AF,9,FALSE)="true","X",""),"")</f>
        <v/>
      </c>
      <c r="U1007" s="16" t="str">
        <f>IFERROR(IF(VLOOKUP(B1007,IMPORT!$F:$AF,10,FALSE)="true","X",""),"")</f>
        <v/>
      </c>
      <c r="V1007" s="16" t="str">
        <f>IFERROR(IF(VLOOKUP(B1007,IMPORT!$F:$AF,13,FALSE)="true","X",""),"")</f>
        <v/>
      </c>
      <c r="W1007" s="16" t="str">
        <f>IFERROR(IF(VLOOKUP(B1007,IMPORT!$F:$AF,14,FALSE)="true","X",""),"")</f>
        <v/>
      </c>
      <c r="X1007" s="12" t="str">
        <f>IFERROR(INT(IF(MID(VLOOKUP(B1007,IMPORT!$F:$AF,27,FALSE),1,10)&lt;&gt;"null",MID(VLOOKUP(B1007,IMPORT!$F:$AF,27,FALSE),1,10),"-")),"")</f>
        <v/>
      </c>
      <c r="Y1007" s="21" t="str">
        <f>IFERROR(IF(VLOOKUP(B1007,IMPORT!$F:$AF,24,FALSE)&lt;&gt;"null",VLOOKUP(B1007,IMPORT!$F:$AF,24,FALSE),""),"")</f>
        <v/>
      </c>
      <c r="Z1007" s="18" t="str">
        <f>IFERROR(IF(VLOOKUP(B1007,IMPORT!$F:$AF,25,FALSE)&lt;&gt;"null",VLOOKUP(B1007,IMPORT!$F:$AF,25,FALSE),""),"")</f>
        <v/>
      </c>
    </row>
    <row r="1008" spans="1:26">
      <c r="A1008" s="1" t="str">
        <f>IFERROR(IF(IMPORT!C1008&lt;&gt;"",IMPORT!C1008,""),"")</f>
        <v/>
      </c>
      <c r="B1008" s="1">
        <f>IFERROR(VLOOKUP(D1008,IMPORT!$1:$1048576,6,FALSE),"")</f>
        <v>0</v>
      </c>
      <c r="C1008" s="1" t="str">
        <f>IFERROR(VLOOKUP(B1008,IMPORT!$F:$G,2,FALSE),"")</f>
        <v/>
      </c>
      <c r="D1008" s="8" t="str">
        <f>IFERROR(IF(IMPORT!A1008&lt;&gt;"",IMPORT!A1008,""),"")</f>
        <v/>
      </c>
      <c r="E1008" s="1">
        <f>IFERROR(VLOOKUP(D1008,IMPORT!$1:$1048576,21,FALSE),"")</f>
        <v>0</v>
      </c>
      <c r="F1008" s="22" t="str">
        <f>IFERROR(IF(VLOOKUP(B1008,IMPORT!$F:$J,4,0)="true","","S"),"")</f>
        <v/>
      </c>
      <c r="G1008" s="10" t="str">
        <f>IFERROR(IF(VLOOKUP(B1008,IMPORT!$F:$J,5,0)="normal","","B"),"")</f>
        <v/>
      </c>
      <c r="H1008" s="23" t="str">
        <f>IFERROR(IF(VLOOKUP(B1008,IMPORT!$F:$L,7,0)="true","","P"),"")</f>
        <v/>
      </c>
      <c r="I1008" s="18" t="str">
        <f>IF(AND(OR(IMPORT!K1008="available",IMPORT!K1008="reservation",IMPORT!K1008="reservation-late"),OR(A1008&lt;&gt;"Z - Garage - Livraison",A1008&lt;&gt;"Z - Garage - Livraison")),B1008,"")</f>
        <v/>
      </c>
      <c r="J1008" s="18" t="str">
        <f>IFERROR(IF(VLOOKUP(B1008,IMPORT!$F:$AF,21,FALSE)&lt;&gt;"null",IF(OR(A1008="Z - Garage - Livraison",A1008="Z - Garage - Restitution"),"",B1008),""),"")</f>
        <v/>
      </c>
      <c r="K1008" s="18" t="str">
        <f>IF(AND(J1008="",OR(IMPORT!K1008="intervention",IMPORT!K1008="intervention-late")),IF(OR(A1008="Z - Garage - Livraison",A1008="Z - Garage - Restitution"),"",B1008),"")</f>
        <v/>
      </c>
      <c r="L1008" s="18" t="str">
        <f t="shared" si="30"/>
        <v/>
      </c>
      <c r="M1008" s="20" t="str">
        <f>IFERROR(INT(IF(OR(IMPORT!K1008="intervention",IMPORT!K1008="intervention-late",IMPORT!K1008="unavailable"),IF(J1008&lt;&gt;"",MID(VLOOKUP(B1008,IMPORT!$F:$AF,21,0),1,10),MID(VLOOKUP(B1008,IMPORT!$F:$AF,19,0),1,10)),"")),"")</f>
        <v/>
      </c>
      <c r="N1008" s="20" t="str">
        <f>IFERROR(INT(IF(OR(IMPORT!K1008="intervention",IMPORT!K1008="intervention-late",IMPORT!K1008="unavailable"),IF(J1008&lt;&gt;"",MID(VLOOKUP(B1008,IMPORT!$F:$AF,22,0),1,10),MID(VLOOKUP(B1008,IMPORT!$F:$AF,20,0),1,10)),"")),"")</f>
        <v/>
      </c>
      <c r="O1008" s="18" t="str">
        <f t="shared" ca="1" si="31"/>
        <v/>
      </c>
      <c r="P1008" s="14" t="str">
        <f>IFERROR(INT(IF(MID(VLOOKUP(B1008,IMPORT!$F:$AF,23,FALSE),1,10)&lt;&gt;"null",MID(VLOOKUP(B1008,IMPORT!$F:$AF,23,FALSE),1,10),"")),"")</f>
        <v/>
      </c>
      <c r="Q1008" s="16" t="str">
        <f>IFERROR(INT(IF(MID(VLOOKUP(B1008,IMPORT!$F:$AF,26,FALSE),1,10)&lt;&gt;"null",MID(VLOOKUP(B1008,IMPORT!$F:$AF,26,FALSE),1,10),"")),"")</f>
        <v/>
      </c>
      <c r="R1008" s="16" t="str">
        <f>IFERROR(IF(VLOOKUP(B1008,IMPORT!$F:$AF,11,FALSE)="true","X",""),"")</f>
        <v/>
      </c>
      <c r="S1008" s="16" t="str">
        <f>IFERROR(IF(VLOOKUP(B1008,IMPORT!$F:$AF,12,FALSE)="true","X",""),"")</f>
        <v/>
      </c>
      <c r="T1008" s="16" t="str">
        <f>IFERROR(IF(VLOOKUP(B1008,IMPORT!$F:$AF,9,FALSE)="true","X",""),"")</f>
        <v/>
      </c>
      <c r="U1008" s="16" t="str">
        <f>IFERROR(IF(VLOOKUP(B1008,IMPORT!$F:$AF,10,FALSE)="true","X",""),"")</f>
        <v/>
      </c>
      <c r="V1008" s="16" t="str">
        <f>IFERROR(IF(VLOOKUP(B1008,IMPORT!$F:$AF,13,FALSE)="true","X",""),"")</f>
        <v/>
      </c>
      <c r="W1008" s="16" t="str">
        <f>IFERROR(IF(VLOOKUP(B1008,IMPORT!$F:$AF,14,FALSE)="true","X",""),"")</f>
        <v/>
      </c>
      <c r="X1008" s="12" t="str">
        <f>IFERROR(INT(IF(MID(VLOOKUP(B1008,IMPORT!$F:$AF,27,FALSE),1,10)&lt;&gt;"null",MID(VLOOKUP(B1008,IMPORT!$F:$AF,27,FALSE),1,10),"-")),"")</f>
        <v/>
      </c>
      <c r="Y1008" s="21" t="str">
        <f>IFERROR(IF(VLOOKUP(B1008,IMPORT!$F:$AF,24,FALSE)&lt;&gt;"null",VLOOKUP(B1008,IMPORT!$F:$AF,24,FALSE),""),"")</f>
        <v/>
      </c>
      <c r="Z1008" s="18" t="str">
        <f>IFERROR(IF(VLOOKUP(B1008,IMPORT!$F:$AF,25,FALSE)&lt;&gt;"null",VLOOKUP(B1008,IMPORT!$F:$AF,25,FALSE),""),"")</f>
        <v/>
      </c>
    </row>
    <row r="1009" spans="1:26">
      <c r="A1009" s="1" t="str">
        <f>IFERROR(IF(IMPORT!C1009&lt;&gt;"",IMPORT!C1009,""),"")</f>
        <v/>
      </c>
      <c r="B1009" s="1">
        <f>IFERROR(VLOOKUP(D1009,IMPORT!$1:$1048576,6,FALSE),"")</f>
        <v>0</v>
      </c>
      <c r="C1009" s="1" t="str">
        <f>IFERROR(VLOOKUP(B1009,IMPORT!$F:$G,2,FALSE),"")</f>
        <v/>
      </c>
      <c r="D1009" s="8" t="str">
        <f>IFERROR(IF(IMPORT!A1009&lt;&gt;"",IMPORT!A1009,""),"")</f>
        <v/>
      </c>
      <c r="E1009" s="1">
        <f>IFERROR(VLOOKUP(D1009,IMPORT!$1:$1048576,21,FALSE),"")</f>
        <v>0</v>
      </c>
      <c r="F1009" s="22" t="str">
        <f>IFERROR(IF(VLOOKUP(B1009,IMPORT!$F:$J,4,0)="true","","S"),"")</f>
        <v/>
      </c>
      <c r="G1009" s="10" t="str">
        <f>IFERROR(IF(VLOOKUP(B1009,IMPORT!$F:$J,5,0)="normal","","B"),"")</f>
        <v/>
      </c>
      <c r="H1009" s="23" t="str">
        <f>IFERROR(IF(VLOOKUP(B1009,IMPORT!$F:$L,7,0)="true","","P"),"")</f>
        <v/>
      </c>
      <c r="I1009" s="18" t="str">
        <f>IF(AND(OR(IMPORT!K1009="available",IMPORT!K1009="reservation",IMPORT!K1009="reservation-late"),OR(A1009&lt;&gt;"Z - Garage - Livraison",A1009&lt;&gt;"Z - Garage - Livraison")),B1009,"")</f>
        <v/>
      </c>
      <c r="J1009" s="18" t="str">
        <f>IFERROR(IF(VLOOKUP(B1009,IMPORT!$F:$AF,21,FALSE)&lt;&gt;"null",IF(OR(A1009="Z - Garage - Livraison",A1009="Z - Garage - Restitution"),"",B1009),""),"")</f>
        <v/>
      </c>
      <c r="K1009" s="18" t="str">
        <f>IF(AND(J1009="",OR(IMPORT!K1009="intervention",IMPORT!K1009="intervention-late")),IF(OR(A1009="Z - Garage - Livraison",A1009="Z - Garage - Restitution"),"",B1009),"")</f>
        <v/>
      </c>
      <c r="L1009" s="18" t="str">
        <f t="shared" si="30"/>
        <v/>
      </c>
      <c r="M1009" s="20" t="str">
        <f>IFERROR(INT(IF(OR(IMPORT!K1009="intervention",IMPORT!K1009="intervention-late",IMPORT!K1009="unavailable"),IF(J1009&lt;&gt;"",MID(VLOOKUP(B1009,IMPORT!$F:$AF,21,0),1,10),MID(VLOOKUP(B1009,IMPORT!$F:$AF,19,0),1,10)),"")),"")</f>
        <v/>
      </c>
      <c r="N1009" s="20" t="str">
        <f>IFERROR(INT(IF(OR(IMPORT!K1009="intervention",IMPORT!K1009="intervention-late",IMPORT!K1009="unavailable"),IF(J1009&lt;&gt;"",MID(VLOOKUP(B1009,IMPORT!$F:$AF,22,0),1,10),MID(VLOOKUP(B1009,IMPORT!$F:$AF,20,0),1,10)),"")),"")</f>
        <v/>
      </c>
      <c r="O1009" s="18" t="str">
        <f t="shared" ca="1" si="31"/>
        <v/>
      </c>
      <c r="P1009" s="14" t="str">
        <f>IFERROR(INT(IF(MID(VLOOKUP(B1009,IMPORT!$F:$AF,23,FALSE),1,10)&lt;&gt;"null",MID(VLOOKUP(B1009,IMPORT!$F:$AF,23,FALSE),1,10),"")),"")</f>
        <v/>
      </c>
      <c r="Q1009" s="16" t="str">
        <f>IFERROR(INT(IF(MID(VLOOKUP(B1009,IMPORT!$F:$AF,26,FALSE),1,10)&lt;&gt;"null",MID(VLOOKUP(B1009,IMPORT!$F:$AF,26,FALSE),1,10),"")),"")</f>
        <v/>
      </c>
      <c r="R1009" s="16" t="str">
        <f>IFERROR(IF(VLOOKUP(B1009,IMPORT!$F:$AF,11,FALSE)="true","X",""),"")</f>
        <v/>
      </c>
      <c r="S1009" s="16" t="str">
        <f>IFERROR(IF(VLOOKUP(B1009,IMPORT!$F:$AF,12,FALSE)="true","X",""),"")</f>
        <v/>
      </c>
      <c r="T1009" s="16" t="str">
        <f>IFERROR(IF(VLOOKUP(B1009,IMPORT!$F:$AF,9,FALSE)="true","X",""),"")</f>
        <v/>
      </c>
      <c r="U1009" s="16" t="str">
        <f>IFERROR(IF(VLOOKUP(B1009,IMPORT!$F:$AF,10,FALSE)="true","X",""),"")</f>
        <v/>
      </c>
      <c r="V1009" s="16" t="str">
        <f>IFERROR(IF(VLOOKUP(B1009,IMPORT!$F:$AF,13,FALSE)="true","X",""),"")</f>
        <v/>
      </c>
      <c r="W1009" s="16" t="str">
        <f>IFERROR(IF(VLOOKUP(B1009,IMPORT!$F:$AF,14,FALSE)="true","X",""),"")</f>
        <v/>
      </c>
      <c r="X1009" s="12" t="str">
        <f>IFERROR(INT(IF(MID(VLOOKUP(B1009,IMPORT!$F:$AF,27,FALSE),1,10)&lt;&gt;"null",MID(VLOOKUP(B1009,IMPORT!$F:$AF,27,FALSE),1,10),"-")),"")</f>
        <v/>
      </c>
      <c r="Y1009" s="21" t="str">
        <f>IFERROR(IF(VLOOKUP(B1009,IMPORT!$F:$AF,24,FALSE)&lt;&gt;"null",VLOOKUP(B1009,IMPORT!$F:$AF,24,FALSE),""),"")</f>
        <v/>
      </c>
      <c r="Z1009" s="18" t="str">
        <f>IFERROR(IF(VLOOKUP(B1009,IMPORT!$F:$AF,25,FALSE)&lt;&gt;"null",VLOOKUP(B1009,IMPORT!$F:$AF,25,FALSE),""),"")</f>
        <v/>
      </c>
    </row>
    <row r="1010" spans="1:26">
      <c r="A1010" s="1" t="str">
        <f>IFERROR(IF(IMPORT!C1010&lt;&gt;"",IMPORT!C1010,""),"")</f>
        <v/>
      </c>
      <c r="B1010" s="1">
        <f>IFERROR(VLOOKUP(D1010,IMPORT!$1:$1048576,6,FALSE),"")</f>
        <v>0</v>
      </c>
      <c r="C1010" s="1" t="str">
        <f>IFERROR(VLOOKUP(B1010,IMPORT!$F:$G,2,FALSE),"")</f>
        <v/>
      </c>
      <c r="D1010" s="8" t="str">
        <f>IFERROR(IF(IMPORT!A1010&lt;&gt;"",IMPORT!A1010,""),"")</f>
        <v/>
      </c>
      <c r="E1010" s="1">
        <f>IFERROR(VLOOKUP(D1010,IMPORT!$1:$1048576,21,FALSE),"")</f>
        <v>0</v>
      </c>
      <c r="F1010" s="22" t="str">
        <f>IFERROR(IF(VLOOKUP(B1010,IMPORT!$F:$J,4,0)="true","","S"),"")</f>
        <v/>
      </c>
      <c r="G1010" s="10" t="str">
        <f>IFERROR(IF(VLOOKUP(B1010,IMPORT!$F:$J,5,0)="normal","","B"),"")</f>
        <v/>
      </c>
      <c r="H1010" s="23" t="str">
        <f>IFERROR(IF(VLOOKUP(B1010,IMPORT!$F:$L,7,0)="true","","P"),"")</f>
        <v/>
      </c>
      <c r="I1010" s="18" t="str">
        <f>IF(AND(OR(IMPORT!K1010="available",IMPORT!K1010="reservation",IMPORT!K1010="reservation-late"),OR(A1010&lt;&gt;"Z - Garage - Livraison",A1010&lt;&gt;"Z - Garage - Livraison")),B1010,"")</f>
        <v/>
      </c>
      <c r="J1010" s="18" t="str">
        <f>IFERROR(IF(VLOOKUP(B1010,IMPORT!$F:$AF,21,FALSE)&lt;&gt;"null",IF(OR(A1010="Z - Garage - Livraison",A1010="Z - Garage - Restitution"),"",B1010),""),"")</f>
        <v/>
      </c>
      <c r="K1010" s="18" t="str">
        <f>IF(AND(J1010="",OR(IMPORT!K1010="intervention",IMPORT!K1010="intervention-late")),IF(OR(A1010="Z - Garage - Livraison",A1010="Z - Garage - Restitution"),"",B1010),"")</f>
        <v/>
      </c>
      <c r="L1010" s="18" t="str">
        <f t="shared" si="30"/>
        <v/>
      </c>
      <c r="M1010" s="20" t="str">
        <f>IFERROR(INT(IF(OR(IMPORT!K1010="intervention",IMPORT!K1010="intervention-late",IMPORT!K1010="unavailable"),IF(J1010&lt;&gt;"",MID(VLOOKUP(B1010,IMPORT!$F:$AF,21,0),1,10),MID(VLOOKUP(B1010,IMPORT!$F:$AF,19,0),1,10)),"")),"")</f>
        <v/>
      </c>
      <c r="N1010" s="20" t="str">
        <f>IFERROR(INT(IF(OR(IMPORT!K1010="intervention",IMPORT!K1010="intervention-late",IMPORT!K1010="unavailable"),IF(J1010&lt;&gt;"",MID(VLOOKUP(B1010,IMPORT!$F:$AF,22,0),1,10),MID(VLOOKUP(B1010,IMPORT!$F:$AF,20,0),1,10)),"")),"")</f>
        <v/>
      </c>
      <c r="O1010" s="18" t="str">
        <f t="shared" ca="1" si="31"/>
        <v/>
      </c>
      <c r="P1010" s="14" t="str">
        <f>IFERROR(INT(IF(MID(VLOOKUP(B1010,IMPORT!$F:$AF,23,FALSE),1,10)&lt;&gt;"null",MID(VLOOKUP(B1010,IMPORT!$F:$AF,23,FALSE),1,10),"")),"")</f>
        <v/>
      </c>
      <c r="Q1010" s="16" t="str">
        <f>IFERROR(INT(IF(MID(VLOOKUP(B1010,IMPORT!$F:$AF,26,FALSE),1,10)&lt;&gt;"null",MID(VLOOKUP(B1010,IMPORT!$F:$AF,26,FALSE),1,10),"")),"")</f>
        <v/>
      </c>
      <c r="R1010" s="16" t="str">
        <f>IFERROR(IF(VLOOKUP(B1010,IMPORT!$F:$AF,11,FALSE)="true","X",""),"")</f>
        <v/>
      </c>
      <c r="S1010" s="16" t="str">
        <f>IFERROR(IF(VLOOKUP(B1010,IMPORT!$F:$AF,12,FALSE)="true","X",""),"")</f>
        <v/>
      </c>
      <c r="T1010" s="16" t="str">
        <f>IFERROR(IF(VLOOKUP(B1010,IMPORT!$F:$AF,9,FALSE)="true","X",""),"")</f>
        <v/>
      </c>
      <c r="U1010" s="16" t="str">
        <f>IFERROR(IF(VLOOKUP(B1010,IMPORT!$F:$AF,10,FALSE)="true","X",""),"")</f>
        <v/>
      </c>
      <c r="V1010" s="16" t="str">
        <f>IFERROR(IF(VLOOKUP(B1010,IMPORT!$F:$AF,13,FALSE)="true","X",""),"")</f>
        <v/>
      </c>
      <c r="W1010" s="16" t="str">
        <f>IFERROR(IF(VLOOKUP(B1010,IMPORT!$F:$AF,14,FALSE)="true","X",""),"")</f>
        <v/>
      </c>
      <c r="X1010" s="12" t="str">
        <f>IFERROR(INT(IF(MID(VLOOKUP(B1010,IMPORT!$F:$AF,27,FALSE),1,10)&lt;&gt;"null",MID(VLOOKUP(B1010,IMPORT!$F:$AF,27,FALSE),1,10),"-")),"")</f>
        <v/>
      </c>
      <c r="Y1010" s="21" t="str">
        <f>IFERROR(IF(VLOOKUP(B1010,IMPORT!$F:$AF,24,FALSE)&lt;&gt;"null",VLOOKUP(B1010,IMPORT!$F:$AF,24,FALSE),""),"")</f>
        <v/>
      </c>
      <c r="Z1010" s="18" t="str">
        <f>IFERROR(IF(VLOOKUP(B1010,IMPORT!$F:$AF,25,FALSE)&lt;&gt;"null",VLOOKUP(B1010,IMPORT!$F:$AF,25,FALSE),""),"")</f>
        <v/>
      </c>
    </row>
    <row r="1011" spans="1:26">
      <c r="A1011" s="1" t="str">
        <f>IFERROR(IF(IMPORT!C1011&lt;&gt;"",IMPORT!C1011,""),"")</f>
        <v/>
      </c>
      <c r="B1011" s="1">
        <f>IFERROR(VLOOKUP(D1011,IMPORT!$1:$1048576,6,FALSE),"")</f>
        <v>0</v>
      </c>
      <c r="C1011" s="1" t="str">
        <f>IFERROR(VLOOKUP(B1011,IMPORT!$F:$G,2,FALSE),"")</f>
        <v/>
      </c>
      <c r="D1011" s="8" t="str">
        <f>IFERROR(IF(IMPORT!A1011&lt;&gt;"",IMPORT!A1011,""),"")</f>
        <v/>
      </c>
      <c r="E1011" s="1">
        <f>IFERROR(VLOOKUP(D1011,IMPORT!$1:$1048576,21,FALSE),"")</f>
        <v>0</v>
      </c>
      <c r="F1011" s="22" t="str">
        <f>IFERROR(IF(VLOOKUP(B1011,IMPORT!$F:$J,4,0)="true","","S"),"")</f>
        <v/>
      </c>
      <c r="G1011" s="10" t="str">
        <f>IFERROR(IF(VLOOKUP(B1011,IMPORT!$F:$J,5,0)="normal","","B"),"")</f>
        <v/>
      </c>
      <c r="H1011" s="23" t="str">
        <f>IFERROR(IF(VLOOKUP(B1011,IMPORT!$F:$L,7,0)="true","","P"),"")</f>
        <v/>
      </c>
      <c r="I1011" s="18" t="str">
        <f>IF(AND(OR(IMPORT!K1011="available",IMPORT!K1011="reservation",IMPORT!K1011="reservation-late"),OR(A1011&lt;&gt;"Z - Garage - Livraison",A1011&lt;&gt;"Z - Garage - Livraison")),B1011,"")</f>
        <v/>
      </c>
      <c r="J1011" s="18" t="str">
        <f>IFERROR(IF(VLOOKUP(B1011,IMPORT!$F:$AF,21,FALSE)&lt;&gt;"null",IF(OR(A1011="Z - Garage - Livraison",A1011="Z - Garage - Restitution"),"",B1011),""),"")</f>
        <v/>
      </c>
      <c r="K1011" s="18" t="str">
        <f>IF(AND(J1011="",OR(IMPORT!K1011="intervention",IMPORT!K1011="intervention-late")),IF(OR(A1011="Z - Garage - Livraison",A1011="Z - Garage - Restitution"),"",B1011),"")</f>
        <v/>
      </c>
      <c r="L1011" s="18" t="str">
        <f t="shared" si="30"/>
        <v/>
      </c>
      <c r="M1011" s="20" t="str">
        <f>IFERROR(INT(IF(OR(IMPORT!K1011="intervention",IMPORT!K1011="intervention-late",IMPORT!K1011="unavailable"),IF(J1011&lt;&gt;"",MID(VLOOKUP(B1011,IMPORT!$F:$AF,21,0),1,10),MID(VLOOKUP(B1011,IMPORT!$F:$AF,19,0),1,10)),"")),"")</f>
        <v/>
      </c>
      <c r="N1011" s="20" t="str">
        <f>IFERROR(INT(IF(OR(IMPORT!K1011="intervention",IMPORT!K1011="intervention-late",IMPORT!K1011="unavailable"),IF(J1011&lt;&gt;"",MID(VLOOKUP(B1011,IMPORT!$F:$AF,22,0),1,10),MID(VLOOKUP(B1011,IMPORT!$F:$AF,20,0),1,10)),"")),"")</f>
        <v/>
      </c>
      <c r="O1011" s="18" t="str">
        <f t="shared" ca="1" si="31"/>
        <v/>
      </c>
      <c r="P1011" s="14" t="str">
        <f>IFERROR(INT(IF(MID(VLOOKUP(B1011,IMPORT!$F:$AF,23,FALSE),1,10)&lt;&gt;"null",MID(VLOOKUP(B1011,IMPORT!$F:$AF,23,FALSE),1,10),"")),"")</f>
        <v/>
      </c>
      <c r="Q1011" s="16" t="str">
        <f>IFERROR(INT(IF(MID(VLOOKUP(B1011,IMPORT!$F:$AF,26,FALSE),1,10)&lt;&gt;"null",MID(VLOOKUP(B1011,IMPORT!$F:$AF,26,FALSE),1,10),"")),"")</f>
        <v/>
      </c>
      <c r="R1011" s="16" t="str">
        <f>IFERROR(IF(VLOOKUP(B1011,IMPORT!$F:$AF,11,FALSE)="true","X",""),"")</f>
        <v/>
      </c>
      <c r="S1011" s="16" t="str">
        <f>IFERROR(IF(VLOOKUP(B1011,IMPORT!$F:$AF,12,FALSE)="true","X",""),"")</f>
        <v/>
      </c>
      <c r="T1011" s="16" t="str">
        <f>IFERROR(IF(VLOOKUP(B1011,IMPORT!$F:$AF,9,FALSE)="true","X",""),"")</f>
        <v/>
      </c>
      <c r="U1011" s="16" t="str">
        <f>IFERROR(IF(VLOOKUP(B1011,IMPORT!$F:$AF,10,FALSE)="true","X",""),"")</f>
        <v/>
      </c>
      <c r="V1011" s="16" t="str">
        <f>IFERROR(IF(VLOOKUP(B1011,IMPORT!$F:$AF,13,FALSE)="true","X",""),"")</f>
        <v/>
      </c>
      <c r="W1011" s="16" t="str">
        <f>IFERROR(IF(VLOOKUP(B1011,IMPORT!$F:$AF,14,FALSE)="true","X",""),"")</f>
        <v/>
      </c>
      <c r="X1011" s="12" t="str">
        <f>IFERROR(INT(IF(MID(VLOOKUP(B1011,IMPORT!$F:$AF,27,FALSE),1,10)&lt;&gt;"null",MID(VLOOKUP(B1011,IMPORT!$F:$AF,27,FALSE),1,10),"-")),"")</f>
        <v/>
      </c>
      <c r="Y1011" s="21" t="str">
        <f>IFERROR(IF(VLOOKUP(B1011,IMPORT!$F:$AF,24,FALSE)&lt;&gt;"null",VLOOKUP(B1011,IMPORT!$F:$AF,24,FALSE),""),"")</f>
        <v/>
      </c>
      <c r="Z1011" s="18" t="str">
        <f>IFERROR(IF(VLOOKUP(B1011,IMPORT!$F:$AF,25,FALSE)&lt;&gt;"null",VLOOKUP(B1011,IMPORT!$F:$AF,25,FALSE),""),"")</f>
        <v/>
      </c>
    </row>
    <row r="1012" spans="1:26">
      <c r="A1012" s="1" t="str">
        <f>IFERROR(IF(IMPORT!C1012&lt;&gt;"",IMPORT!C1012,""),"")</f>
        <v/>
      </c>
      <c r="B1012" s="1">
        <f>IFERROR(VLOOKUP(D1012,IMPORT!$1:$1048576,6,FALSE),"")</f>
        <v>0</v>
      </c>
      <c r="C1012" s="1" t="str">
        <f>IFERROR(VLOOKUP(B1012,IMPORT!$F:$G,2,FALSE),"")</f>
        <v/>
      </c>
      <c r="D1012" s="8" t="str">
        <f>IFERROR(IF(IMPORT!A1012&lt;&gt;"",IMPORT!A1012,""),"")</f>
        <v/>
      </c>
      <c r="E1012" s="1">
        <f>IFERROR(VLOOKUP(D1012,IMPORT!$1:$1048576,21,FALSE),"")</f>
        <v>0</v>
      </c>
      <c r="F1012" s="22" t="str">
        <f>IFERROR(IF(VLOOKUP(B1012,IMPORT!$F:$J,4,0)="true","","S"),"")</f>
        <v/>
      </c>
      <c r="G1012" s="10" t="str">
        <f>IFERROR(IF(VLOOKUP(B1012,IMPORT!$F:$J,5,0)="normal","","B"),"")</f>
        <v/>
      </c>
      <c r="H1012" s="23" t="str">
        <f>IFERROR(IF(VLOOKUP(B1012,IMPORT!$F:$L,7,0)="true","","P"),"")</f>
        <v/>
      </c>
      <c r="I1012" s="18" t="str">
        <f>IF(AND(OR(IMPORT!K1012="available",IMPORT!K1012="reservation",IMPORT!K1012="reservation-late"),OR(A1012&lt;&gt;"Z - Garage - Livraison",A1012&lt;&gt;"Z - Garage - Livraison")),B1012,"")</f>
        <v/>
      </c>
      <c r="J1012" s="18" t="str">
        <f>IFERROR(IF(VLOOKUP(B1012,IMPORT!$F:$AF,21,FALSE)&lt;&gt;"null",IF(OR(A1012="Z - Garage - Livraison",A1012="Z - Garage - Restitution"),"",B1012),""),"")</f>
        <v/>
      </c>
      <c r="K1012" s="18" t="str">
        <f>IF(AND(J1012="",OR(IMPORT!K1012="intervention",IMPORT!K1012="intervention-late")),IF(OR(A1012="Z - Garage - Livraison",A1012="Z - Garage - Restitution"),"",B1012),"")</f>
        <v/>
      </c>
      <c r="L1012" s="18" t="str">
        <f t="shared" si="30"/>
        <v/>
      </c>
      <c r="M1012" s="20" t="str">
        <f>IFERROR(INT(IF(OR(IMPORT!K1012="intervention",IMPORT!K1012="intervention-late",IMPORT!K1012="unavailable"),IF(J1012&lt;&gt;"",MID(VLOOKUP(B1012,IMPORT!$F:$AF,21,0),1,10),MID(VLOOKUP(B1012,IMPORT!$F:$AF,19,0),1,10)),"")),"")</f>
        <v/>
      </c>
      <c r="N1012" s="20" t="str">
        <f>IFERROR(INT(IF(OR(IMPORT!K1012="intervention",IMPORT!K1012="intervention-late",IMPORT!K1012="unavailable"),IF(J1012&lt;&gt;"",MID(VLOOKUP(B1012,IMPORT!$F:$AF,22,0),1,10),MID(VLOOKUP(B1012,IMPORT!$F:$AF,20,0),1,10)),"")),"")</f>
        <v/>
      </c>
      <c r="O1012" s="18" t="str">
        <f t="shared" ca="1" si="31"/>
        <v/>
      </c>
      <c r="P1012" s="14" t="str">
        <f>IFERROR(INT(IF(MID(VLOOKUP(B1012,IMPORT!$F:$AF,23,FALSE),1,10)&lt;&gt;"null",MID(VLOOKUP(B1012,IMPORT!$F:$AF,23,FALSE),1,10),"")),"")</f>
        <v/>
      </c>
      <c r="Q1012" s="16" t="str">
        <f>IFERROR(INT(IF(MID(VLOOKUP(B1012,IMPORT!$F:$AF,26,FALSE),1,10)&lt;&gt;"null",MID(VLOOKUP(B1012,IMPORT!$F:$AF,26,FALSE),1,10),"")),"")</f>
        <v/>
      </c>
      <c r="R1012" s="16" t="str">
        <f>IFERROR(IF(VLOOKUP(B1012,IMPORT!$F:$AF,11,FALSE)="true","X",""),"")</f>
        <v/>
      </c>
      <c r="S1012" s="16" t="str">
        <f>IFERROR(IF(VLOOKUP(B1012,IMPORT!$F:$AF,12,FALSE)="true","X",""),"")</f>
        <v/>
      </c>
      <c r="T1012" s="16" t="str">
        <f>IFERROR(IF(VLOOKUP(B1012,IMPORT!$F:$AF,9,FALSE)="true","X",""),"")</f>
        <v/>
      </c>
      <c r="U1012" s="16" t="str">
        <f>IFERROR(IF(VLOOKUP(B1012,IMPORT!$F:$AF,10,FALSE)="true","X",""),"")</f>
        <v/>
      </c>
      <c r="V1012" s="16" t="str">
        <f>IFERROR(IF(VLOOKUP(B1012,IMPORT!$F:$AF,13,FALSE)="true","X",""),"")</f>
        <v/>
      </c>
      <c r="W1012" s="16" t="str">
        <f>IFERROR(IF(VLOOKUP(B1012,IMPORT!$F:$AF,14,FALSE)="true","X",""),"")</f>
        <v/>
      </c>
      <c r="X1012" s="12" t="str">
        <f>IFERROR(INT(IF(MID(VLOOKUP(B1012,IMPORT!$F:$AF,27,FALSE),1,10)&lt;&gt;"null",MID(VLOOKUP(B1012,IMPORT!$F:$AF,27,FALSE),1,10),"-")),"")</f>
        <v/>
      </c>
      <c r="Y1012" s="21" t="str">
        <f>IFERROR(IF(VLOOKUP(B1012,IMPORT!$F:$AF,24,FALSE)&lt;&gt;"null",VLOOKUP(B1012,IMPORT!$F:$AF,24,FALSE),""),"")</f>
        <v/>
      </c>
      <c r="Z1012" s="18" t="str">
        <f>IFERROR(IF(VLOOKUP(B1012,IMPORT!$F:$AF,25,FALSE)&lt;&gt;"null",VLOOKUP(B1012,IMPORT!$F:$AF,25,FALSE),""),"")</f>
        <v/>
      </c>
    </row>
    <row r="1013" spans="1:26">
      <c r="A1013" s="1" t="str">
        <f>IFERROR(IF(IMPORT!C1013&lt;&gt;"",IMPORT!C1013,""),"")</f>
        <v/>
      </c>
      <c r="B1013" s="1">
        <f>IFERROR(VLOOKUP(D1013,IMPORT!$1:$1048576,6,FALSE),"")</f>
        <v>0</v>
      </c>
      <c r="C1013" s="1" t="str">
        <f>IFERROR(VLOOKUP(B1013,IMPORT!$F:$G,2,FALSE),"")</f>
        <v/>
      </c>
      <c r="D1013" s="8" t="str">
        <f>IFERROR(IF(IMPORT!A1013&lt;&gt;"",IMPORT!A1013,""),"")</f>
        <v/>
      </c>
      <c r="E1013" s="1">
        <f>IFERROR(VLOOKUP(D1013,IMPORT!$1:$1048576,21,FALSE),"")</f>
        <v>0</v>
      </c>
      <c r="F1013" s="22" t="str">
        <f>IFERROR(IF(VLOOKUP(B1013,IMPORT!$F:$J,4,0)="true","","S"),"")</f>
        <v/>
      </c>
      <c r="G1013" s="10" t="str">
        <f>IFERROR(IF(VLOOKUP(B1013,IMPORT!$F:$J,5,0)="normal","","B"),"")</f>
        <v/>
      </c>
      <c r="H1013" s="23" t="str">
        <f>IFERROR(IF(VLOOKUP(B1013,IMPORT!$F:$L,7,0)="true","","P"),"")</f>
        <v/>
      </c>
      <c r="I1013" s="18" t="str">
        <f>IF(AND(OR(IMPORT!K1013="available",IMPORT!K1013="reservation",IMPORT!K1013="reservation-late"),OR(A1013&lt;&gt;"Z - Garage - Livraison",A1013&lt;&gt;"Z - Garage - Livraison")),B1013,"")</f>
        <v/>
      </c>
      <c r="J1013" s="18" t="str">
        <f>IFERROR(IF(VLOOKUP(B1013,IMPORT!$F:$AF,21,FALSE)&lt;&gt;"null",IF(OR(A1013="Z - Garage - Livraison",A1013="Z - Garage - Restitution"),"",B1013),""),"")</f>
        <v/>
      </c>
      <c r="K1013" s="18" t="str">
        <f>IF(AND(J1013="",OR(IMPORT!K1013="intervention",IMPORT!K1013="intervention-late")),IF(OR(A1013="Z - Garage - Livraison",A1013="Z - Garage - Restitution"),"",B1013),"")</f>
        <v/>
      </c>
      <c r="L1013" s="18" t="str">
        <f t="shared" si="30"/>
        <v/>
      </c>
      <c r="M1013" s="20" t="str">
        <f>IFERROR(INT(IF(OR(IMPORT!K1013="intervention",IMPORT!K1013="intervention-late",IMPORT!K1013="unavailable"),IF(J1013&lt;&gt;"",MID(VLOOKUP(B1013,IMPORT!$F:$AF,21,0),1,10),MID(VLOOKUP(B1013,IMPORT!$F:$AF,19,0),1,10)),"")),"")</f>
        <v/>
      </c>
      <c r="N1013" s="20" t="str">
        <f>IFERROR(INT(IF(OR(IMPORT!K1013="intervention",IMPORT!K1013="intervention-late",IMPORT!K1013="unavailable"),IF(J1013&lt;&gt;"",MID(VLOOKUP(B1013,IMPORT!$F:$AF,22,0),1,10),MID(VLOOKUP(B1013,IMPORT!$F:$AF,20,0),1,10)),"")),"")</f>
        <v/>
      </c>
      <c r="O1013" s="18" t="str">
        <f t="shared" ca="1" si="31"/>
        <v/>
      </c>
      <c r="P1013" s="14" t="str">
        <f>IFERROR(INT(IF(MID(VLOOKUP(B1013,IMPORT!$F:$AF,23,FALSE),1,10)&lt;&gt;"null",MID(VLOOKUP(B1013,IMPORT!$F:$AF,23,FALSE),1,10),"")),"")</f>
        <v/>
      </c>
      <c r="Q1013" s="16" t="str">
        <f>IFERROR(INT(IF(MID(VLOOKUP(B1013,IMPORT!$F:$AF,26,FALSE),1,10)&lt;&gt;"null",MID(VLOOKUP(B1013,IMPORT!$F:$AF,26,FALSE),1,10),"")),"")</f>
        <v/>
      </c>
      <c r="R1013" s="16" t="str">
        <f>IFERROR(IF(VLOOKUP(B1013,IMPORT!$F:$AF,11,FALSE)="true","X",""),"")</f>
        <v/>
      </c>
      <c r="S1013" s="16" t="str">
        <f>IFERROR(IF(VLOOKUP(B1013,IMPORT!$F:$AF,12,FALSE)="true","X",""),"")</f>
        <v/>
      </c>
      <c r="T1013" s="16" t="str">
        <f>IFERROR(IF(VLOOKUP(B1013,IMPORT!$F:$AF,9,FALSE)="true","X",""),"")</f>
        <v/>
      </c>
      <c r="U1013" s="16" t="str">
        <f>IFERROR(IF(VLOOKUP(B1013,IMPORT!$F:$AF,10,FALSE)="true","X",""),"")</f>
        <v/>
      </c>
      <c r="V1013" s="16" t="str">
        <f>IFERROR(IF(VLOOKUP(B1013,IMPORT!$F:$AF,13,FALSE)="true","X",""),"")</f>
        <v/>
      </c>
      <c r="W1013" s="16" t="str">
        <f>IFERROR(IF(VLOOKUP(B1013,IMPORT!$F:$AF,14,FALSE)="true","X",""),"")</f>
        <v/>
      </c>
      <c r="X1013" s="12" t="str">
        <f>IFERROR(INT(IF(MID(VLOOKUP(B1013,IMPORT!$F:$AF,27,FALSE),1,10)&lt;&gt;"null",MID(VLOOKUP(B1013,IMPORT!$F:$AF,27,FALSE),1,10),"-")),"")</f>
        <v/>
      </c>
      <c r="Y1013" s="21" t="str">
        <f>IFERROR(IF(VLOOKUP(B1013,IMPORT!$F:$AF,24,FALSE)&lt;&gt;"null",VLOOKUP(B1013,IMPORT!$F:$AF,24,FALSE),""),"")</f>
        <v/>
      </c>
      <c r="Z1013" s="18" t="str">
        <f>IFERROR(IF(VLOOKUP(B1013,IMPORT!$F:$AF,25,FALSE)&lt;&gt;"null",VLOOKUP(B1013,IMPORT!$F:$AF,25,FALSE),""),"")</f>
        <v/>
      </c>
    </row>
    <row r="1014" spans="1:26">
      <c r="A1014" s="1" t="str">
        <f>IFERROR(IF(IMPORT!C1014&lt;&gt;"",IMPORT!C1014,""),"")</f>
        <v/>
      </c>
      <c r="B1014" s="1">
        <f>IFERROR(VLOOKUP(D1014,IMPORT!$1:$1048576,6,FALSE),"")</f>
        <v>0</v>
      </c>
      <c r="C1014" s="1" t="str">
        <f>IFERROR(VLOOKUP(B1014,IMPORT!$F:$G,2,FALSE),"")</f>
        <v/>
      </c>
      <c r="D1014" s="8" t="str">
        <f>IFERROR(IF(IMPORT!A1014&lt;&gt;"",IMPORT!A1014,""),"")</f>
        <v/>
      </c>
      <c r="E1014" s="1">
        <f>IFERROR(VLOOKUP(D1014,IMPORT!$1:$1048576,21,FALSE),"")</f>
        <v>0</v>
      </c>
      <c r="F1014" s="22" t="str">
        <f>IFERROR(IF(VLOOKUP(B1014,IMPORT!$F:$J,4,0)="true","","S"),"")</f>
        <v/>
      </c>
      <c r="G1014" s="10" t="str">
        <f>IFERROR(IF(VLOOKUP(B1014,IMPORT!$F:$J,5,0)="normal","","B"),"")</f>
        <v/>
      </c>
      <c r="H1014" s="23" t="str">
        <f>IFERROR(IF(VLOOKUP(B1014,IMPORT!$F:$L,7,0)="true","","P"),"")</f>
        <v/>
      </c>
      <c r="I1014" s="18" t="str">
        <f>IF(AND(OR(IMPORT!K1014="available",IMPORT!K1014="reservation",IMPORT!K1014="reservation-late"),OR(A1014&lt;&gt;"Z - Garage - Livraison",A1014&lt;&gt;"Z - Garage - Livraison")),B1014,"")</f>
        <v/>
      </c>
      <c r="J1014" s="18" t="str">
        <f>IFERROR(IF(VLOOKUP(B1014,IMPORT!$F:$AF,21,FALSE)&lt;&gt;"null",IF(OR(A1014="Z - Garage - Livraison",A1014="Z - Garage - Restitution"),"",B1014),""),"")</f>
        <v/>
      </c>
      <c r="K1014" s="18" t="str">
        <f>IF(AND(J1014="",OR(IMPORT!K1014="intervention",IMPORT!K1014="intervention-late")),IF(OR(A1014="Z - Garage - Livraison",A1014="Z - Garage - Restitution"),"",B1014),"")</f>
        <v/>
      </c>
      <c r="L1014" s="18" t="str">
        <f t="shared" si="30"/>
        <v/>
      </c>
      <c r="M1014" s="20" t="str">
        <f>IFERROR(INT(IF(OR(IMPORT!K1014="intervention",IMPORT!K1014="intervention-late",IMPORT!K1014="unavailable"),IF(J1014&lt;&gt;"",MID(VLOOKUP(B1014,IMPORT!$F:$AF,21,0),1,10),MID(VLOOKUP(B1014,IMPORT!$F:$AF,19,0),1,10)),"")),"")</f>
        <v/>
      </c>
      <c r="N1014" s="20" t="str">
        <f>IFERROR(INT(IF(OR(IMPORT!K1014="intervention",IMPORT!K1014="intervention-late",IMPORT!K1014="unavailable"),IF(J1014&lt;&gt;"",MID(VLOOKUP(B1014,IMPORT!$F:$AF,22,0),1,10),MID(VLOOKUP(B1014,IMPORT!$F:$AF,20,0),1,10)),"")),"")</f>
        <v/>
      </c>
      <c r="O1014" s="18" t="str">
        <f t="shared" ca="1" si="31"/>
        <v/>
      </c>
      <c r="P1014" s="14" t="str">
        <f>IFERROR(INT(IF(MID(VLOOKUP(B1014,IMPORT!$F:$AF,23,FALSE),1,10)&lt;&gt;"null",MID(VLOOKUP(B1014,IMPORT!$F:$AF,23,FALSE),1,10),"")),"")</f>
        <v/>
      </c>
      <c r="Q1014" s="16" t="str">
        <f>IFERROR(INT(IF(MID(VLOOKUP(B1014,IMPORT!$F:$AF,26,FALSE),1,10)&lt;&gt;"null",MID(VLOOKUP(B1014,IMPORT!$F:$AF,26,FALSE),1,10),"")),"")</f>
        <v/>
      </c>
      <c r="R1014" s="16" t="str">
        <f>IFERROR(IF(VLOOKUP(B1014,IMPORT!$F:$AF,11,FALSE)="true","X",""),"")</f>
        <v/>
      </c>
      <c r="S1014" s="16" t="str">
        <f>IFERROR(IF(VLOOKUP(B1014,IMPORT!$F:$AF,12,FALSE)="true","X",""),"")</f>
        <v/>
      </c>
      <c r="T1014" s="16" t="str">
        <f>IFERROR(IF(VLOOKUP(B1014,IMPORT!$F:$AF,9,FALSE)="true","X",""),"")</f>
        <v/>
      </c>
      <c r="U1014" s="16" t="str">
        <f>IFERROR(IF(VLOOKUP(B1014,IMPORT!$F:$AF,10,FALSE)="true","X",""),"")</f>
        <v/>
      </c>
      <c r="V1014" s="16" t="str">
        <f>IFERROR(IF(VLOOKUP(B1014,IMPORT!$F:$AF,13,FALSE)="true","X",""),"")</f>
        <v/>
      </c>
      <c r="W1014" s="16" t="str">
        <f>IFERROR(IF(VLOOKUP(B1014,IMPORT!$F:$AF,14,FALSE)="true","X",""),"")</f>
        <v/>
      </c>
      <c r="X1014" s="12" t="str">
        <f>IFERROR(INT(IF(MID(VLOOKUP(B1014,IMPORT!$F:$AF,27,FALSE),1,10)&lt;&gt;"null",MID(VLOOKUP(B1014,IMPORT!$F:$AF,27,FALSE),1,10),"-")),"")</f>
        <v/>
      </c>
      <c r="Y1014" s="21" t="str">
        <f>IFERROR(IF(VLOOKUP(B1014,IMPORT!$F:$AF,24,FALSE)&lt;&gt;"null",VLOOKUP(B1014,IMPORT!$F:$AF,24,FALSE),""),"")</f>
        <v/>
      </c>
      <c r="Z1014" s="18" t="str">
        <f>IFERROR(IF(VLOOKUP(B1014,IMPORT!$F:$AF,25,FALSE)&lt;&gt;"null",VLOOKUP(B1014,IMPORT!$F:$AF,25,FALSE),""),"")</f>
        <v/>
      </c>
    </row>
    <row r="1015" spans="1:26">
      <c r="A1015" s="1" t="str">
        <f>IFERROR(IF(IMPORT!C1015&lt;&gt;"",IMPORT!C1015,""),"")</f>
        <v/>
      </c>
      <c r="B1015" s="1">
        <f>IFERROR(VLOOKUP(D1015,IMPORT!$1:$1048576,6,FALSE),"")</f>
        <v>0</v>
      </c>
      <c r="C1015" s="1" t="str">
        <f>IFERROR(VLOOKUP(B1015,IMPORT!$F:$G,2,FALSE),"")</f>
        <v/>
      </c>
      <c r="D1015" s="8" t="str">
        <f>IFERROR(IF(IMPORT!A1015&lt;&gt;"",IMPORT!A1015,""),"")</f>
        <v/>
      </c>
      <c r="E1015" s="1">
        <f>IFERROR(VLOOKUP(D1015,IMPORT!$1:$1048576,21,FALSE),"")</f>
        <v>0</v>
      </c>
      <c r="F1015" s="22" t="str">
        <f>IFERROR(IF(VLOOKUP(B1015,IMPORT!$F:$J,4,0)="true","","S"),"")</f>
        <v/>
      </c>
      <c r="G1015" s="10" t="str">
        <f>IFERROR(IF(VLOOKUP(B1015,IMPORT!$F:$J,5,0)="normal","","B"),"")</f>
        <v/>
      </c>
      <c r="H1015" s="23" t="str">
        <f>IFERROR(IF(VLOOKUP(B1015,IMPORT!$F:$L,7,0)="true","","P"),"")</f>
        <v/>
      </c>
      <c r="I1015" s="18" t="str">
        <f>IF(AND(OR(IMPORT!K1015="available",IMPORT!K1015="reservation",IMPORT!K1015="reservation-late"),OR(A1015&lt;&gt;"Z - Garage - Livraison",A1015&lt;&gt;"Z - Garage - Livraison")),B1015,"")</f>
        <v/>
      </c>
      <c r="J1015" s="18" t="str">
        <f>IFERROR(IF(VLOOKUP(B1015,IMPORT!$F:$AF,21,FALSE)&lt;&gt;"null",IF(OR(A1015="Z - Garage - Livraison",A1015="Z - Garage - Restitution"),"",B1015),""),"")</f>
        <v/>
      </c>
      <c r="K1015" s="18" t="str">
        <f>IF(AND(J1015="",OR(IMPORT!K1015="intervention",IMPORT!K1015="intervention-late")),IF(OR(A1015="Z - Garage - Livraison",A1015="Z - Garage - Restitution"),"",B1015),"")</f>
        <v/>
      </c>
      <c r="L1015" s="18" t="str">
        <f t="shared" si="30"/>
        <v/>
      </c>
      <c r="M1015" s="20" t="str">
        <f>IFERROR(INT(IF(OR(IMPORT!K1015="intervention",IMPORT!K1015="intervention-late",IMPORT!K1015="unavailable"),IF(J1015&lt;&gt;"",MID(VLOOKUP(B1015,IMPORT!$F:$AF,21,0),1,10),MID(VLOOKUP(B1015,IMPORT!$F:$AF,19,0),1,10)),"")),"")</f>
        <v/>
      </c>
      <c r="N1015" s="20" t="str">
        <f>IFERROR(INT(IF(OR(IMPORT!K1015="intervention",IMPORT!K1015="intervention-late",IMPORT!K1015="unavailable"),IF(J1015&lt;&gt;"",MID(VLOOKUP(B1015,IMPORT!$F:$AF,22,0),1,10),MID(VLOOKUP(B1015,IMPORT!$F:$AF,20,0),1,10)),"")),"")</f>
        <v/>
      </c>
      <c r="O1015" s="18" t="str">
        <f t="shared" ca="1" si="31"/>
        <v/>
      </c>
      <c r="P1015" s="14" t="str">
        <f>IFERROR(INT(IF(MID(VLOOKUP(B1015,IMPORT!$F:$AF,23,FALSE),1,10)&lt;&gt;"null",MID(VLOOKUP(B1015,IMPORT!$F:$AF,23,FALSE),1,10),"")),"")</f>
        <v/>
      </c>
      <c r="Q1015" s="16" t="str">
        <f>IFERROR(INT(IF(MID(VLOOKUP(B1015,IMPORT!$F:$AF,26,FALSE),1,10)&lt;&gt;"null",MID(VLOOKUP(B1015,IMPORT!$F:$AF,26,FALSE),1,10),"")),"")</f>
        <v/>
      </c>
      <c r="R1015" s="16" t="str">
        <f>IFERROR(IF(VLOOKUP(B1015,IMPORT!$F:$AF,11,FALSE)="true","X",""),"")</f>
        <v/>
      </c>
      <c r="S1015" s="16" t="str">
        <f>IFERROR(IF(VLOOKUP(B1015,IMPORT!$F:$AF,12,FALSE)="true","X",""),"")</f>
        <v/>
      </c>
      <c r="T1015" s="16" t="str">
        <f>IFERROR(IF(VLOOKUP(B1015,IMPORT!$F:$AF,9,FALSE)="true","X",""),"")</f>
        <v/>
      </c>
      <c r="U1015" s="16" t="str">
        <f>IFERROR(IF(VLOOKUP(B1015,IMPORT!$F:$AF,10,FALSE)="true","X",""),"")</f>
        <v/>
      </c>
      <c r="V1015" s="16" t="str">
        <f>IFERROR(IF(VLOOKUP(B1015,IMPORT!$F:$AF,13,FALSE)="true","X",""),"")</f>
        <v/>
      </c>
      <c r="W1015" s="16" t="str">
        <f>IFERROR(IF(VLOOKUP(B1015,IMPORT!$F:$AF,14,FALSE)="true","X",""),"")</f>
        <v/>
      </c>
      <c r="X1015" s="12" t="str">
        <f>IFERROR(INT(IF(MID(VLOOKUP(B1015,IMPORT!$F:$AF,27,FALSE),1,10)&lt;&gt;"null",MID(VLOOKUP(B1015,IMPORT!$F:$AF,27,FALSE),1,10),"-")),"")</f>
        <v/>
      </c>
      <c r="Y1015" s="21" t="str">
        <f>IFERROR(IF(VLOOKUP(B1015,IMPORT!$F:$AF,24,FALSE)&lt;&gt;"null",VLOOKUP(B1015,IMPORT!$F:$AF,24,FALSE),""),"")</f>
        <v/>
      </c>
      <c r="Z1015" s="18" t="str">
        <f>IFERROR(IF(VLOOKUP(B1015,IMPORT!$F:$AF,25,FALSE)&lt;&gt;"null",VLOOKUP(B1015,IMPORT!$F:$AF,25,FALSE),""),"")</f>
        <v/>
      </c>
    </row>
    <row r="1016" spans="1:26">
      <c r="A1016" s="1" t="str">
        <f>IFERROR(IF(IMPORT!C1016&lt;&gt;"",IMPORT!C1016,""),"")</f>
        <v/>
      </c>
      <c r="B1016" s="1">
        <f>IFERROR(VLOOKUP(D1016,IMPORT!$1:$1048576,6,FALSE),"")</f>
        <v>0</v>
      </c>
      <c r="C1016" s="1" t="str">
        <f>IFERROR(VLOOKUP(B1016,IMPORT!$F:$G,2,FALSE),"")</f>
        <v/>
      </c>
      <c r="D1016" s="8" t="str">
        <f>IFERROR(IF(IMPORT!A1016&lt;&gt;"",IMPORT!A1016,""),"")</f>
        <v/>
      </c>
      <c r="E1016" s="1">
        <f>IFERROR(VLOOKUP(D1016,IMPORT!$1:$1048576,21,FALSE),"")</f>
        <v>0</v>
      </c>
      <c r="F1016" s="22" t="str">
        <f>IFERROR(IF(VLOOKUP(B1016,IMPORT!$F:$J,4,0)="true","","S"),"")</f>
        <v/>
      </c>
      <c r="G1016" s="10" t="str">
        <f>IFERROR(IF(VLOOKUP(B1016,IMPORT!$F:$J,5,0)="normal","","B"),"")</f>
        <v/>
      </c>
      <c r="H1016" s="23" t="str">
        <f>IFERROR(IF(VLOOKUP(B1016,IMPORT!$F:$L,7,0)="true","","P"),"")</f>
        <v/>
      </c>
      <c r="I1016" s="18" t="str">
        <f>IF(AND(OR(IMPORT!K1016="available",IMPORT!K1016="reservation",IMPORT!K1016="reservation-late"),OR(A1016&lt;&gt;"Z - Garage - Livraison",A1016&lt;&gt;"Z - Garage - Livraison")),B1016,"")</f>
        <v/>
      </c>
      <c r="J1016" s="18" t="str">
        <f>IFERROR(IF(VLOOKUP(B1016,IMPORT!$F:$AF,21,FALSE)&lt;&gt;"null",IF(OR(A1016="Z - Garage - Livraison",A1016="Z - Garage - Restitution"),"",B1016),""),"")</f>
        <v/>
      </c>
      <c r="K1016" s="18" t="str">
        <f>IF(AND(J1016="",OR(IMPORT!K1016="intervention",IMPORT!K1016="intervention-late")),IF(OR(A1016="Z - Garage - Livraison",A1016="Z - Garage - Restitution"),"",B1016),"")</f>
        <v/>
      </c>
      <c r="L1016" s="18" t="str">
        <f t="shared" si="30"/>
        <v/>
      </c>
      <c r="M1016" s="20" t="str">
        <f>IFERROR(INT(IF(OR(IMPORT!K1016="intervention",IMPORT!K1016="intervention-late",IMPORT!K1016="unavailable"),IF(J1016&lt;&gt;"",MID(VLOOKUP(B1016,IMPORT!$F:$AF,21,0),1,10),MID(VLOOKUP(B1016,IMPORT!$F:$AF,19,0),1,10)),"")),"")</f>
        <v/>
      </c>
      <c r="N1016" s="20" t="str">
        <f>IFERROR(INT(IF(OR(IMPORT!K1016="intervention",IMPORT!K1016="intervention-late",IMPORT!K1016="unavailable"),IF(J1016&lt;&gt;"",MID(VLOOKUP(B1016,IMPORT!$F:$AF,22,0),1,10),MID(VLOOKUP(B1016,IMPORT!$F:$AF,20,0),1,10)),"")),"")</f>
        <v/>
      </c>
      <c r="O1016" s="18" t="str">
        <f t="shared" ca="1" si="31"/>
        <v/>
      </c>
      <c r="P1016" s="14" t="str">
        <f>IFERROR(INT(IF(MID(VLOOKUP(B1016,IMPORT!$F:$AF,23,FALSE),1,10)&lt;&gt;"null",MID(VLOOKUP(B1016,IMPORT!$F:$AF,23,FALSE),1,10),"")),"")</f>
        <v/>
      </c>
      <c r="Q1016" s="16" t="str">
        <f>IFERROR(INT(IF(MID(VLOOKUP(B1016,IMPORT!$F:$AF,26,FALSE),1,10)&lt;&gt;"null",MID(VLOOKUP(B1016,IMPORT!$F:$AF,26,FALSE),1,10),"")),"")</f>
        <v/>
      </c>
      <c r="R1016" s="16" t="str">
        <f>IFERROR(IF(VLOOKUP(B1016,IMPORT!$F:$AF,11,FALSE)="true","X",""),"")</f>
        <v/>
      </c>
      <c r="S1016" s="16" t="str">
        <f>IFERROR(IF(VLOOKUP(B1016,IMPORT!$F:$AF,12,FALSE)="true","X",""),"")</f>
        <v/>
      </c>
      <c r="T1016" s="16" t="str">
        <f>IFERROR(IF(VLOOKUP(B1016,IMPORT!$F:$AF,9,FALSE)="true","X",""),"")</f>
        <v/>
      </c>
      <c r="U1016" s="16" t="str">
        <f>IFERROR(IF(VLOOKUP(B1016,IMPORT!$F:$AF,10,FALSE)="true","X",""),"")</f>
        <v/>
      </c>
      <c r="V1016" s="16" t="str">
        <f>IFERROR(IF(VLOOKUP(B1016,IMPORT!$F:$AF,13,FALSE)="true","X",""),"")</f>
        <v/>
      </c>
      <c r="W1016" s="16" t="str">
        <f>IFERROR(IF(VLOOKUP(B1016,IMPORT!$F:$AF,14,FALSE)="true","X",""),"")</f>
        <v/>
      </c>
      <c r="X1016" s="12" t="str">
        <f>IFERROR(INT(IF(MID(VLOOKUP(B1016,IMPORT!$F:$AF,27,FALSE),1,10)&lt;&gt;"null",MID(VLOOKUP(B1016,IMPORT!$F:$AF,27,FALSE),1,10),"-")),"")</f>
        <v/>
      </c>
      <c r="Y1016" s="21" t="str">
        <f>IFERROR(IF(VLOOKUP(B1016,IMPORT!$F:$AF,24,FALSE)&lt;&gt;"null",VLOOKUP(B1016,IMPORT!$F:$AF,24,FALSE),""),"")</f>
        <v/>
      </c>
      <c r="Z1016" s="18" t="str">
        <f>IFERROR(IF(VLOOKUP(B1016,IMPORT!$F:$AF,25,FALSE)&lt;&gt;"null",VLOOKUP(B1016,IMPORT!$F:$AF,25,FALSE),""),"")</f>
        <v/>
      </c>
    </row>
    <row r="1017" spans="1:26">
      <c r="A1017" s="1" t="str">
        <f>IFERROR(IF(IMPORT!C1017&lt;&gt;"",IMPORT!C1017,""),"")</f>
        <v/>
      </c>
      <c r="B1017" s="1">
        <f>IFERROR(VLOOKUP(D1017,IMPORT!$1:$1048576,6,FALSE),"")</f>
        <v>0</v>
      </c>
      <c r="C1017" s="1" t="str">
        <f>IFERROR(VLOOKUP(B1017,IMPORT!$F:$G,2,FALSE),"")</f>
        <v/>
      </c>
      <c r="D1017" s="8" t="str">
        <f>IFERROR(IF(IMPORT!A1017&lt;&gt;"",IMPORT!A1017,""),"")</f>
        <v/>
      </c>
      <c r="E1017" s="1">
        <f>IFERROR(VLOOKUP(D1017,IMPORT!$1:$1048576,21,FALSE),"")</f>
        <v>0</v>
      </c>
      <c r="F1017" s="22" t="str">
        <f>IFERROR(IF(VLOOKUP(B1017,IMPORT!$F:$J,4,0)="true","","S"),"")</f>
        <v/>
      </c>
      <c r="G1017" s="10" t="str">
        <f>IFERROR(IF(VLOOKUP(B1017,IMPORT!$F:$J,5,0)="normal","","B"),"")</f>
        <v/>
      </c>
      <c r="H1017" s="23" t="str">
        <f>IFERROR(IF(VLOOKUP(B1017,IMPORT!$F:$L,7,0)="true","","P"),"")</f>
        <v/>
      </c>
      <c r="I1017" s="18" t="str">
        <f>IF(AND(OR(IMPORT!K1017="available",IMPORT!K1017="reservation",IMPORT!K1017="reservation-late"),OR(A1017&lt;&gt;"Z - Garage - Livraison",A1017&lt;&gt;"Z - Garage - Livraison")),B1017,"")</f>
        <v/>
      </c>
      <c r="J1017" s="18" t="str">
        <f>IFERROR(IF(VLOOKUP(B1017,IMPORT!$F:$AF,21,FALSE)&lt;&gt;"null",IF(OR(A1017="Z - Garage - Livraison",A1017="Z - Garage - Restitution"),"",B1017),""),"")</f>
        <v/>
      </c>
      <c r="K1017" s="18" t="str">
        <f>IF(AND(J1017="",OR(IMPORT!K1017="intervention",IMPORT!K1017="intervention-late")),IF(OR(A1017="Z - Garage - Livraison",A1017="Z - Garage - Restitution"),"",B1017),"")</f>
        <v/>
      </c>
      <c r="L1017" s="18" t="str">
        <f t="shared" si="30"/>
        <v/>
      </c>
      <c r="M1017" s="20" t="str">
        <f>IFERROR(INT(IF(OR(IMPORT!K1017="intervention",IMPORT!K1017="intervention-late",IMPORT!K1017="unavailable"),IF(J1017&lt;&gt;"",MID(VLOOKUP(B1017,IMPORT!$F:$AF,21,0),1,10),MID(VLOOKUP(B1017,IMPORT!$F:$AF,19,0),1,10)),"")),"")</f>
        <v/>
      </c>
      <c r="N1017" s="20" t="str">
        <f>IFERROR(INT(IF(OR(IMPORT!K1017="intervention",IMPORT!K1017="intervention-late",IMPORT!K1017="unavailable"),IF(J1017&lt;&gt;"",MID(VLOOKUP(B1017,IMPORT!$F:$AF,22,0),1,10),MID(VLOOKUP(B1017,IMPORT!$F:$AF,20,0),1,10)),"")),"")</f>
        <v/>
      </c>
      <c r="O1017" s="18" t="str">
        <f t="shared" ca="1" si="31"/>
        <v/>
      </c>
      <c r="P1017" s="14" t="str">
        <f>IFERROR(INT(IF(MID(VLOOKUP(B1017,IMPORT!$F:$AF,23,FALSE),1,10)&lt;&gt;"null",MID(VLOOKUP(B1017,IMPORT!$F:$AF,23,FALSE),1,10),"")),"")</f>
        <v/>
      </c>
      <c r="Q1017" s="16" t="str">
        <f>IFERROR(INT(IF(MID(VLOOKUP(B1017,IMPORT!$F:$AF,26,FALSE),1,10)&lt;&gt;"null",MID(VLOOKUP(B1017,IMPORT!$F:$AF,26,FALSE),1,10),"")),"")</f>
        <v/>
      </c>
      <c r="R1017" s="16" t="str">
        <f>IFERROR(IF(VLOOKUP(B1017,IMPORT!$F:$AF,11,FALSE)="true","X",""),"")</f>
        <v/>
      </c>
      <c r="S1017" s="16" t="str">
        <f>IFERROR(IF(VLOOKUP(B1017,IMPORT!$F:$AF,12,FALSE)="true","X",""),"")</f>
        <v/>
      </c>
      <c r="T1017" s="16" t="str">
        <f>IFERROR(IF(VLOOKUP(B1017,IMPORT!$F:$AF,9,FALSE)="true","X",""),"")</f>
        <v/>
      </c>
      <c r="U1017" s="16" t="str">
        <f>IFERROR(IF(VLOOKUP(B1017,IMPORT!$F:$AF,10,FALSE)="true","X",""),"")</f>
        <v/>
      </c>
      <c r="V1017" s="16" t="str">
        <f>IFERROR(IF(VLOOKUP(B1017,IMPORT!$F:$AF,13,FALSE)="true","X",""),"")</f>
        <v/>
      </c>
      <c r="W1017" s="16" t="str">
        <f>IFERROR(IF(VLOOKUP(B1017,IMPORT!$F:$AF,14,FALSE)="true","X",""),"")</f>
        <v/>
      </c>
      <c r="X1017" s="12" t="str">
        <f>IFERROR(INT(IF(MID(VLOOKUP(B1017,IMPORT!$F:$AF,27,FALSE),1,10)&lt;&gt;"null",MID(VLOOKUP(B1017,IMPORT!$F:$AF,27,FALSE),1,10),"-")),"")</f>
        <v/>
      </c>
      <c r="Y1017" s="21" t="str">
        <f>IFERROR(IF(VLOOKUP(B1017,IMPORT!$F:$AF,24,FALSE)&lt;&gt;"null",VLOOKUP(B1017,IMPORT!$F:$AF,24,FALSE),""),"")</f>
        <v/>
      </c>
      <c r="Z1017" s="18" t="str">
        <f>IFERROR(IF(VLOOKUP(B1017,IMPORT!$F:$AF,25,FALSE)&lt;&gt;"null",VLOOKUP(B1017,IMPORT!$F:$AF,25,FALSE),""),"")</f>
        <v/>
      </c>
    </row>
    <row r="1018" spans="1:26">
      <c r="A1018" s="1" t="str">
        <f>IFERROR(IF(IMPORT!C1018&lt;&gt;"",IMPORT!C1018,""),"")</f>
        <v/>
      </c>
      <c r="B1018" s="1">
        <f>IFERROR(VLOOKUP(D1018,IMPORT!$1:$1048576,6,FALSE),"")</f>
        <v>0</v>
      </c>
      <c r="C1018" s="1" t="str">
        <f>IFERROR(VLOOKUP(B1018,IMPORT!$F:$G,2,FALSE),"")</f>
        <v/>
      </c>
      <c r="D1018" s="8" t="str">
        <f>IFERROR(IF(IMPORT!A1018&lt;&gt;"",IMPORT!A1018,""),"")</f>
        <v/>
      </c>
      <c r="E1018" s="1">
        <f>IFERROR(VLOOKUP(D1018,IMPORT!$1:$1048576,21,FALSE),"")</f>
        <v>0</v>
      </c>
      <c r="F1018" s="22" t="str">
        <f>IFERROR(IF(VLOOKUP(B1018,IMPORT!$F:$J,4,0)="true","","S"),"")</f>
        <v/>
      </c>
      <c r="G1018" s="10" t="str">
        <f>IFERROR(IF(VLOOKUP(B1018,IMPORT!$F:$J,5,0)="normal","","B"),"")</f>
        <v/>
      </c>
      <c r="H1018" s="23" t="str">
        <f>IFERROR(IF(VLOOKUP(B1018,IMPORT!$F:$L,7,0)="true","","P"),"")</f>
        <v/>
      </c>
      <c r="I1018" s="18" t="str">
        <f>IF(AND(OR(IMPORT!K1018="available",IMPORT!K1018="reservation",IMPORT!K1018="reservation-late"),OR(A1018&lt;&gt;"Z - Garage - Livraison",A1018&lt;&gt;"Z - Garage - Livraison")),B1018,"")</f>
        <v/>
      </c>
      <c r="J1018" s="18" t="str">
        <f>IFERROR(IF(VLOOKUP(B1018,IMPORT!$F:$AF,21,FALSE)&lt;&gt;"null",IF(OR(A1018="Z - Garage - Livraison",A1018="Z - Garage - Restitution"),"",B1018),""),"")</f>
        <v/>
      </c>
      <c r="K1018" s="18" t="str">
        <f>IF(AND(J1018="",OR(IMPORT!K1018="intervention",IMPORT!K1018="intervention-late")),IF(OR(A1018="Z - Garage - Livraison",A1018="Z - Garage - Restitution"),"",B1018),"")</f>
        <v/>
      </c>
      <c r="L1018" s="18" t="str">
        <f t="shared" si="30"/>
        <v/>
      </c>
      <c r="M1018" s="20" t="str">
        <f>IFERROR(INT(IF(OR(IMPORT!K1018="intervention",IMPORT!K1018="intervention-late",IMPORT!K1018="unavailable"),IF(J1018&lt;&gt;"",MID(VLOOKUP(B1018,IMPORT!$F:$AF,21,0),1,10),MID(VLOOKUP(B1018,IMPORT!$F:$AF,19,0),1,10)),"")),"")</f>
        <v/>
      </c>
      <c r="N1018" s="20" t="str">
        <f>IFERROR(INT(IF(OR(IMPORT!K1018="intervention",IMPORT!K1018="intervention-late",IMPORT!K1018="unavailable"),IF(J1018&lt;&gt;"",MID(VLOOKUP(B1018,IMPORT!$F:$AF,22,0),1,10),MID(VLOOKUP(B1018,IMPORT!$F:$AF,20,0),1,10)),"")),"")</f>
        <v/>
      </c>
      <c r="O1018" s="18" t="str">
        <f t="shared" ca="1" si="31"/>
        <v/>
      </c>
      <c r="P1018" s="14" t="str">
        <f>IFERROR(INT(IF(MID(VLOOKUP(B1018,IMPORT!$F:$AF,23,FALSE),1,10)&lt;&gt;"null",MID(VLOOKUP(B1018,IMPORT!$F:$AF,23,FALSE),1,10),"")),"")</f>
        <v/>
      </c>
      <c r="Q1018" s="16" t="str">
        <f>IFERROR(INT(IF(MID(VLOOKUP(B1018,IMPORT!$F:$AF,26,FALSE),1,10)&lt;&gt;"null",MID(VLOOKUP(B1018,IMPORT!$F:$AF,26,FALSE),1,10),"")),"")</f>
        <v/>
      </c>
      <c r="R1018" s="16" t="str">
        <f>IFERROR(IF(VLOOKUP(B1018,IMPORT!$F:$AF,11,FALSE)="true","X",""),"")</f>
        <v/>
      </c>
      <c r="S1018" s="16" t="str">
        <f>IFERROR(IF(VLOOKUP(B1018,IMPORT!$F:$AF,12,FALSE)="true","X",""),"")</f>
        <v/>
      </c>
      <c r="T1018" s="16" t="str">
        <f>IFERROR(IF(VLOOKUP(B1018,IMPORT!$F:$AF,9,FALSE)="true","X",""),"")</f>
        <v/>
      </c>
      <c r="U1018" s="16" t="str">
        <f>IFERROR(IF(VLOOKUP(B1018,IMPORT!$F:$AF,10,FALSE)="true","X",""),"")</f>
        <v/>
      </c>
      <c r="V1018" s="16" t="str">
        <f>IFERROR(IF(VLOOKUP(B1018,IMPORT!$F:$AF,13,FALSE)="true","X",""),"")</f>
        <v/>
      </c>
      <c r="W1018" s="16" t="str">
        <f>IFERROR(IF(VLOOKUP(B1018,IMPORT!$F:$AF,14,FALSE)="true","X",""),"")</f>
        <v/>
      </c>
      <c r="X1018" s="12" t="str">
        <f>IFERROR(INT(IF(MID(VLOOKUP(B1018,IMPORT!$F:$AF,27,FALSE),1,10)&lt;&gt;"null",MID(VLOOKUP(B1018,IMPORT!$F:$AF,27,FALSE),1,10),"-")),"")</f>
        <v/>
      </c>
      <c r="Y1018" s="21" t="str">
        <f>IFERROR(IF(VLOOKUP(B1018,IMPORT!$F:$AF,24,FALSE)&lt;&gt;"null",VLOOKUP(B1018,IMPORT!$F:$AF,24,FALSE),""),"")</f>
        <v/>
      </c>
      <c r="Z1018" s="18" t="str">
        <f>IFERROR(IF(VLOOKUP(B1018,IMPORT!$F:$AF,25,FALSE)&lt;&gt;"null",VLOOKUP(B1018,IMPORT!$F:$AF,25,FALSE),""),"")</f>
        <v/>
      </c>
    </row>
    <row r="1019" spans="1:26">
      <c r="A1019" s="1" t="str">
        <f>IFERROR(IF(IMPORT!C1019&lt;&gt;"",IMPORT!C1019,""),"")</f>
        <v/>
      </c>
      <c r="B1019" s="1">
        <f>IFERROR(VLOOKUP(D1019,IMPORT!$1:$1048576,6,FALSE),"")</f>
        <v>0</v>
      </c>
      <c r="C1019" s="1" t="str">
        <f>IFERROR(VLOOKUP(B1019,IMPORT!$F:$G,2,FALSE),"")</f>
        <v/>
      </c>
      <c r="D1019" s="8" t="str">
        <f>IFERROR(IF(IMPORT!A1019&lt;&gt;"",IMPORT!A1019,""),"")</f>
        <v/>
      </c>
      <c r="E1019" s="1">
        <f>IFERROR(VLOOKUP(D1019,IMPORT!$1:$1048576,21,FALSE),"")</f>
        <v>0</v>
      </c>
      <c r="F1019" s="22" t="str">
        <f>IFERROR(IF(VLOOKUP(B1019,IMPORT!$F:$J,4,0)="true","","S"),"")</f>
        <v/>
      </c>
      <c r="G1019" s="10" t="str">
        <f>IFERROR(IF(VLOOKUP(B1019,IMPORT!$F:$J,5,0)="normal","","B"),"")</f>
        <v/>
      </c>
      <c r="H1019" s="23" t="str">
        <f>IFERROR(IF(VLOOKUP(B1019,IMPORT!$F:$L,7,0)="true","","P"),"")</f>
        <v/>
      </c>
      <c r="I1019" s="18" t="str">
        <f>IF(AND(OR(IMPORT!K1019="available",IMPORT!K1019="reservation",IMPORT!K1019="reservation-late"),OR(A1019&lt;&gt;"Z - Garage - Livraison",A1019&lt;&gt;"Z - Garage - Livraison")),B1019,"")</f>
        <v/>
      </c>
      <c r="J1019" s="18" t="str">
        <f>IFERROR(IF(VLOOKUP(B1019,IMPORT!$F:$AF,21,FALSE)&lt;&gt;"null",IF(OR(A1019="Z - Garage - Livraison",A1019="Z - Garage - Restitution"),"",B1019),""),"")</f>
        <v/>
      </c>
      <c r="K1019" s="18" t="str">
        <f>IF(AND(J1019="",OR(IMPORT!K1019="intervention",IMPORT!K1019="intervention-late")),IF(OR(A1019="Z - Garage - Livraison",A1019="Z - Garage - Restitution"),"",B1019),"")</f>
        <v/>
      </c>
      <c r="L1019" s="18" t="str">
        <f t="shared" si="30"/>
        <v/>
      </c>
      <c r="M1019" s="20" t="str">
        <f>IFERROR(INT(IF(OR(IMPORT!K1019="intervention",IMPORT!K1019="intervention-late",IMPORT!K1019="unavailable"),IF(J1019&lt;&gt;"",MID(VLOOKUP(B1019,IMPORT!$F:$AF,21,0),1,10),MID(VLOOKUP(B1019,IMPORT!$F:$AF,19,0),1,10)),"")),"")</f>
        <v/>
      </c>
      <c r="N1019" s="20" t="str">
        <f>IFERROR(INT(IF(OR(IMPORT!K1019="intervention",IMPORT!K1019="intervention-late",IMPORT!K1019="unavailable"),IF(J1019&lt;&gt;"",MID(VLOOKUP(B1019,IMPORT!$F:$AF,22,0),1,10),MID(VLOOKUP(B1019,IMPORT!$F:$AF,20,0),1,10)),"")),"")</f>
        <v/>
      </c>
      <c r="O1019" s="18" t="str">
        <f t="shared" ca="1" si="31"/>
        <v/>
      </c>
      <c r="P1019" s="14" t="str">
        <f>IFERROR(INT(IF(MID(VLOOKUP(B1019,IMPORT!$F:$AF,23,FALSE),1,10)&lt;&gt;"null",MID(VLOOKUP(B1019,IMPORT!$F:$AF,23,FALSE),1,10),"")),"")</f>
        <v/>
      </c>
      <c r="Q1019" s="16" t="str">
        <f>IFERROR(INT(IF(MID(VLOOKUP(B1019,IMPORT!$F:$AF,26,FALSE),1,10)&lt;&gt;"null",MID(VLOOKUP(B1019,IMPORT!$F:$AF,26,FALSE),1,10),"")),"")</f>
        <v/>
      </c>
      <c r="R1019" s="16" t="str">
        <f>IFERROR(IF(VLOOKUP(B1019,IMPORT!$F:$AF,11,FALSE)="true","X",""),"")</f>
        <v/>
      </c>
      <c r="S1019" s="16" t="str">
        <f>IFERROR(IF(VLOOKUP(B1019,IMPORT!$F:$AF,12,FALSE)="true","X",""),"")</f>
        <v/>
      </c>
      <c r="T1019" s="16" t="str">
        <f>IFERROR(IF(VLOOKUP(B1019,IMPORT!$F:$AF,9,FALSE)="true","X",""),"")</f>
        <v/>
      </c>
      <c r="U1019" s="16" t="str">
        <f>IFERROR(IF(VLOOKUP(B1019,IMPORT!$F:$AF,10,FALSE)="true","X",""),"")</f>
        <v/>
      </c>
      <c r="V1019" s="16" t="str">
        <f>IFERROR(IF(VLOOKUP(B1019,IMPORT!$F:$AF,13,FALSE)="true","X",""),"")</f>
        <v/>
      </c>
      <c r="W1019" s="16" t="str">
        <f>IFERROR(IF(VLOOKUP(B1019,IMPORT!$F:$AF,14,FALSE)="true","X",""),"")</f>
        <v/>
      </c>
      <c r="X1019" s="12" t="str">
        <f>IFERROR(INT(IF(MID(VLOOKUP(B1019,IMPORT!$F:$AF,27,FALSE),1,10)&lt;&gt;"null",MID(VLOOKUP(B1019,IMPORT!$F:$AF,27,FALSE),1,10),"-")),"")</f>
        <v/>
      </c>
      <c r="Y1019" s="21" t="str">
        <f>IFERROR(IF(VLOOKUP(B1019,IMPORT!$F:$AF,24,FALSE)&lt;&gt;"null",VLOOKUP(B1019,IMPORT!$F:$AF,24,FALSE),""),"")</f>
        <v/>
      </c>
      <c r="Z1019" s="18" t="str">
        <f>IFERROR(IF(VLOOKUP(B1019,IMPORT!$F:$AF,25,FALSE)&lt;&gt;"null",VLOOKUP(B1019,IMPORT!$F:$AF,25,FALSE),""),"")</f>
        <v/>
      </c>
    </row>
    <row r="1020" spans="1:26">
      <c r="A1020" s="1" t="str">
        <f>IFERROR(IF(IMPORT!C1020&lt;&gt;"",IMPORT!C1020,""),"")</f>
        <v/>
      </c>
      <c r="B1020" s="1">
        <f>IFERROR(VLOOKUP(D1020,IMPORT!$1:$1048576,6,FALSE),"")</f>
        <v>0</v>
      </c>
      <c r="C1020" s="1" t="str">
        <f>IFERROR(VLOOKUP(B1020,IMPORT!$F:$G,2,FALSE),"")</f>
        <v/>
      </c>
      <c r="D1020" s="8" t="str">
        <f>IFERROR(IF(IMPORT!A1020&lt;&gt;"",IMPORT!A1020,""),"")</f>
        <v/>
      </c>
      <c r="E1020" s="1">
        <f>IFERROR(VLOOKUP(D1020,IMPORT!$1:$1048576,21,FALSE),"")</f>
        <v>0</v>
      </c>
      <c r="F1020" s="22" t="str">
        <f>IFERROR(IF(VLOOKUP(B1020,IMPORT!$F:$J,4,0)="true","","S"),"")</f>
        <v/>
      </c>
      <c r="G1020" s="10" t="str">
        <f>IFERROR(IF(VLOOKUP(B1020,IMPORT!$F:$J,5,0)="normal","","B"),"")</f>
        <v/>
      </c>
      <c r="H1020" s="23" t="str">
        <f>IFERROR(IF(VLOOKUP(B1020,IMPORT!$F:$L,7,0)="true","","P"),"")</f>
        <v/>
      </c>
      <c r="I1020" s="18" t="str">
        <f>IF(AND(OR(IMPORT!K1020="available",IMPORT!K1020="reservation",IMPORT!K1020="reservation-late"),OR(A1020&lt;&gt;"Z - Garage - Livraison",A1020&lt;&gt;"Z - Garage - Livraison")),B1020,"")</f>
        <v/>
      </c>
      <c r="J1020" s="18" t="str">
        <f>IFERROR(IF(VLOOKUP(B1020,IMPORT!$F:$AF,21,FALSE)&lt;&gt;"null",IF(OR(A1020="Z - Garage - Livraison",A1020="Z - Garage - Restitution"),"",B1020),""),"")</f>
        <v/>
      </c>
      <c r="K1020" s="18" t="str">
        <f>IF(AND(J1020="",OR(IMPORT!K1020="intervention",IMPORT!K1020="intervention-late")),IF(OR(A1020="Z - Garage - Livraison",A1020="Z - Garage - Restitution"),"",B1020),"")</f>
        <v/>
      </c>
      <c r="L1020" s="18" t="str">
        <f t="shared" si="30"/>
        <v/>
      </c>
      <c r="M1020" s="20" t="str">
        <f>IFERROR(INT(IF(OR(IMPORT!K1020="intervention",IMPORT!K1020="intervention-late",IMPORT!K1020="unavailable"),IF(J1020&lt;&gt;"",MID(VLOOKUP(B1020,IMPORT!$F:$AF,21,0),1,10),MID(VLOOKUP(B1020,IMPORT!$F:$AF,19,0),1,10)),"")),"")</f>
        <v/>
      </c>
      <c r="N1020" s="20" t="str">
        <f>IFERROR(INT(IF(OR(IMPORT!K1020="intervention",IMPORT!K1020="intervention-late",IMPORT!K1020="unavailable"),IF(J1020&lt;&gt;"",MID(VLOOKUP(B1020,IMPORT!$F:$AF,22,0),1,10),MID(VLOOKUP(B1020,IMPORT!$F:$AF,20,0),1,10)),"")),"")</f>
        <v/>
      </c>
      <c r="O1020" s="18" t="str">
        <f t="shared" ca="1" si="31"/>
        <v/>
      </c>
      <c r="P1020" s="14" t="str">
        <f>IFERROR(INT(IF(MID(VLOOKUP(B1020,IMPORT!$F:$AF,23,FALSE),1,10)&lt;&gt;"null",MID(VLOOKUP(B1020,IMPORT!$F:$AF,23,FALSE),1,10),"")),"")</f>
        <v/>
      </c>
      <c r="Q1020" s="16" t="str">
        <f>IFERROR(INT(IF(MID(VLOOKUP(B1020,IMPORT!$F:$AF,26,FALSE),1,10)&lt;&gt;"null",MID(VLOOKUP(B1020,IMPORT!$F:$AF,26,FALSE),1,10),"")),"")</f>
        <v/>
      </c>
      <c r="R1020" s="16" t="str">
        <f>IFERROR(IF(VLOOKUP(B1020,IMPORT!$F:$AF,11,FALSE)="true","X",""),"")</f>
        <v/>
      </c>
      <c r="S1020" s="16" t="str">
        <f>IFERROR(IF(VLOOKUP(B1020,IMPORT!$F:$AF,12,FALSE)="true","X",""),"")</f>
        <v/>
      </c>
      <c r="T1020" s="16" t="str">
        <f>IFERROR(IF(VLOOKUP(B1020,IMPORT!$F:$AF,9,FALSE)="true","X",""),"")</f>
        <v/>
      </c>
      <c r="U1020" s="16" t="str">
        <f>IFERROR(IF(VLOOKUP(B1020,IMPORT!$F:$AF,10,FALSE)="true","X",""),"")</f>
        <v/>
      </c>
      <c r="V1020" s="16" t="str">
        <f>IFERROR(IF(VLOOKUP(B1020,IMPORT!$F:$AF,13,FALSE)="true","X",""),"")</f>
        <v/>
      </c>
      <c r="W1020" s="16" t="str">
        <f>IFERROR(IF(VLOOKUP(B1020,IMPORT!$F:$AF,14,FALSE)="true","X",""),"")</f>
        <v/>
      </c>
      <c r="X1020" s="12" t="str">
        <f>IFERROR(INT(IF(MID(VLOOKUP(B1020,IMPORT!$F:$AF,27,FALSE),1,10)&lt;&gt;"null",MID(VLOOKUP(B1020,IMPORT!$F:$AF,27,FALSE),1,10),"-")),"")</f>
        <v/>
      </c>
      <c r="Y1020" s="21" t="str">
        <f>IFERROR(IF(VLOOKUP(B1020,IMPORT!$F:$AF,24,FALSE)&lt;&gt;"null",VLOOKUP(B1020,IMPORT!$F:$AF,24,FALSE),""),"")</f>
        <v/>
      </c>
      <c r="Z1020" s="18" t="str">
        <f>IFERROR(IF(VLOOKUP(B1020,IMPORT!$F:$AF,25,FALSE)&lt;&gt;"null",VLOOKUP(B1020,IMPORT!$F:$AF,25,FALSE),""),"")</f>
        <v/>
      </c>
    </row>
    <row r="1021" spans="1:26">
      <c r="A1021" s="1" t="str">
        <f>IFERROR(IF(IMPORT!C1021&lt;&gt;"",IMPORT!C1021,""),"")</f>
        <v/>
      </c>
      <c r="B1021" s="1">
        <f>IFERROR(VLOOKUP(D1021,IMPORT!$1:$1048576,6,FALSE),"")</f>
        <v>0</v>
      </c>
      <c r="C1021" s="1" t="str">
        <f>IFERROR(VLOOKUP(B1021,IMPORT!$F:$G,2,FALSE),"")</f>
        <v/>
      </c>
      <c r="D1021" s="8" t="str">
        <f>IFERROR(IF(IMPORT!A1021&lt;&gt;"",IMPORT!A1021,""),"")</f>
        <v/>
      </c>
      <c r="E1021" s="1">
        <f>IFERROR(VLOOKUP(D1021,IMPORT!$1:$1048576,21,FALSE),"")</f>
        <v>0</v>
      </c>
      <c r="F1021" s="22" t="str">
        <f>IFERROR(IF(VLOOKUP(B1021,IMPORT!$F:$J,4,0)="true","","S"),"")</f>
        <v/>
      </c>
      <c r="G1021" s="10" t="str">
        <f>IFERROR(IF(VLOOKUP(B1021,IMPORT!$F:$J,5,0)="normal","","B"),"")</f>
        <v/>
      </c>
      <c r="H1021" s="23" t="str">
        <f>IFERROR(IF(VLOOKUP(B1021,IMPORT!$F:$L,7,0)="true","","P"),"")</f>
        <v/>
      </c>
      <c r="I1021" s="18" t="str">
        <f>IF(AND(OR(IMPORT!K1021="available",IMPORT!K1021="reservation",IMPORT!K1021="reservation-late"),OR(A1021&lt;&gt;"Z - Garage - Livraison",A1021&lt;&gt;"Z - Garage - Livraison")),B1021,"")</f>
        <v/>
      </c>
      <c r="J1021" s="18" t="str">
        <f>IFERROR(IF(VLOOKUP(B1021,IMPORT!$F:$AF,21,FALSE)&lt;&gt;"null",IF(OR(A1021="Z - Garage - Livraison",A1021="Z - Garage - Restitution"),"",B1021),""),"")</f>
        <v/>
      </c>
      <c r="K1021" s="18" t="str">
        <f>IF(AND(J1021="",OR(IMPORT!K1021="intervention",IMPORT!K1021="intervention-late")),IF(OR(A1021="Z - Garage - Livraison",A1021="Z - Garage - Restitution"),"",B1021),"")</f>
        <v/>
      </c>
      <c r="L1021" s="18" t="str">
        <f t="shared" si="30"/>
        <v/>
      </c>
      <c r="M1021" s="20" t="str">
        <f>IFERROR(INT(IF(OR(IMPORT!K1021="intervention",IMPORT!K1021="intervention-late",IMPORT!K1021="unavailable"),IF(J1021&lt;&gt;"",MID(VLOOKUP(B1021,IMPORT!$F:$AF,21,0),1,10),MID(VLOOKUP(B1021,IMPORT!$F:$AF,19,0),1,10)),"")),"")</f>
        <v/>
      </c>
      <c r="N1021" s="20" t="str">
        <f>IFERROR(INT(IF(OR(IMPORT!K1021="intervention",IMPORT!K1021="intervention-late",IMPORT!K1021="unavailable"),IF(J1021&lt;&gt;"",MID(VLOOKUP(B1021,IMPORT!$F:$AF,22,0),1,10),MID(VLOOKUP(B1021,IMPORT!$F:$AF,20,0),1,10)),"")),"")</f>
        <v/>
      </c>
      <c r="O1021" s="18" t="str">
        <f t="shared" ca="1" si="31"/>
        <v/>
      </c>
      <c r="P1021" s="14" t="str">
        <f>IFERROR(INT(IF(MID(VLOOKUP(B1021,IMPORT!$F:$AF,23,FALSE),1,10)&lt;&gt;"null",MID(VLOOKUP(B1021,IMPORT!$F:$AF,23,FALSE),1,10),"")),"")</f>
        <v/>
      </c>
      <c r="Q1021" s="16" t="str">
        <f>IFERROR(INT(IF(MID(VLOOKUP(B1021,IMPORT!$F:$AF,26,FALSE),1,10)&lt;&gt;"null",MID(VLOOKUP(B1021,IMPORT!$F:$AF,26,FALSE),1,10),"")),"")</f>
        <v/>
      </c>
      <c r="R1021" s="16" t="str">
        <f>IFERROR(IF(VLOOKUP(B1021,IMPORT!$F:$AF,11,FALSE)="true","X",""),"")</f>
        <v/>
      </c>
      <c r="S1021" s="16" t="str">
        <f>IFERROR(IF(VLOOKUP(B1021,IMPORT!$F:$AF,12,FALSE)="true","X",""),"")</f>
        <v/>
      </c>
      <c r="T1021" s="16" t="str">
        <f>IFERROR(IF(VLOOKUP(B1021,IMPORT!$F:$AF,9,FALSE)="true","X",""),"")</f>
        <v/>
      </c>
      <c r="U1021" s="16" t="str">
        <f>IFERROR(IF(VLOOKUP(B1021,IMPORT!$F:$AF,10,FALSE)="true","X",""),"")</f>
        <v/>
      </c>
      <c r="V1021" s="16" t="str">
        <f>IFERROR(IF(VLOOKUP(B1021,IMPORT!$F:$AF,13,FALSE)="true","X",""),"")</f>
        <v/>
      </c>
      <c r="W1021" s="16" t="str">
        <f>IFERROR(IF(VLOOKUP(B1021,IMPORT!$F:$AF,14,FALSE)="true","X",""),"")</f>
        <v/>
      </c>
      <c r="X1021" s="12" t="str">
        <f>IFERROR(INT(IF(MID(VLOOKUP(B1021,IMPORT!$F:$AF,27,FALSE),1,10)&lt;&gt;"null",MID(VLOOKUP(B1021,IMPORT!$F:$AF,27,FALSE),1,10),"-")),"")</f>
        <v/>
      </c>
      <c r="Y1021" s="21" t="str">
        <f>IFERROR(IF(VLOOKUP(B1021,IMPORT!$F:$AF,24,FALSE)&lt;&gt;"null",VLOOKUP(B1021,IMPORT!$F:$AF,24,FALSE),""),"")</f>
        <v/>
      </c>
      <c r="Z1021" s="18" t="str">
        <f>IFERROR(IF(VLOOKUP(B1021,IMPORT!$F:$AF,25,FALSE)&lt;&gt;"null",VLOOKUP(B1021,IMPORT!$F:$AF,25,FALSE),""),"")</f>
        <v/>
      </c>
    </row>
    <row r="1022" spans="1:26">
      <c r="A1022" s="1" t="str">
        <f>IFERROR(IF(IMPORT!C1022&lt;&gt;"",IMPORT!C1022,""),"")</f>
        <v/>
      </c>
      <c r="B1022" s="1">
        <f>IFERROR(VLOOKUP(D1022,IMPORT!$1:$1048576,6,FALSE),"")</f>
        <v>0</v>
      </c>
      <c r="C1022" s="1" t="str">
        <f>IFERROR(VLOOKUP(B1022,IMPORT!$F:$G,2,FALSE),"")</f>
        <v/>
      </c>
      <c r="D1022" s="8" t="str">
        <f>IFERROR(IF(IMPORT!A1022&lt;&gt;"",IMPORT!A1022,""),"")</f>
        <v/>
      </c>
      <c r="E1022" s="1">
        <f>IFERROR(VLOOKUP(D1022,IMPORT!$1:$1048576,21,FALSE),"")</f>
        <v>0</v>
      </c>
      <c r="F1022" s="22" t="str">
        <f>IFERROR(IF(VLOOKUP(B1022,IMPORT!$F:$J,4,0)="true","","S"),"")</f>
        <v/>
      </c>
      <c r="G1022" s="10" t="str">
        <f>IFERROR(IF(VLOOKUP(B1022,IMPORT!$F:$J,5,0)="normal","","B"),"")</f>
        <v/>
      </c>
      <c r="H1022" s="23" t="str">
        <f>IFERROR(IF(VLOOKUP(B1022,IMPORT!$F:$L,7,0)="true","","P"),"")</f>
        <v/>
      </c>
      <c r="I1022" s="18" t="str">
        <f>IF(AND(OR(IMPORT!K1022="available",IMPORT!K1022="reservation",IMPORT!K1022="reservation-late"),OR(A1022&lt;&gt;"Z - Garage - Livraison",A1022&lt;&gt;"Z - Garage - Livraison")),B1022,"")</f>
        <v/>
      </c>
      <c r="J1022" s="18" t="str">
        <f>IFERROR(IF(VLOOKUP(B1022,IMPORT!$F:$AF,21,FALSE)&lt;&gt;"null",IF(OR(A1022="Z - Garage - Livraison",A1022="Z - Garage - Restitution"),"",B1022),""),"")</f>
        <v/>
      </c>
      <c r="K1022" s="18" t="str">
        <f>IF(AND(J1022="",OR(IMPORT!K1022="intervention",IMPORT!K1022="intervention-late")),IF(OR(A1022="Z - Garage - Livraison",A1022="Z - Garage - Restitution"),"",B1022),"")</f>
        <v/>
      </c>
      <c r="L1022" s="18" t="str">
        <f t="shared" si="30"/>
        <v/>
      </c>
      <c r="M1022" s="20" t="str">
        <f>IFERROR(INT(IF(OR(IMPORT!K1022="intervention",IMPORT!K1022="intervention-late",IMPORT!K1022="unavailable"),IF(J1022&lt;&gt;"",MID(VLOOKUP(B1022,IMPORT!$F:$AF,21,0),1,10),MID(VLOOKUP(B1022,IMPORT!$F:$AF,19,0),1,10)),"")),"")</f>
        <v/>
      </c>
      <c r="N1022" s="20" t="str">
        <f>IFERROR(INT(IF(OR(IMPORT!K1022="intervention",IMPORT!K1022="intervention-late",IMPORT!K1022="unavailable"),IF(J1022&lt;&gt;"",MID(VLOOKUP(B1022,IMPORT!$F:$AF,22,0),1,10),MID(VLOOKUP(B1022,IMPORT!$F:$AF,20,0),1,10)),"")),"")</f>
        <v/>
      </c>
      <c r="O1022" s="18" t="str">
        <f t="shared" ca="1" si="31"/>
        <v/>
      </c>
      <c r="P1022" s="14" t="str">
        <f>IFERROR(INT(IF(MID(VLOOKUP(B1022,IMPORT!$F:$AF,23,FALSE),1,10)&lt;&gt;"null",MID(VLOOKUP(B1022,IMPORT!$F:$AF,23,FALSE),1,10),"")),"")</f>
        <v/>
      </c>
      <c r="Q1022" s="16" t="str">
        <f>IFERROR(INT(IF(MID(VLOOKUP(B1022,IMPORT!$F:$AF,26,FALSE),1,10)&lt;&gt;"null",MID(VLOOKUP(B1022,IMPORT!$F:$AF,26,FALSE),1,10),"")),"")</f>
        <v/>
      </c>
      <c r="R1022" s="16" t="str">
        <f>IFERROR(IF(VLOOKUP(B1022,IMPORT!$F:$AF,11,FALSE)="true","X",""),"")</f>
        <v/>
      </c>
      <c r="S1022" s="16" t="str">
        <f>IFERROR(IF(VLOOKUP(B1022,IMPORT!$F:$AF,12,FALSE)="true","X",""),"")</f>
        <v/>
      </c>
      <c r="T1022" s="16" t="str">
        <f>IFERROR(IF(VLOOKUP(B1022,IMPORT!$F:$AF,9,FALSE)="true","X",""),"")</f>
        <v/>
      </c>
      <c r="U1022" s="16" t="str">
        <f>IFERROR(IF(VLOOKUP(B1022,IMPORT!$F:$AF,10,FALSE)="true","X",""),"")</f>
        <v/>
      </c>
      <c r="V1022" s="16" t="str">
        <f>IFERROR(IF(VLOOKUP(B1022,IMPORT!$F:$AF,13,FALSE)="true","X",""),"")</f>
        <v/>
      </c>
      <c r="W1022" s="16" t="str">
        <f>IFERROR(IF(VLOOKUP(B1022,IMPORT!$F:$AF,14,FALSE)="true","X",""),"")</f>
        <v/>
      </c>
      <c r="X1022" s="12" t="str">
        <f>IFERROR(INT(IF(MID(VLOOKUP(B1022,IMPORT!$F:$AF,27,FALSE),1,10)&lt;&gt;"null",MID(VLOOKUP(B1022,IMPORT!$F:$AF,27,FALSE),1,10),"-")),"")</f>
        <v/>
      </c>
      <c r="Y1022" s="21" t="str">
        <f>IFERROR(IF(VLOOKUP(B1022,IMPORT!$F:$AF,24,FALSE)&lt;&gt;"null",VLOOKUP(B1022,IMPORT!$F:$AF,24,FALSE),""),"")</f>
        <v/>
      </c>
      <c r="Z1022" s="18" t="str">
        <f>IFERROR(IF(VLOOKUP(B1022,IMPORT!$F:$AF,25,FALSE)&lt;&gt;"null",VLOOKUP(B1022,IMPORT!$F:$AF,25,FALSE),""),"")</f>
        <v/>
      </c>
    </row>
    <row r="1023" spans="1:26">
      <c r="A1023" s="1" t="str">
        <f>IFERROR(IF(IMPORT!C1023&lt;&gt;"",IMPORT!C1023,""),"")</f>
        <v/>
      </c>
      <c r="B1023" s="1">
        <f>IFERROR(VLOOKUP(D1023,IMPORT!$1:$1048576,6,FALSE),"")</f>
        <v>0</v>
      </c>
      <c r="C1023" s="1" t="str">
        <f>IFERROR(VLOOKUP(B1023,IMPORT!$F:$G,2,FALSE),"")</f>
        <v/>
      </c>
      <c r="D1023" s="8" t="str">
        <f>IFERROR(IF(IMPORT!A1023&lt;&gt;"",IMPORT!A1023,""),"")</f>
        <v/>
      </c>
      <c r="E1023" s="1">
        <f>IFERROR(VLOOKUP(D1023,IMPORT!$1:$1048576,21,FALSE),"")</f>
        <v>0</v>
      </c>
      <c r="F1023" s="22" t="str">
        <f>IFERROR(IF(VLOOKUP(B1023,IMPORT!$F:$J,4,0)="true","","S"),"")</f>
        <v/>
      </c>
      <c r="G1023" s="10" t="str">
        <f>IFERROR(IF(VLOOKUP(B1023,IMPORT!$F:$J,5,0)="normal","","B"),"")</f>
        <v/>
      </c>
      <c r="H1023" s="23" t="str">
        <f>IFERROR(IF(VLOOKUP(B1023,IMPORT!$F:$L,7,0)="true","","P"),"")</f>
        <v/>
      </c>
      <c r="I1023" s="18" t="str">
        <f>IF(AND(OR(IMPORT!K1023="available",IMPORT!K1023="reservation",IMPORT!K1023="reservation-late"),OR(A1023&lt;&gt;"Z - Garage - Livraison",A1023&lt;&gt;"Z - Garage - Livraison")),B1023,"")</f>
        <v/>
      </c>
      <c r="J1023" s="18" t="str">
        <f>IFERROR(IF(VLOOKUP(B1023,IMPORT!$F:$AF,21,FALSE)&lt;&gt;"null",IF(OR(A1023="Z - Garage - Livraison",A1023="Z - Garage - Restitution"),"",B1023),""),"")</f>
        <v/>
      </c>
      <c r="K1023" s="18" t="str">
        <f>IF(AND(J1023="",OR(IMPORT!K1023="intervention",IMPORT!K1023="intervention-late")),IF(OR(A1023="Z - Garage - Livraison",A1023="Z - Garage - Restitution"),"",B1023),"")</f>
        <v/>
      </c>
      <c r="L1023" s="18" t="str">
        <f t="shared" si="30"/>
        <v/>
      </c>
      <c r="M1023" s="20" t="str">
        <f>IFERROR(INT(IF(OR(IMPORT!K1023="intervention",IMPORT!K1023="intervention-late",IMPORT!K1023="unavailable"),IF(J1023&lt;&gt;"",MID(VLOOKUP(B1023,IMPORT!$F:$AF,21,0),1,10),MID(VLOOKUP(B1023,IMPORT!$F:$AF,19,0),1,10)),"")),"")</f>
        <v/>
      </c>
      <c r="N1023" s="20" t="str">
        <f>IFERROR(INT(IF(OR(IMPORT!K1023="intervention",IMPORT!K1023="intervention-late",IMPORT!K1023="unavailable"),IF(J1023&lt;&gt;"",MID(VLOOKUP(B1023,IMPORT!$F:$AF,22,0),1,10),MID(VLOOKUP(B1023,IMPORT!$F:$AF,20,0),1,10)),"")),"")</f>
        <v/>
      </c>
      <c r="O1023" s="18" t="str">
        <f t="shared" ca="1" si="31"/>
        <v/>
      </c>
      <c r="P1023" s="14" t="str">
        <f>IFERROR(INT(IF(MID(VLOOKUP(B1023,IMPORT!$F:$AF,23,FALSE),1,10)&lt;&gt;"null",MID(VLOOKUP(B1023,IMPORT!$F:$AF,23,FALSE),1,10),"")),"")</f>
        <v/>
      </c>
      <c r="Q1023" s="16" t="str">
        <f>IFERROR(INT(IF(MID(VLOOKUP(B1023,IMPORT!$F:$AF,26,FALSE),1,10)&lt;&gt;"null",MID(VLOOKUP(B1023,IMPORT!$F:$AF,26,FALSE),1,10),"")),"")</f>
        <v/>
      </c>
      <c r="R1023" s="16" t="str">
        <f>IFERROR(IF(VLOOKUP(B1023,IMPORT!$F:$AF,11,FALSE)="true","X",""),"")</f>
        <v/>
      </c>
      <c r="S1023" s="16" t="str">
        <f>IFERROR(IF(VLOOKUP(B1023,IMPORT!$F:$AF,12,FALSE)="true","X",""),"")</f>
        <v/>
      </c>
      <c r="T1023" s="16" t="str">
        <f>IFERROR(IF(VLOOKUP(B1023,IMPORT!$F:$AF,9,FALSE)="true","X",""),"")</f>
        <v/>
      </c>
      <c r="U1023" s="16" t="str">
        <f>IFERROR(IF(VLOOKUP(B1023,IMPORT!$F:$AF,10,FALSE)="true","X",""),"")</f>
        <v/>
      </c>
      <c r="V1023" s="16" t="str">
        <f>IFERROR(IF(VLOOKUP(B1023,IMPORT!$F:$AF,13,FALSE)="true","X",""),"")</f>
        <v/>
      </c>
      <c r="W1023" s="16" t="str">
        <f>IFERROR(IF(VLOOKUP(B1023,IMPORT!$F:$AF,14,FALSE)="true","X",""),"")</f>
        <v/>
      </c>
      <c r="X1023" s="12" t="str">
        <f>IFERROR(INT(IF(MID(VLOOKUP(B1023,IMPORT!$F:$AF,27,FALSE),1,10)&lt;&gt;"null",MID(VLOOKUP(B1023,IMPORT!$F:$AF,27,FALSE),1,10),"-")),"")</f>
        <v/>
      </c>
      <c r="Y1023" s="21" t="str">
        <f>IFERROR(IF(VLOOKUP(B1023,IMPORT!$F:$AF,24,FALSE)&lt;&gt;"null",VLOOKUP(B1023,IMPORT!$F:$AF,24,FALSE),""),"")</f>
        <v/>
      </c>
      <c r="Z1023" s="18" t="str">
        <f>IFERROR(IF(VLOOKUP(B1023,IMPORT!$F:$AF,25,FALSE)&lt;&gt;"null",VLOOKUP(B1023,IMPORT!$F:$AF,25,FALSE),""),"")</f>
        <v/>
      </c>
    </row>
    <row r="1024" spans="1:26">
      <c r="A1024" s="1" t="str">
        <f>IFERROR(IF(IMPORT!C1024&lt;&gt;"",IMPORT!C1024,""),"")</f>
        <v/>
      </c>
      <c r="B1024" s="1">
        <f>IFERROR(VLOOKUP(D1024,IMPORT!$1:$1048576,6,FALSE),"")</f>
        <v>0</v>
      </c>
      <c r="C1024" s="1" t="str">
        <f>IFERROR(VLOOKUP(B1024,IMPORT!$F:$G,2,FALSE),"")</f>
        <v/>
      </c>
      <c r="D1024" s="8" t="str">
        <f>IFERROR(IF(IMPORT!A1024&lt;&gt;"",IMPORT!A1024,""),"")</f>
        <v/>
      </c>
      <c r="E1024" s="1">
        <f>IFERROR(VLOOKUP(D1024,IMPORT!$1:$1048576,21,FALSE),"")</f>
        <v>0</v>
      </c>
      <c r="F1024" s="22" t="str">
        <f>IFERROR(IF(VLOOKUP(B1024,IMPORT!$F:$J,4,0)="true","","S"),"")</f>
        <v/>
      </c>
      <c r="G1024" s="10" t="str">
        <f>IFERROR(IF(VLOOKUP(B1024,IMPORT!$F:$J,5,0)="normal","","B"),"")</f>
        <v/>
      </c>
      <c r="H1024" s="23" t="str">
        <f>IFERROR(IF(VLOOKUP(B1024,IMPORT!$F:$L,7,0)="true","","P"),"")</f>
        <v/>
      </c>
      <c r="I1024" s="18" t="str">
        <f>IF(AND(OR(IMPORT!K1024="available",IMPORT!K1024="reservation",IMPORT!K1024="reservation-late"),OR(A1024&lt;&gt;"Z - Garage - Livraison",A1024&lt;&gt;"Z - Garage - Livraison")),B1024,"")</f>
        <v/>
      </c>
      <c r="J1024" s="18" t="str">
        <f>IFERROR(IF(VLOOKUP(B1024,IMPORT!$F:$AF,21,FALSE)&lt;&gt;"null",IF(OR(A1024="Z - Garage - Livraison",A1024="Z - Garage - Restitution"),"",B1024),""),"")</f>
        <v/>
      </c>
      <c r="K1024" s="18" t="str">
        <f>IF(AND(J1024="",OR(IMPORT!K1024="intervention",IMPORT!K1024="intervention-late")),IF(OR(A1024="Z - Garage - Livraison",A1024="Z - Garage - Restitution"),"",B1024),"")</f>
        <v/>
      </c>
      <c r="L1024" s="18" t="str">
        <f t="shared" si="30"/>
        <v/>
      </c>
      <c r="M1024" s="20" t="str">
        <f>IFERROR(INT(IF(OR(IMPORT!K1024="intervention",IMPORT!K1024="intervention-late",IMPORT!K1024="unavailable"),IF(J1024&lt;&gt;"",MID(VLOOKUP(B1024,IMPORT!$F:$AF,21,0),1,10),MID(VLOOKUP(B1024,IMPORT!$F:$AF,19,0),1,10)),"")),"")</f>
        <v/>
      </c>
      <c r="N1024" s="20" t="str">
        <f>IFERROR(INT(IF(OR(IMPORT!K1024="intervention",IMPORT!K1024="intervention-late",IMPORT!K1024="unavailable"),IF(J1024&lt;&gt;"",MID(VLOOKUP(B1024,IMPORT!$F:$AF,22,0),1,10),MID(VLOOKUP(B1024,IMPORT!$F:$AF,20,0),1,10)),"")),"")</f>
        <v/>
      </c>
      <c r="O1024" s="18" t="str">
        <f t="shared" ca="1" si="31"/>
        <v/>
      </c>
      <c r="P1024" s="14" t="str">
        <f>IFERROR(INT(IF(MID(VLOOKUP(B1024,IMPORT!$F:$AF,23,FALSE),1,10)&lt;&gt;"null",MID(VLOOKUP(B1024,IMPORT!$F:$AF,23,FALSE),1,10),"")),"")</f>
        <v/>
      </c>
      <c r="Q1024" s="16" t="str">
        <f>IFERROR(INT(IF(MID(VLOOKUP(B1024,IMPORT!$F:$AF,26,FALSE),1,10)&lt;&gt;"null",MID(VLOOKUP(B1024,IMPORT!$F:$AF,26,FALSE),1,10),"")),"")</f>
        <v/>
      </c>
      <c r="R1024" s="16" t="str">
        <f>IFERROR(IF(VLOOKUP(B1024,IMPORT!$F:$AF,11,FALSE)="true","X",""),"")</f>
        <v/>
      </c>
      <c r="S1024" s="16" t="str">
        <f>IFERROR(IF(VLOOKUP(B1024,IMPORT!$F:$AF,12,FALSE)="true","X",""),"")</f>
        <v/>
      </c>
      <c r="T1024" s="16" t="str">
        <f>IFERROR(IF(VLOOKUP(B1024,IMPORT!$F:$AF,9,FALSE)="true","X",""),"")</f>
        <v/>
      </c>
      <c r="U1024" s="16" t="str">
        <f>IFERROR(IF(VLOOKUP(B1024,IMPORT!$F:$AF,10,FALSE)="true","X",""),"")</f>
        <v/>
      </c>
      <c r="V1024" s="16" t="str">
        <f>IFERROR(IF(VLOOKUP(B1024,IMPORT!$F:$AF,13,FALSE)="true","X",""),"")</f>
        <v/>
      </c>
      <c r="W1024" s="16" t="str">
        <f>IFERROR(IF(VLOOKUP(B1024,IMPORT!$F:$AF,14,FALSE)="true","X",""),"")</f>
        <v/>
      </c>
      <c r="X1024" s="12" t="str">
        <f>IFERROR(INT(IF(MID(VLOOKUP(B1024,IMPORT!$F:$AF,27,FALSE),1,10)&lt;&gt;"null",MID(VLOOKUP(B1024,IMPORT!$F:$AF,27,FALSE),1,10),"-")),"")</f>
        <v/>
      </c>
      <c r="Y1024" s="21" t="str">
        <f>IFERROR(IF(VLOOKUP(B1024,IMPORT!$F:$AF,24,FALSE)&lt;&gt;"null",VLOOKUP(B1024,IMPORT!$F:$AF,24,FALSE),""),"")</f>
        <v/>
      </c>
      <c r="Z1024" s="18" t="str">
        <f>IFERROR(IF(VLOOKUP(B1024,IMPORT!$F:$AF,25,FALSE)&lt;&gt;"null",VLOOKUP(B1024,IMPORT!$F:$AF,25,FALSE),""),"")</f>
        <v/>
      </c>
    </row>
    <row r="1025" spans="1:26">
      <c r="A1025" s="1" t="str">
        <f>IFERROR(IF(IMPORT!C1025&lt;&gt;"",IMPORT!C1025,""),"")</f>
        <v/>
      </c>
      <c r="B1025" s="1">
        <f>IFERROR(VLOOKUP(D1025,IMPORT!$1:$1048576,6,FALSE),"")</f>
        <v>0</v>
      </c>
      <c r="C1025" s="1" t="str">
        <f>IFERROR(VLOOKUP(B1025,IMPORT!$F:$G,2,FALSE),"")</f>
        <v/>
      </c>
      <c r="D1025" s="8" t="str">
        <f>IFERROR(IF(IMPORT!A1025&lt;&gt;"",IMPORT!A1025,""),"")</f>
        <v/>
      </c>
      <c r="E1025" s="1">
        <f>IFERROR(VLOOKUP(D1025,IMPORT!$1:$1048576,21,FALSE),"")</f>
        <v>0</v>
      </c>
      <c r="F1025" s="22" t="str">
        <f>IFERROR(IF(VLOOKUP(B1025,IMPORT!$F:$J,4,0)="true","","S"),"")</f>
        <v/>
      </c>
      <c r="G1025" s="10" t="str">
        <f>IFERROR(IF(VLOOKUP(B1025,IMPORT!$F:$J,5,0)="normal","","B"),"")</f>
        <v/>
      </c>
      <c r="H1025" s="23" t="str">
        <f>IFERROR(IF(VLOOKUP(B1025,IMPORT!$F:$L,7,0)="true","","P"),"")</f>
        <v/>
      </c>
      <c r="I1025" s="18" t="str">
        <f>IF(AND(OR(IMPORT!K1025="available",IMPORT!K1025="reservation",IMPORT!K1025="reservation-late"),OR(A1025&lt;&gt;"Z - Garage - Livraison",A1025&lt;&gt;"Z - Garage - Livraison")),B1025,"")</f>
        <v/>
      </c>
      <c r="J1025" s="18" t="str">
        <f>IFERROR(IF(VLOOKUP(B1025,IMPORT!$F:$AF,21,FALSE)&lt;&gt;"null",IF(OR(A1025="Z - Garage - Livraison",A1025="Z - Garage - Restitution"),"",B1025),""),"")</f>
        <v/>
      </c>
      <c r="K1025" s="18" t="str">
        <f>IF(AND(J1025="",OR(IMPORT!K1025="intervention",IMPORT!K1025="intervention-late")),IF(OR(A1025="Z - Garage - Livraison",A1025="Z - Garage - Restitution"),"",B1025),"")</f>
        <v/>
      </c>
      <c r="L1025" s="18" t="str">
        <f t="shared" si="30"/>
        <v/>
      </c>
      <c r="M1025" s="20" t="str">
        <f>IFERROR(INT(IF(OR(IMPORT!K1025="intervention",IMPORT!K1025="intervention-late",IMPORT!K1025="unavailable"),IF(J1025&lt;&gt;"",MID(VLOOKUP(B1025,IMPORT!$F:$AF,21,0),1,10),MID(VLOOKUP(B1025,IMPORT!$F:$AF,19,0),1,10)),"")),"")</f>
        <v/>
      </c>
      <c r="N1025" s="20" t="str">
        <f>IFERROR(INT(IF(OR(IMPORT!K1025="intervention",IMPORT!K1025="intervention-late",IMPORT!K1025="unavailable"),IF(J1025&lt;&gt;"",MID(VLOOKUP(B1025,IMPORT!$F:$AF,22,0),1,10),MID(VLOOKUP(B1025,IMPORT!$F:$AF,20,0),1,10)),"")),"")</f>
        <v/>
      </c>
      <c r="O1025" s="18" t="str">
        <f t="shared" ca="1" si="31"/>
        <v/>
      </c>
      <c r="P1025" s="14" t="str">
        <f>IFERROR(INT(IF(MID(VLOOKUP(B1025,IMPORT!$F:$AF,23,FALSE),1,10)&lt;&gt;"null",MID(VLOOKUP(B1025,IMPORT!$F:$AF,23,FALSE),1,10),"")),"")</f>
        <v/>
      </c>
      <c r="Q1025" s="16" t="str">
        <f>IFERROR(INT(IF(MID(VLOOKUP(B1025,IMPORT!$F:$AF,26,FALSE),1,10)&lt;&gt;"null",MID(VLOOKUP(B1025,IMPORT!$F:$AF,26,FALSE),1,10),"")),"")</f>
        <v/>
      </c>
      <c r="R1025" s="16" t="str">
        <f>IFERROR(IF(VLOOKUP(B1025,IMPORT!$F:$AF,11,FALSE)="true","X",""),"")</f>
        <v/>
      </c>
      <c r="S1025" s="16" t="str">
        <f>IFERROR(IF(VLOOKUP(B1025,IMPORT!$F:$AF,12,FALSE)="true","X",""),"")</f>
        <v/>
      </c>
      <c r="T1025" s="16" t="str">
        <f>IFERROR(IF(VLOOKUP(B1025,IMPORT!$F:$AF,9,FALSE)="true","X",""),"")</f>
        <v/>
      </c>
      <c r="U1025" s="16" t="str">
        <f>IFERROR(IF(VLOOKUP(B1025,IMPORT!$F:$AF,10,FALSE)="true","X",""),"")</f>
        <v/>
      </c>
      <c r="V1025" s="16" t="str">
        <f>IFERROR(IF(VLOOKUP(B1025,IMPORT!$F:$AF,13,FALSE)="true","X",""),"")</f>
        <v/>
      </c>
      <c r="W1025" s="16" t="str">
        <f>IFERROR(IF(VLOOKUP(B1025,IMPORT!$F:$AF,14,FALSE)="true","X",""),"")</f>
        <v/>
      </c>
      <c r="X1025" s="12" t="str">
        <f>IFERROR(INT(IF(MID(VLOOKUP(B1025,IMPORT!$F:$AF,27,FALSE),1,10)&lt;&gt;"null",MID(VLOOKUP(B1025,IMPORT!$F:$AF,27,FALSE),1,10),"-")),"")</f>
        <v/>
      </c>
      <c r="Y1025" s="21" t="str">
        <f>IFERROR(IF(VLOOKUP(B1025,IMPORT!$F:$AF,24,FALSE)&lt;&gt;"null",VLOOKUP(B1025,IMPORT!$F:$AF,24,FALSE),""),"")</f>
        <v/>
      </c>
      <c r="Z1025" s="18" t="str">
        <f>IFERROR(IF(VLOOKUP(B1025,IMPORT!$F:$AF,25,FALSE)&lt;&gt;"null",VLOOKUP(B1025,IMPORT!$F:$AF,25,FALSE),""),"")</f>
        <v/>
      </c>
    </row>
    <row r="1026" spans="1:26">
      <c r="A1026" s="1" t="str">
        <f>IFERROR(IF(IMPORT!C1026&lt;&gt;"",IMPORT!C1026,""),"")</f>
        <v/>
      </c>
      <c r="B1026" s="1">
        <f>IFERROR(VLOOKUP(D1026,IMPORT!$1:$1048576,6,FALSE),"")</f>
        <v>0</v>
      </c>
      <c r="C1026" s="1" t="str">
        <f>IFERROR(VLOOKUP(B1026,IMPORT!$F:$G,2,FALSE),"")</f>
        <v/>
      </c>
      <c r="D1026" s="8" t="str">
        <f>IFERROR(IF(IMPORT!A1026&lt;&gt;"",IMPORT!A1026,""),"")</f>
        <v/>
      </c>
      <c r="E1026" s="1">
        <f>IFERROR(VLOOKUP(D1026,IMPORT!$1:$1048576,21,FALSE),"")</f>
        <v>0</v>
      </c>
      <c r="F1026" s="22" t="str">
        <f>IFERROR(IF(VLOOKUP(B1026,IMPORT!$F:$J,4,0)="true","","S"),"")</f>
        <v/>
      </c>
      <c r="G1026" s="10" t="str">
        <f>IFERROR(IF(VLOOKUP(B1026,IMPORT!$F:$J,5,0)="normal","","B"),"")</f>
        <v/>
      </c>
      <c r="H1026" s="23" t="str">
        <f>IFERROR(IF(VLOOKUP(B1026,IMPORT!$F:$L,7,0)="true","","P"),"")</f>
        <v/>
      </c>
      <c r="I1026" s="18" t="str">
        <f>IF(AND(OR(IMPORT!K1026="available",IMPORT!K1026="reservation",IMPORT!K1026="reservation-late"),OR(A1026&lt;&gt;"Z - Garage - Livraison",A1026&lt;&gt;"Z - Garage - Livraison")),B1026,"")</f>
        <v/>
      </c>
      <c r="J1026" s="18" t="str">
        <f>IFERROR(IF(VLOOKUP(B1026,IMPORT!$F:$AF,21,FALSE)&lt;&gt;"null",IF(OR(A1026="Z - Garage - Livraison",A1026="Z - Garage - Restitution"),"",B1026),""),"")</f>
        <v/>
      </c>
      <c r="K1026" s="18" t="str">
        <f>IF(AND(J1026="",OR(IMPORT!K1026="intervention",IMPORT!K1026="intervention-late")),IF(OR(A1026="Z - Garage - Livraison",A1026="Z - Garage - Restitution"),"",B1026),"")</f>
        <v/>
      </c>
      <c r="L1026" s="18" t="str">
        <f t="shared" ref="L1026:L1089" si="32">IFERROR(IF(OR(A1026="Z - Garage - Livraison",A1026="Z - Garage - Restitution"),B1026,""),"")</f>
        <v/>
      </c>
      <c r="M1026" s="20" t="str">
        <f>IFERROR(INT(IF(OR(IMPORT!K1026="intervention",IMPORT!K1026="intervention-late",IMPORT!K1026="unavailable"),IF(J1026&lt;&gt;"",MID(VLOOKUP(B1026,IMPORT!$F:$AF,21,0),1,10),MID(VLOOKUP(B1026,IMPORT!$F:$AF,19,0),1,10)),"")),"")</f>
        <v/>
      </c>
      <c r="N1026" s="20" t="str">
        <f>IFERROR(INT(IF(OR(IMPORT!K1026="intervention",IMPORT!K1026="intervention-late",IMPORT!K1026="unavailable"),IF(J1026&lt;&gt;"",MID(VLOOKUP(B1026,IMPORT!$F:$AF,22,0),1,10),MID(VLOOKUP(B1026,IMPORT!$F:$AF,20,0),1,10)),"")),"")</f>
        <v/>
      </c>
      <c r="O1026" s="18" t="str">
        <f t="shared" ca="1" si="31"/>
        <v/>
      </c>
      <c r="P1026" s="14" t="str">
        <f>IFERROR(INT(IF(MID(VLOOKUP(B1026,IMPORT!$F:$AF,23,FALSE),1,10)&lt;&gt;"null",MID(VLOOKUP(B1026,IMPORT!$F:$AF,23,FALSE),1,10),"")),"")</f>
        <v/>
      </c>
      <c r="Q1026" s="16" t="str">
        <f>IFERROR(INT(IF(MID(VLOOKUP(B1026,IMPORT!$F:$AF,26,FALSE),1,10)&lt;&gt;"null",MID(VLOOKUP(B1026,IMPORT!$F:$AF,26,FALSE),1,10),"")),"")</f>
        <v/>
      </c>
      <c r="R1026" s="16" t="str">
        <f>IFERROR(IF(VLOOKUP(B1026,IMPORT!$F:$AF,11,FALSE)="true","X",""),"")</f>
        <v/>
      </c>
      <c r="S1026" s="16" t="str">
        <f>IFERROR(IF(VLOOKUP(B1026,IMPORT!$F:$AF,12,FALSE)="true","X",""),"")</f>
        <v/>
      </c>
      <c r="T1026" s="16" t="str">
        <f>IFERROR(IF(VLOOKUP(B1026,IMPORT!$F:$AF,9,FALSE)="true","X",""),"")</f>
        <v/>
      </c>
      <c r="U1026" s="16" t="str">
        <f>IFERROR(IF(VLOOKUP(B1026,IMPORT!$F:$AF,10,FALSE)="true","X",""),"")</f>
        <v/>
      </c>
      <c r="V1026" s="16" t="str">
        <f>IFERROR(IF(VLOOKUP(B1026,IMPORT!$F:$AF,13,FALSE)="true","X",""),"")</f>
        <v/>
      </c>
      <c r="W1026" s="16" t="str">
        <f>IFERROR(IF(VLOOKUP(B1026,IMPORT!$F:$AF,14,FALSE)="true","X",""),"")</f>
        <v/>
      </c>
      <c r="X1026" s="12" t="str">
        <f>IFERROR(INT(IF(MID(VLOOKUP(B1026,IMPORT!$F:$AF,27,FALSE),1,10)&lt;&gt;"null",MID(VLOOKUP(B1026,IMPORT!$F:$AF,27,FALSE),1,10),"-")),"")</f>
        <v/>
      </c>
      <c r="Y1026" s="21" t="str">
        <f>IFERROR(IF(VLOOKUP(B1026,IMPORT!$F:$AF,24,FALSE)&lt;&gt;"null",VLOOKUP(B1026,IMPORT!$F:$AF,24,FALSE),""),"")</f>
        <v/>
      </c>
      <c r="Z1026" s="18" t="str">
        <f>IFERROR(IF(VLOOKUP(B1026,IMPORT!$F:$AF,25,FALSE)&lt;&gt;"null",VLOOKUP(B1026,IMPORT!$F:$AF,25,FALSE),""),"")</f>
        <v/>
      </c>
    </row>
    <row r="1027" spans="1:26">
      <c r="A1027" s="1" t="str">
        <f>IFERROR(IF(IMPORT!C1027&lt;&gt;"",IMPORT!C1027,""),"")</f>
        <v/>
      </c>
      <c r="B1027" s="1">
        <f>IFERROR(VLOOKUP(D1027,IMPORT!$1:$1048576,6,FALSE),"")</f>
        <v>0</v>
      </c>
      <c r="C1027" s="1" t="str">
        <f>IFERROR(VLOOKUP(B1027,IMPORT!$F:$G,2,FALSE),"")</f>
        <v/>
      </c>
      <c r="D1027" s="8" t="str">
        <f>IFERROR(IF(IMPORT!A1027&lt;&gt;"",IMPORT!A1027,""),"")</f>
        <v/>
      </c>
      <c r="E1027" s="1">
        <f>IFERROR(VLOOKUP(D1027,IMPORT!$1:$1048576,21,FALSE),"")</f>
        <v>0</v>
      </c>
      <c r="F1027" s="22" t="str">
        <f>IFERROR(IF(VLOOKUP(B1027,IMPORT!$F:$J,4,0)="true","","S"),"")</f>
        <v/>
      </c>
      <c r="G1027" s="10" t="str">
        <f>IFERROR(IF(VLOOKUP(B1027,IMPORT!$F:$J,5,0)="normal","","B"),"")</f>
        <v/>
      </c>
      <c r="H1027" s="23" t="str">
        <f>IFERROR(IF(VLOOKUP(B1027,IMPORT!$F:$L,7,0)="true","","P"),"")</f>
        <v/>
      </c>
      <c r="I1027" s="18" t="str">
        <f>IF(AND(OR(IMPORT!K1027="available",IMPORT!K1027="reservation",IMPORT!K1027="reservation-late"),OR(A1027&lt;&gt;"Z - Garage - Livraison",A1027&lt;&gt;"Z - Garage - Livraison")),B1027,"")</f>
        <v/>
      </c>
      <c r="J1027" s="18" t="str">
        <f>IFERROR(IF(VLOOKUP(B1027,IMPORT!$F:$AF,21,FALSE)&lt;&gt;"null",IF(OR(A1027="Z - Garage - Livraison",A1027="Z - Garage - Restitution"),"",B1027),""),"")</f>
        <v/>
      </c>
      <c r="K1027" s="18" t="str">
        <f>IF(AND(J1027="",OR(IMPORT!K1027="intervention",IMPORT!K1027="intervention-late")),IF(OR(A1027="Z - Garage - Livraison",A1027="Z - Garage - Restitution"),"",B1027),"")</f>
        <v/>
      </c>
      <c r="L1027" s="18" t="str">
        <f t="shared" si="32"/>
        <v/>
      </c>
      <c r="M1027" s="20" t="str">
        <f>IFERROR(INT(IF(OR(IMPORT!K1027="intervention",IMPORT!K1027="intervention-late",IMPORT!K1027="unavailable"),IF(J1027&lt;&gt;"",MID(VLOOKUP(B1027,IMPORT!$F:$AF,21,0),1,10),MID(VLOOKUP(B1027,IMPORT!$F:$AF,19,0),1,10)),"")),"")</f>
        <v/>
      </c>
      <c r="N1027" s="20" t="str">
        <f>IFERROR(INT(IF(OR(IMPORT!K1027="intervention",IMPORT!K1027="intervention-late",IMPORT!K1027="unavailable"),IF(J1027&lt;&gt;"",MID(VLOOKUP(B1027,IMPORT!$F:$AF,22,0),1,10),MID(VLOOKUP(B1027,IMPORT!$F:$AF,20,0),1,10)),"")),"")</f>
        <v/>
      </c>
      <c r="O1027" s="18" t="str">
        <f t="shared" ref="O1027:O1090" ca="1" si="33">IF(J1027&lt;&gt;"",IF(N1027&lt;&gt;"",N1027-TODAY(),""),"")</f>
        <v/>
      </c>
      <c r="P1027" s="14" t="str">
        <f>IFERROR(INT(IF(MID(VLOOKUP(B1027,IMPORT!$F:$AF,23,FALSE),1,10)&lt;&gt;"null",MID(VLOOKUP(B1027,IMPORT!$F:$AF,23,FALSE),1,10),"")),"")</f>
        <v/>
      </c>
      <c r="Q1027" s="16" t="str">
        <f>IFERROR(INT(IF(MID(VLOOKUP(B1027,IMPORT!$F:$AF,26,FALSE),1,10)&lt;&gt;"null",MID(VLOOKUP(B1027,IMPORT!$F:$AF,26,FALSE),1,10),"")),"")</f>
        <v/>
      </c>
      <c r="R1027" s="16" t="str">
        <f>IFERROR(IF(VLOOKUP(B1027,IMPORT!$F:$AF,11,FALSE)="true","X",""),"")</f>
        <v/>
      </c>
      <c r="S1027" s="16" t="str">
        <f>IFERROR(IF(VLOOKUP(B1027,IMPORT!$F:$AF,12,FALSE)="true","X",""),"")</f>
        <v/>
      </c>
      <c r="T1027" s="16" t="str">
        <f>IFERROR(IF(VLOOKUP(B1027,IMPORT!$F:$AF,9,FALSE)="true","X",""),"")</f>
        <v/>
      </c>
      <c r="U1027" s="16" t="str">
        <f>IFERROR(IF(VLOOKUP(B1027,IMPORT!$F:$AF,10,FALSE)="true","X",""),"")</f>
        <v/>
      </c>
      <c r="V1027" s="16" t="str">
        <f>IFERROR(IF(VLOOKUP(B1027,IMPORT!$F:$AF,13,FALSE)="true","X",""),"")</f>
        <v/>
      </c>
      <c r="W1027" s="16" t="str">
        <f>IFERROR(IF(VLOOKUP(B1027,IMPORT!$F:$AF,14,FALSE)="true","X",""),"")</f>
        <v/>
      </c>
      <c r="X1027" s="12" t="str">
        <f>IFERROR(INT(IF(MID(VLOOKUP(B1027,IMPORT!$F:$AF,27,FALSE),1,10)&lt;&gt;"null",MID(VLOOKUP(B1027,IMPORT!$F:$AF,27,FALSE),1,10),"-")),"")</f>
        <v/>
      </c>
      <c r="Y1027" s="21" t="str">
        <f>IFERROR(IF(VLOOKUP(B1027,IMPORT!$F:$AF,24,FALSE)&lt;&gt;"null",VLOOKUP(B1027,IMPORT!$F:$AF,24,FALSE),""),"")</f>
        <v/>
      </c>
      <c r="Z1027" s="18" t="str">
        <f>IFERROR(IF(VLOOKUP(B1027,IMPORT!$F:$AF,25,FALSE)&lt;&gt;"null",VLOOKUP(B1027,IMPORT!$F:$AF,25,FALSE),""),"")</f>
        <v/>
      </c>
    </row>
    <row r="1028" spans="1:26">
      <c r="A1028" s="1" t="str">
        <f>IFERROR(IF(IMPORT!C1028&lt;&gt;"",IMPORT!C1028,""),"")</f>
        <v/>
      </c>
      <c r="B1028" s="1">
        <f>IFERROR(VLOOKUP(D1028,IMPORT!$1:$1048576,6,FALSE),"")</f>
        <v>0</v>
      </c>
      <c r="C1028" s="1" t="str">
        <f>IFERROR(VLOOKUP(B1028,IMPORT!$F:$G,2,FALSE),"")</f>
        <v/>
      </c>
      <c r="D1028" s="8" t="str">
        <f>IFERROR(IF(IMPORT!A1028&lt;&gt;"",IMPORT!A1028,""),"")</f>
        <v/>
      </c>
      <c r="E1028" s="1">
        <f>IFERROR(VLOOKUP(D1028,IMPORT!$1:$1048576,21,FALSE),"")</f>
        <v>0</v>
      </c>
      <c r="F1028" s="22" t="str">
        <f>IFERROR(IF(VLOOKUP(B1028,IMPORT!$F:$J,4,0)="true","","S"),"")</f>
        <v/>
      </c>
      <c r="G1028" s="10" t="str">
        <f>IFERROR(IF(VLOOKUP(B1028,IMPORT!$F:$J,5,0)="normal","","B"),"")</f>
        <v/>
      </c>
      <c r="H1028" s="23" t="str">
        <f>IFERROR(IF(VLOOKUP(B1028,IMPORT!$F:$L,7,0)="true","","P"),"")</f>
        <v/>
      </c>
      <c r="I1028" s="18" t="str">
        <f>IF(AND(OR(IMPORT!K1028="available",IMPORT!K1028="reservation",IMPORT!K1028="reservation-late"),OR(A1028&lt;&gt;"Z - Garage - Livraison",A1028&lt;&gt;"Z - Garage - Livraison")),B1028,"")</f>
        <v/>
      </c>
      <c r="J1028" s="18" t="str">
        <f>IFERROR(IF(VLOOKUP(B1028,IMPORT!$F:$AF,21,FALSE)&lt;&gt;"null",IF(OR(A1028="Z - Garage - Livraison",A1028="Z - Garage - Restitution"),"",B1028),""),"")</f>
        <v/>
      </c>
      <c r="K1028" s="18" t="str">
        <f>IF(AND(J1028="",OR(IMPORT!K1028="intervention",IMPORT!K1028="intervention-late")),IF(OR(A1028="Z - Garage - Livraison",A1028="Z - Garage - Restitution"),"",B1028),"")</f>
        <v/>
      </c>
      <c r="L1028" s="18" t="str">
        <f t="shared" si="32"/>
        <v/>
      </c>
      <c r="M1028" s="20" t="str">
        <f>IFERROR(INT(IF(OR(IMPORT!K1028="intervention",IMPORT!K1028="intervention-late",IMPORT!K1028="unavailable"),IF(J1028&lt;&gt;"",MID(VLOOKUP(B1028,IMPORT!$F:$AF,21,0),1,10),MID(VLOOKUP(B1028,IMPORT!$F:$AF,19,0),1,10)),"")),"")</f>
        <v/>
      </c>
      <c r="N1028" s="20" t="str">
        <f>IFERROR(INT(IF(OR(IMPORT!K1028="intervention",IMPORT!K1028="intervention-late",IMPORT!K1028="unavailable"),IF(J1028&lt;&gt;"",MID(VLOOKUP(B1028,IMPORT!$F:$AF,22,0),1,10),MID(VLOOKUP(B1028,IMPORT!$F:$AF,20,0),1,10)),"")),"")</f>
        <v/>
      </c>
      <c r="O1028" s="18" t="str">
        <f t="shared" ca="1" si="33"/>
        <v/>
      </c>
      <c r="P1028" s="14" t="str">
        <f>IFERROR(INT(IF(MID(VLOOKUP(B1028,IMPORT!$F:$AF,23,FALSE),1,10)&lt;&gt;"null",MID(VLOOKUP(B1028,IMPORT!$F:$AF,23,FALSE),1,10),"")),"")</f>
        <v/>
      </c>
      <c r="Q1028" s="16" t="str">
        <f>IFERROR(INT(IF(MID(VLOOKUP(B1028,IMPORT!$F:$AF,26,FALSE),1,10)&lt;&gt;"null",MID(VLOOKUP(B1028,IMPORT!$F:$AF,26,FALSE),1,10),"")),"")</f>
        <v/>
      </c>
      <c r="R1028" s="16" t="str">
        <f>IFERROR(IF(VLOOKUP(B1028,IMPORT!$F:$AF,11,FALSE)="true","X",""),"")</f>
        <v/>
      </c>
      <c r="S1028" s="16" t="str">
        <f>IFERROR(IF(VLOOKUP(B1028,IMPORT!$F:$AF,12,FALSE)="true","X",""),"")</f>
        <v/>
      </c>
      <c r="T1028" s="16" t="str">
        <f>IFERROR(IF(VLOOKUP(B1028,IMPORT!$F:$AF,9,FALSE)="true","X",""),"")</f>
        <v/>
      </c>
      <c r="U1028" s="16" t="str">
        <f>IFERROR(IF(VLOOKUP(B1028,IMPORT!$F:$AF,10,FALSE)="true","X",""),"")</f>
        <v/>
      </c>
      <c r="V1028" s="16" t="str">
        <f>IFERROR(IF(VLOOKUP(B1028,IMPORT!$F:$AF,13,FALSE)="true","X",""),"")</f>
        <v/>
      </c>
      <c r="W1028" s="16" t="str">
        <f>IFERROR(IF(VLOOKUP(B1028,IMPORT!$F:$AF,14,FALSE)="true","X",""),"")</f>
        <v/>
      </c>
      <c r="X1028" s="12" t="str">
        <f>IFERROR(INT(IF(MID(VLOOKUP(B1028,IMPORT!$F:$AF,27,FALSE),1,10)&lt;&gt;"null",MID(VLOOKUP(B1028,IMPORT!$F:$AF,27,FALSE),1,10),"-")),"")</f>
        <v/>
      </c>
      <c r="Y1028" s="21" t="str">
        <f>IFERROR(IF(VLOOKUP(B1028,IMPORT!$F:$AF,24,FALSE)&lt;&gt;"null",VLOOKUP(B1028,IMPORT!$F:$AF,24,FALSE),""),"")</f>
        <v/>
      </c>
      <c r="Z1028" s="18" t="str">
        <f>IFERROR(IF(VLOOKUP(B1028,IMPORT!$F:$AF,25,FALSE)&lt;&gt;"null",VLOOKUP(B1028,IMPORT!$F:$AF,25,FALSE),""),"")</f>
        <v/>
      </c>
    </row>
    <row r="1029" spans="1:26">
      <c r="A1029" s="1" t="str">
        <f>IFERROR(IF(IMPORT!C1029&lt;&gt;"",IMPORT!C1029,""),"")</f>
        <v/>
      </c>
      <c r="B1029" s="1">
        <f>IFERROR(VLOOKUP(D1029,IMPORT!$1:$1048576,6,FALSE),"")</f>
        <v>0</v>
      </c>
      <c r="C1029" s="1" t="str">
        <f>IFERROR(VLOOKUP(B1029,IMPORT!$F:$G,2,FALSE),"")</f>
        <v/>
      </c>
      <c r="D1029" s="8" t="str">
        <f>IFERROR(IF(IMPORT!A1029&lt;&gt;"",IMPORT!A1029,""),"")</f>
        <v/>
      </c>
      <c r="E1029" s="1">
        <f>IFERROR(VLOOKUP(D1029,IMPORT!$1:$1048576,21,FALSE),"")</f>
        <v>0</v>
      </c>
      <c r="F1029" s="22" t="str">
        <f>IFERROR(IF(VLOOKUP(B1029,IMPORT!$F:$J,4,0)="true","","S"),"")</f>
        <v/>
      </c>
      <c r="G1029" s="10" t="str">
        <f>IFERROR(IF(VLOOKUP(B1029,IMPORT!$F:$J,5,0)="normal","","B"),"")</f>
        <v/>
      </c>
      <c r="H1029" s="23" t="str">
        <f>IFERROR(IF(VLOOKUP(B1029,IMPORT!$F:$L,7,0)="true","","P"),"")</f>
        <v/>
      </c>
      <c r="I1029" s="18" t="str">
        <f>IF(AND(OR(IMPORT!K1029="available",IMPORT!K1029="reservation",IMPORT!K1029="reservation-late"),OR(A1029&lt;&gt;"Z - Garage - Livraison",A1029&lt;&gt;"Z - Garage - Livraison")),B1029,"")</f>
        <v/>
      </c>
      <c r="J1029" s="18" t="str">
        <f>IFERROR(IF(VLOOKUP(B1029,IMPORT!$F:$AF,21,FALSE)&lt;&gt;"null",IF(OR(A1029="Z - Garage - Livraison",A1029="Z - Garage - Restitution"),"",B1029),""),"")</f>
        <v/>
      </c>
      <c r="K1029" s="18" t="str">
        <f>IF(AND(J1029="",OR(IMPORT!K1029="intervention",IMPORT!K1029="intervention-late")),IF(OR(A1029="Z - Garage - Livraison",A1029="Z - Garage - Restitution"),"",B1029),"")</f>
        <v/>
      </c>
      <c r="L1029" s="18" t="str">
        <f t="shared" si="32"/>
        <v/>
      </c>
      <c r="M1029" s="20" t="str">
        <f>IFERROR(INT(IF(OR(IMPORT!K1029="intervention",IMPORT!K1029="intervention-late",IMPORT!K1029="unavailable"),IF(J1029&lt;&gt;"",MID(VLOOKUP(B1029,IMPORT!$F:$AF,21,0),1,10),MID(VLOOKUP(B1029,IMPORT!$F:$AF,19,0),1,10)),"")),"")</f>
        <v/>
      </c>
      <c r="N1029" s="20" t="str">
        <f>IFERROR(INT(IF(OR(IMPORT!K1029="intervention",IMPORT!K1029="intervention-late",IMPORT!K1029="unavailable"),IF(J1029&lt;&gt;"",MID(VLOOKUP(B1029,IMPORT!$F:$AF,22,0),1,10),MID(VLOOKUP(B1029,IMPORT!$F:$AF,20,0),1,10)),"")),"")</f>
        <v/>
      </c>
      <c r="O1029" s="18" t="str">
        <f t="shared" ca="1" si="33"/>
        <v/>
      </c>
      <c r="P1029" s="14" t="str">
        <f>IFERROR(INT(IF(MID(VLOOKUP(B1029,IMPORT!$F:$AF,23,FALSE),1,10)&lt;&gt;"null",MID(VLOOKUP(B1029,IMPORT!$F:$AF,23,FALSE),1,10),"")),"")</f>
        <v/>
      </c>
      <c r="Q1029" s="16" t="str">
        <f>IFERROR(INT(IF(MID(VLOOKUP(B1029,IMPORT!$F:$AF,26,FALSE),1,10)&lt;&gt;"null",MID(VLOOKUP(B1029,IMPORT!$F:$AF,26,FALSE),1,10),"")),"")</f>
        <v/>
      </c>
      <c r="R1029" s="16" t="str">
        <f>IFERROR(IF(VLOOKUP(B1029,IMPORT!$F:$AF,11,FALSE)="true","X",""),"")</f>
        <v/>
      </c>
      <c r="S1029" s="16" t="str">
        <f>IFERROR(IF(VLOOKUP(B1029,IMPORT!$F:$AF,12,FALSE)="true","X",""),"")</f>
        <v/>
      </c>
      <c r="T1029" s="16" t="str">
        <f>IFERROR(IF(VLOOKUP(B1029,IMPORT!$F:$AF,9,FALSE)="true","X",""),"")</f>
        <v/>
      </c>
      <c r="U1029" s="16" t="str">
        <f>IFERROR(IF(VLOOKUP(B1029,IMPORT!$F:$AF,10,FALSE)="true","X",""),"")</f>
        <v/>
      </c>
      <c r="V1029" s="16" t="str">
        <f>IFERROR(IF(VLOOKUP(B1029,IMPORT!$F:$AF,13,FALSE)="true","X",""),"")</f>
        <v/>
      </c>
      <c r="W1029" s="16" t="str">
        <f>IFERROR(IF(VLOOKUP(B1029,IMPORT!$F:$AF,14,FALSE)="true","X",""),"")</f>
        <v/>
      </c>
      <c r="X1029" s="12" t="str">
        <f>IFERROR(INT(IF(MID(VLOOKUP(B1029,IMPORT!$F:$AF,27,FALSE),1,10)&lt;&gt;"null",MID(VLOOKUP(B1029,IMPORT!$F:$AF,27,FALSE),1,10),"-")),"")</f>
        <v/>
      </c>
      <c r="Y1029" s="21" t="str">
        <f>IFERROR(IF(VLOOKUP(B1029,IMPORT!$F:$AF,24,FALSE)&lt;&gt;"null",VLOOKUP(B1029,IMPORT!$F:$AF,24,FALSE),""),"")</f>
        <v/>
      </c>
      <c r="Z1029" s="18" t="str">
        <f>IFERROR(IF(VLOOKUP(B1029,IMPORT!$F:$AF,25,FALSE)&lt;&gt;"null",VLOOKUP(B1029,IMPORT!$F:$AF,25,FALSE),""),"")</f>
        <v/>
      </c>
    </row>
    <row r="1030" spans="1:26">
      <c r="A1030" s="1" t="str">
        <f>IFERROR(IF(IMPORT!C1030&lt;&gt;"",IMPORT!C1030,""),"")</f>
        <v/>
      </c>
      <c r="B1030" s="1">
        <f>IFERROR(VLOOKUP(D1030,IMPORT!$1:$1048576,6,FALSE),"")</f>
        <v>0</v>
      </c>
      <c r="C1030" s="1" t="str">
        <f>IFERROR(VLOOKUP(B1030,IMPORT!$F:$G,2,FALSE),"")</f>
        <v/>
      </c>
      <c r="D1030" s="8" t="str">
        <f>IFERROR(IF(IMPORT!A1030&lt;&gt;"",IMPORT!A1030,""),"")</f>
        <v/>
      </c>
      <c r="E1030" s="1">
        <f>IFERROR(VLOOKUP(D1030,IMPORT!$1:$1048576,21,FALSE),"")</f>
        <v>0</v>
      </c>
      <c r="F1030" s="22" t="str">
        <f>IFERROR(IF(VLOOKUP(B1030,IMPORT!$F:$J,4,0)="true","","S"),"")</f>
        <v/>
      </c>
      <c r="G1030" s="10" t="str">
        <f>IFERROR(IF(VLOOKUP(B1030,IMPORT!$F:$J,5,0)="normal","","B"),"")</f>
        <v/>
      </c>
      <c r="H1030" s="23" t="str">
        <f>IFERROR(IF(VLOOKUP(B1030,IMPORT!$F:$L,7,0)="true","","P"),"")</f>
        <v/>
      </c>
      <c r="I1030" s="18" t="str">
        <f>IF(AND(OR(IMPORT!K1030="available",IMPORT!K1030="reservation",IMPORT!K1030="reservation-late"),OR(A1030&lt;&gt;"Z - Garage - Livraison",A1030&lt;&gt;"Z - Garage - Livraison")),B1030,"")</f>
        <v/>
      </c>
      <c r="J1030" s="18" t="str">
        <f>IFERROR(IF(VLOOKUP(B1030,IMPORT!$F:$AF,21,FALSE)&lt;&gt;"null",IF(OR(A1030="Z - Garage - Livraison",A1030="Z - Garage - Restitution"),"",B1030),""),"")</f>
        <v/>
      </c>
      <c r="K1030" s="18" t="str">
        <f>IF(AND(J1030="",OR(IMPORT!K1030="intervention",IMPORT!K1030="intervention-late")),IF(OR(A1030="Z - Garage - Livraison",A1030="Z - Garage - Restitution"),"",B1030),"")</f>
        <v/>
      </c>
      <c r="L1030" s="18" t="str">
        <f t="shared" si="32"/>
        <v/>
      </c>
      <c r="M1030" s="20" t="str">
        <f>IFERROR(INT(IF(OR(IMPORT!K1030="intervention",IMPORT!K1030="intervention-late",IMPORT!K1030="unavailable"),IF(J1030&lt;&gt;"",MID(VLOOKUP(B1030,IMPORT!$F:$AF,21,0),1,10),MID(VLOOKUP(B1030,IMPORT!$F:$AF,19,0),1,10)),"")),"")</f>
        <v/>
      </c>
      <c r="N1030" s="20" t="str">
        <f>IFERROR(INT(IF(OR(IMPORT!K1030="intervention",IMPORT!K1030="intervention-late",IMPORT!K1030="unavailable"),IF(J1030&lt;&gt;"",MID(VLOOKUP(B1030,IMPORT!$F:$AF,22,0),1,10),MID(VLOOKUP(B1030,IMPORT!$F:$AF,20,0),1,10)),"")),"")</f>
        <v/>
      </c>
      <c r="O1030" s="18" t="str">
        <f t="shared" ca="1" si="33"/>
        <v/>
      </c>
      <c r="P1030" s="14" t="str">
        <f>IFERROR(INT(IF(MID(VLOOKUP(B1030,IMPORT!$F:$AF,23,FALSE),1,10)&lt;&gt;"null",MID(VLOOKUP(B1030,IMPORT!$F:$AF,23,FALSE),1,10),"")),"")</f>
        <v/>
      </c>
      <c r="Q1030" s="16" t="str">
        <f>IFERROR(INT(IF(MID(VLOOKUP(B1030,IMPORT!$F:$AF,26,FALSE),1,10)&lt;&gt;"null",MID(VLOOKUP(B1030,IMPORT!$F:$AF,26,FALSE),1,10),"")),"")</f>
        <v/>
      </c>
      <c r="R1030" s="16" t="str">
        <f>IFERROR(IF(VLOOKUP(B1030,IMPORT!$F:$AF,11,FALSE)="true","X",""),"")</f>
        <v/>
      </c>
      <c r="S1030" s="16" t="str">
        <f>IFERROR(IF(VLOOKUP(B1030,IMPORT!$F:$AF,12,FALSE)="true","X",""),"")</f>
        <v/>
      </c>
      <c r="T1030" s="16" t="str">
        <f>IFERROR(IF(VLOOKUP(B1030,IMPORT!$F:$AF,9,FALSE)="true","X",""),"")</f>
        <v/>
      </c>
      <c r="U1030" s="16" t="str">
        <f>IFERROR(IF(VLOOKUP(B1030,IMPORT!$F:$AF,10,FALSE)="true","X",""),"")</f>
        <v/>
      </c>
      <c r="V1030" s="16" t="str">
        <f>IFERROR(IF(VLOOKUP(B1030,IMPORT!$F:$AF,13,FALSE)="true","X",""),"")</f>
        <v/>
      </c>
      <c r="W1030" s="16" t="str">
        <f>IFERROR(IF(VLOOKUP(B1030,IMPORT!$F:$AF,14,FALSE)="true","X",""),"")</f>
        <v/>
      </c>
      <c r="X1030" s="12" t="str">
        <f>IFERROR(INT(IF(MID(VLOOKUP(B1030,IMPORT!$F:$AF,27,FALSE),1,10)&lt;&gt;"null",MID(VLOOKUP(B1030,IMPORT!$F:$AF,27,FALSE),1,10),"-")),"")</f>
        <v/>
      </c>
      <c r="Y1030" s="21" t="str">
        <f>IFERROR(IF(VLOOKUP(B1030,IMPORT!$F:$AF,24,FALSE)&lt;&gt;"null",VLOOKUP(B1030,IMPORT!$F:$AF,24,FALSE),""),"")</f>
        <v/>
      </c>
      <c r="Z1030" s="18" t="str">
        <f>IFERROR(IF(VLOOKUP(B1030,IMPORT!$F:$AF,25,FALSE)&lt;&gt;"null",VLOOKUP(B1030,IMPORT!$F:$AF,25,FALSE),""),"")</f>
        <v/>
      </c>
    </row>
    <row r="1031" spans="1:26">
      <c r="A1031" s="1" t="str">
        <f>IFERROR(IF(IMPORT!C1031&lt;&gt;"",IMPORT!C1031,""),"")</f>
        <v/>
      </c>
      <c r="B1031" s="1">
        <f>IFERROR(VLOOKUP(D1031,IMPORT!$1:$1048576,6,FALSE),"")</f>
        <v>0</v>
      </c>
      <c r="C1031" s="1" t="str">
        <f>IFERROR(VLOOKUP(B1031,IMPORT!$F:$G,2,FALSE),"")</f>
        <v/>
      </c>
      <c r="D1031" s="8" t="str">
        <f>IFERROR(IF(IMPORT!A1031&lt;&gt;"",IMPORT!A1031,""),"")</f>
        <v/>
      </c>
      <c r="E1031" s="1">
        <f>IFERROR(VLOOKUP(D1031,IMPORT!$1:$1048576,21,FALSE),"")</f>
        <v>0</v>
      </c>
      <c r="F1031" s="22" t="str">
        <f>IFERROR(IF(VLOOKUP(B1031,IMPORT!$F:$J,4,0)="true","","S"),"")</f>
        <v/>
      </c>
      <c r="G1031" s="10" t="str">
        <f>IFERROR(IF(VLOOKUP(B1031,IMPORT!$F:$J,5,0)="normal","","B"),"")</f>
        <v/>
      </c>
      <c r="H1031" s="23" t="str">
        <f>IFERROR(IF(VLOOKUP(B1031,IMPORT!$F:$L,7,0)="true","","P"),"")</f>
        <v/>
      </c>
      <c r="I1031" s="18" t="str">
        <f>IF(AND(OR(IMPORT!K1031="available",IMPORT!K1031="reservation",IMPORT!K1031="reservation-late"),OR(A1031&lt;&gt;"Z - Garage - Livraison",A1031&lt;&gt;"Z - Garage - Livraison")),B1031,"")</f>
        <v/>
      </c>
      <c r="J1031" s="18" t="str">
        <f>IFERROR(IF(VLOOKUP(B1031,IMPORT!$F:$AF,21,FALSE)&lt;&gt;"null",IF(OR(A1031="Z - Garage - Livraison",A1031="Z - Garage - Restitution"),"",B1031),""),"")</f>
        <v/>
      </c>
      <c r="K1031" s="18" t="str">
        <f>IF(AND(J1031="",OR(IMPORT!K1031="intervention",IMPORT!K1031="intervention-late")),IF(OR(A1031="Z - Garage - Livraison",A1031="Z - Garage - Restitution"),"",B1031),"")</f>
        <v/>
      </c>
      <c r="L1031" s="18" t="str">
        <f t="shared" si="32"/>
        <v/>
      </c>
      <c r="M1031" s="20" t="str">
        <f>IFERROR(INT(IF(OR(IMPORT!K1031="intervention",IMPORT!K1031="intervention-late",IMPORT!K1031="unavailable"),IF(J1031&lt;&gt;"",MID(VLOOKUP(B1031,IMPORT!$F:$AF,21,0),1,10),MID(VLOOKUP(B1031,IMPORT!$F:$AF,19,0),1,10)),"")),"")</f>
        <v/>
      </c>
      <c r="N1031" s="20" t="str">
        <f>IFERROR(INT(IF(OR(IMPORT!K1031="intervention",IMPORT!K1031="intervention-late",IMPORT!K1031="unavailable"),IF(J1031&lt;&gt;"",MID(VLOOKUP(B1031,IMPORT!$F:$AF,22,0),1,10),MID(VLOOKUP(B1031,IMPORT!$F:$AF,20,0),1,10)),"")),"")</f>
        <v/>
      </c>
      <c r="O1031" s="18" t="str">
        <f t="shared" ca="1" si="33"/>
        <v/>
      </c>
      <c r="P1031" s="14" t="str">
        <f>IFERROR(INT(IF(MID(VLOOKUP(B1031,IMPORT!$F:$AF,23,FALSE),1,10)&lt;&gt;"null",MID(VLOOKUP(B1031,IMPORT!$F:$AF,23,FALSE),1,10),"")),"")</f>
        <v/>
      </c>
      <c r="Q1031" s="16" t="str">
        <f>IFERROR(INT(IF(MID(VLOOKUP(B1031,IMPORT!$F:$AF,26,FALSE),1,10)&lt;&gt;"null",MID(VLOOKUP(B1031,IMPORT!$F:$AF,26,FALSE),1,10),"")),"")</f>
        <v/>
      </c>
      <c r="R1031" s="16" t="str">
        <f>IFERROR(IF(VLOOKUP(B1031,IMPORT!$F:$AF,11,FALSE)="true","X",""),"")</f>
        <v/>
      </c>
      <c r="S1031" s="16" t="str">
        <f>IFERROR(IF(VLOOKUP(B1031,IMPORT!$F:$AF,12,FALSE)="true","X",""),"")</f>
        <v/>
      </c>
      <c r="T1031" s="16" t="str">
        <f>IFERROR(IF(VLOOKUP(B1031,IMPORT!$F:$AF,9,FALSE)="true","X",""),"")</f>
        <v/>
      </c>
      <c r="U1031" s="16" t="str">
        <f>IFERROR(IF(VLOOKUP(B1031,IMPORT!$F:$AF,10,FALSE)="true","X",""),"")</f>
        <v/>
      </c>
      <c r="V1031" s="16" t="str">
        <f>IFERROR(IF(VLOOKUP(B1031,IMPORT!$F:$AF,13,FALSE)="true","X",""),"")</f>
        <v/>
      </c>
      <c r="W1031" s="16" t="str">
        <f>IFERROR(IF(VLOOKUP(B1031,IMPORT!$F:$AF,14,FALSE)="true","X",""),"")</f>
        <v/>
      </c>
      <c r="X1031" s="12" t="str">
        <f>IFERROR(INT(IF(MID(VLOOKUP(B1031,IMPORT!$F:$AF,27,FALSE),1,10)&lt;&gt;"null",MID(VLOOKUP(B1031,IMPORT!$F:$AF,27,FALSE),1,10),"-")),"")</f>
        <v/>
      </c>
      <c r="Y1031" s="21" t="str">
        <f>IFERROR(IF(VLOOKUP(B1031,IMPORT!$F:$AF,24,FALSE)&lt;&gt;"null",VLOOKUP(B1031,IMPORT!$F:$AF,24,FALSE),""),"")</f>
        <v/>
      </c>
      <c r="Z1031" s="18" t="str">
        <f>IFERROR(IF(VLOOKUP(B1031,IMPORT!$F:$AF,25,FALSE)&lt;&gt;"null",VLOOKUP(B1031,IMPORT!$F:$AF,25,FALSE),""),"")</f>
        <v/>
      </c>
    </row>
    <row r="1032" spans="1:26">
      <c r="A1032" s="1" t="str">
        <f>IFERROR(IF(IMPORT!C1032&lt;&gt;"",IMPORT!C1032,""),"")</f>
        <v/>
      </c>
      <c r="B1032" s="1">
        <f>IFERROR(VLOOKUP(D1032,IMPORT!$1:$1048576,6,FALSE),"")</f>
        <v>0</v>
      </c>
      <c r="C1032" s="1" t="str">
        <f>IFERROR(VLOOKUP(B1032,IMPORT!$F:$G,2,FALSE),"")</f>
        <v/>
      </c>
      <c r="D1032" s="8" t="str">
        <f>IFERROR(IF(IMPORT!A1032&lt;&gt;"",IMPORT!A1032,""),"")</f>
        <v/>
      </c>
      <c r="E1032" s="1">
        <f>IFERROR(VLOOKUP(D1032,IMPORT!$1:$1048576,21,FALSE),"")</f>
        <v>0</v>
      </c>
      <c r="F1032" s="22" t="str">
        <f>IFERROR(IF(VLOOKUP(B1032,IMPORT!$F:$J,4,0)="true","","S"),"")</f>
        <v/>
      </c>
      <c r="G1032" s="10" t="str">
        <f>IFERROR(IF(VLOOKUP(B1032,IMPORT!$F:$J,5,0)="normal","","B"),"")</f>
        <v/>
      </c>
      <c r="H1032" s="23" t="str">
        <f>IFERROR(IF(VLOOKUP(B1032,IMPORT!$F:$L,7,0)="true","","P"),"")</f>
        <v/>
      </c>
      <c r="I1032" s="18" t="str">
        <f>IF(AND(OR(IMPORT!K1032="available",IMPORT!K1032="reservation",IMPORT!K1032="reservation-late"),OR(A1032&lt;&gt;"Z - Garage - Livraison",A1032&lt;&gt;"Z - Garage - Livraison")),B1032,"")</f>
        <v/>
      </c>
      <c r="J1032" s="18" t="str">
        <f>IFERROR(IF(VLOOKUP(B1032,IMPORT!$F:$AF,21,FALSE)&lt;&gt;"null",IF(OR(A1032="Z - Garage - Livraison",A1032="Z - Garage - Restitution"),"",B1032),""),"")</f>
        <v/>
      </c>
      <c r="K1032" s="18" t="str">
        <f>IF(AND(J1032="",OR(IMPORT!K1032="intervention",IMPORT!K1032="intervention-late")),IF(OR(A1032="Z - Garage - Livraison",A1032="Z - Garage - Restitution"),"",B1032),"")</f>
        <v/>
      </c>
      <c r="L1032" s="18" t="str">
        <f t="shared" si="32"/>
        <v/>
      </c>
      <c r="M1032" s="20" t="str">
        <f>IFERROR(INT(IF(OR(IMPORT!K1032="intervention",IMPORT!K1032="intervention-late",IMPORT!K1032="unavailable"),IF(J1032&lt;&gt;"",MID(VLOOKUP(B1032,IMPORT!$F:$AF,21,0),1,10),MID(VLOOKUP(B1032,IMPORT!$F:$AF,19,0),1,10)),"")),"")</f>
        <v/>
      </c>
      <c r="N1032" s="20" t="str">
        <f>IFERROR(INT(IF(OR(IMPORT!K1032="intervention",IMPORT!K1032="intervention-late",IMPORT!K1032="unavailable"),IF(J1032&lt;&gt;"",MID(VLOOKUP(B1032,IMPORT!$F:$AF,22,0),1,10),MID(VLOOKUP(B1032,IMPORT!$F:$AF,20,0),1,10)),"")),"")</f>
        <v/>
      </c>
      <c r="O1032" s="18" t="str">
        <f t="shared" ca="1" si="33"/>
        <v/>
      </c>
      <c r="P1032" s="14" t="str">
        <f>IFERROR(INT(IF(MID(VLOOKUP(B1032,IMPORT!$F:$AF,23,FALSE),1,10)&lt;&gt;"null",MID(VLOOKUP(B1032,IMPORT!$F:$AF,23,FALSE),1,10),"")),"")</f>
        <v/>
      </c>
      <c r="Q1032" s="16" t="str">
        <f>IFERROR(INT(IF(MID(VLOOKUP(B1032,IMPORT!$F:$AF,26,FALSE),1,10)&lt;&gt;"null",MID(VLOOKUP(B1032,IMPORT!$F:$AF,26,FALSE),1,10),"")),"")</f>
        <v/>
      </c>
      <c r="R1032" s="16" t="str">
        <f>IFERROR(IF(VLOOKUP(B1032,IMPORT!$F:$AF,11,FALSE)="true","X",""),"")</f>
        <v/>
      </c>
      <c r="S1032" s="16" t="str">
        <f>IFERROR(IF(VLOOKUP(B1032,IMPORT!$F:$AF,12,FALSE)="true","X",""),"")</f>
        <v/>
      </c>
      <c r="T1032" s="16" t="str">
        <f>IFERROR(IF(VLOOKUP(B1032,IMPORT!$F:$AF,9,FALSE)="true","X",""),"")</f>
        <v/>
      </c>
      <c r="U1032" s="16" t="str">
        <f>IFERROR(IF(VLOOKUP(B1032,IMPORT!$F:$AF,10,FALSE)="true","X",""),"")</f>
        <v/>
      </c>
      <c r="V1032" s="16" t="str">
        <f>IFERROR(IF(VLOOKUP(B1032,IMPORT!$F:$AF,13,FALSE)="true","X",""),"")</f>
        <v/>
      </c>
      <c r="W1032" s="16" t="str">
        <f>IFERROR(IF(VLOOKUP(B1032,IMPORT!$F:$AF,14,FALSE)="true","X",""),"")</f>
        <v/>
      </c>
      <c r="X1032" s="12" t="str">
        <f>IFERROR(INT(IF(MID(VLOOKUP(B1032,IMPORT!$F:$AF,27,FALSE),1,10)&lt;&gt;"null",MID(VLOOKUP(B1032,IMPORT!$F:$AF,27,FALSE),1,10),"-")),"")</f>
        <v/>
      </c>
      <c r="Y1032" s="21" t="str">
        <f>IFERROR(IF(VLOOKUP(B1032,IMPORT!$F:$AF,24,FALSE)&lt;&gt;"null",VLOOKUP(B1032,IMPORT!$F:$AF,24,FALSE),""),"")</f>
        <v/>
      </c>
      <c r="Z1032" s="18" t="str">
        <f>IFERROR(IF(VLOOKUP(B1032,IMPORT!$F:$AF,25,FALSE)&lt;&gt;"null",VLOOKUP(B1032,IMPORT!$F:$AF,25,FALSE),""),"")</f>
        <v/>
      </c>
    </row>
    <row r="1033" spans="1:26">
      <c r="A1033" s="1" t="str">
        <f>IFERROR(IF(IMPORT!C1033&lt;&gt;"",IMPORT!C1033,""),"")</f>
        <v/>
      </c>
      <c r="B1033" s="1">
        <f>IFERROR(VLOOKUP(D1033,IMPORT!$1:$1048576,6,FALSE),"")</f>
        <v>0</v>
      </c>
      <c r="C1033" s="1" t="str">
        <f>IFERROR(VLOOKUP(B1033,IMPORT!$F:$G,2,FALSE),"")</f>
        <v/>
      </c>
      <c r="D1033" s="8" t="str">
        <f>IFERROR(IF(IMPORT!A1033&lt;&gt;"",IMPORT!A1033,""),"")</f>
        <v/>
      </c>
      <c r="E1033" s="1">
        <f>IFERROR(VLOOKUP(D1033,IMPORT!$1:$1048576,21,FALSE),"")</f>
        <v>0</v>
      </c>
      <c r="F1033" s="22" t="str">
        <f>IFERROR(IF(VLOOKUP(B1033,IMPORT!$F:$J,4,0)="true","","S"),"")</f>
        <v/>
      </c>
      <c r="G1033" s="10" t="str">
        <f>IFERROR(IF(VLOOKUP(B1033,IMPORT!$F:$J,5,0)="normal","","B"),"")</f>
        <v/>
      </c>
      <c r="H1033" s="23" t="str">
        <f>IFERROR(IF(VLOOKUP(B1033,IMPORT!$F:$L,7,0)="true","","P"),"")</f>
        <v/>
      </c>
      <c r="I1033" s="18" t="str">
        <f>IF(AND(OR(IMPORT!K1033="available",IMPORT!K1033="reservation",IMPORT!K1033="reservation-late"),OR(A1033&lt;&gt;"Z - Garage - Livraison",A1033&lt;&gt;"Z - Garage - Livraison")),B1033,"")</f>
        <v/>
      </c>
      <c r="J1033" s="18" t="str">
        <f>IFERROR(IF(VLOOKUP(B1033,IMPORT!$F:$AF,21,FALSE)&lt;&gt;"null",IF(OR(A1033="Z - Garage - Livraison",A1033="Z - Garage - Restitution"),"",B1033),""),"")</f>
        <v/>
      </c>
      <c r="K1033" s="18" t="str">
        <f>IF(AND(J1033="",OR(IMPORT!K1033="intervention",IMPORT!K1033="intervention-late")),IF(OR(A1033="Z - Garage - Livraison",A1033="Z - Garage - Restitution"),"",B1033),"")</f>
        <v/>
      </c>
      <c r="L1033" s="18" t="str">
        <f t="shared" si="32"/>
        <v/>
      </c>
      <c r="M1033" s="20" t="str">
        <f>IFERROR(INT(IF(OR(IMPORT!K1033="intervention",IMPORT!K1033="intervention-late",IMPORT!K1033="unavailable"),IF(J1033&lt;&gt;"",MID(VLOOKUP(B1033,IMPORT!$F:$AF,21,0),1,10),MID(VLOOKUP(B1033,IMPORT!$F:$AF,19,0),1,10)),"")),"")</f>
        <v/>
      </c>
      <c r="N1033" s="20" t="str">
        <f>IFERROR(INT(IF(OR(IMPORT!K1033="intervention",IMPORT!K1033="intervention-late",IMPORT!K1033="unavailable"),IF(J1033&lt;&gt;"",MID(VLOOKUP(B1033,IMPORT!$F:$AF,22,0),1,10),MID(VLOOKUP(B1033,IMPORT!$F:$AF,20,0),1,10)),"")),"")</f>
        <v/>
      </c>
      <c r="O1033" s="18" t="str">
        <f t="shared" ca="1" si="33"/>
        <v/>
      </c>
      <c r="P1033" s="14" t="str">
        <f>IFERROR(INT(IF(MID(VLOOKUP(B1033,IMPORT!$F:$AF,23,FALSE),1,10)&lt;&gt;"null",MID(VLOOKUP(B1033,IMPORT!$F:$AF,23,FALSE),1,10),"")),"")</f>
        <v/>
      </c>
      <c r="Q1033" s="16" t="str">
        <f>IFERROR(INT(IF(MID(VLOOKUP(B1033,IMPORT!$F:$AF,26,FALSE),1,10)&lt;&gt;"null",MID(VLOOKUP(B1033,IMPORT!$F:$AF,26,FALSE),1,10),"")),"")</f>
        <v/>
      </c>
      <c r="R1033" s="16" t="str">
        <f>IFERROR(IF(VLOOKUP(B1033,IMPORT!$F:$AF,11,FALSE)="true","X",""),"")</f>
        <v/>
      </c>
      <c r="S1033" s="16" t="str">
        <f>IFERROR(IF(VLOOKUP(B1033,IMPORT!$F:$AF,12,FALSE)="true","X",""),"")</f>
        <v/>
      </c>
      <c r="T1033" s="16" t="str">
        <f>IFERROR(IF(VLOOKUP(B1033,IMPORT!$F:$AF,9,FALSE)="true","X",""),"")</f>
        <v/>
      </c>
      <c r="U1033" s="16" t="str">
        <f>IFERROR(IF(VLOOKUP(B1033,IMPORT!$F:$AF,10,FALSE)="true","X",""),"")</f>
        <v/>
      </c>
      <c r="V1033" s="16" t="str">
        <f>IFERROR(IF(VLOOKUP(B1033,IMPORT!$F:$AF,13,FALSE)="true","X",""),"")</f>
        <v/>
      </c>
      <c r="W1033" s="16" t="str">
        <f>IFERROR(IF(VLOOKUP(B1033,IMPORT!$F:$AF,14,FALSE)="true","X",""),"")</f>
        <v/>
      </c>
      <c r="X1033" s="12" t="str">
        <f>IFERROR(INT(IF(MID(VLOOKUP(B1033,IMPORT!$F:$AF,27,FALSE),1,10)&lt;&gt;"null",MID(VLOOKUP(B1033,IMPORT!$F:$AF,27,FALSE),1,10),"-")),"")</f>
        <v/>
      </c>
      <c r="Y1033" s="21" t="str">
        <f>IFERROR(IF(VLOOKUP(B1033,IMPORT!$F:$AF,24,FALSE)&lt;&gt;"null",VLOOKUP(B1033,IMPORT!$F:$AF,24,FALSE),""),"")</f>
        <v/>
      </c>
      <c r="Z1033" s="18" t="str">
        <f>IFERROR(IF(VLOOKUP(B1033,IMPORT!$F:$AF,25,FALSE)&lt;&gt;"null",VLOOKUP(B1033,IMPORT!$F:$AF,25,FALSE),""),"")</f>
        <v/>
      </c>
    </row>
    <row r="1034" spans="1:26">
      <c r="A1034" s="1" t="str">
        <f>IFERROR(IF(IMPORT!C1034&lt;&gt;"",IMPORT!C1034,""),"")</f>
        <v/>
      </c>
      <c r="B1034" s="1">
        <f>IFERROR(VLOOKUP(D1034,IMPORT!$1:$1048576,6,FALSE),"")</f>
        <v>0</v>
      </c>
      <c r="C1034" s="1" t="str">
        <f>IFERROR(VLOOKUP(B1034,IMPORT!$F:$G,2,FALSE),"")</f>
        <v/>
      </c>
      <c r="D1034" s="8" t="str">
        <f>IFERROR(IF(IMPORT!A1034&lt;&gt;"",IMPORT!A1034,""),"")</f>
        <v/>
      </c>
      <c r="E1034" s="1">
        <f>IFERROR(VLOOKUP(D1034,IMPORT!$1:$1048576,21,FALSE),"")</f>
        <v>0</v>
      </c>
      <c r="F1034" s="22" t="str">
        <f>IFERROR(IF(VLOOKUP(B1034,IMPORT!$F:$J,4,0)="true","","S"),"")</f>
        <v/>
      </c>
      <c r="G1034" s="10" t="str">
        <f>IFERROR(IF(VLOOKUP(B1034,IMPORT!$F:$J,5,0)="normal","","B"),"")</f>
        <v/>
      </c>
      <c r="H1034" s="23" t="str">
        <f>IFERROR(IF(VLOOKUP(B1034,IMPORT!$F:$L,7,0)="true","","P"),"")</f>
        <v/>
      </c>
      <c r="I1034" s="18" t="str">
        <f>IF(AND(OR(IMPORT!K1034="available",IMPORT!K1034="reservation",IMPORT!K1034="reservation-late"),OR(A1034&lt;&gt;"Z - Garage - Livraison",A1034&lt;&gt;"Z - Garage - Livraison")),B1034,"")</f>
        <v/>
      </c>
      <c r="J1034" s="18" t="str">
        <f>IFERROR(IF(VLOOKUP(B1034,IMPORT!$F:$AF,21,FALSE)&lt;&gt;"null",IF(OR(A1034="Z - Garage - Livraison",A1034="Z - Garage - Restitution"),"",B1034),""),"")</f>
        <v/>
      </c>
      <c r="K1034" s="18" t="str">
        <f>IF(AND(J1034="",OR(IMPORT!K1034="intervention",IMPORT!K1034="intervention-late")),IF(OR(A1034="Z - Garage - Livraison",A1034="Z - Garage - Restitution"),"",B1034),"")</f>
        <v/>
      </c>
      <c r="L1034" s="18" t="str">
        <f t="shared" si="32"/>
        <v/>
      </c>
      <c r="M1034" s="20" t="str">
        <f>IFERROR(INT(IF(OR(IMPORT!K1034="intervention",IMPORT!K1034="intervention-late",IMPORT!K1034="unavailable"),IF(J1034&lt;&gt;"",MID(VLOOKUP(B1034,IMPORT!$F:$AF,21,0),1,10),MID(VLOOKUP(B1034,IMPORT!$F:$AF,19,0),1,10)),"")),"")</f>
        <v/>
      </c>
      <c r="N1034" s="20" t="str">
        <f>IFERROR(INT(IF(OR(IMPORT!K1034="intervention",IMPORT!K1034="intervention-late",IMPORT!K1034="unavailable"),IF(J1034&lt;&gt;"",MID(VLOOKUP(B1034,IMPORT!$F:$AF,22,0),1,10),MID(VLOOKUP(B1034,IMPORT!$F:$AF,20,0),1,10)),"")),"")</f>
        <v/>
      </c>
      <c r="O1034" s="18" t="str">
        <f t="shared" ca="1" si="33"/>
        <v/>
      </c>
      <c r="P1034" s="14" t="str">
        <f>IFERROR(INT(IF(MID(VLOOKUP(B1034,IMPORT!$F:$AF,23,FALSE),1,10)&lt;&gt;"null",MID(VLOOKUP(B1034,IMPORT!$F:$AF,23,FALSE),1,10),"")),"")</f>
        <v/>
      </c>
      <c r="Q1034" s="16" t="str">
        <f>IFERROR(INT(IF(MID(VLOOKUP(B1034,IMPORT!$F:$AF,26,FALSE),1,10)&lt;&gt;"null",MID(VLOOKUP(B1034,IMPORT!$F:$AF,26,FALSE),1,10),"")),"")</f>
        <v/>
      </c>
      <c r="R1034" s="16" t="str">
        <f>IFERROR(IF(VLOOKUP(B1034,IMPORT!$F:$AF,11,FALSE)="true","X",""),"")</f>
        <v/>
      </c>
      <c r="S1034" s="16" t="str">
        <f>IFERROR(IF(VLOOKUP(B1034,IMPORT!$F:$AF,12,FALSE)="true","X",""),"")</f>
        <v/>
      </c>
      <c r="T1034" s="16" t="str">
        <f>IFERROR(IF(VLOOKUP(B1034,IMPORT!$F:$AF,9,FALSE)="true","X",""),"")</f>
        <v/>
      </c>
      <c r="U1034" s="16" t="str">
        <f>IFERROR(IF(VLOOKUP(B1034,IMPORT!$F:$AF,10,FALSE)="true","X",""),"")</f>
        <v/>
      </c>
      <c r="V1034" s="16" t="str">
        <f>IFERROR(IF(VLOOKUP(B1034,IMPORT!$F:$AF,13,FALSE)="true","X",""),"")</f>
        <v/>
      </c>
      <c r="W1034" s="16" t="str">
        <f>IFERROR(IF(VLOOKUP(B1034,IMPORT!$F:$AF,14,FALSE)="true","X",""),"")</f>
        <v/>
      </c>
      <c r="X1034" s="12" t="str">
        <f>IFERROR(INT(IF(MID(VLOOKUP(B1034,IMPORT!$F:$AF,27,FALSE),1,10)&lt;&gt;"null",MID(VLOOKUP(B1034,IMPORT!$F:$AF,27,FALSE),1,10),"-")),"")</f>
        <v/>
      </c>
      <c r="Y1034" s="21" t="str">
        <f>IFERROR(IF(VLOOKUP(B1034,IMPORT!$F:$AF,24,FALSE)&lt;&gt;"null",VLOOKUP(B1034,IMPORT!$F:$AF,24,FALSE),""),"")</f>
        <v/>
      </c>
      <c r="Z1034" s="18" t="str">
        <f>IFERROR(IF(VLOOKUP(B1034,IMPORT!$F:$AF,25,FALSE)&lt;&gt;"null",VLOOKUP(B1034,IMPORT!$F:$AF,25,FALSE),""),"")</f>
        <v/>
      </c>
    </row>
    <row r="1035" spans="1:26">
      <c r="A1035" s="1" t="str">
        <f>IFERROR(IF(IMPORT!C1035&lt;&gt;"",IMPORT!C1035,""),"")</f>
        <v/>
      </c>
      <c r="B1035" s="1">
        <f>IFERROR(VLOOKUP(D1035,IMPORT!$1:$1048576,6,FALSE),"")</f>
        <v>0</v>
      </c>
      <c r="C1035" s="1" t="str">
        <f>IFERROR(VLOOKUP(B1035,IMPORT!$F:$G,2,FALSE),"")</f>
        <v/>
      </c>
      <c r="D1035" s="8" t="str">
        <f>IFERROR(IF(IMPORT!A1035&lt;&gt;"",IMPORT!A1035,""),"")</f>
        <v/>
      </c>
      <c r="E1035" s="1">
        <f>IFERROR(VLOOKUP(D1035,IMPORT!$1:$1048576,21,FALSE),"")</f>
        <v>0</v>
      </c>
      <c r="F1035" s="22" t="str">
        <f>IFERROR(IF(VLOOKUP(B1035,IMPORT!$F:$J,4,0)="true","","S"),"")</f>
        <v/>
      </c>
      <c r="G1035" s="10" t="str">
        <f>IFERROR(IF(VLOOKUP(B1035,IMPORT!$F:$J,5,0)="normal","","B"),"")</f>
        <v/>
      </c>
      <c r="H1035" s="23" t="str">
        <f>IFERROR(IF(VLOOKUP(B1035,IMPORT!$F:$L,7,0)="true","","P"),"")</f>
        <v/>
      </c>
      <c r="I1035" s="18" t="str">
        <f>IF(AND(OR(IMPORT!K1035="available",IMPORT!K1035="reservation",IMPORT!K1035="reservation-late"),OR(A1035&lt;&gt;"Z - Garage - Livraison",A1035&lt;&gt;"Z - Garage - Livraison")),B1035,"")</f>
        <v/>
      </c>
      <c r="J1035" s="18" t="str">
        <f>IFERROR(IF(VLOOKUP(B1035,IMPORT!$F:$AF,21,FALSE)&lt;&gt;"null",IF(OR(A1035="Z - Garage - Livraison",A1035="Z - Garage - Restitution"),"",B1035),""),"")</f>
        <v/>
      </c>
      <c r="K1035" s="18" t="str">
        <f>IF(AND(J1035="",OR(IMPORT!K1035="intervention",IMPORT!K1035="intervention-late")),IF(OR(A1035="Z - Garage - Livraison",A1035="Z - Garage - Restitution"),"",B1035),"")</f>
        <v/>
      </c>
      <c r="L1035" s="18" t="str">
        <f t="shared" si="32"/>
        <v/>
      </c>
      <c r="M1035" s="20" t="str">
        <f>IFERROR(INT(IF(OR(IMPORT!K1035="intervention",IMPORT!K1035="intervention-late",IMPORT!K1035="unavailable"),IF(J1035&lt;&gt;"",MID(VLOOKUP(B1035,IMPORT!$F:$AF,21,0),1,10),MID(VLOOKUP(B1035,IMPORT!$F:$AF,19,0),1,10)),"")),"")</f>
        <v/>
      </c>
      <c r="N1035" s="20" t="str">
        <f>IFERROR(INT(IF(OR(IMPORT!K1035="intervention",IMPORT!K1035="intervention-late",IMPORT!K1035="unavailable"),IF(J1035&lt;&gt;"",MID(VLOOKUP(B1035,IMPORT!$F:$AF,22,0),1,10),MID(VLOOKUP(B1035,IMPORT!$F:$AF,20,0),1,10)),"")),"")</f>
        <v/>
      </c>
      <c r="O1035" s="18" t="str">
        <f t="shared" ca="1" si="33"/>
        <v/>
      </c>
      <c r="P1035" s="14" t="str">
        <f>IFERROR(INT(IF(MID(VLOOKUP(B1035,IMPORT!$F:$AF,23,FALSE),1,10)&lt;&gt;"null",MID(VLOOKUP(B1035,IMPORT!$F:$AF,23,FALSE),1,10),"")),"")</f>
        <v/>
      </c>
      <c r="Q1035" s="16" t="str">
        <f>IFERROR(INT(IF(MID(VLOOKUP(B1035,IMPORT!$F:$AF,26,FALSE),1,10)&lt;&gt;"null",MID(VLOOKUP(B1035,IMPORT!$F:$AF,26,FALSE),1,10),"")),"")</f>
        <v/>
      </c>
      <c r="R1035" s="16" t="str">
        <f>IFERROR(IF(VLOOKUP(B1035,IMPORT!$F:$AF,11,FALSE)="true","X",""),"")</f>
        <v/>
      </c>
      <c r="S1035" s="16" t="str">
        <f>IFERROR(IF(VLOOKUP(B1035,IMPORT!$F:$AF,12,FALSE)="true","X",""),"")</f>
        <v/>
      </c>
      <c r="T1035" s="16" t="str">
        <f>IFERROR(IF(VLOOKUP(B1035,IMPORT!$F:$AF,9,FALSE)="true","X",""),"")</f>
        <v/>
      </c>
      <c r="U1035" s="16" t="str">
        <f>IFERROR(IF(VLOOKUP(B1035,IMPORT!$F:$AF,10,FALSE)="true","X",""),"")</f>
        <v/>
      </c>
      <c r="V1035" s="16" t="str">
        <f>IFERROR(IF(VLOOKUP(B1035,IMPORT!$F:$AF,13,FALSE)="true","X",""),"")</f>
        <v/>
      </c>
      <c r="W1035" s="16" t="str">
        <f>IFERROR(IF(VLOOKUP(B1035,IMPORT!$F:$AF,14,FALSE)="true","X",""),"")</f>
        <v/>
      </c>
      <c r="X1035" s="12" t="str">
        <f>IFERROR(INT(IF(MID(VLOOKUP(B1035,IMPORT!$F:$AF,27,FALSE),1,10)&lt;&gt;"null",MID(VLOOKUP(B1035,IMPORT!$F:$AF,27,FALSE),1,10),"-")),"")</f>
        <v/>
      </c>
      <c r="Y1035" s="21" t="str">
        <f>IFERROR(IF(VLOOKUP(B1035,IMPORT!$F:$AF,24,FALSE)&lt;&gt;"null",VLOOKUP(B1035,IMPORT!$F:$AF,24,FALSE),""),"")</f>
        <v/>
      </c>
      <c r="Z1035" s="18" t="str">
        <f>IFERROR(IF(VLOOKUP(B1035,IMPORT!$F:$AF,25,FALSE)&lt;&gt;"null",VLOOKUP(B1035,IMPORT!$F:$AF,25,FALSE),""),"")</f>
        <v/>
      </c>
    </row>
    <row r="1036" spans="1:26">
      <c r="A1036" s="1" t="str">
        <f>IFERROR(IF(IMPORT!C1036&lt;&gt;"",IMPORT!C1036,""),"")</f>
        <v/>
      </c>
      <c r="B1036" s="1">
        <f>IFERROR(VLOOKUP(D1036,IMPORT!$1:$1048576,6,FALSE),"")</f>
        <v>0</v>
      </c>
      <c r="C1036" s="1" t="str">
        <f>IFERROR(VLOOKUP(B1036,IMPORT!$F:$G,2,FALSE),"")</f>
        <v/>
      </c>
      <c r="D1036" s="8" t="str">
        <f>IFERROR(IF(IMPORT!A1036&lt;&gt;"",IMPORT!A1036,""),"")</f>
        <v/>
      </c>
      <c r="E1036" s="1">
        <f>IFERROR(VLOOKUP(D1036,IMPORT!$1:$1048576,21,FALSE),"")</f>
        <v>0</v>
      </c>
      <c r="F1036" s="22" t="str">
        <f>IFERROR(IF(VLOOKUP(B1036,IMPORT!$F:$J,4,0)="true","","S"),"")</f>
        <v/>
      </c>
      <c r="G1036" s="10" t="str">
        <f>IFERROR(IF(VLOOKUP(B1036,IMPORT!$F:$J,5,0)="normal","","B"),"")</f>
        <v/>
      </c>
      <c r="H1036" s="23" t="str">
        <f>IFERROR(IF(VLOOKUP(B1036,IMPORT!$F:$L,7,0)="true","","P"),"")</f>
        <v/>
      </c>
      <c r="I1036" s="18" t="str">
        <f>IF(AND(OR(IMPORT!K1036="available",IMPORT!K1036="reservation",IMPORT!K1036="reservation-late"),OR(A1036&lt;&gt;"Z - Garage - Livraison",A1036&lt;&gt;"Z - Garage - Livraison")),B1036,"")</f>
        <v/>
      </c>
      <c r="J1036" s="18" t="str">
        <f>IFERROR(IF(VLOOKUP(B1036,IMPORT!$F:$AF,21,FALSE)&lt;&gt;"null",IF(OR(A1036="Z - Garage - Livraison",A1036="Z - Garage - Restitution"),"",B1036),""),"")</f>
        <v/>
      </c>
      <c r="K1036" s="18" t="str">
        <f>IF(AND(J1036="",OR(IMPORT!K1036="intervention",IMPORT!K1036="intervention-late")),IF(OR(A1036="Z - Garage - Livraison",A1036="Z - Garage - Restitution"),"",B1036),"")</f>
        <v/>
      </c>
      <c r="L1036" s="18" t="str">
        <f t="shared" si="32"/>
        <v/>
      </c>
      <c r="M1036" s="20" t="str">
        <f>IFERROR(INT(IF(OR(IMPORT!K1036="intervention",IMPORT!K1036="intervention-late",IMPORT!K1036="unavailable"),IF(J1036&lt;&gt;"",MID(VLOOKUP(B1036,IMPORT!$F:$AF,21,0),1,10),MID(VLOOKUP(B1036,IMPORT!$F:$AF,19,0),1,10)),"")),"")</f>
        <v/>
      </c>
      <c r="N1036" s="20" t="str">
        <f>IFERROR(INT(IF(OR(IMPORT!K1036="intervention",IMPORT!K1036="intervention-late",IMPORT!K1036="unavailable"),IF(J1036&lt;&gt;"",MID(VLOOKUP(B1036,IMPORT!$F:$AF,22,0),1,10),MID(VLOOKUP(B1036,IMPORT!$F:$AF,20,0),1,10)),"")),"")</f>
        <v/>
      </c>
      <c r="O1036" s="18" t="str">
        <f t="shared" ca="1" si="33"/>
        <v/>
      </c>
      <c r="P1036" s="14" t="str">
        <f>IFERROR(INT(IF(MID(VLOOKUP(B1036,IMPORT!$F:$AF,23,FALSE),1,10)&lt;&gt;"null",MID(VLOOKUP(B1036,IMPORT!$F:$AF,23,FALSE),1,10),"")),"")</f>
        <v/>
      </c>
      <c r="Q1036" s="16" t="str">
        <f>IFERROR(INT(IF(MID(VLOOKUP(B1036,IMPORT!$F:$AF,26,FALSE),1,10)&lt;&gt;"null",MID(VLOOKUP(B1036,IMPORT!$F:$AF,26,FALSE),1,10),"")),"")</f>
        <v/>
      </c>
      <c r="R1036" s="16" t="str">
        <f>IFERROR(IF(VLOOKUP(B1036,IMPORT!$F:$AF,11,FALSE)="true","X",""),"")</f>
        <v/>
      </c>
      <c r="S1036" s="16" t="str">
        <f>IFERROR(IF(VLOOKUP(B1036,IMPORT!$F:$AF,12,FALSE)="true","X",""),"")</f>
        <v/>
      </c>
      <c r="T1036" s="16" t="str">
        <f>IFERROR(IF(VLOOKUP(B1036,IMPORT!$F:$AF,9,FALSE)="true","X",""),"")</f>
        <v/>
      </c>
      <c r="U1036" s="16" t="str">
        <f>IFERROR(IF(VLOOKUP(B1036,IMPORT!$F:$AF,10,FALSE)="true","X",""),"")</f>
        <v/>
      </c>
      <c r="V1036" s="16" t="str">
        <f>IFERROR(IF(VLOOKUP(B1036,IMPORT!$F:$AF,13,FALSE)="true","X",""),"")</f>
        <v/>
      </c>
      <c r="W1036" s="16" t="str">
        <f>IFERROR(IF(VLOOKUP(B1036,IMPORT!$F:$AF,14,FALSE)="true","X",""),"")</f>
        <v/>
      </c>
      <c r="X1036" s="12" t="str">
        <f>IFERROR(INT(IF(MID(VLOOKUP(B1036,IMPORT!$F:$AF,27,FALSE),1,10)&lt;&gt;"null",MID(VLOOKUP(B1036,IMPORT!$F:$AF,27,FALSE),1,10),"-")),"")</f>
        <v/>
      </c>
      <c r="Y1036" s="21" t="str">
        <f>IFERROR(IF(VLOOKUP(B1036,IMPORT!$F:$AF,24,FALSE)&lt;&gt;"null",VLOOKUP(B1036,IMPORT!$F:$AF,24,FALSE),""),"")</f>
        <v/>
      </c>
      <c r="Z1036" s="18" t="str">
        <f>IFERROR(IF(VLOOKUP(B1036,IMPORT!$F:$AF,25,FALSE)&lt;&gt;"null",VLOOKUP(B1036,IMPORT!$F:$AF,25,FALSE),""),"")</f>
        <v/>
      </c>
    </row>
    <row r="1037" spans="1:26">
      <c r="A1037" s="1" t="str">
        <f>IFERROR(IF(IMPORT!C1037&lt;&gt;"",IMPORT!C1037,""),"")</f>
        <v/>
      </c>
      <c r="B1037" s="1">
        <f>IFERROR(VLOOKUP(D1037,IMPORT!$1:$1048576,6,FALSE),"")</f>
        <v>0</v>
      </c>
      <c r="C1037" s="1" t="str">
        <f>IFERROR(VLOOKUP(B1037,IMPORT!$F:$G,2,FALSE),"")</f>
        <v/>
      </c>
      <c r="D1037" s="8" t="str">
        <f>IFERROR(IF(IMPORT!A1037&lt;&gt;"",IMPORT!A1037,""),"")</f>
        <v/>
      </c>
      <c r="E1037" s="1">
        <f>IFERROR(VLOOKUP(D1037,IMPORT!$1:$1048576,21,FALSE),"")</f>
        <v>0</v>
      </c>
      <c r="F1037" s="22" t="str">
        <f>IFERROR(IF(VLOOKUP(B1037,IMPORT!$F:$J,4,0)="true","","S"),"")</f>
        <v/>
      </c>
      <c r="G1037" s="10" t="str">
        <f>IFERROR(IF(VLOOKUP(B1037,IMPORT!$F:$J,5,0)="normal","","B"),"")</f>
        <v/>
      </c>
      <c r="H1037" s="23" t="str">
        <f>IFERROR(IF(VLOOKUP(B1037,IMPORT!$F:$L,7,0)="true","","P"),"")</f>
        <v/>
      </c>
      <c r="I1037" s="18" t="str">
        <f>IF(AND(OR(IMPORT!K1037="available",IMPORT!K1037="reservation",IMPORT!K1037="reservation-late"),OR(A1037&lt;&gt;"Z - Garage - Livraison",A1037&lt;&gt;"Z - Garage - Livraison")),B1037,"")</f>
        <v/>
      </c>
      <c r="J1037" s="18" t="str">
        <f>IFERROR(IF(VLOOKUP(B1037,IMPORT!$F:$AF,21,FALSE)&lt;&gt;"null",IF(OR(A1037="Z - Garage - Livraison",A1037="Z - Garage - Restitution"),"",B1037),""),"")</f>
        <v/>
      </c>
      <c r="K1037" s="18" t="str">
        <f>IF(AND(J1037="",OR(IMPORT!K1037="intervention",IMPORT!K1037="intervention-late")),IF(OR(A1037="Z - Garage - Livraison",A1037="Z - Garage - Restitution"),"",B1037),"")</f>
        <v/>
      </c>
      <c r="L1037" s="18" t="str">
        <f t="shared" si="32"/>
        <v/>
      </c>
      <c r="M1037" s="20" t="str">
        <f>IFERROR(INT(IF(OR(IMPORT!K1037="intervention",IMPORT!K1037="intervention-late",IMPORT!K1037="unavailable"),IF(J1037&lt;&gt;"",MID(VLOOKUP(B1037,IMPORT!$F:$AF,21,0),1,10),MID(VLOOKUP(B1037,IMPORT!$F:$AF,19,0),1,10)),"")),"")</f>
        <v/>
      </c>
      <c r="N1037" s="20" t="str">
        <f>IFERROR(INT(IF(OR(IMPORT!K1037="intervention",IMPORT!K1037="intervention-late",IMPORT!K1037="unavailable"),IF(J1037&lt;&gt;"",MID(VLOOKUP(B1037,IMPORT!$F:$AF,22,0),1,10),MID(VLOOKUP(B1037,IMPORT!$F:$AF,20,0),1,10)),"")),"")</f>
        <v/>
      </c>
      <c r="O1037" s="18" t="str">
        <f t="shared" ca="1" si="33"/>
        <v/>
      </c>
      <c r="P1037" s="14" t="str">
        <f>IFERROR(INT(IF(MID(VLOOKUP(B1037,IMPORT!$F:$AF,23,FALSE),1,10)&lt;&gt;"null",MID(VLOOKUP(B1037,IMPORT!$F:$AF,23,FALSE),1,10),"")),"")</f>
        <v/>
      </c>
      <c r="Q1037" s="16" t="str">
        <f>IFERROR(INT(IF(MID(VLOOKUP(B1037,IMPORT!$F:$AF,26,FALSE),1,10)&lt;&gt;"null",MID(VLOOKUP(B1037,IMPORT!$F:$AF,26,FALSE),1,10),"")),"")</f>
        <v/>
      </c>
      <c r="R1037" s="16" t="str">
        <f>IFERROR(IF(VLOOKUP(B1037,IMPORT!$F:$AF,11,FALSE)="true","X",""),"")</f>
        <v/>
      </c>
      <c r="S1037" s="16" t="str">
        <f>IFERROR(IF(VLOOKUP(B1037,IMPORT!$F:$AF,12,FALSE)="true","X",""),"")</f>
        <v/>
      </c>
      <c r="T1037" s="16" t="str">
        <f>IFERROR(IF(VLOOKUP(B1037,IMPORT!$F:$AF,9,FALSE)="true","X",""),"")</f>
        <v/>
      </c>
      <c r="U1037" s="16" t="str">
        <f>IFERROR(IF(VLOOKUP(B1037,IMPORT!$F:$AF,10,FALSE)="true","X",""),"")</f>
        <v/>
      </c>
      <c r="V1037" s="16" t="str">
        <f>IFERROR(IF(VLOOKUP(B1037,IMPORT!$F:$AF,13,FALSE)="true","X",""),"")</f>
        <v/>
      </c>
      <c r="W1037" s="16" t="str">
        <f>IFERROR(IF(VLOOKUP(B1037,IMPORT!$F:$AF,14,FALSE)="true","X",""),"")</f>
        <v/>
      </c>
      <c r="X1037" s="12" t="str">
        <f>IFERROR(INT(IF(MID(VLOOKUP(B1037,IMPORT!$F:$AF,27,FALSE),1,10)&lt;&gt;"null",MID(VLOOKUP(B1037,IMPORT!$F:$AF,27,FALSE),1,10),"-")),"")</f>
        <v/>
      </c>
      <c r="Y1037" s="21" t="str">
        <f>IFERROR(IF(VLOOKUP(B1037,IMPORT!$F:$AF,24,FALSE)&lt;&gt;"null",VLOOKUP(B1037,IMPORT!$F:$AF,24,FALSE),""),"")</f>
        <v/>
      </c>
      <c r="Z1037" s="18" t="str">
        <f>IFERROR(IF(VLOOKUP(B1037,IMPORT!$F:$AF,25,FALSE)&lt;&gt;"null",VLOOKUP(B1037,IMPORT!$F:$AF,25,FALSE),""),"")</f>
        <v/>
      </c>
    </row>
    <row r="1038" spans="1:26">
      <c r="A1038" s="1" t="str">
        <f>IFERROR(IF(IMPORT!C1038&lt;&gt;"",IMPORT!C1038,""),"")</f>
        <v/>
      </c>
      <c r="B1038" s="1">
        <f>IFERROR(VLOOKUP(D1038,IMPORT!$1:$1048576,6,FALSE),"")</f>
        <v>0</v>
      </c>
      <c r="C1038" s="1" t="str">
        <f>IFERROR(VLOOKUP(B1038,IMPORT!$F:$G,2,FALSE),"")</f>
        <v/>
      </c>
      <c r="D1038" s="8" t="str">
        <f>IFERROR(IF(IMPORT!A1038&lt;&gt;"",IMPORT!A1038,""),"")</f>
        <v/>
      </c>
      <c r="E1038" s="1">
        <f>IFERROR(VLOOKUP(D1038,IMPORT!$1:$1048576,21,FALSE),"")</f>
        <v>0</v>
      </c>
      <c r="F1038" s="22" t="str">
        <f>IFERROR(IF(VLOOKUP(B1038,IMPORT!$F:$J,4,0)="true","","S"),"")</f>
        <v/>
      </c>
      <c r="G1038" s="10" t="str">
        <f>IFERROR(IF(VLOOKUP(B1038,IMPORT!$F:$J,5,0)="normal","","B"),"")</f>
        <v/>
      </c>
      <c r="H1038" s="23" t="str">
        <f>IFERROR(IF(VLOOKUP(B1038,IMPORT!$F:$L,7,0)="true","","P"),"")</f>
        <v/>
      </c>
      <c r="I1038" s="18" t="str">
        <f>IF(AND(OR(IMPORT!K1038="available",IMPORT!K1038="reservation",IMPORT!K1038="reservation-late"),OR(A1038&lt;&gt;"Z - Garage - Livraison",A1038&lt;&gt;"Z - Garage - Livraison")),B1038,"")</f>
        <v/>
      </c>
      <c r="J1038" s="18" t="str">
        <f>IFERROR(IF(VLOOKUP(B1038,IMPORT!$F:$AF,21,FALSE)&lt;&gt;"null",IF(OR(A1038="Z - Garage - Livraison",A1038="Z - Garage - Restitution"),"",B1038),""),"")</f>
        <v/>
      </c>
      <c r="K1038" s="18" t="str">
        <f>IF(AND(J1038="",OR(IMPORT!K1038="intervention",IMPORT!K1038="intervention-late")),IF(OR(A1038="Z - Garage - Livraison",A1038="Z - Garage - Restitution"),"",B1038),"")</f>
        <v/>
      </c>
      <c r="L1038" s="18" t="str">
        <f t="shared" si="32"/>
        <v/>
      </c>
      <c r="M1038" s="20" t="str">
        <f>IFERROR(INT(IF(OR(IMPORT!K1038="intervention",IMPORT!K1038="intervention-late",IMPORT!K1038="unavailable"),IF(J1038&lt;&gt;"",MID(VLOOKUP(B1038,IMPORT!$F:$AF,21,0),1,10),MID(VLOOKUP(B1038,IMPORT!$F:$AF,19,0),1,10)),"")),"")</f>
        <v/>
      </c>
      <c r="N1038" s="20" t="str">
        <f>IFERROR(INT(IF(OR(IMPORT!K1038="intervention",IMPORT!K1038="intervention-late",IMPORT!K1038="unavailable"),IF(J1038&lt;&gt;"",MID(VLOOKUP(B1038,IMPORT!$F:$AF,22,0),1,10),MID(VLOOKUP(B1038,IMPORT!$F:$AF,20,0),1,10)),"")),"")</f>
        <v/>
      </c>
      <c r="O1038" s="18" t="str">
        <f t="shared" ca="1" si="33"/>
        <v/>
      </c>
      <c r="P1038" s="14" t="str">
        <f>IFERROR(INT(IF(MID(VLOOKUP(B1038,IMPORT!$F:$AF,23,FALSE),1,10)&lt;&gt;"null",MID(VLOOKUP(B1038,IMPORT!$F:$AF,23,FALSE),1,10),"")),"")</f>
        <v/>
      </c>
      <c r="Q1038" s="16" t="str">
        <f>IFERROR(INT(IF(MID(VLOOKUP(B1038,IMPORT!$F:$AF,26,FALSE),1,10)&lt;&gt;"null",MID(VLOOKUP(B1038,IMPORT!$F:$AF,26,FALSE),1,10),"")),"")</f>
        <v/>
      </c>
      <c r="R1038" s="16" t="str">
        <f>IFERROR(IF(VLOOKUP(B1038,IMPORT!$F:$AF,11,FALSE)="true","X",""),"")</f>
        <v/>
      </c>
      <c r="S1038" s="16" t="str">
        <f>IFERROR(IF(VLOOKUP(B1038,IMPORT!$F:$AF,12,FALSE)="true","X",""),"")</f>
        <v/>
      </c>
      <c r="T1038" s="16" t="str">
        <f>IFERROR(IF(VLOOKUP(B1038,IMPORT!$F:$AF,9,FALSE)="true","X",""),"")</f>
        <v/>
      </c>
      <c r="U1038" s="16" t="str">
        <f>IFERROR(IF(VLOOKUP(B1038,IMPORT!$F:$AF,10,FALSE)="true","X",""),"")</f>
        <v/>
      </c>
      <c r="V1038" s="16" t="str">
        <f>IFERROR(IF(VLOOKUP(B1038,IMPORT!$F:$AF,13,FALSE)="true","X",""),"")</f>
        <v/>
      </c>
      <c r="W1038" s="16" t="str">
        <f>IFERROR(IF(VLOOKUP(B1038,IMPORT!$F:$AF,14,FALSE)="true","X",""),"")</f>
        <v/>
      </c>
      <c r="X1038" s="12" t="str">
        <f>IFERROR(INT(IF(MID(VLOOKUP(B1038,IMPORT!$F:$AF,27,FALSE),1,10)&lt;&gt;"null",MID(VLOOKUP(B1038,IMPORT!$F:$AF,27,FALSE),1,10),"-")),"")</f>
        <v/>
      </c>
      <c r="Y1038" s="21" t="str">
        <f>IFERROR(IF(VLOOKUP(B1038,IMPORT!$F:$AF,24,FALSE)&lt;&gt;"null",VLOOKUP(B1038,IMPORT!$F:$AF,24,FALSE),""),"")</f>
        <v/>
      </c>
      <c r="Z1038" s="18" t="str">
        <f>IFERROR(IF(VLOOKUP(B1038,IMPORT!$F:$AF,25,FALSE)&lt;&gt;"null",VLOOKUP(B1038,IMPORT!$F:$AF,25,FALSE),""),"")</f>
        <v/>
      </c>
    </row>
    <row r="1039" spans="1:26">
      <c r="A1039" s="1" t="str">
        <f>IFERROR(IF(IMPORT!C1039&lt;&gt;"",IMPORT!C1039,""),"")</f>
        <v/>
      </c>
      <c r="B1039" s="1">
        <f>IFERROR(VLOOKUP(D1039,IMPORT!$1:$1048576,6,FALSE),"")</f>
        <v>0</v>
      </c>
      <c r="C1039" s="1" t="str">
        <f>IFERROR(VLOOKUP(B1039,IMPORT!$F:$G,2,FALSE),"")</f>
        <v/>
      </c>
      <c r="D1039" s="8" t="str">
        <f>IFERROR(IF(IMPORT!A1039&lt;&gt;"",IMPORT!A1039,""),"")</f>
        <v/>
      </c>
      <c r="E1039" s="1">
        <f>IFERROR(VLOOKUP(D1039,IMPORT!$1:$1048576,21,FALSE),"")</f>
        <v>0</v>
      </c>
      <c r="F1039" s="22" t="str">
        <f>IFERROR(IF(VLOOKUP(B1039,IMPORT!$F:$J,4,0)="true","","S"),"")</f>
        <v/>
      </c>
      <c r="G1039" s="10" t="str">
        <f>IFERROR(IF(VLOOKUP(B1039,IMPORT!$F:$J,5,0)="normal","","B"),"")</f>
        <v/>
      </c>
      <c r="H1039" s="23" t="str">
        <f>IFERROR(IF(VLOOKUP(B1039,IMPORT!$F:$L,7,0)="true","","P"),"")</f>
        <v/>
      </c>
      <c r="I1039" s="18" t="str">
        <f>IF(AND(OR(IMPORT!K1039="available",IMPORT!K1039="reservation",IMPORT!K1039="reservation-late"),OR(A1039&lt;&gt;"Z - Garage - Livraison",A1039&lt;&gt;"Z - Garage - Livraison")),B1039,"")</f>
        <v/>
      </c>
      <c r="J1039" s="18" t="str">
        <f>IFERROR(IF(VLOOKUP(B1039,IMPORT!$F:$AF,21,FALSE)&lt;&gt;"null",IF(OR(A1039="Z - Garage - Livraison",A1039="Z - Garage - Restitution"),"",B1039),""),"")</f>
        <v/>
      </c>
      <c r="K1039" s="18" t="str">
        <f>IF(AND(J1039="",OR(IMPORT!K1039="intervention",IMPORT!K1039="intervention-late")),IF(OR(A1039="Z - Garage - Livraison",A1039="Z - Garage - Restitution"),"",B1039),"")</f>
        <v/>
      </c>
      <c r="L1039" s="18" t="str">
        <f t="shared" si="32"/>
        <v/>
      </c>
      <c r="M1039" s="20" t="str">
        <f>IFERROR(INT(IF(OR(IMPORT!K1039="intervention",IMPORT!K1039="intervention-late",IMPORT!K1039="unavailable"),IF(J1039&lt;&gt;"",MID(VLOOKUP(B1039,IMPORT!$F:$AF,21,0),1,10),MID(VLOOKUP(B1039,IMPORT!$F:$AF,19,0),1,10)),"")),"")</f>
        <v/>
      </c>
      <c r="N1039" s="20" t="str">
        <f>IFERROR(INT(IF(OR(IMPORT!K1039="intervention",IMPORT!K1039="intervention-late",IMPORT!K1039="unavailable"),IF(J1039&lt;&gt;"",MID(VLOOKUP(B1039,IMPORT!$F:$AF,22,0),1,10),MID(VLOOKUP(B1039,IMPORT!$F:$AF,20,0),1,10)),"")),"")</f>
        <v/>
      </c>
      <c r="O1039" s="18" t="str">
        <f t="shared" ca="1" si="33"/>
        <v/>
      </c>
      <c r="P1039" s="14" t="str">
        <f>IFERROR(INT(IF(MID(VLOOKUP(B1039,IMPORT!$F:$AF,23,FALSE),1,10)&lt;&gt;"null",MID(VLOOKUP(B1039,IMPORT!$F:$AF,23,FALSE),1,10),"")),"")</f>
        <v/>
      </c>
      <c r="Q1039" s="16" t="str">
        <f>IFERROR(INT(IF(MID(VLOOKUP(B1039,IMPORT!$F:$AF,26,FALSE),1,10)&lt;&gt;"null",MID(VLOOKUP(B1039,IMPORT!$F:$AF,26,FALSE),1,10),"")),"")</f>
        <v/>
      </c>
      <c r="R1039" s="16" t="str">
        <f>IFERROR(IF(VLOOKUP(B1039,IMPORT!$F:$AF,11,FALSE)="true","X",""),"")</f>
        <v/>
      </c>
      <c r="S1039" s="16" t="str">
        <f>IFERROR(IF(VLOOKUP(B1039,IMPORT!$F:$AF,12,FALSE)="true","X",""),"")</f>
        <v/>
      </c>
      <c r="T1039" s="16" t="str">
        <f>IFERROR(IF(VLOOKUP(B1039,IMPORT!$F:$AF,9,FALSE)="true","X",""),"")</f>
        <v/>
      </c>
      <c r="U1039" s="16" t="str">
        <f>IFERROR(IF(VLOOKUP(B1039,IMPORT!$F:$AF,10,FALSE)="true","X",""),"")</f>
        <v/>
      </c>
      <c r="V1039" s="16" t="str">
        <f>IFERROR(IF(VLOOKUP(B1039,IMPORT!$F:$AF,13,FALSE)="true","X",""),"")</f>
        <v/>
      </c>
      <c r="W1039" s="16" t="str">
        <f>IFERROR(IF(VLOOKUP(B1039,IMPORT!$F:$AF,14,FALSE)="true","X",""),"")</f>
        <v/>
      </c>
      <c r="X1039" s="12" t="str">
        <f>IFERROR(INT(IF(MID(VLOOKUP(B1039,IMPORT!$F:$AF,27,FALSE),1,10)&lt;&gt;"null",MID(VLOOKUP(B1039,IMPORT!$F:$AF,27,FALSE),1,10),"-")),"")</f>
        <v/>
      </c>
      <c r="Y1039" s="21" t="str">
        <f>IFERROR(IF(VLOOKUP(B1039,IMPORT!$F:$AF,24,FALSE)&lt;&gt;"null",VLOOKUP(B1039,IMPORT!$F:$AF,24,FALSE),""),"")</f>
        <v/>
      </c>
      <c r="Z1039" s="18" t="str">
        <f>IFERROR(IF(VLOOKUP(B1039,IMPORT!$F:$AF,25,FALSE)&lt;&gt;"null",VLOOKUP(B1039,IMPORT!$F:$AF,25,FALSE),""),"")</f>
        <v/>
      </c>
    </row>
    <row r="1040" spans="1:26">
      <c r="A1040" s="1" t="str">
        <f>IFERROR(IF(IMPORT!C1040&lt;&gt;"",IMPORT!C1040,""),"")</f>
        <v/>
      </c>
      <c r="B1040" s="1">
        <f>IFERROR(VLOOKUP(D1040,IMPORT!$1:$1048576,6,FALSE),"")</f>
        <v>0</v>
      </c>
      <c r="C1040" s="1" t="str">
        <f>IFERROR(VLOOKUP(B1040,IMPORT!$F:$G,2,FALSE),"")</f>
        <v/>
      </c>
      <c r="D1040" s="8" t="str">
        <f>IFERROR(IF(IMPORT!A1040&lt;&gt;"",IMPORT!A1040,""),"")</f>
        <v/>
      </c>
      <c r="E1040" s="1">
        <f>IFERROR(VLOOKUP(D1040,IMPORT!$1:$1048576,21,FALSE),"")</f>
        <v>0</v>
      </c>
      <c r="F1040" s="22" t="str">
        <f>IFERROR(IF(VLOOKUP(B1040,IMPORT!$F:$J,4,0)="true","","S"),"")</f>
        <v/>
      </c>
      <c r="G1040" s="10" t="str">
        <f>IFERROR(IF(VLOOKUP(B1040,IMPORT!$F:$J,5,0)="normal","","B"),"")</f>
        <v/>
      </c>
      <c r="H1040" s="23" t="str">
        <f>IFERROR(IF(VLOOKUP(B1040,IMPORT!$F:$L,7,0)="true","","P"),"")</f>
        <v/>
      </c>
      <c r="I1040" s="18" t="str">
        <f>IF(AND(OR(IMPORT!K1040="available",IMPORT!K1040="reservation",IMPORT!K1040="reservation-late"),OR(A1040&lt;&gt;"Z - Garage - Livraison",A1040&lt;&gt;"Z - Garage - Livraison")),B1040,"")</f>
        <v/>
      </c>
      <c r="J1040" s="18" t="str">
        <f>IFERROR(IF(VLOOKUP(B1040,IMPORT!$F:$AF,21,FALSE)&lt;&gt;"null",IF(OR(A1040="Z - Garage - Livraison",A1040="Z - Garage - Restitution"),"",B1040),""),"")</f>
        <v/>
      </c>
      <c r="K1040" s="18" t="str">
        <f>IF(AND(J1040="",OR(IMPORT!K1040="intervention",IMPORT!K1040="intervention-late")),IF(OR(A1040="Z - Garage - Livraison",A1040="Z - Garage - Restitution"),"",B1040),"")</f>
        <v/>
      </c>
      <c r="L1040" s="18" t="str">
        <f t="shared" si="32"/>
        <v/>
      </c>
      <c r="M1040" s="20" t="str">
        <f>IFERROR(INT(IF(OR(IMPORT!K1040="intervention",IMPORT!K1040="intervention-late",IMPORT!K1040="unavailable"),IF(J1040&lt;&gt;"",MID(VLOOKUP(B1040,IMPORT!$F:$AF,21,0),1,10),MID(VLOOKUP(B1040,IMPORT!$F:$AF,19,0),1,10)),"")),"")</f>
        <v/>
      </c>
      <c r="N1040" s="20" t="str">
        <f>IFERROR(INT(IF(OR(IMPORT!K1040="intervention",IMPORT!K1040="intervention-late",IMPORT!K1040="unavailable"),IF(J1040&lt;&gt;"",MID(VLOOKUP(B1040,IMPORT!$F:$AF,22,0),1,10),MID(VLOOKUP(B1040,IMPORT!$F:$AF,20,0),1,10)),"")),"")</f>
        <v/>
      </c>
      <c r="O1040" s="18" t="str">
        <f t="shared" ca="1" si="33"/>
        <v/>
      </c>
      <c r="P1040" s="14" t="str">
        <f>IFERROR(INT(IF(MID(VLOOKUP(B1040,IMPORT!$F:$AF,23,FALSE),1,10)&lt;&gt;"null",MID(VLOOKUP(B1040,IMPORT!$F:$AF,23,FALSE),1,10),"")),"")</f>
        <v/>
      </c>
      <c r="Q1040" s="16" t="str">
        <f>IFERROR(INT(IF(MID(VLOOKUP(B1040,IMPORT!$F:$AF,26,FALSE),1,10)&lt;&gt;"null",MID(VLOOKUP(B1040,IMPORT!$F:$AF,26,FALSE),1,10),"")),"")</f>
        <v/>
      </c>
      <c r="R1040" s="16" t="str">
        <f>IFERROR(IF(VLOOKUP(B1040,IMPORT!$F:$AF,11,FALSE)="true","X",""),"")</f>
        <v/>
      </c>
      <c r="S1040" s="16" t="str">
        <f>IFERROR(IF(VLOOKUP(B1040,IMPORT!$F:$AF,12,FALSE)="true","X",""),"")</f>
        <v/>
      </c>
      <c r="T1040" s="16" t="str">
        <f>IFERROR(IF(VLOOKUP(B1040,IMPORT!$F:$AF,9,FALSE)="true","X",""),"")</f>
        <v/>
      </c>
      <c r="U1040" s="16" t="str">
        <f>IFERROR(IF(VLOOKUP(B1040,IMPORT!$F:$AF,10,FALSE)="true","X",""),"")</f>
        <v/>
      </c>
      <c r="V1040" s="16" t="str">
        <f>IFERROR(IF(VLOOKUP(B1040,IMPORT!$F:$AF,13,FALSE)="true","X",""),"")</f>
        <v/>
      </c>
      <c r="W1040" s="16" t="str">
        <f>IFERROR(IF(VLOOKUP(B1040,IMPORT!$F:$AF,14,FALSE)="true","X",""),"")</f>
        <v/>
      </c>
      <c r="X1040" s="12" t="str">
        <f>IFERROR(INT(IF(MID(VLOOKUP(B1040,IMPORT!$F:$AF,27,FALSE),1,10)&lt;&gt;"null",MID(VLOOKUP(B1040,IMPORT!$F:$AF,27,FALSE),1,10),"-")),"")</f>
        <v/>
      </c>
      <c r="Y1040" s="21" t="str">
        <f>IFERROR(IF(VLOOKUP(B1040,IMPORT!$F:$AF,24,FALSE)&lt;&gt;"null",VLOOKUP(B1040,IMPORT!$F:$AF,24,FALSE),""),"")</f>
        <v/>
      </c>
      <c r="Z1040" s="18" t="str">
        <f>IFERROR(IF(VLOOKUP(B1040,IMPORT!$F:$AF,25,FALSE)&lt;&gt;"null",VLOOKUP(B1040,IMPORT!$F:$AF,25,FALSE),""),"")</f>
        <v/>
      </c>
    </row>
    <row r="1041" spans="1:26">
      <c r="A1041" s="1" t="str">
        <f>IFERROR(IF(IMPORT!C1041&lt;&gt;"",IMPORT!C1041,""),"")</f>
        <v/>
      </c>
      <c r="B1041" s="1">
        <f>IFERROR(VLOOKUP(D1041,IMPORT!$1:$1048576,6,FALSE),"")</f>
        <v>0</v>
      </c>
      <c r="C1041" s="1" t="str">
        <f>IFERROR(VLOOKUP(B1041,IMPORT!$F:$G,2,FALSE),"")</f>
        <v/>
      </c>
      <c r="D1041" s="8" t="str">
        <f>IFERROR(IF(IMPORT!A1041&lt;&gt;"",IMPORT!A1041,""),"")</f>
        <v/>
      </c>
      <c r="E1041" s="1">
        <f>IFERROR(VLOOKUP(D1041,IMPORT!$1:$1048576,21,FALSE),"")</f>
        <v>0</v>
      </c>
      <c r="F1041" s="22" t="str">
        <f>IFERROR(IF(VLOOKUP(B1041,IMPORT!$F:$J,4,0)="true","","S"),"")</f>
        <v/>
      </c>
      <c r="G1041" s="10" t="str">
        <f>IFERROR(IF(VLOOKUP(B1041,IMPORT!$F:$J,5,0)="normal","","B"),"")</f>
        <v/>
      </c>
      <c r="H1041" s="23" t="str">
        <f>IFERROR(IF(VLOOKUP(B1041,IMPORT!$F:$L,7,0)="true","","P"),"")</f>
        <v/>
      </c>
      <c r="I1041" s="18" t="str">
        <f>IF(AND(OR(IMPORT!K1041="available",IMPORT!K1041="reservation",IMPORT!K1041="reservation-late"),OR(A1041&lt;&gt;"Z - Garage - Livraison",A1041&lt;&gt;"Z - Garage - Livraison")),B1041,"")</f>
        <v/>
      </c>
      <c r="J1041" s="18" t="str">
        <f>IFERROR(IF(VLOOKUP(B1041,IMPORT!$F:$AF,21,FALSE)&lt;&gt;"null",IF(OR(A1041="Z - Garage - Livraison",A1041="Z - Garage - Restitution"),"",B1041),""),"")</f>
        <v/>
      </c>
      <c r="K1041" s="18" t="str">
        <f>IF(AND(J1041="",OR(IMPORT!K1041="intervention",IMPORT!K1041="intervention-late")),IF(OR(A1041="Z - Garage - Livraison",A1041="Z - Garage - Restitution"),"",B1041),"")</f>
        <v/>
      </c>
      <c r="L1041" s="18" t="str">
        <f t="shared" si="32"/>
        <v/>
      </c>
      <c r="M1041" s="20" t="str">
        <f>IFERROR(INT(IF(OR(IMPORT!K1041="intervention",IMPORT!K1041="intervention-late",IMPORT!K1041="unavailable"),IF(J1041&lt;&gt;"",MID(VLOOKUP(B1041,IMPORT!$F:$AF,21,0),1,10),MID(VLOOKUP(B1041,IMPORT!$F:$AF,19,0),1,10)),"")),"")</f>
        <v/>
      </c>
      <c r="N1041" s="20" t="str">
        <f>IFERROR(INT(IF(OR(IMPORT!K1041="intervention",IMPORT!K1041="intervention-late",IMPORT!K1041="unavailable"),IF(J1041&lt;&gt;"",MID(VLOOKUP(B1041,IMPORT!$F:$AF,22,0),1,10),MID(VLOOKUP(B1041,IMPORT!$F:$AF,20,0),1,10)),"")),"")</f>
        <v/>
      </c>
      <c r="O1041" s="18" t="str">
        <f t="shared" ca="1" si="33"/>
        <v/>
      </c>
      <c r="P1041" s="14" t="str">
        <f>IFERROR(INT(IF(MID(VLOOKUP(B1041,IMPORT!$F:$AF,23,FALSE),1,10)&lt;&gt;"null",MID(VLOOKUP(B1041,IMPORT!$F:$AF,23,FALSE),1,10),"")),"")</f>
        <v/>
      </c>
      <c r="Q1041" s="16" t="str">
        <f>IFERROR(INT(IF(MID(VLOOKUP(B1041,IMPORT!$F:$AF,26,FALSE),1,10)&lt;&gt;"null",MID(VLOOKUP(B1041,IMPORT!$F:$AF,26,FALSE),1,10),"")),"")</f>
        <v/>
      </c>
      <c r="R1041" s="16" t="str">
        <f>IFERROR(IF(VLOOKUP(B1041,IMPORT!$F:$AF,11,FALSE)="true","X",""),"")</f>
        <v/>
      </c>
      <c r="S1041" s="16" t="str">
        <f>IFERROR(IF(VLOOKUP(B1041,IMPORT!$F:$AF,12,FALSE)="true","X",""),"")</f>
        <v/>
      </c>
      <c r="T1041" s="16" t="str">
        <f>IFERROR(IF(VLOOKUP(B1041,IMPORT!$F:$AF,9,FALSE)="true","X",""),"")</f>
        <v/>
      </c>
      <c r="U1041" s="16" t="str">
        <f>IFERROR(IF(VLOOKUP(B1041,IMPORT!$F:$AF,10,FALSE)="true","X",""),"")</f>
        <v/>
      </c>
      <c r="V1041" s="16" t="str">
        <f>IFERROR(IF(VLOOKUP(B1041,IMPORT!$F:$AF,13,FALSE)="true","X",""),"")</f>
        <v/>
      </c>
      <c r="W1041" s="16" t="str">
        <f>IFERROR(IF(VLOOKUP(B1041,IMPORT!$F:$AF,14,FALSE)="true","X",""),"")</f>
        <v/>
      </c>
      <c r="X1041" s="12" t="str">
        <f>IFERROR(INT(IF(MID(VLOOKUP(B1041,IMPORT!$F:$AF,27,FALSE),1,10)&lt;&gt;"null",MID(VLOOKUP(B1041,IMPORT!$F:$AF,27,FALSE),1,10),"-")),"")</f>
        <v/>
      </c>
      <c r="Y1041" s="21" t="str">
        <f>IFERROR(IF(VLOOKUP(B1041,IMPORT!$F:$AF,24,FALSE)&lt;&gt;"null",VLOOKUP(B1041,IMPORT!$F:$AF,24,FALSE),""),"")</f>
        <v/>
      </c>
      <c r="Z1041" s="18" t="str">
        <f>IFERROR(IF(VLOOKUP(B1041,IMPORT!$F:$AF,25,FALSE)&lt;&gt;"null",VLOOKUP(B1041,IMPORT!$F:$AF,25,FALSE),""),"")</f>
        <v/>
      </c>
    </row>
    <row r="1042" spans="1:26">
      <c r="A1042" s="1" t="str">
        <f>IFERROR(IF(IMPORT!C1042&lt;&gt;"",IMPORT!C1042,""),"")</f>
        <v/>
      </c>
      <c r="B1042" s="1">
        <f>IFERROR(VLOOKUP(D1042,IMPORT!$1:$1048576,6,FALSE),"")</f>
        <v>0</v>
      </c>
      <c r="C1042" s="1" t="str">
        <f>IFERROR(VLOOKUP(B1042,IMPORT!$F:$G,2,FALSE),"")</f>
        <v/>
      </c>
      <c r="D1042" s="8" t="str">
        <f>IFERROR(IF(IMPORT!A1042&lt;&gt;"",IMPORT!A1042,""),"")</f>
        <v/>
      </c>
      <c r="E1042" s="1">
        <f>IFERROR(VLOOKUP(D1042,IMPORT!$1:$1048576,21,FALSE),"")</f>
        <v>0</v>
      </c>
      <c r="F1042" s="22" t="str">
        <f>IFERROR(IF(VLOOKUP(B1042,IMPORT!$F:$J,4,0)="true","","S"),"")</f>
        <v/>
      </c>
      <c r="G1042" s="10" t="str">
        <f>IFERROR(IF(VLOOKUP(B1042,IMPORT!$F:$J,5,0)="normal","","B"),"")</f>
        <v/>
      </c>
      <c r="H1042" s="23" t="str">
        <f>IFERROR(IF(VLOOKUP(B1042,IMPORT!$F:$L,7,0)="true","","P"),"")</f>
        <v/>
      </c>
      <c r="I1042" s="18" t="str">
        <f>IF(AND(OR(IMPORT!K1042="available",IMPORT!K1042="reservation",IMPORT!K1042="reservation-late"),OR(A1042&lt;&gt;"Z - Garage - Livraison",A1042&lt;&gt;"Z - Garage - Livraison")),B1042,"")</f>
        <v/>
      </c>
      <c r="J1042" s="18" t="str">
        <f>IFERROR(IF(VLOOKUP(B1042,IMPORT!$F:$AF,21,FALSE)&lt;&gt;"null",IF(OR(A1042="Z - Garage - Livraison",A1042="Z - Garage - Restitution"),"",B1042),""),"")</f>
        <v/>
      </c>
      <c r="K1042" s="18" t="str">
        <f>IF(AND(J1042="",OR(IMPORT!K1042="intervention",IMPORT!K1042="intervention-late")),IF(OR(A1042="Z - Garage - Livraison",A1042="Z - Garage - Restitution"),"",B1042),"")</f>
        <v/>
      </c>
      <c r="L1042" s="18" t="str">
        <f t="shared" si="32"/>
        <v/>
      </c>
      <c r="M1042" s="20" t="str">
        <f>IFERROR(INT(IF(OR(IMPORT!K1042="intervention",IMPORT!K1042="intervention-late",IMPORT!K1042="unavailable"),IF(J1042&lt;&gt;"",MID(VLOOKUP(B1042,IMPORT!$F:$AF,21,0),1,10),MID(VLOOKUP(B1042,IMPORT!$F:$AF,19,0),1,10)),"")),"")</f>
        <v/>
      </c>
      <c r="N1042" s="20" t="str">
        <f>IFERROR(INT(IF(OR(IMPORT!K1042="intervention",IMPORT!K1042="intervention-late",IMPORT!K1042="unavailable"),IF(J1042&lt;&gt;"",MID(VLOOKUP(B1042,IMPORT!$F:$AF,22,0),1,10),MID(VLOOKUP(B1042,IMPORT!$F:$AF,20,0),1,10)),"")),"")</f>
        <v/>
      </c>
      <c r="O1042" s="18" t="str">
        <f t="shared" ca="1" si="33"/>
        <v/>
      </c>
      <c r="P1042" s="14" t="str">
        <f>IFERROR(INT(IF(MID(VLOOKUP(B1042,IMPORT!$F:$AF,23,FALSE),1,10)&lt;&gt;"null",MID(VLOOKUP(B1042,IMPORT!$F:$AF,23,FALSE),1,10),"")),"")</f>
        <v/>
      </c>
      <c r="Q1042" s="16" t="str">
        <f>IFERROR(INT(IF(MID(VLOOKUP(B1042,IMPORT!$F:$AF,26,FALSE),1,10)&lt;&gt;"null",MID(VLOOKUP(B1042,IMPORT!$F:$AF,26,FALSE),1,10),"")),"")</f>
        <v/>
      </c>
      <c r="R1042" s="16" t="str">
        <f>IFERROR(IF(VLOOKUP(B1042,IMPORT!$F:$AF,11,FALSE)="true","X",""),"")</f>
        <v/>
      </c>
      <c r="S1042" s="16" t="str">
        <f>IFERROR(IF(VLOOKUP(B1042,IMPORT!$F:$AF,12,FALSE)="true","X",""),"")</f>
        <v/>
      </c>
      <c r="T1042" s="16" t="str">
        <f>IFERROR(IF(VLOOKUP(B1042,IMPORT!$F:$AF,9,FALSE)="true","X",""),"")</f>
        <v/>
      </c>
      <c r="U1042" s="16" t="str">
        <f>IFERROR(IF(VLOOKUP(B1042,IMPORT!$F:$AF,10,FALSE)="true","X",""),"")</f>
        <v/>
      </c>
      <c r="V1042" s="16" t="str">
        <f>IFERROR(IF(VLOOKUP(B1042,IMPORT!$F:$AF,13,FALSE)="true","X",""),"")</f>
        <v/>
      </c>
      <c r="W1042" s="16" t="str">
        <f>IFERROR(IF(VLOOKUP(B1042,IMPORT!$F:$AF,14,FALSE)="true","X",""),"")</f>
        <v/>
      </c>
      <c r="X1042" s="12" t="str">
        <f>IFERROR(INT(IF(MID(VLOOKUP(B1042,IMPORT!$F:$AF,27,FALSE),1,10)&lt;&gt;"null",MID(VLOOKUP(B1042,IMPORT!$F:$AF,27,FALSE),1,10),"-")),"")</f>
        <v/>
      </c>
      <c r="Y1042" s="21" t="str">
        <f>IFERROR(IF(VLOOKUP(B1042,IMPORT!$F:$AF,24,FALSE)&lt;&gt;"null",VLOOKUP(B1042,IMPORT!$F:$AF,24,FALSE),""),"")</f>
        <v/>
      </c>
      <c r="Z1042" s="18" t="str">
        <f>IFERROR(IF(VLOOKUP(B1042,IMPORT!$F:$AF,25,FALSE)&lt;&gt;"null",VLOOKUP(B1042,IMPORT!$F:$AF,25,FALSE),""),"")</f>
        <v/>
      </c>
    </row>
    <row r="1043" spans="1:26">
      <c r="A1043" s="1" t="str">
        <f>IFERROR(IF(IMPORT!C1043&lt;&gt;"",IMPORT!C1043,""),"")</f>
        <v/>
      </c>
      <c r="B1043" s="1">
        <f>IFERROR(VLOOKUP(D1043,IMPORT!$1:$1048576,6,FALSE),"")</f>
        <v>0</v>
      </c>
      <c r="C1043" s="1" t="str">
        <f>IFERROR(VLOOKUP(B1043,IMPORT!$F:$G,2,FALSE),"")</f>
        <v/>
      </c>
      <c r="D1043" s="8" t="str">
        <f>IFERROR(IF(IMPORT!A1043&lt;&gt;"",IMPORT!A1043,""),"")</f>
        <v/>
      </c>
      <c r="E1043" s="1">
        <f>IFERROR(VLOOKUP(D1043,IMPORT!$1:$1048576,21,FALSE),"")</f>
        <v>0</v>
      </c>
      <c r="F1043" s="22" t="str">
        <f>IFERROR(IF(VLOOKUP(B1043,IMPORT!$F:$J,4,0)="true","","S"),"")</f>
        <v/>
      </c>
      <c r="G1043" s="10" t="str">
        <f>IFERROR(IF(VLOOKUP(B1043,IMPORT!$F:$J,5,0)="normal","","B"),"")</f>
        <v/>
      </c>
      <c r="H1043" s="23" t="str">
        <f>IFERROR(IF(VLOOKUP(B1043,IMPORT!$F:$L,7,0)="true","","P"),"")</f>
        <v/>
      </c>
      <c r="I1043" s="18" t="str">
        <f>IF(AND(OR(IMPORT!K1043="available",IMPORT!K1043="reservation",IMPORT!K1043="reservation-late"),OR(A1043&lt;&gt;"Z - Garage - Livraison",A1043&lt;&gt;"Z - Garage - Livraison")),B1043,"")</f>
        <v/>
      </c>
      <c r="J1043" s="18" t="str">
        <f>IFERROR(IF(VLOOKUP(B1043,IMPORT!$F:$AF,21,FALSE)&lt;&gt;"null",IF(OR(A1043="Z - Garage - Livraison",A1043="Z - Garage - Restitution"),"",B1043),""),"")</f>
        <v/>
      </c>
      <c r="K1043" s="18" t="str">
        <f>IF(AND(J1043="",OR(IMPORT!K1043="intervention",IMPORT!K1043="intervention-late")),IF(OR(A1043="Z - Garage - Livraison",A1043="Z - Garage - Restitution"),"",B1043),"")</f>
        <v/>
      </c>
      <c r="L1043" s="18" t="str">
        <f t="shared" si="32"/>
        <v/>
      </c>
      <c r="M1043" s="20" t="str">
        <f>IFERROR(INT(IF(OR(IMPORT!K1043="intervention",IMPORT!K1043="intervention-late",IMPORT!K1043="unavailable"),IF(J1043&lt;&gt;"",MID(VLOOKUP(B1043,IMPORT!$F:$AF,21,0),1,10),MID(VLOOKUP(B1043,IMPORT!$F:$AF,19,0),1,10)),"")),"")</f>
        <v/>
      </c>
      <c r="N1043" s="20" t="str">
        <f>IFERROR(INT(IF(OR(IMPORT!K1043="intervention",IMPORT!K1043="intervention-late",IMPORT!K1043="unavailable"),IF(J1043&lt;&gt;"",MID(VLOOKUP(B1043,IMPORT!$F:$AF,22,0),1,10),MID(VLOOKUP(B1043,IMPORT!$F:$AF,20,0),1,10)),"")),"")</f>
        <v/>
      </c>
      <c r="O1043" s="18" t="str">
        <f t="shared" ca="1" si="33"/>
        <v/>
      </c>
      <c r="P1043" s="14" t="str">
        <f>IFERROR(INT(IF(MID(VLOOKUP(B1043,IMPORT!$F:$AF,23,FALSE),1,10)&lt;&gt;"null",MID(VLOOKUP(B1043,IMPORT!$F:$AF,23,FALSE),1,10),"")),"")</f>
        <v/>
      </c>
      <c r="Q1043" s="16" t="str">
        <f>IFERROR(INT(IF(MID(VLOOKUP(B1043,IMPORT!$F:$AF,26,FALSE),1,10)&lt;&gt;"null",MID(VLOOKUP(B1043,IMPORT!$F:$AF,26,FALSE),1,10),"")),"")</f>
        <v/>
      </c>
      <c r="R1043" s="16" t="str">
        <f>IFERROR(IF(VLOOKUP(B1043,IMPORT!$F:$AF,11,FALSE)="true","X",""),"")</f>
        <v/>
      </c>
      <c r="S1043" s="16" t="str">
        <f>IFERROR(IF(VLOOKUP(B1043,IMPORT!$F:$AF,12,FALSE)="true","X",""),"")</f>
        <v/>
      </c>
      <c r="T1043" s="16" t="str">
        <f>IFERROR(IF(VLOOKUP(B1043,IMPORT!$F:$AF,9,FALSE)="true","X",""),"")</f>
        <v/>
      </c>
      <c r="U1043" s="16" t="str">
        <f>IFERROR(IF(VLOOKUP(B1043,IMPORT!$F:$AF,10,FALSE)="true","X",""),"")</f>
        <v/>
      </c>
      <c r="V1043" s="16" t="str">
        <f>IFERROR(IF(VLOOKUP(B1043,IMPORT!$F:$AF,13,FALSE)="true","X",""),"")</f>
        <v/>
      </c>
      <c r="W1043" s="16" t="str">
        <f>IFERROR(IF(VLOOKUP(B1043,IMPORT!$F:$AF,14,FALSE)="true","X",""),"")</f>
        <v/>
      </c>
      <c r="X1043" s="12" t="str">
        <f>IFERROR(INT(IF(MID(VLOOKUP(B1043,IMPORT!$F:$AF,27,FALSE),1,10)&lt;&gt;"null",MID(VLOOKUP(B1043,IMPORT!$F:$AF,27,FALSE),1,10),"-")),"")</f>
        <v/>
      </c>
      <c r="Y1043" s="21" t="str">
        <f>IFERROR(IF(VLOOKUP(B1043,IMPORT!$F:$AF,24,FALSE)&lt;&gt;"null",VLOOKUP(B1043,IMPORT!$F:$AF,24,FALSE),""),"")</f>
        <v/>
      </c>
      <c r="Z1043" s="18" t="str">
        <f>IFERROR(IF(VLOOKUP(B1043,IMPORT!$F:$AF,25,FALSE)&lt;&gt;"null",VLOOKUP(B1043,IMPORT!$F:$AF,25,FALSE),""),"")</f>
        <v/>
      </c>
    </row>
    <row r="1044" spans="1:26">
      <c r="A1044" s="1" t="str">
        <f>IFERROR(IF(IMPORT!C1044&lt;&gt;"",IMPORT!C1044,""),"")</f>
        <v/>
      </c>
      <c r="B1044" s="1">
        <f>IFERROR(VLOOKUP(D1044,IMPORT!$1:$1048576,6,FALSE),"")</f>
        <v>0</v>
      </c>
      <c r="C1044" s="1" t="str">
        <f>IFERROR(VLOOKUP(B1044,IMPORT!$F:$G,2,FALSE),"")</f>
        <v/>
      </c>
      <c r="D1044" s="8" t="str">
        <f>IFERROR(IF(IMPORT!A1044&lt;&gt;"",IMPORT!A1044,""),"")</f>
        <v/>
      </c>
      <c r="E1044" s="1">
        <f>IFERROR(VLOOKUP(D1044,IMPORT!$1:$1048576,21,FALSE),"")</f>
        <v>0</v>
      </c>
      <c r="F1044" s="22" t="str">
        <f>IFERROR(IF(VLOOKUP(B1044,IMPORT!$F:$J,4,0)="true","","S"),"")</f>
        <v/>
      </c>
      <c r="G1044" s="10" t="str">
        <f>IFERROR(IF(VLOOKUP(B1044,IMPORT!$F:$J,5,0)="normal","","B"),"")</f>
        <v/>
      </c>
      <c r="H1044" s="23" t="str">
        <f>IFERROR(IF(VLOOKUP(B1044,IMPORT!$F:$L,7,0)="true","","P"),"")</f>
        <v/>
      </c>
      <c r="I1044" s="18" t="str">
        <f>IF(AND(OR(IMPORT!K1044="available",IMPORT!K1044="reservation",IMPORT!K1044="reservation-late"),OR(A1044&lt;&gt;"Z - Garage - Livraison",A1044&lt;&gt;"Z - Garage - Livraison")),B1044,"")</f>
        <v/>
      </c>
      <c r="J1044" s="18" t="str">
        <f>IFERROR(IF(VLOOKUP(B1044,IMPORT!$F:$AF,21,FALSE)&lt;&gt;"null",IF(OR(A1044="Z - Garage - Livraison",A1044="Z - Garage - Restitution"),"",B1044),""),"")</f>
        <v/>
      </c>
      <c r="K1044" s="18" t="str">
        <f>IF(AND(J1044="",OR(IMPORT!K1044="intervention",IMPORT!K1044="intervention-late")),IF(OR(A1044="Z - Garage - Livraison",A1044="Z - Garage - Restitution"),"",B1044),"")</f>
        <v/>
      </c>
      <c r="L1044" s="18" t="str">
        <f t="shared" si="32"/>
        <v/>
      </c>
      <c r="M1044" s="20" t="str">
        <f>IFERROR(INT(IF(OR(IMPORT!K1044="intervention",IMPORT!K1044="intervention-late",IMPORT!K1044="unavailable"),IF(J1044&lt;&gt;"",MID(VLOOKUP(B1044,IMPORT!$F:$AF,21,0),1,10),MID(VLOOKUP(B1044,IMPORT!$F:$AF,19,0),1,10)),"")),"")</f>
        <v/>
      </c>
      <c r="N1044" s="20" t="str">
        <f>IFERROR(INT(IF(OR(IMPORT!K1044="intervention",IMPORT!K1044="intervention-late",IMPORT!K1044="unavailable"),IF(J1044&lt;&gt;"",MID(VLOOKUP(B1044,IMPORT!$F:$AF,22,0),1,10),MID(VLOOKUP(B1044,IMPORT!$F:$AF,20,0),1,10)),"")),"")</f>
        <v/>
      </c>
      <c r="O1044" s="18" t="str">
        <f t="shared" ca="1" si="33"/>
        <v/>
      </c>
      <c r="P1044" s="14" t="str">
        <f>IFERROR(INT(IF(MID(VLOOKUP(B1044,IMPORT!$F:$AF,23,FALSE),1,10)&lt;&gt;"null",MID(VLOOKUP(B1044,IMPORT!$F:$AF,23,FALSE),1,10),"")),"")</f>
        <v/>
      </c>
      <c r="Q1044" s="16" t="str">
        <f>IFERROR(INT(IF(MID(VLOOKUP(B1044,IMPORT!$F:$AF,26,FALSE),1,10)&lt;&gt;"null",MID(VLOOKUP(B1044,IMPORT!$F:$AF,26,FALSE),1,10),"")),"")</f>
        <v/>
      </c>
      <c r="R1044" s="16" t="str">
        <f>IFERROR(IF(VLOOKUP(B1044,IMPORT!$F:$AF,11,FALSE)="true","X",""),"")</f>
        <v/>
      </c>
      <c r="S1044" s="16" t="str">
        <f>IFERROR(IF(VLOOKUP(B1044,IMPORT!$F:$AF,12,FALSE)="true","X",""),"")</f>
        <v/>
      </c>
      <c r="T1044" s="16" t="str">
        <f>IFERROR(IF(VLOOKUP(B1044,IMPORT!$F:$AF,9,FALSE)="true","X",""),"")</f>
        <v/>
      </c>
      <c r="U1044" s="16" t="str">
        <f>IFERROR(IF(VLOOKUP(B1044,IMPORT!$F:$AF,10,FALSE)="true","X",""),"")</f>
        <v/>
      </c>
      <c r="V1044" s="16" t="str">
        <f>IFERROR(IF(VLOOKUP(B1044,IMPORT!$F:$AF,13,FALSE)="true","X",""),"")</f>
        <v/>
      </c>
      <c r="W1044" s="16" t="str">
        <f>IFERROR(IF(VLOOKUP(B1044,IMPORT!$F:$AF,14,FALSE)="true","X",""),"")</f>
        <v/>
      </c>
      <c r="X1044" s="12" t="str">
        <f>IFERROR(INT(IF(MID(VLOOKUP(B1044,IMPORT!$F:$AF,27,FALSE),1,10)&lt;&gt;"null",MID(VLOOKUP(B1044,IMPORT!$F:$AF,27,FALSE),1,10),"-")),"")</f>
        <v/>
      </c>
      <c r="Y1044" s="21" t="str">
        <f>IFERROR(IF(VLOOKUP(B1044,IMPORT!$F:$AF,24,FALSE)&lt;&gt;"null",VLOOKUP(B1044,IMPORT!$F:$AF,24,FALSE),""),"")</f>
        <v/>
      </c>
      <c r="Z1044" s="18" t="str">
        <f>IFERROR(IF(VLOOKUP(B1044,IMPORT!$F:$AF,25,FALSE)&lt;&gt;"null",VLOOKUP(B1044,IMPORT!$F:$AF,25,FALSE),""),"")</f>
        <v/>
      </c>
    </row>
    <row r="1045" spans="1:26">
      <c r="A1045" s="1" t="str">
        <f>IFERROR(IF(IMPORT!C1045&lt;&gt;"",IMPORT!C1045,""),"")</f>
        <v/>
      </c>
      <c r="B1045" s="1">
        <f>IFERROR(VLOOKUP(D1045,IMPORT!$1:$1048576,6,FALSE),"")</f>
        <v>0</v>
      </c>
      <c r="C1045" s="1" t="str">
        <f>IFERROR(VLOOKUP(B1045,IMPORT!$F:$G,2,FALSE),"")</f>
        <v/>
      </c>
      <c r="D1045" s="8" t="str">
        <f>IFERROR(IF(IMPORT!A1045&lt;&gt;"",IMPORT!A1045,""),"")</f>
        <v/>
      </c>
      <c r="E1045" s="1">
        <f>IFERROR(VLOOKUP(D1045,IMPORT!$1:$1048576,21,FALSE),"")</f>
        <v>0</v>
      </c>
      <c r="F1045" s="22" t="str">
        <f>IFERROR(IF(VLOOKUP(B1045,IMPORT!$F:$J,4,0)="true","","S"),"")</f>
        <v/>
      </c>
      <c r="G1045" s="10" t="str">
        <f>IFERROR(IF(VLOOKUP(B1045,IMPORT!$F:$J,5,0)="normal","","B"),"")</f>
        <v/>
      </c>
      <c r="H1045" s="23" t="str">
        <f>IFERROR(IF(VLOOKUP(B1045,IMPORT!$F:$L,7,0)="true","","P"),"")</f>
        <v/>
      </c>
      <c r="I1045" s="18" t="str">
        <f>IF(AND(OR(IMPORT!K1045="available",IMPORT!K1045="reservation",IMPORT!K1045="reservation-late"),OR(A1045&lt;&gt;"Z - Garage - Livraison",A1045&lt;&gt;"Z - Garage - Livraison")),B1045,"")</f>
        <v/>
      </c>
      <c r="J1045" s="18" t="str">
        <f>IFERROR(IF(VLOOKUP(B1045,IMPORT!$F:$AF,21,FALSE)&lt;&gt;"null",IF(OR(A1045="Z - Garage - Livraison",A1045="Z - Garage - Restitution"),"",B1045),""),"")</f>
        <v/>
      </c>
      <c r="K1045" s="18" t="str">
        <f>IF(AND(J1045="",OR(IMPORT!K1045="intervention",IMPORT!K1045="intervention-late")),IF(OR(A1045="Z - Garage - Livraison",A1045="Z - Garage - Restitution"),"",B1045),"")</f>
        <v/>
      </c>
      <c r="L1045" s="18" t="str">
        <f t="shared" si="32"/>
        <v/>
      </c>
      <c r="M1045" s="20" t="str">
        <f>IFERROR(INT(IF(OR(IMPORT!K1045="intervention",IMPORT!K1045="intervention-late",IMPORT!K1045="unavailable"),IF(J1045&lt;&gt;"",MID(VLOOKUP(B1045,IMPORT!$F:$AF,21,0),1,10),MID(VLOOKUP(B1045,IMPORT!$F:$AF,19,0),1,10)),"")),"")</f>
        <v/>
      </c>
      <c r="N1045" s="20" t="str">
        <f>IFERROR(INT(IF(OR(IMPORT!K1045="intervention",IMPORT!K1045="intervention-late",IMPORT!K1045="unavailable"),IF(J1045&lt;&gt;"",MID(VLOOKUP(B1045,IMPORT!$F:$AF,22,0),1,10),MID(VLOOKUP(B1045,IMPORT!$F:$AF,20,0),1,10)),"")),"")</f>
        <v/>
      </c>
      <c r="O1045" s="18" t="str">
        <f t="shared" ca="1" si="33"/>
        <v/>
      </c>
      <c r="P1045" s="14" t="str">
        <f>IFERROR(INT(IF(MID(VLOOKUP(B1045,IMPORT!$F:$AF,23,FALSE),1,10)&lt;&gt;"null",MID(VLOOKUP(B1045,IMPORT!$F:$AF,23,FALSE),1,10),"")),"")</f>
        <v/>
      </c>
      <c r="Q1045" s="16" t="str">
        <f>IFERROR(INT(IF(MID(VLOOKUP(B1045,IMPORT!$F:$AF,26,FALSE),1,10)&lt;&gt;"null",MID(VLOOKUP(B1045,IMPORT!$F:$AF,26,FALSE),1,10),"")),"")</f>
        <v/>
      </c>
      <c r="R1045" s="16" t="str">
        <f>IFERROR(IF(VLOOKUP(B1045,IMPORT!$F:$AF,11,FALSE)="true","X",""),"")</f>
        <v/>
      </c>
      <c r="S1045" s="16" t="str">
        <f>IFERROR(IF(VLOOKUP(B1045,IMPORT!$F:$AF,12,FALSE)="true","X",""),"")</f>
        <v/>
      </c>
      <c r="T1045" s="16" t="str">
        <f>IFERROR(IF(VLOOKUP(B1045,IMPORT!$F:$AF,9,FALSE)="true","X",""),"")</f>
        <v/>
      </c>
      <c r="U1045" s="16" t="str">
        <f>IFERROR(IF(VLOOKUP(B1045,IMPORT!$F:$AF,10,FALSE)="true","X",""),"")</f>
        <v/>
      </c>
      <c r="V1045" s="16" t="str">
        <f>IFERROR(IF(VLOOKUP(B1045,IMPORT!$F:$AF,13,FALSE)="true","X",""),"")</f>
        <v/>
      </c>
      <c r="W1045" s="16" t="str">
        <f>IFERROR(IF(VLOOKUP(B1045,IMPORT!$F:$AF,14,FALSE)="true","X",""),"")</f>
        <v/>
      </c>
      <c r="X1045" s="12" t="str">
        <f>IFERROR(INT(IF(MID(VLOOKUP(B1045,IMPORT!$F:$AF,27,FALSE),1,10)&lt;&gt;"null",MID(VLOOKUP(B1045,IMPORT!$F:$AF,27,FALSE),1,10),"-")),"")</f>
        <v/>
      </c>
      <c r="Y1045" s="21" t="str">
        <f>IFERROR(IF(VLOOKUP(B1045,IMPORT!$F:$AF,24,FALSE)&lt;&gt;"null",VLOOKUP(B1045,IMPORT!$F:$AF,24,FALSE),""),"")</f>
        <v/>
      </c>
      <c r="Z1045" s="18" t="str">
        <f>IFERROR(IF(VLOOKUP(B1045,IMPORT!$F:$AF,25,FALSE)&lt;&gt;"null",VLOOKUP(B1045,IMPORT!$F:$AF,25,FALSE),""),"")</f>
        <v/>
      </c>
    </row>
    <row r="1046" spans="1:26">
      <c r="A1046" s="1" t="str">
        <f>IFERROR(IF(IMPORT!C1046&lt;&gt;"",IMPORT!C1046,""),"")</f>
        <v/>
      </c>
      <c r="B1046" s="1">
        <f>IFERROR(VLOOKUP(D1046,IMPORT!$1:$1048576,6,FALSE),"")</f>
        <v>0</v>
      </c>
      <c r="C1046" s="1" t="str">
        <f>IFERROR(VLOOKUP(B1046,IMPORT!$F:$G,2,FALSE),"")</f>
        <v/>
      </c>
      <c r="D1046" s="8" t="str">
        <f>IFERROR(IF(IMPORT!A1046&lt;&gt;"",IMPORT!A1046,""),"")</f>
        <v/>
      </c>
      <c r="E1046" s="1">
        <f>IFERROR(VLOOKUP(D1046,IMPORT!$1:$1048576,21,FALSE),"")</f>
        <v>0</v>
      </c>
      <c r="F1046" s="22" t="str">
        <f>IFERROR(IF(VLOOKUP(B1046,IMPORT!$F:$J,4,0)="true","","S"),"")</f>
        <v/>
      </c>
      <c r="G1046" s="10" t="str">
        <f>IFERROR(IF(VLOOKUP(B1046,IMPORT!$F:$J,5,0)="normal","","B"),"")</f>
        <v/>
      </c>
      <c r="H1046" s="23" t="str">
        <f>IFERROR(IF(VLOOKUP(B1046,IMPORT!$F:$L,7,0)="true","","P"),"")</f>
        <v/>
      </c>
      <c r="I1046" s="18" t="str">
        <f>IF(AND(OR(IMPORT!K1046="available",IMPORT!K1046="reservation",IMPORT!K1046="reservation-late"),OR(A1046&lt;&gt;"Z - Garage - Livraison",A1046&lt;&gt;"Z - Garage - Livraison")),B1046,"")</f>
        <v/>
      </c>
      <c r="J1046" s="18" t="str">
        <f>IFERROR(IF(VLOOKUP(B1046,IMPORT!$F:$AF,21,FALSE)&lt;&gt;"null",IF(OR(A1046="Z - Garage - Livraison",A1046="Z - Garage - Restitution"),"",B1046),""),"")</f>
        <v/>
      </c>
      <c r="K1046" s="18" t="str">
        <f>IF(AND(J1046="",OR(IMPORT!K1046="intervention",IMPORT!K1046="intervention-late")),IF(OR(A1046="Z - Garage - Livraison",A1046="Z - Garage - Restitution"),"",B1046),"")</f>
        <v/>
      </c>
      <c r="L1046" s="18" t="str">
        <f t="shared" si="32"/>
        <v/>
      </c>
      <c r="M1046" s="20" t="str">
        <f>IFERROR(INT(IF(OR(IMPORT!K1046="intervention",IMPORT!K1046="intervention-late",IMPORT!K1046="unavailable"),IF(J1046&lt;&gt;"",MID(VLOOKUP(B1046,IMPORT!$F:$AF,21,0),1,10),MID(VLOOKUP(B1046,IMPORT!$F:$AF,19,0),1,10)),"")),"")</f>
        <v/>
      </c>
      <c r="N1046" s="20" t="str">
        <f>IFERROR(INT(IF(OR(IMPORT!K1046="intervention",IMPORT!K1046="intervention-late",IMPORT!K1046="unavailable"),IF(J1046&lt;&gt;"",MID(VLOOKUP(B1046,IMPORT!$F:$AF,22,0),1,10),MID(VLOOKUP(B1046,IMPORT!$F:$AF,20,0),1,10)),"")),"")</f>
        <v/>
      </c>
      <c r="O1046" s="18" t="str">
        <f t="shared" ca="1" si="33"/>
        <v/>
      </c>
      <c r="P1046" s="14" t="str">
        <f>IFERROR(INT(IF(MID(VLOOKUP(B1046,IMPORT!$F:$AF,23,FALSE),1,10)&lt;&gt;"null",MID(VLOOKUP(B1046,IMPORT!$F:$AF,23,FALSE),1,10),"")),"")</f>
        <v/>
      </c>
      <c r="Q1046" s="16" t="str">
        <f>IFERROR(INT(IF(MID(VLOOKUP(B1046,IMPORT!$F:$AF,26,FALSE),1,10)&lt;&gt;"null",MID(VLOOKUP(B1046,IMPORT!$F:$AF,26,FALSE),1,10),"")),"")</f>
        <v/>
      </c>
      <c r="R1046" s="16" t="str">
        <f>IFERROR(IF(VLOOKUP(B1046,IMPORT!$F:$AF,11,FALSE)="true","X",""),"")</f>
        <v/>
      </c>
      <c r="S1046" s="16" t="str">
        <f>IFERROR(IF(VLOOKUP(B1046,IMPORT!$F:$AF,12,FALSE)="true","X",""),"")</f>
        <v/>
      </c>
      <c r="T1046" s="16" t="str">
        <f>IFERROR(IF(VLOOKUP(B1046,IMPORT!$F:$AF,9,FALSE)="true","X",""),"")</f>
        <v/>
      </c>
      <c r="U1046" s="16" t="str">
        <f>IFERROR(IF(VLOOKUP(B1046,IMPORT!$F:$AF,10,FALSE)="true","X",""),"")</f>
        <v/>
      </c>
      <c r="V1046" s="16" t="str">
        <f>IFERROR(IF(VLOOKUP(B1046,IMPORT!$F:$AF,13,FALSE)="true","X",""),"")</f>
        <v/>
      </c>
      <c r="W1046" s="16" t="str">
        <f>IFERROR(IF(VLOOKUP(B1046,IMPORT!$F:$AF,14,FALSE)="true","X",""),"")</f>
        <v/>
      </c>
      <c r="X1046" s="12" t="str">
        <f>IFERROR(INT(IF(MID(VLOOKUP(B1046,IMPORT!$F:$AF,27,FALSE),1,10)&lt;&gt;"null",MID(VLOOKUP(B1046,IMPORT!$F:$AF,27,FALSE),1,10),"-")),"")</f>
        <v/>
      </c>
      <c r="Y1046" s="21" t="str">
        <f>IFERROR(IF(VLOOKUP(B1046,IMPORT!$F:$AF,24,FALSE)&lt;&gt;"null",VLOOKUP(B1046,IMPORT!$F:$AF,24,FALSE),""),"")</f>
        <v/>
      </c>
      <c r="Z1046" s="18" t="str">
        <f>IFERROR(IF(VLOOKUP(B1046,IMPORT!$F:$AF,25,FALSE)&lt;&gt;"null",VLOOKUP(B1046,IMPORT!$F:$AF,25,FALSE),""),"")</f>
        <v/>
      </c>
    </row>
    <row r="1047" spans="1:26">
      <c r="A1047" s="1" t="str">
        <f>IFERROR(IF(IMPORT!C1047&lt;&gt;"",IMPORT!C1047,""),"")</f>
        <v/>
      </c>
      <c r="B1047" s="1">
        <f>IFERROR(VLOOKUP(D1047,IMPORT!$1:$1048576,6,FALSE),"")</f>
        <v>0</v>
      </c>
      <c r="C1047" s="1" t="str">
        <f>IFERROR(VLOOKUP(B1047,IMPORT!$F:$G,2,FALSE),"")</f>
        <v/>
      </c>
      <c r="D1047" s="8" t="str">
        <f>IFERROR(IF(IMPORT!A1047&lt;&gt;"",IMPORT!A1047,""),"")</f>
        <v/>
      </c>
      <c r="E1047" s="1">
        <f>IFERROR(VLOOKUP(D1047,IMPORT!$1:$1048576,21,FALSE),"")</f>
        <v>0</v>
      </c>
      <c r="F1047" s="22" t="str">
        <f>IFERROR(IF(VLOOKUP(B1047,IMPORT!$F:$J,4,0)="true","","S"),"")</f>
        <v/>
      </c>
      <c r="G1047" s="10" t="str">
        <f>IFERROR(IF(VLOOKUP(B1047,IMPORT!$F:$J,5,0)="normal","","B"),"")</f>
        <v/>
      </c>
      <c r="H1047" s="23" t="str">
        <f>IFERROR(IF(VLOOKUP(B1047,IMPORT!$F:$L,7,0)="true","","P"),"")</f>
        <v/>
      </c>
      <c r="I1047" s="18" t="str">
        <f>IF(AND(OR(IMPORT!K1047="available",IMPORT!K1047="reservation",IMPORT!K1047="reservation-late"),OR(A1047&lt;&gt;"Z - Garage - Livraison",A1047&lt;&gt;"Z - Garage - Livraison")),B1047,"")</f>
        <v/>
      </c>
      <c r="J1047" s="18" t="str">
        <f>IFERROR(IF(VLOOKUP(B1047,IMPORT!$F:$AF,21,FALSE)&lt;&gt;"null",IF(OR(A1047="Z - Garage - Livraison",A1047="Z - Garage - Restitution"),"",B1047),""),"")</f>
        <v/>
      </c>
      <c r="K1047" s="18" t="str">
        <f>IF(AND(J1047="",OR(IMPORT!K1047="intervention",IMPORT!K1047="intervention-late")),IF(OR(A1047="Z - Garage - Livraison",A1047="Z - Garage - Restitution"),"",B1047),"")</f>
        <v/>
      </c>
      <c r="L1047" s="18" t="str">
        <f t="shared" si="32"/>
        <v/>
      </c>
      <c r="M1047" s="20" t="str">
        <f>IFERROR(INT(IF(OR(IMPORT!K1047="intervention",IMPORT!K1047="intervention-late",IMPORT!K1047="unavailable"),IF(J1047&lt;&gt;"",MID(VLOOKUP(B1047,IMPORT!$F:$AF,21,0),1,10),MID(VLOOKUP(B1047,IMPORT!$F:$AF,19,0),1,10)),"")),"")</f>
        <v/>
      </c>
      <c r="N1047" s="20" t="str">
        <f>IFERROR(INT(IF(OR(IMPORT!K1047="intervention",IMPORT!K1047="intervention-late",IMPORT!K1047="unavailable"),IF(J1047&lt;&gt;"",MID(VLOOKUP(B1047,IMPORT!$F:$AF,22,0),1,10),MID(VLOOKUP(B1047,IMPORT!$F:$AF,20,0),1,10)),"")),"")</f>
        <v/>
      </c>
      <c r="O1047" s="18" t="str">
        <f t="shared" ca="1" si="33"/>
        <v/>
      </c>
      <c r="P1047" s="14" t="str">
        <f>IFERROR(INT(IF(MID(VLOOKUP(B1047,IMPORT!$F:$AF,23,FALSE),1,10)&lt;&gt;"null",MID(VLOOKUP(B1047,IMPORT!$F:$AF,23,FALSE),1,10),"")),"")</f>
        <v/>
      </c>
      <c r="Q1047" s="16" t="str">
        <f>IFERROR(INT(IF(MID(VLOOKUP(B1047,IMPORT!$F:$AF,26,FALSE),1,10)&lt;&gt;"null",MID(VLOOKUP(B1047,IMPORT!$F:$AF,26,FALSE),1,10),"")),"")</f>
        <v/>
      </c>
      <c r="R1047" s="16" t="str">
        <f>IFERROR(IF(VLOOKUP(B1047,IMPORT!$F:$AF,11,FALSE)="true","X",""),"")</f>
        <v/>
      </c>
      <c r="S1047" s="16" t="str">
        <f>IFERROR(IF(VLOOKUP(B1047,IMPORT!$F:$AF,12,FALSE)="true","X",""),"")</f>
        <v/>
      </c>
      <c r="T1047" s="16" t="str">
        <f>IFERROR(IF(VLOOKUP(B1047,IMPORT!$F:$AF,9,FALSE)="true","X",""),"")</f>
        <v/>
      </c>
      <c r="U1047" s="16" t="str">
        <f>IFERROR(IF(VLOOKUP(B1047,IMPORT!$F:$AF,10,FALSE)="true","X",""),"")</f>
        <v/>
      </c>
      <c r="V1047" s="16" t="str">
        <f>IFERROR(IF(VLOOKUP(B1047,IMPORT!$F:$AF,13,FALSE)="true","X",""),"")</f>
        <v/>
      </c>
      <c r="W1047" s="16" t="str">
        <f>IFERROR(IF(VLOOKUP(B1047,IMPORT!$F:$AF,14,FALSE)="true","X",""),"")</f>
        <v/>
      </c>
      <c r="X1047" s="12" t="str">
        <f>IFERROR(INT(IF(MID(VLOOKUP(B1047,IMPORT!$F:$AF,27,FALSE),1,10)&lt;&gt;"null",MID(VLOOKUP(B1047,IMPORT!$F:$AF,27,FALSE),1,10),"-")),"")</f>
        <v/>
      </c>
      <c r="Y1047" s="21" t="str">
        <f>IFERROR(IF(VLOOKUP(B1047,IMPORT!$F:$AF,24,FALSE)&lt;&gt;"null",VLOOKUP(B1047,IMPORT!$F:$AF,24,FALSE),""),"")</f>
        <v/>
      </c>
      <c r="Z1047" s="18" t="str">
        <f>IFERROR(IF(VLOOKUP(B1047,IMPORT!$F:$AF,25,FALSE)&lt;&gt;"null",VLOOKUP(B1047,IMPORT!$F:$AF,25,FALSE),""),"")</f>
        <v/>
      </c>
    </row>
    <row r="1048" spans="1:26">
      <c r="A1048" s="1" t="str">
        <f>IFERROR(IF(IMPORT!C1048&lt;&gt;"",IMPORT!C1048,""),"")</f>
        <v/>
      </c>
      <c r="B1048" s="1">
        <f>IFERROR(VLOOKUP(D1048,IMPORT!$1:$1048576,6,FALSE),"")</f>
        <v>0</v>
      </c>
      <c r="C1048" s="1" t="str">
        <f>IFERROR(VLOOKUP(B1048,IMPORT!$F:$G,2,FALSE),"")</f>
        <v/>
      </c>
      <c r="D1048" s="8" t="str">
        <f>IFERROR(IF(IMPORT!A1048&lt;&gt;"",IMPORT!A1048,""),"")</f>
        <v/>
      </c>
      <c r="E1048" s="1">
        <f>IFERROR(VLOOKUP(D1048,IMPORT!$1:$1048576,21,FALSE),"")</f>
        <v>0</v>
      </c>
      <c r="F1048" s="22" t="str">
        <f>IFERROR(IF(VLOOKUP(B1048,IMPORT!$F:$J,4,0)="true","","S"),"")</f>
        <v/>
      </c>
      <c r="G1048" s="10" t="str">
        <f>IFERROR(IF(VLOOKUP(B1048,IMPORT!$F:$J,5,0)="normal","","B"),"")</f>
        <v/>
      </c>
      <c r="H1048" s="23" t="str">
        <f>IFERROR(IF(VLOOKUP(B1048,IMPORT!$F:$L,7,0)="true","","P"),"")</f>
        <v/>
      </c>
      <c r="I1048" s="18" t="str">
        <f>IF(AND(OR(IMPORT!K1048="available",IMPORT!K1048="reservation",IMPORT!K1048="reservation-late"),OR(A1048&lt;&gt;"Z - Garage - Livraison",A1048&lt;&gt;"Z - Garage - Livraison")),B1048,"")</f>
        <v/>
      </c>
      <c r="J1048" s="18" t="str">
        <f>IFERROR(IF(VLOOKUP(B1048,IMPORT!$F:$AF,21,FALSE)&lt;&gt;"null",IF(OR(A1048="Z - Garage - Livraison",A1048="Z - Garage - Restitution"),"",B1048),""),"")</f>
        <v/>
      </c>
      <c r="K1048" s="18" t="str">
        <f>IF(AND(J1048="",OR(IMPORT!K1048="intervention",IMPORT!K1048="intervention-late")),IF(OR(A1048="Z - Garage - Livraison",A1048="Z - Garage - Restitution"),"",B1048),"")</f>
        <v/>
      </c>
      <c r="L1048" s="18" t="str">
        <f t="shared" si="32"/>
        <v/>
      </c>
      <c r="M1048" s="20" t="str">
        <f>IFERROR(INT(IF(OR(IMPORT!K1048="intervention",IMPORT!K1048="intervention-late",IMPORT!K1048="unavailable"),IF(J1048&lt;&gt;"",MID(VLOOKUP(B1048,IMPORT!$F:$AF,21,0),1,10),MID(VLOOKUP(B1048,IMPORT!$F:$AF,19,0),1,10)),"")),"")</f>
        <v/>
      </c>
      <c r="N1048" s="20" t="str">
        <f>IFERROR(INT(IF(OR(IMPORT!K1048="intervention",IMPORT!K1048="intervention-late",IMPORT!K1048="unavailable"),IF(J1048&lt;&gt;"",MID(VLOOKUP(B1048,IMPORT!$F:$AF,22,0),1,10),MID(VLOOKUP(B1048,IMPORT!$F:$AF,20,0),1,10)),"")),"")</f>
        <v/>
      </c>
      <c r="O1048" s="18" t="str">
        <f t="shared" ca="1" si="33"/>
        <v/>
      </c>
      <c r="P1048" s="14" t="str">
        <f>IFERROR(INT(IF(MID(VLOOKUP(B1048,IMPORT!$F:$AF,23,FALSE),1,10)&lt;&gt;"null",MID(VLOOKUP(B1048,IMPORT!$F:$AF,23,FALSE),1,10),"")),"")</f>
        <v/>
      </c>
      <c r="Q1048" s="16" t="str">
        <f>IFERROR(INT(IF(MID(VLOOKUP(B1048,IMPORT!$F:$AF,26,FALSE),1,10)&lt;&gt;"null",MID(VLOOKUP(B1048,IMPORT!$F:$AF,26,FALSE),1,10),"")),"")</f>
        <v/>
      </c>
      <c r="R1048" s="16" t="str">
        <f>IFERROR(IF(VLOOKUP(B1048,IMPORT!$F:$AF,11,FALSE)="true","X",""),"")</f>
        <v/>
      </c>
      <c r="S1048" s="16" t="str">
        <f>IFERROR(IF(VLOOKUP(B1048,IMPORT!$F:$AF,12,FALSE)="true","X",""),"")</f>
        <v/>
      </c>
      <c r="T1048" s="16" t="str">
        <f>IFERROR(IF(VLOOKUP(B1048,IMPORT!$F:$AF,9,FALSE)="true","X",""),"")</f>
        <v/>
      </c>
      <c r="U1048" s="16" t="str">
        <f>IFERROR(IF(VLOOKUP(B1048,IMPORT!$F:$AF,10,FALSE)="true","X",""),"")</f>
        <v/>
      </c>
      <c r="V1048" s="16" t="str">
        <f>IFERROR(IF(VLOOKUP(B1048,IMPORT!$F:$AF,13,FALSE)="true","X",""),"")</f>
        <v/>
      </c>
      <c r="W1048" s="16" t="str">
        <f>IFERROR(IF(VLOOKUP(B1048,IMPORT!$F:$AF,14,FALSE)="true","X",""),"")</f>
        <v/>
      </c>
      <c r="X1048" s="12" t="str">
        <f>IFERROR(INT(IF(MID(VLOOKUP(B1048,IMPORT!$F:$AF,27,FALSE),1,10)&lt;&gt;"null",MID(VLOOKUP(B1048,IMPORT!$F:$AF,27,FALSE),1,10),"-")),"")</f>
        <v/>
      </c>
      <c r="Y1048" s="21" t="str">
        <f>IFERROR(IF(VLOOKUP(B1048,IMPORT!$F:$AF,24,FALSE)&lt;&gt;"null",VLOOKUP(B1048,IMPORT!$F:$AF,24,FALSE),""),"")</f>
        <v/>
      </c>
      <c r="Z1048" s="18" t="str">
        <f>IFERROR(IF(VLOOKUP(B1048,IMPORT!$F:$AF,25,FALSE)&lt;&gt;"null",VLOOKUP(B1048,IMPORT!$F:$AF,25,FALSE),""),"")</f>
        <v/>
      </c>
    </row>
    <row r="1049" spans="1:26">
      <c r="A1049" s="1" t="str">
        <f>IFERROR(IF(IMPORT!C1049&lt;&gt;"",IMPORT!C1049,""),"")</f>
        <v/>
      </c>
      <c r="B1049" s="1">
        <f>IFERROR(VLOOKUP(D1049,IMPORT!$1:$1048576,6,FALSE),"")</f>
        <v>0</v>
      </c>
      <c r="C1049" s="1" t="str">
        <f>IFERROR(VLOOKUP(B1049,IMPORT!$F:$G,2,FALSE),"")</f>
        <v/>
      </c>
      <c r="D1049" s="8" t="str">
        <f>IFERROR(IF(IMPORT!A1049&lt;&gt;"",IMPORT!A1049,""),"")</f>
        <v/>
      </c>
      <c r="E1049" s="1">
        <f>IFERROR(VLOOKUP(D1049,IMPORT!$1:$1048576,21,FALSE),"")</f>
        <v>0</v>
      </c>
      <c r="F1049" s="22" t="str">
        <f>IFERROR(IF(VLOOKUP(B1049,IMPORT!$F:$J,4,0)="true","","S"),"")</f>
        <v/>
      </c>
      <c r="G1049" s="10" t="str">
        <f>IFERROR(IF(VLOOKUP(B1049,IMPORT!$F:$J,5,0)="normal","","B"),"")</f>
        <v/>
      </c>
      <c r="H1049" s="23" t="str">
        <f>IFERROR(IF(VLOOKUP(B1049,IMPORT!$F:$L,7,0)="true","","P"),"")</f>
        <v/>
      </c>
      <c r="I1049" s="18" t="str">
        <f>IF(AND(OR(IMPORT!K1049="available",IMPORT!K1049="reservation",IMPORT!K1049="reservation-late"),OR(A1049&lt;&gt;"Z - Garage - Livraison",A1049&lt;&gt;"Z - Garage - Livraison")),B1049,"")</f>
        <v/>
      </c>
      <c r="J1049" s="18" t="str">
        <f>IFERROR(IF(VLOOKUP(B1049,IMPORT!$F:$AF,21,FALSE)&lt;&gt;"null",IF(OR(A1049="Z - Garage - Livraison",A1049="Z - Garage - Restitution"),"",B1049),""),"")</f>
        <v/>
      </c>
      <c r="K1049" s="18" t="str">
        <f>IF(AND(J1049="",OR(IMPORT!K1049="intervention",IMPORT!K1049="intervention-late")),IF(OR(A1049="Z - Garage - Livraison",A1049="Z - Garage - Restitution"),"",B1049),"")</f>
        <v/>
      </c>
      <c r="L1049" s="18" t="str">
        <f t="shared" si="32"/>
        <v/>
      </c>
      <c r="M1049" s="20" t="str">
        <f>IFERROR(INT(IF(OR(IMPORT!K1049="intervention",IMPORT!K1049="intervention-late",IMPORT!K1049="unavailable"),IF(J1049&lt;&gt;"",MID(VLOOKUP(B1049,IMPORT!$F:$AF,21,0),1,10),MID(VLOOKUP(B1049,IMPORT!$F:$AF,19,0),1,10)),"")),"")</f>
        <v/>
      </c>
      <c r="N1049" s="20" t="str">
        <f>IFERROR(INT(IF(OR(IMPORT!K1049="intervention",IMPORT!K1049="intervention-late",IMPORT!K1049="unavailable"),IF(J1049&lt;&gt;"",MID(VLOOKUP(B1049,IMPORT!$F:$AF,22,0),1,10),MID(VLOOKUP(B1049,IMPORT!$F:$AF,20,0),1,10)),"")),"")</f>
        <v/>
      </c>
      <c r="O1049" s="18" t="str">
        <f t="shared" ca="1" si="33"/>
        <v/>
      </c>
      <c r="P1049" s="14" t="str">
        <f>IFERROR(INT(IF(MID(VLOOKUP(B1049,IMPORT!$F:$AF,23,FALSE),1,10)&lt;&gt;"null",MID(VLOOKUP(B1049,IMPORT!$F:$AF,23,FALSE),1,10),"")),"")</f>
        <v/>
      </c>
      <c r="Q1049" s="16" t="str">
        <f>IFERROR(INT(IF(MID(VLOOKUP(B1049,IMPORT!$F:$AF,26,FALSE),1,10)&lt;&gt;"null",MID(VLOOKUP(B1049,IMPORT!$F:$AF,26,FALSE),1,10),"")),"")</f>
        <v/>
      </c>
      <c r="R1049" s="16" t="str">
        <f>IFERROR(IF(VLOOKUP(B1049,IMPORT!$F:$AF,11,FALSE)="true","X",""),"")</f>
        <v/>
      </c>
      <c r="S1049" s="16" t="str">
        <f>IFERROR(IF(VLOOKUP(B1049,IMPORT!$F:$AF,12,FALSE)="true","X",""),"")</f>
        <v/>
      </c>
      <c r="T1049" s="16" t="str">
        <f>IFERROR(IF(VLOOKUP(B1049,IMPORT!$F:$AF,9,FALSE)="true","X",""),"")</f>
        <v/>
      </c>
      <c r="U1049" s="16" t="str">
        <f>IFERROR(IF(VLOOKUP(B1049,IMPORT!$F:$AF,10,FALSE)="true","X",""),"")</f>
        <v/>
      </c>
      <c r="V1049" s="16" t="str">
        <f>IFERROR(IF(VLOOKUP(B1049,IMPORT!$F:$AF,13,FALSE)="true","X",""),"")</f>
        <v/>
      </c>
      <c r="W1049" s="16" t="str">
        <f>IFERROR(IF(VLOOKUP(B1049,IMPORT!$F:$AF,14,FALSE)="true","X",""),"")</f>
        <v/>
      </c>
      <c r="X1049" s="12" t="str">
        <f>IFERROR(INT(IF(MID(VLOOKUP(B1049,IMPORT!$F:$AF,27,FALSE),1,10)&lt;&gt;"null",MID(VLOOKUP(B1049,IMPORT!$F:$AF,27,FALSE),1,10),"-")),"")</f>
        <v/>
      </c>
      <c r="Y1049" s="21" t="str">
        <f>IFERROR(IF(VLOOKUP(B1049,IMPORT!$F:$AF,24,FALSE)&lt;&gt;"null",VLOOKUP(B1049,IMPORT!$F:$AF,24,FALSE),""),"")</f>
        <v/>
      </c>
      <c r="Z1049" s="18" t="str">
        <f>IFERROR(IF(VLOOKUP(B1049,IMPORT!$F:$AF,25,FALSE)&lt;&gt;"null",VLOOKUP(B1049,IMPORT!$F:$AF,25,FALSE),""),"")</f>
        <v/>
      </c>
    </row>
    <row r="1050" spans="1:26">
      <c r="A1050" s="1" t="str">
        <f>IFERROR(IF(IMPORT!C1050&lt;&gt;"",IMPORT!C1050,""),"")</f>
        <v/>
      </c>
      <c r="B1050" s="1">
        <f>IFERROR(VLOOKUP(D1050,IMPORT!$1:$1048576,6,FALSE),"")</f>
        <v>0</v>
      </c>
      <c r="C1050" s="1" t="str">
        <f>IFERROR(VLOOKUP(B1050,IMPORT!$F:$G,2,FALSE),"")</f>
        <v/>
      </c>
      <c r="D1050" s="8" t="str">
        <f>IFERROR(IF(IMPORT!A1050&lt;&gt;"",IMPORT!A1050,""),"")</f>
        <v/>
      </c>
      <c r="E1050" s="1">
        <f>IFERROR(VLOOKUP(D1050,IMPORT!$1:$1048576,21,FALSE),"")</f>
        <v>0</v>
      </c>
      <c r="F1050" s="22" t="str">
        <f>IFERROR(IF(VLOOKUP(B1050,IMPORT!$F:$J,4,0)="true","","S"),"")</f>
        <v/>
      </c>
      <c r="G1050" s="10" t="str">
        <f>IFERROR(IF(VLOOKUP(B1050,IMPORT!$F:$J,5,0)="normal","","B"),"")</f>
        <v/>
      </c>
      <c r="H1050" s="23" t="str">
        <f>IFERROR(IF(VLOOKUP(B1050,IMPORT!$F:$L,7,0)="true","","P"),"")</f>
        <v/>
      </c>
      <c r="I1050" s="18" t="str">
        <f>IF(AND(OR(IMPORT!K1050="available",IMPORT!K1050="reservation",IMPORT!K1050="reservation-late"),OR(A1050&lt;&gt;"Z - Garage - Livraison",A1050&lt;&gt;"Z - Garage - Livraison")),B1050,"")</f>
        <v/>
      </c>
      <c r="J1050" s="18" t="str">
        <f>IFERROR(IF(VLOOKUP(B1050,IMPORT!$F:$AF,21,FALSE)&lt;&gt;"null",IF(OR(A1050="Z - Garage - Livraison",A1050="Z - Garage - Restitution"),"",B1050),""),"")</f>
        <v/>
      </c>
      <c r="K1050" s="18" t="str">
        <f>IF(AND(J1050="",OR(IMPORT!K1050="intervention",IMPORT!K1050="intervention-late")),IF(OR(A1050="Z - Garage - Livraison",A1050="Z - Garage - Restitution"),"",B1050),"")</f>
        <v/>
      </c>
      <c r="L1050" s="18" t="str">
        <f t="shared" si="32"/>
        <v/>
      </c>
      <c r="M1050" s="20" t="str">
        <f>IFERROR(INT(IF(OR(IMPORT!K1050="intervention",IMPORT!K1050="intervention-late",IMPORT!K1050="unavailable"),IF(J1050&lt;&gt;"",MID(VLOOKUP(B1050,IMPORT!$F:$AF,21,0),1,10),MID(VLOOKUP(B1050,IMPORT!$F:$AF,19,0),1,10)),"")),"")</f>
        <v/>
      </c>
      <c r="N1050" s="20" t="str">
        <f>IFERROR(INT(IF(OR(IMPORT!K1050="intervention",IMPORT!K1050="intervention-late",IMPORT!K1050="unavailable"),IF(J1050&lt;&gt;"",MID(VLOOKUP(B1050,IMPORT!$F:$AF,22,0),1,10),MID(VLOOKUP(B1050,IMPORT!$F:$AF,20,0),1,10)),"")),"")</f>
        <v/>
      </c>
      <c r="O1050" s="18" t="str">
        <f t="shared" ca="1" si="33"/>
        <v/>
      </c>
      <c r="P1050" s="14" t="str">
        <f>IFERROR(INT(IF(MID(VLOOKUP(B1050,IMPORT!$F:$AF,23,FALSE),1,10)&lt;&gt;"null",MID(VLOOKUP(B1050,IMPORT!$F:$AF,23,FALSE),1,10),"")),"")</f>
        <v/>
      </c>
      <c r="Q1050" s="16" t="str">
        <f>IFERROR(INT(IF(MID(VLOOKUP(B1050,IMPORT!$F:$AF,26,FALSE),1,10)&lt;&gt;"null",MID(VLOOKUP(B1050,IMPORT!$F:$AF,26,FALSE),1,10),"")),"")</f>
        <v/>
      </c>
      <c r="R1050" s="16" t="str">
        <f>IFERROR(IF(VLOOKUP(B1050,IMPORT!$F:$AF,11,FALSE)="true","X",""),"")</f>
        <v/>
      </c>
      <c r="S1050" s="16" t="str">
        <f>IFERROR(IF(VLOOKUP(B1050,IMPORT!$F:$AF,12,FALSE)="true","X",""),"")</f>
        <v/>
      </c>
      <c r="T1050" s="16" t="str">
        <f>IFERROR(IF(VLOOKUP(B1050,IMPORT!$F:$AF,9,FALSE)="true","X",""),"")</f>
        <v/>
      </c>
      <c r="U1050" s="16" t="str">
        <f>IFERROR(IF(VLOOKUP(B1050,IMPORT!$F:$AF,10,FALSE)="true","X",""),"")</f>
        <v/>
      </c>
      <c r="V1050" s="16" t="str">
        <f>IFERROR(IF(VLOOKUP(B1050,IMPORT!$F:$AF,13,FALSE)="true","X",""),"")</f>
        <v/>
      </c>
      <c r="W1050" s="16" t="str">
        <f>IFERROR(IF(VLOOKUP(B1050,IMPORT!$F:$AF,14,FALSE)="true","X",""),"")</f>
        <v/>
      </c>
      <c r="X1050" s="12" t="str">
        <f>IFERROR(INT(IF(MID(VLOOKUP(B1050,IMPORT!$F:$AF,27,FALSE),1,10)&lt;&gt;"null",MID(VLOOKUP(B1050,IMPORT!$F:$AF,27,FALSE),1,10),"-")),"")</f>
        <v/>
      </c>
      <c r="Y1050" s="21" t="str">
        <f>IFERROR(IF(VLOOKUP(B1050,IMPORT!$F:$AF,24,FALSE)&lt;&gt;"null",VLOOKUP(B1050,IMPORT!$F:$AF,24,FALSE),""),"")</f>
        <v/>
      </c>
      <c r="Z1050" s="18" t="str">
        <f>IFERROR(IF(VLOOKUP(B1050,IMPORT!$F:$AF,25,FALSE)&lt;&gt;"null",VLOOKUP(B1050,IMPORT!$F:$AF,25,FALSE),""),"")</f>
        <v/>
      </c>
    </row>
    <row r="1051" spans="1:26">
      <c r="A1051" s="1" t="str">
        <f>IFERROR(IF(IMPORT!C1051&lt;&gt;"",IMPORT!C1051,""),"")</f>
        <v/>
      </c>
      <c r="B1051" s="1">
        <f>IFERROR(VLOOKUP(D1051,IMPORT!$1:$1048576,6,FALSE),"")</f>
        <v>0</v>
      </c>
      <c r="C1051" s="1" t="str">
        <f>IFERROR(VLOOKUP(B1051,IMPORT!$F:$G,2,FALSE),"")</f>
        <v/>
      </c>
      <c r="D1051" s="8" t="str">
        <f>IFERROR(IF(IMPORT!A1051&lt;&gt;"",IMPORT!A1051,""),"")</f>
        <v/>
      </c>
      <c r="E1051" s="1">
        <f>IFERROR(VLOOKUP(D1051,IMPORT!$1:$1048576,21,FALSE),"")</f>
        <v>0</v>
      </c>
      <c r="F1051" s="22" t="str">
        <f>IFERROR(IF(VLOOKUP(B1051,IMPORT!$F:$J,4,0)="true","","S"),"")</f>
        <v/>
      </c>
      <c r="G1051" s="10" t="str">
        <f>IFERROR(IF(VLOOKUP(B1051,IMPORT!$F:$J,5,0)="normal","","B"),"")</f>
        <v/>
      </c>
      <c r="H1051" s="23" t="str">
        <f>IFERROR(IF(VLOOKUP(B1051,IMPORT!$F:$L,7,0)="true","","P"),"")</f>
        <v/>
      </c>
      <c r="I1051" s="18" t="str">
        <f>IF(AND(OR(IMPORT!K1051="available",IMPORT!K1051="reservation",IMPORT!K1051="reservation-late"),OR(A1051&lt;&gt;"Z - Garage - Livraison",A1051&lt;&gt;"Z - Garage - Livraison")),B1051,"")</f>
        <v/>
      </c>
      <c r="J1051" s="18" t="str">
        <f>IFERROR(IF(VLOOKUP(B1051,IMPORT!$F:$AF,21,FALSE)&lt;&gt;"null",IF(OR(A1051="Z - Garage - Livraison",A1051="Z - Garage - Restitution"),"",B1051),""),"")</f>
        <v/>
      </c>
      <c r="K1051" s="18" t="str">
        <f>IF(AND(J1051="",OR(IMPORT!K1051="intervention",IMPORT!K1051="intervention-late")),IF(OR(A1051="Z - Garage - Livraison",A1051="Z - Garage - Restitution"),"",B1051),"")</f>
        <v/>
      </c>
      <c r="L1051" s="18" t="str">
        <f t="shared" si="32"/>
        <v/>
      </c>
      <c r="M1051" s="20" t="str">
        <f>IFERROR(INT(IF(OR(IMPORT!K1051="intervention",IMPORT!K1051="intervention-late",IMPORT!K1051="unavailable"),IF(J1051&lt;&gt;"",MID(VLOOKUP(B1051,IMPORT!$F:$AF,21,0),1,10),MID(VLOOKUP(B1051,IMPORT!$F:$AF,19,0),1,10)),"")),"")</f>
        <v/>
      </c>
      <c r="N1051" s="20" t="str">
        <f>IFERROR(INT(IF(OR(IMPORT!K1051="intervention",IMPORT!K1051="intervention-late",IMPORT!K1051="unavailable"),IF(J1051&lt;&gt;"",MID(VLOOKUP(B1051,IMPORT!$F:$AF,22,0),1,10),MID(VLOOKUP(B1051,IMPORT!$F:$AF,20,0),1,10)),"")),"")</f>
        <v/>
      </c>
      <c r="O1051" s="18" t="str">
        <f t="shared" ca="1" si="33"/>
        <v/>
      </c>
      <c r="P1051" s="14" t="str">
        <f>IFERROR(INT(IF(MID(VLOOKUP(B1051,IMPORT!$F:$AF,23,FALSE),1,10)&lt;&gt;"null",MID(VLOOKUP(B1051,IMPORT!$F:$AF,23,FALSE),1,10),"")),"")</f>
        <v/>
      </c>
      <c r="Q1051" s="16" t="str">
        <f>IFERROR(INT(IF(MID(VLOOKUP(B1051,IMPORT!$F:$AF,26,FALSE),1,10)&lt;&gt;"null",MID(VLOOKUP(B1051,IMPORT!$F:$AF,26,FALSE),1,10),"")),"")</f>
        <v/>
      </c>
      <c r="R1051" s="16" t="str">
        <f>IFERROR(IF(VLOOKUP(B1051,IMPORT!$F:$AF,11,FALSE)="true","X",""),"")</f>
        <v/>
      </c>
      <c r="S1051" s="16" t="str">
        <f>IFERROR(IF(VLOOKUP(B1051,IMPORT!$F:$AF,12,FALSE)="true","X",""),"")</f>
        <v/>
      </c>
      <c r="T1051" s="16" t="str">
        <f>IFERROR(IF(VLOOKUP(B1051,IMPORT!$F:$AF,9,FALSE)="true","X",""),"")</f>
        <v/>
      </c>
      <c r="U1051" s="16" t="str">
        <f>IFERROR(IF(VLOOKUP(B1051,IMPORT!$F:$AF,10,FALSE)="true","X",""),"")</f>
        <v/>
      </c>
      <c r="V1051" s="16" t="str">
        <f>IFERROR(IF(VLOOKUP(B1051,IMPORT!$F:$AF,13,FALSE)="true","X",""),"")</f>
        <v/>
      </c>
      <c r="W1051" s="16" t="str">
        <f>IFERROR(IF(VLOOKUP(B1051,IMPORT!$F:$AF,14,FALSE)="true","X",""),"")</f>
        <v/>
      </c>
      <c r="X1051" s="12" t="str">
        <f>IFERROR(INT(IF(MID(VLOOKUP(B1051,IMPORT!$F:$AF,27,FALSE),1,10)&lt;&gt;"null",MID(VLOOKUP(B1051,IMPORT!$F:$AF,27,FALSE),1,10),"-")),"")</f>
        <v/>
      </c>
      <c r="Y1051" s="21" t="str">
        <f>IFERROR(IF(VLOOKUP(B1051,IMPORT!$F:$AF,24,FALSE)&lt;&gt;"null",VLOOKUP(B1051,IMPORT!$F:$AF,24,FALSE),""),"")</f>
        <v/>
      </c>
      <c r="Z1051" s="18" t="str">
        <f>IFERROR(IF(VLOOKUP(B1051,IMPORT!$F:$AF,25,FALSE)&lt;&gt;"null",VLOOKUP(B1051,IMPORT!$F:$AF,25,FALSE),""),"")</f>
        <v/>
      </c>
    </row>
    <row r="1052" spans="1:26">
      <c r="A1052" s="1" t="str">
        <f>IFERROR(IF(IMPORT!C1052&lt;&gt;"",IMPORT!C1052,""),"")</f>
        <v/>
      </c>
      <c r="B1052" s="1">
        <f>IFERROR(VLOOKUP(D1052,IMPORT!$1:$1048576,6,FALSE),"")</f>
        <v>0</v>
      </c>
      <c r="C1052" s="1" t="str">
        <f>IFERROR(VLOOKUP(B1052,IMPORT!$F:$G,2,FALSE),"")</f>
        <v/>
      </c>
      <c r="D1052" s="8" t="str">
        <f>IFERROR(IF(IMPORT!A1052&lt;&gt;"",IMPORT!A1052,""),"")</f>
        <v/>
      </c>
      <c r="E1052" s="1">
        <f>IFERROR(VLOOKUP(D1052,IMPORT!$1:$1048576,21,FALSE),"")</f>
        <v>0</v>
      </c>
      <c r="F1052" s="22" t="str">
        <f>IFERROR(IF(VLOOKUP(B1052,IMPORT!$F:$J,4,0)="true","","S"),"")</f>
        <v/>
      </c>
      <c r="G1052" s="10" t="str">
        <f>IFERROR(IF(VLOOKUP(B1052,IMPORT!$F:$J,5,0)="normal","","B"),"")</f>
        <v/>
      </c>
      <c r="H1052" s="23" t="str">
        <f>IFERROR(IF(VLOOKUP(B1052,IMPORT!$F:$L,7,0)="true","","P"),"")</f>
        <v/>
      </c>
      <c r="I1052" s="18" t="str">
        <f>IF(AND(OR(IMPORT!K1052="available",IMPORT!K1052="reservation",IMPORT!K1052="reservation-late"),OR(A1052&lt;&gt;"Z - Garage - Livraison",A1052&lt;&gt;"Z - Garage - Livraison")),B1052,"")</f>
        <v/>
      </c>
      <c r="J1052" s="18" t="str">
        <f>IFERROR(IF(VLOOKUP(B1052,IMPORT!$F:$AF,21,FALSE)&lt;&gt;"null",IF(OR(A1052="Z - Garage - Livraison",A1052="Z - Garage - Restitution"),"",B1052),""),"")</f>
        <v/>
      </c>
      <c r="K1052" s="18" t="str">
        <f>IF(AND(J1052="",OR(IMPORT!K1052="intervention",IMPORT!K1052="intervention-late")),IF(OR(A1052="Z - Garage - Livraison",A1052="Z - Garage - Restitution"),"",B1052),"")</f>
        <v/>
      </c>
      <c r="L1052" s="18" t="str">
        <f t="shared" si="32"/>
        <v/>
      </c>
      <c r="M1052" s="20" t="str">
        <f>IFERROR(INT(IF(OR(IMPORT!K1052="intervention",IMPORT!K1052="intervention-late",IMPORT!K1052="unavailable"),IF(J1052&lt;&gt;"",MID(VLOOKUP(B1052,IMPORT!$F:$AF,21,0),1,10),MID(VLOOKUP(B1052,IMPORT!$F:$AF,19,0),1,10)),"")),"")</f>
        <v/>
      </c>
      <c r="N1052" s="20" t="str">
        <f>IFERROR(INT(IF(OR(IMPORT!K1052="intervention",IMPORT!K1052="intervention-late",IMPORT!K1052="unavailable"),IF(J1052&lt;&gt;"",MID(VLOOKUP(B1052,IMPORT!$F:$AF,22,0),1,10),MID(VLOOKUP(B1052,IMPORT!$F:$AF,20,0),1,10)),"")),"")</f>
        <v/>
      </c>
      <c r="O1052" s="18" t="str">
        <f t="shared" ca="1" si="33"/>
        <v/>
      </c>
      <c r="P1052" s="14" t="str">
        <f>IFERROR(INT(IF(MID(VLOOKUP(B1052,IMPORT!$F:$AF,23,FALSE),1,10)&lt;&gt;"null",MID(VLOOKUP(B1052,IMPORT!$F:$AF,23,FALSE),1,10),"")),"")</f>
        <v/>
      </c>
      <c r="Q1052" s="16" t="str">
        <f>IFERROR(INT(IF(MID(VLOOKUP(B1052,IMPORT!$F:$AF,26,FALSE),1,10)&lt;&gt;"null",MID(VLOOKUP(B1052,IMPORT!$F:$AF,26,FALSE),1,10),"")),"")</f>
        <v/>
      </c>
      <c r="R1052" s="16" t="str">
        <f>IFERROR(IF(VLOOKUP(B1052,IMPORT!$F:$AF,11,FALSE)="true","X",""),"")</f>
        <v/>
      </c>
      <c r="S1052" s="16" t="str">
        <f>IFERROR(IF(VLOOKUP(B1052,IMPORT!$F:$AF,12,FALSE)="true","X",""),"")</f>
        <v/>
      </c>
      <c r="T1052" s="16" t="str">
        <f>IFERROR(IF(VLOOKUP(B1052,IMPORT!$F:$AF,9,FALSE)="true","X",""),"")</f>
        <v/>
      </c>
      <c r="U1052" s="16" t="str">
        <f>IFERROR(IF(VLOOKUP(B1052,IMPORT!$F:$AF,10,FALSE)="true","X",""),"")</f>
        <v/>
      </c>
      <c r="V1052" s="16" t="str">
        <f>IFERROR(IF(VLOOKUP(B1052,IMPORT!$F:$AF,13,FALSE)="true","X",""),"")</f>
        <v/>
      </c>
      <c r="W1052" s="16" t="str">
        <f>IFERROR(IF(VLOOKUP(B1052,IMPORT!$F:$AF,14,FALSE)="true","X",""),"")</f>
        <v/>
      </c>
      <c r="X1052" s="12" t="str">
        <f>IFERROR(INT(IF(MID(VLOOKUP(B1052,IMPORT!$F:$AF,27,FALSE),1,10)&lt;&gt;"null",MID(VLOOKUP(B1052,IMPORT!$F:$AF,27,FALSE),1,10),"-")),"")</f>
        <v/>
      </c>
      <c r="Y1052" s="21" t="str">
        <f>IFERROR(IF(VLOOKUP(B1052,IMPORT!$F:$AF,24,FALSE)&lt;&gt;"null",VLOOKUP(B1052,IMPORT!$F:$AF,24,FALSE),""),"")</f>
        <v/>
      </c>
      <c r="Z1052" s="18" t="str">
        <f>IFERROR(IF(VLOOKUP(B1052,IMPORT!$F:$AF,25,FALSE)&lt;&gt;"null",VLOOKUP(B1052,IMPORT!$F:$AF,25,FALSE),""),"")</f>
        <v/>
      </c>
    </row>
    <row r="1053" spans="1:26">
      <c r="A1053" s="1" t="str">
        <f>IFERROR(IF(IMPORT!C1053&lt;&gt;"",IMPORT!C1053,""),"")</f>
        <v/>
      </c>
      <c r="B1053" s="1">
        <f>IFERROR(VLOOKUP(D1053,IMPORT!$1:$1048576,6,FALSE),"")</f>
        <v>0</v>
      </c>
      <c r="C1053" s="1" t="str">
        <f>IFERROR(VLOOKUP(B1053,IMPORT!$F:$G,2,FALSE),"")</f>
        <v/>
      </c>
      <c r="D1053" s="8" t="str">
        <f>IFERROR(IF(IMPORT!A1053&lt;&gt;"",IMPORT!A1053,""),"")</f>
        <v/>
      </c>
      <c r="E1053" s="1">
        <f>IFERROR(VLOOKUP(D1053,IMPORT!$1:$1048576,21,FALSE),"")</f>
        <v>0</v>
      </c>
      <c r="F1053" s="22" t="str">
        <f>IFERROR(IF(VLOOKUP(B1053,IMPORT!$F:$J,4,0)="true","","S"),"")</f>
        <v/>
      </c>
      <c r="G1053" s="10" t="str">
        <f>IFERROR(IF(VLOOKUP(B1053,IMPORT!$F:$J,5,0)="normal","","B"),"")</f>
        <v/>
      </c>
      <c r="H1053" s="23" t="str">
        <f>IFERROR(IF(VLOOKUP(B1053,IMPORT!$F:$L,7,0)="true","","P"),"")</f>
        <v/>
      </c>
      <c r="I1053" s="18" t="str">
        <f>IF(AND(OR(IMPORT!K1053="available",IMPORT!K1053="reservation",IMPORT!K1053="reservation-late"),OR(A1053&lt;&gt;"Z - Garage - Livraison",A1053&lt;&gt;"Z - Garage - Livraison")),B1053,"")</f>
        <v/>
      </c>
      <c r="J1053" s="18" t="str">
        <f>IFERROR(IF(VLOOKUP(B1053,IMPORT!$F:$AF,21,FALSE)&lt;&gt;"null",IF(OR(A1053="Z - Garage - Livraison",A1053="Z - Garage - Restitution"),"",B1053),""),"")</f>
        <v/>
      </c>
      <c r="K1053" s="18" t="str">
        <f>IF(AND(J1053="",OR(IMPORT!K1053="intervention",IMPORT!K1053="intervention-late")),IF(OR(A1053="Z - Garage - Livraison",A1053="Z - Garage - Restitution"),"",B1053),"")</f>
        <v/>
      </c>
      <c r="L1053" s="18" t="str">
        <f t="shared" si="32"/>
        <v/>
      </c>
      <c r="M1053" s="20" t="str">
        <f>IFERROR(INT(IF(OR(IMPORT!K1053="intervention",IMPORT!K1053="intervention-late",IMPORT!K1053="unavailable"),IF(J1053&lt;&gt;"",MID(VLOOKUP(B1053,IMPORT!$F:$AF,21,0),1,10),MID(VLOOKUP(B1053,IMPORT!$F:$AF,19,0),1,10)),"")),"")</f>
        <v/>
      </c>
      <c r="N1053" s="20" t="str">
        <f>IFERROR(INT(IF(OR(IMPORT!K1053="intervention",IMPORT!K1053="intervention-late",IMPORT!K1053="unavailable"),IF(J1053&lt;&gt;"",MID(VLOOKUP(B1053,IMPORT!$F:$AF,22,0),1,10),MID(VLOOKUP(B1053,IMPORT!$F:$AF,20,0),1,10)),"")),"")</f>
        <v/>
      </c>
      <c r="O1053" s="18" t="str">
        <f t="shared" ca="1" si="33"/>
        <v/>
      </c>
      <c r="P1053" s="14" t="str">
        <f>IFERROR(INT(IF(MID(VLOOKUP(B1053,IMPORT!$F:$AF,23,FALSE),1,10)&lt;&gt;"null",MID(VLOOKUP(B1053,IMPORT!$F:$AF,23,FALSE),1,10),"")),"")</f>
        <v/>
      </c>
      <c r="Q1053" s="16" t="str">
        <f>IFERROR(INT(IF(MID(VLOOKUP(B1053,IMPORT!$F:$AF,26,FALSE),1,10)&lt;&gt;"null",MID(VLOOKUP(B1053,IMPORT!$F:$AF,26,FALSE),1,10),"")),"")</f>
        <v/>
      </c>
      <c r="R1053" s="16" t="str">
        <f>IFERROR(IF(VLOOKUP(B1053,IMPORT!$F:$AF,11,FALSE)="true","X",""),"")</f>
        <v/>
      </c>
      <c r="S1053" s="16" t="str">
        <f>IFERROR(IF(VLOOKUP(B1053,IMPORT!$F:$AF,12,FALSE)="true","X",""),"")</f>
        <v/>
      </c>
      <c r="T1053" s="16" t="str">
        <f>IFERROR(IF(VLOOKUP(B1053,IMPORT!$F:$AF,9,FALSE)="true","X",""),"")</f>
        <v/>
      </c>
      <c r="U1053" s="16" t="str">
        <f>IFERROR(IF(VLOOKUP(B1053,IMPORT!$F:$AF,10,FALSE)="true","X",""),"")</f>
        <v/>
      </c>
      <c r="V1053" s="16" t="str">
        <f>IFERROR(IF(VLOOKUP(B1053,IMPORT!$F:$AF,13,FALSE)="true","X",""),"")</f>
        <v/>
      </c>
      <c r="W1053" s="16" t="str">
        <f>IFERROR(IF(VLOOKUP(B1053,IMPORT!$F:$AF,14,FALSE)="true","X",""),"")</f>
        <v/>
      </c>
      <c r="X1053" s="12" t="str">
        <f>IFERROR(INT(IF(MID(VLOOKUP(B1053,IMPORT!$F:$AF,27,FALSE),1,10)&lt;&gt;"null",MID(VLOOKUP(B1053,IMPORT!$F:$AF,27,FALSE),1,10),"-")),"")</f>
        <v/>
      </c>
      <c r="Y1053" s="21" t="str">
        <f>IFERROR(IF(VLOOKUP(B1053,IMPORT!$F:$AF,24,FALSE)&lt;&gt;"null",VLOOKUP(B1053,IMPORT!$F:$AF,24,FALSE),""),"")</f>
        <v/>
      </c>
      <c r="Z1053" s="18" t="str">
        <f>IFERROR(IF(VLOOKUP(B1053,IMPORT!$F:$AF,25,FALSE)&lt;&gt;"null",VLOOKUP(B1053,IMPORT!$F:$AF,25,FALSE),""),"")</f>
        <v/>
      </c>
    </row>
    <row r="1054" spans="1:26">
      <c r="A1054" s="1" t="str">
        <f>IFERROR(IF(IMPORT!C1054&lt;&gt;"",IMPORT!C1054,""),"")</f>
        <v/>
      </c>
      <c r="B1054" s="1">
        <f>IFERROR(VLOOKUP(D1054,IMPORT!$1:$1048576,6,FALSE),"")</f>
        <v>0</v>
      </c>
      <c r="C1054" s="1" t="str">
        <f>IFERROR(VLOOKUP(B1054,IMPORT!$F:$G,2,FALSE),"")</f>
        <v/>
      </c>
      <c r="D1054" s="8" t="str">
        <f>IFERROR(IF(IMPORT!A1054&lt;&gt;"",IMPORT!A1054,""),"")</f>
        <v/>
      </c>
      <c r="E1054" s="1">
        <f>IFERROR(VLOOKUP(D1054,IMPORT!$1:$1048576,21,FALSE),"")</f>
        <v>0</v>
      </c>
      <c r="F1054" s="22" t="str">
        <f>IFERROR(IF(VLOOKUP(B1054,IMPORT!$F:$J,4,0)="true","","S"),"")</f>
        <v/>
      </c>
      <c r="G1054" s="10" t="str">
        <f>IFERROR(IF(VLOOKUP(B1054,IMPORT!$F:$J,5,0)="normal","","B"),"")</f>
        <v/>
      </c>
      <c r="H1054" s="23" t="str">
        <f>IFERROR(IF(VLOOKUP(B1054,IMPORT!$F:$L,7,0)="true","","P"),"")</f>
        <v/>
      </c>
      <c r="I1054" s="18" t="str">
        <f>IF(AND(OR(IMPORT!K1054="available",IMPORT!K1054="reservation",IMPORT!K1054="reservation-late"),OR(A1054&lt;&gt;"Z - Garage - Livraison",A1054&lt;&gt;"Z - Garage - Livraison")),B1054,"")</f>
        <v/>
      </c>
      <c r="J1054" s="18" t="str">
        <f>IFERROR(IF(VLOOKUP(B1054,IMPORT!$F:$AF,21,FALSE)&lt;&gt;"null",IF(OR(A1054="Z - Garage - Livraison",A1054="Z - Garage - Restitution"),"",B1054),""),"")</f>
        <v/>
      </c>
      <c r="K1054" s="18" t="str">
        <f>IF(AND(J1054="",OR(IMPORT!K1054="intervention",IMPORT!K1054="intervention-late")),IF(OR(A1054="Z - Garage - Livraison",A1054="Z - Garage - Restitution"),"",B1054),"")</f>
        <v/>
      </c>
      <c r="L1054" s="18" t="str">
        <f t="shared" si="32"/>
        <v/>
      </c>
      <c r="M1054" s="20" t="str">
        <f>IFERROR(INT(IF(OR(IMPORT!K1054="intervention",IMPORT!K1054="intervention-late",IMPORT!K1054="unavailable"),IF(J1054&lt;&gt;"",MID(VLOOKUP(B1054,IMPORT!$F:$AF,21,0),1,10),MID(VLOOKUP(B1054,IMPORT!$F:$AF,19,0),1,10)),"")),"")</f>
        <v/>
      </c>
      <c r="N1054" s="20" t="str">
        <f>IFERROR(INT(IF(OR(IMPORT!K1054="intervention",IMPORT!K1054="intervention-late",IMPORT!K1054="unavailable"),IF(J1054&lt;&gt;"",MID(VLOOKUP(B1054,IMPORT!$F:$AF,22,0),1,10),MID(VLOOKUP(B1054,IMPORT!$F:$AF,20,0),1,10)),"")),"")</f>
        <v/>
      </c>
      <c r="O1054" s="18" t="str">
        <f t="shared" ca="1" si="33"/>
        <v/>
      </c>
      <c r="P1054" s="14" t="str">
        <f>IFERROR(INT(IF(MID(VLOOKUP(B1054,IMPORT!$F:$AF,23,FALSE),1,10)&lt;&gt;"null",MID(VLOOKUP(B1054,IMPORT!$F:$AF,23,FALSE),1,10),"")),"")</f>
        <v/>
      </c>
      <c r="Q1054" s="16" t="str">
        <f>IFERROR(INT(IF(MID(VLOOKUP(B1054,IMPORT!$F:$AF,26,FALSE),1,10)&lt;&gt;"null",MID(VLOOKUP(B1054,IMPORT!$F:$AF,26,FALSE),1,10),"")),"")</f>
        <v/>
      </c>
      <c r="R1054" s="16" t="str">
        <f>IFERROR(IF(VLOOKUP(B1054,IMPORT!$F:$AF,11,FALSE)="true","X",""),"")</f>
        <v/>
      </c>
      <c r="S1054" s="16" t="str">
        <f>IFERROR(IF(VLOOKUP(B1054,IMPORT!$F:$AF,12,FALSE)="true","X",""),"")</f>
        <v/>
      </c>
      <c r="T1054" s="16" t="str">
        <f>IFERROR(IF(VLOOKUP(B1054,IMPORT!$F:$AF,9,FALSE)="true","X",""),"")</f>
        <v/>
      </c>
      <c r="U1054" s="16" t="str">
        <f>IFERROR(IF(VLOOKUP(B1054,IMPORT!$F:$AF,10,FALSE)="true","X",""),"")</f>
        <v/>
      </c>
      <c r="V1054" s="16" t="str">
        <f>IFERROR(IF(VLOOKUP(B1054,IMPORT!$F:$AF,13,FALSE)="true","X",""),"")</f>
        <v/>
      </c>
      <c r="W1054" s="16" t="str">
        <f>IFERROR(IF(VLOOKUP(B1054,IMPORT!$F:$AF,14,FALSE)="true","X",""),"")</f>
        <v/>
      </c>
      <c r="X1054" s="12" t="str">
        <f>IFERROR(INT(IF(MID(VLOOKUP(B1054,IMPORT!$F:$AF,27,FALSE),1,10)&lt;&gt;"null",MID(VLOOKUP(B1054,IMPORT!$F:$AF,27,FALSE),1,10),"-")),"")</f>
        <v/>
      </c>
      <c r="Y1054" s="21" t="str">
        <f>IFERROR(IF(VLOOKUP(B1054,IMPORT!$F:$AF,24,FALSE)&lt;&gt;"null",VLOOKUP(B1054,IMPORT!$F:$AF,24,FALSE),""),"")</f>
        <v/>
      </c>
      <c r="Z1054" s="18" t="str">
        <f>IFERROR(IF(VLOOKUP(B1054,IMPORT!$F:$AF,25,FALSE)&lt;&gt;"null",VLOOKUP(B1054,IMPORT!$F:$AF,25,FALSE),""),"")</f>
        <v/>
      </c>
    </row>
    <row r="1055" spans="1:26">
      <c r="A1055" s="1" t="str">
        <f>IFERROR(IF(IMPORT!C1055&lt;&gt;"",IMPORT!C1055,""),"")</f>
        <v/>
      </c>
      <c r="B1055" s="1">
        <f>IFERROR(VLOOKUP(D1055,IMPORT!$1:$1048576,6,FALSE),"")</f>
        <v>0</v>
      </c>
      <c r="C1055" s="1" t="str">
        <f>IFERROR(VLOOKUP(B1055,IMPORT!$F:$G,2,FALSE),"")</f>
        <v/>
      </c>
      <c r="D1055" s="8" t="str">
        <f>IFERROR(IF(IMPORT!A1055&lt;&gt;"",IMPORT!A1055,""),"")</f>
        <v/>
      </c>
      <c r="E1055" s="1">
        <f>IFERROR(VLOOKUP(D1055,IMPORT!$1:$1048576,21,FALSE),"")</f>
        <v>0</v>
      </c>
      <c r="F1055" s="22" t="str">
        <f>IFERROR(IF(VLOOKUP(B1055,IMPORT!$F:$J,4,0)="true","","S"),"")</f>
        <v/>
      </c>
      <c r="G1055" s="10" t="str">
        <f>IFERROR(IF(VLOOKUP(B1055,IMPORT!$F:$J,5,0)="normal","","B"),"")</f>
        <v/>
      </c>
      <c r="H1055" s="23" t="str">
        <f>IFERROR(IF(VLOOKUP(B1055,IMPORT!$F:$L,7,0)="true","","P"),"")</f>
        <v/>
      </c>
      <c r="I1055" s="18" t="str">
        <f>IF(AND(OR(IMPORT!K1055="available",IMPORT!K1055="reservation",IMPORT!K1055="reservation-late"),OR(A1055&lt;&gt;"Z - Garage - Livraison",A1055&lt;&gt;"Z - Garage - Livraison")),B1055,"")</f>
        <v/>
      </c>
      <c r="J1055" s="18" t="str">
        <f>IFERROR(IF(VLOOKUP(B1055,IMPORT!$F:$AF,21,FALSE)&lt;&gt;"null",IF(OR(A1055="Z - Garage - Livraison",A1055="Z - Garage - Restitution"),"",B1055),""),"")</f>
        <v/>
      </c>
      <c r="K1055" s="18" t="str">
        <f>IF(AND(J1055="",OR(IMPORT!K1055="intervention",IMPORT!K1055="intervention-late")),IF(OR(A1055="Z - Garage - Livraison",A1055="Z - Garage - Restitution"),"",B1055),"")</f>
        <v/>
      </c>
      <c r="L1055" s="18" t="str">
        <f t="shared" si="32"/>
        <v/>
      </c>
      <c r="M1055" s="20" t="str">
        <f>IFERROR(INT(IF(OR(IMPORT!K1055="intervention",IMPORT!K1055="intervention-late",IMPORT!K1055="unavailable"),IF(J1055&lt;&gt;"",MID(VLOOKUP(B1055,IMPORT!$F:$AF,21,0),1,10),MID(VLOOKUP(B1055,IMPORT!$F:$AF,19,0),1,10)),"")),"")</f>
        <v/>
      </c>
      <c r="N1055" s="20" t="str">
        <f>IFERROR(INT(IF(OR(IMPORT!K1055="intervention",IMPORT!K1055="intervention-late",IMPORT!K1055="unavailable"),IF(J1055&lt;&gt;"",MID(VLOOKUP(B1055,IMPORT!$F:$AF,22,0),1,10),MID(VLOOKUP(B1055,IMPORT!$F:$AF,20,0),1,10)),"")),"")</f>
        <v/>
      </c>
      <c r="O1055" s="18" t="str">
        <f t="shared" ca="1" si="33"/>
        <v/>
      </c>
      <c r="P1055" s="14" t="str">
        <f>IFERROR(INT(IF(MID(VLOOKUP(B1055,IMPORT!$F:$AF,23,FALSE),1,10)&lt;&gt;"null",MID(VLOOKUP(B1055,IMPORT!$F:$AF,23,FALSE),1,10),"")),"")</f>
        <v/>
      </c>
      <c r="Q1055" s="16" t="str">
        <f>IFERROR(INT(IF(MID(VLOOKUP(B1055,IMPORT!$F:$AF,26,FALSE),1,10)&lt;&gt;"null",MID(VLOOKUP(B1055,IMPORT!$F:$AF,26,FALSE),1,10),"")),"")</f>
        <v/>
      </c>
      <c r="R1055" s="16" t="str">
        <f>IFERROR(IF(VLOOKUP(B1055,IMPORT!$F:$AF,11,FALSE)="true","X",""),"")</f>
        <v/>
      </c>
      <c r="S1055" s="16" t="str">
        <f>IFERROR(IF(VLOOKUP(B1055,IMPORT!$F:$AF,12,FALSE)="true","X",""),"")</f>
        <v/>
      </c>
      <c r="T1055" s="16" t="str">
        <f>IFERROR(IF(VLOOKUP(B1055,IMPORT!$F:$AF,9,FALSE)="true","X",""),"")</f>
        <v/>
      </c>
      <c r="U1055" s="16" t="str">
        <f>IFERROR(IF(VLOOKUP(B1055,IMPORT!$F:$AF,10,FALSE)="true","X",""),"")</f>
        <v/>
      </c>
      <c r="V1055" s="16" t="str">
        <f>IFERROR(IF(VLOOKUP(B1055,IMPORT!$F:$AF,13,FALSE)="true","X",""),"")</f>
        <v/>
      </c>
      <c r="W1055" s="16" t="str">
        <f>IFERROR(IF(VLOOKUP(B1055,IMPORT!$F:$AF,14,FALSE)="true","X",""),"")</f>
        <v/>
      </c>
      <c r="X1055" s="12" t="str">
        <f>IFERROR(INT(IF(MID(VLOOKUP(B1055,IMPORT!$F:$AF,27,FALSE),1,10)&lt;&gt;"null",MID(VLOOKUP(B1055,IMPORT!$F:$AF,27,FALSE),1,10),"-")),"")</f>
        <v/>
      </c>
      <c r="Y1055" s="21" t="str">
        <f>IFERROR(IF(VLOOKUP(B1055,IMPORT!$F:$AF,24,FALSE)&lt;&gt;"null",VLOOKUP(B1055,IMPORT!$F:$AF,24,FALSE),""),"")</f>
        <v/>
      </c>
      <c r="Z1055" s="18" t="str">
        <f>IFERROR(IF(VLOOKUP(B1055,IMPORT!$F:$AF,25,FALSE)&lt;&gt;"null",VLOOKUP(B1055,IMPORT!$F:$AF,25,FALSE),""),"")</f>
        <v/>
      </c>
    </row>
    <row r="1056" spans="1:26">
      <c r="A1056" s="1" t="str">
        <f>IFERROR(IF(IMPORT!C1056&lt;&gt;"",IMPORT!C1056,""),"")</f>
        <v/>
      </c>
      <c r="B1056" s="1">
        <f>IFERROR(VLOOKUP(D1056,IMPORT!$1:$1048576,6,FALSE),"")</f>
        <v>0</v>
      </c>
      <c r="C1056" s="1" t="str">
        <f>IFERROR(VLOOKUP(B1056,IMPORT!$F:$G,2,FALSE),"")</f>
        <v/>
      </c>
      <c r="D1056" s="8" t="str">
        <f>IFERROR(IF(IMPORT!A1056&lt;&gt;"",IMPORT!A1056,""),"")</f>
        <v/>
      </c>
      <c r="E1056" s="1">
        <f>IFERROR(VLOOKUP(D1056,IMPORT!$1:$1048576,21,FALSE),"")</f>
        <v>0</v>
      </c>
      <c r="F1056" s="22" t="str">
        <f>IFERROR(IF(VLOOKUP(B1056,IMPORT!$F:$J,4,0)="true","","S"),"")</f>
        <v/>
      </c>
      <c r="G1056" s="10" t="str">
        <f>IFERROR(IF(VLOOKUP(B1056,IMPORT!$F:$J,5,0)="normal","","B"),"")</f>
        <v/>
      </c>
      <c r="H1056" s="23" t="str">
        <f>IFERROR(IF(VLOOKUP(B1056,IMPORT!$F:$L,7,0)="true","","P"),"")</f>
        <v/>
      </c>
      <c r="I1056" s="18" t="str">
        <f>IF(AND(OR(IMPORT!K1056="available",IMPORT!K1056="reservation",IMPORT!K1056="reservation-late"),OR(A1056&lt;&gt;"Z - Garage - Livraison",A1056&lt;&gt;"Z - Garage - Livraison")),B1056,"")</f>
        <v/>
      </c>
      <c r="J1056" s="18" t="str">
        <f>IFERROR(IF(VLOOKUP(B1056,IMPORT!$F:$AF,21,FALSE)&lt;&gt;"null",IF(OR(A1056="Z - Garage - Livraison",A1056="Z - Garage - Restitution"),"",B1056),""),"")</f>
        <v/>
      </c>
      <c r="K1056" s="18" t="str">
        <f>IF(AND(J1056="",OR(IMPORT!K1056="intervention",IMPORT!K1056="intervention-late")),IF(OR(A1056="Z - Garage - Livraison",A1056="Z - Garage - Restitution"),"",B1056),"")</f>
        <v/>
      </c>
      <c r="L1056" s="18" t="str">
        <f t="shared" si="32"/>
        <v/>
      </c>
      <c r="M1056" s="20" t="str">
        <f>IFERROR(INT(IF(OR(IMPORT!K1056="intervention",IMPORT!K1056="intervention-late",IMPORT!K1056="unavailable"),IF(J1056&lt;&gt;"",MID(VLOOKUP(B1056,IMPORT!$F:$AF,21,0),1,10),MID(VLOOKUP(B1056,IMPORT!$F:$AF,19,0),1,10)),"")),"")</f>
        <v/>
      </c>
      <c r="N1056" s="20" t="str">
        <f>IFERROR(INT(IF(OR(IMPORT!K1056="intervention",IMPORT!K1056="intervention-late",IMPORT!K1056="unavailable"),IF(J1056&lt;&gt;"",MID(VLOOKUP(B1056,IMPORT!$F:$AF,22,0),1,10),MID(VLOOKUP(B1056,IMPORT!$F:$AF,20,0),1,10)),"")),"")</f>
        <v/>
      </c>
      <c r="O1056" s="18" t="str">
        <f t="shared" ca="1" si="33"/>
        <v/>
      </c>
      <c r="P1056" s="14" t="str">
        <f>IFERROR(INT(IF(MID(VLOOKUP(B1056,IMPORT!$F:$AF,23,FALSE),1,10)&lt;&gt;"null",MID(VLOOKUP(B1056,IMPORT!$F:$AF,23,FALSE),1,10),"")),"")</f>
        <v/>
      </c>
      <c r="Q1056" s="16" t="str">
        <f>IFERROR(INT(IF(MID(VLOOKUP(B1056,IMPORT!$F:$AF,26,FALSE),1,10)&lt;&gt;"null",MID(VLOOKUP(B1056,IMPORT!$F:$AF,26,FALSE),1,10),"")),"")</f>
        <v/>
      </c>
      <c r="R1056" s="16" t="str">
        <f>IFERROR(IF(VLOOKUP(B1056,IMPORT!$F:$AF,11,FALSE)="true","X",""),"")</f>
        <v/>
      </c>
      <c r="S1056" s="16" t="str">
        <f>IFERROR(IF(VLOOKUP(B1056,IMPORT!$F:$AF,12,FALSE)="true","X",""),"")</f>
        <v/>
      </c>
      <c r="T1056" s="16" t="str">
        <f>IFERROR(IF(VLOOKUP(B1056,IMPORT!$F:$AF,9,FALSE)="true","X",""),"")</f>
        <v/>
      </c>
      <c r="U1056" s="16" t="str">
        <f>IFERROR(IF(VLOOKUP(B1056,IMPORT!$F:$AF,10,FALSE)="true","X",""),"")</f>
        <v/>
      </c>
      <c r="V1056" s="16" t="str">
        <f>IFERROR(IF(VLOOKUP(B1056,IMPORT!$F:$AF,13,FALSE)="true","X",""),"")</f>
        <v/>
      </c>
      <c r="W1056" s="16" t="str">
        <f>IFERROR(IF(VLOOKUP(B1056,IMPORT!$F:$AF,14,FALSE)="true","X",""),"")</f>
        <v/>
      </c>
      <c r="X1056" s="12" t="str">
        <f>IFERROR(INT(IF(MID(VLOOKUP(B1056,IMPORT!$F:$AF,27,FALSE),1,10)&lt;&gt;"null",MID(VLOOKUP(B1056,IMPORT!$F:$AF,27,FALSE),1,10),"-")),"")</f>
        <v/>
      </c>
      <c r="Y1056" s="21" t="str">
        <f>IFERROR(IF(VLOOKUP(B1056,IMPORT!$F:$AF,24,FALSE)&lt;&gt;"null",VLOOKUP(B1056,IMPORT!$F:$AF,24,FALSE),""),"")</f>
        <v/>
      </c>
      <c r="Z1056" s="18" t="str">
        <f>IFERROR(IF(VLOOKUP(B1056,IMPORT!$F:$AF,25,FALSE)&lt;&gt;"null",VLOOKUP(B1056,IMPORT!$F:$AF,25,FALSE),""),"")</f>
        <v/>
      </c>
    </row>
    <row r="1057" spans="1:26">
      <c r="A1057" s="1" t="str">
        <f>IFERROR(IF(IMPORT!C1057&lt;&gt;"",IMPORT!C1057,""),"")</f>
        <v/>
      </c>
      <c r="B1057" s="1">
        <f>IFERROR(VLOOKUP(D1057,IMPORT!$1:$1048576,6,FALSE),"")</f>
        <v>0</v>
      </c>
      <c r="C1057" s="1" t="str">
        <f>IFERROR(VLOOKUP(B1057,IMPORT!$F:$G,2,FALSE),"")</f>
        <v/>
      </c>
      <c r="D1057" s="8" t="str">
        <f>IFERROR(IF(IMPORT!A1057&lt;&gt;"",IMPORT!A1057,""),"")</f>
        <v/>
      </c>
      <c r="E1057" s="1">
        <f>IFERROR(VLOOKUP(D1057,IMPORT!$1:$1048576,21,FALSE),"")</f>
        <v>0</v>
      </c>
      <c r="F1057" s="22" t="str">
        <f>IFERROR(IF(VLOOKUP(B1057,IMPORT!$F:$J,4,0)="true","","S"),"")</f>
        <v/>
      </c>
      <c r="G1057" s="10" t="str">
        <f>IFERROR(IF(VLOOKUP(B1057,IMPORT!$F:$J,5,0)="normal","","B"),"")</f>
        <v/>
      </c>
      <c r="H1057" s="23" t="str">
        <f>IFERROR(IF(VLOOKUP(B1057,IMPORT!$F:$L,7,0)="true","","P"),"")</f>
        <v/>
      </c>
      <c r="I1057" s="18" t="str">
        <f>IF(AND(OR(IMPORT!K1057="available",IMPORT!K1057="reservation",IMPORT!K1057="reservation-late"),OR(A1057&lt;&gt;"Z - Garage - Livraison",A1057&lt;&gt;"Z - Garage - Livraison")),B1057,"")</f>
        <v/>
      </c>
      <c r="J1057" s="18" t="str">
        <f>IFERROR(IF(VLOOKUP(B1057,IMPORT!$F:$AF,21,FALSE)&lt;&gt;"null",IF(OR(A1057="Z - Garage - Livraison",A1057="Z - Garage - Restitution"),"",B1057),""),"")</f>
        <v/>
      </c>
      <c r="K1057" s="18" t="str">
        <f>IF(AND(J1057="",OR(IMPORT!K1057="intervention",IMPORT!K1057="intervention-late")),IF(OR(A1057="Z - Garage - Livraison",A1057="Z - Garage - Restitution"),"",B1057),"")</f>
        <v/>
      </c>
      <c r="L1057" s="18" t="str">
        <f t="shared" si="32"/>
        <v/>
      </c>
      <c r="M1057" s="20" t="str">
        <f>IFERROR(INT(IF(OR(IMPORT!K1057="intervention",IMPORT!K1057="intervention-late",IMPORT!K1057="unavailable"),IF(J1057&lt;&gt;"",MID(VLOOKUP(B1057,IMPORT!$F:$AF,21,0),1,10),MID(VLOOKUP(B1057,IMPORT!$F:$AF,19,0),1,10)),"")),"")</f>
        <v/>
      </c>
      <c r="N1057" s="20" t="str">
        <f>IFERROR(INT(IF(OR(IMPORT!K1057="intervention",IMPORT!K1057="intervention-late",IMPORT!K1057="unavailable"),IF(J1057&lt;&gt;"",MID(VLOOKUP(B1057,IMPORT!$F:$AF,22,0),1,10),MID(VLOOKUP(B1057,IMPORT!$F:$AF,20,0),1,10)),"")),"")</f>
        <v/>
      </c>
      <c r="O1057" s="18" t="str">
        <f t="shared" ca="1" si="33"/>
        <v/>
      </c>
      <c r="P1057" s="14" t="str">
        <f>IFERROR(INT(IF(MID(VLOOKUP(B1057,IMPORT!$F:$AF,23,FALSE),1,10)&lt;&gt;"null",MID(VLOOKUP(B1057,IMPORT!$F:$AF,23,FALSE),1,10),"")),"")</f>
        <v/>
      </c>
      <c r="Q1057" s="16" t="str">
        <f>IFERROR(INT(IF(MID(VLOOKUP(B1057,IMPORT!$F:$AF,26,FALSE),1,10)&lt;&gt;"null",MID(VLOOKUP(B1057,IMPORT!$F:$AF,26,FALSE),1,10),"")),"")</f>
        <v/>
      </c>
      <c r="R1057" s="16" t="str">
        <f>IFERROR(IF(VLOOKUP(B1057,IMPORT!$F:$AF,11,FALSE)="true","X",""),"")</f>
        <v/>
      </c>
      <c r="S1057" s="16" t="str">
        <f>IFERROR(IF(VLOOKUP(B1057,IMPORT!$F:$AF,12,FALSE)="true","X",""),"")</f>
        <v/>
      </c>
      <c r="T1057" s="16" t="str">
        <f>IFERROR(IF(VLOOKUP(B1057,IMPORT!$F:$AF,9,FALSE)="true","X",""),"")</f>
        <v/>
      </c>
      <c r="U1057" s="16" t="str">
        <f>IFERROR(IF(VLOOKUP(B1057,IMPORT!$F:$AF,10,FALSE)="true","X",""),"")</f>
        <v/>
      </c>
      <c r="V1057" s="16" t="str">
        <f>IFERROR(IF(VLOOKUP(B1057,IMPORT!$F:$AF,13,FALSE)="true","X",""),"")</f>
        <v/>
      </c>
      <c r="W1057" s="16" t="str">
        <f>IFERROR(IF(VLOOKUP(B1057,IMPORT!$F:$AF,14,FALSE)="true","X",""),"")</f>
        <v/>
      </c>
      <c r="X1057" s="12" t="str">
        <f>IFERROR(INT(IF(MID(VLOOKUP(B1057,IMPORT!$F:$AF,27,FALSE),1,10)&lt;&gt;"null",MID(VLOOKUP(B1057,IMPORT!$F:$AF,27,FALSE),1,10),"-")),"")</f>
        <v/>
      </c>
      <c r="Y1057" s="21" t="str">
        <f>IFERROR(IF(VLOOKUP(B1057,IMPORT!$F:$AF,24,FALSE)&lt;&gt;"null",VLOOKUP(B1057,IMPORT!$F:$AF,24,FALSE),""),"")</f>
        <v/>
      </c>
      <c r="Z1057" s="18" t="str">
        <f>IFERROR(IF(VLOOKUP(B1057,IMPORT!$F:$AF,25,FALSE)&lt;&gt;"null",VLOOKUP(B1057,IMPORT!$F:$AF,25,FALSE),""),"")</f>
        <v/>
      </c>
    </row>
    <row r="1058" spans="1:26">
      <c r="A1058" s="1" t="str">
        <f>IFERROR(IF(IMPORT!C1058&lt;&gt;"",IMPORT!C1058,""),"")</f>
        <v/>
      </c>
      <c r="B1058" s="1">
        <f>IFERROR(VLOOKUP(D1058,IMPORT!$1:$1048576,6,FALSE),"")</f>
        <v>0</v>
      </c>
      <c r="C1058" s="1" t="str">
        <f>IFERROR(VLOOKUP(B1058,IMPORT!$F:$G,2,FALSE),"")</f>
        <v/>
      </c>
      <c r="D1058" s="8" t="str">
        <f>IFERROR(IF(IMPORT!A1058&lt;&gt;"",IMPORT!A1058,""),"")</f>
        <v/>
      </c>
      <c r="E1058" s="1">
        <f>IFERROR(VLOOKUP(D1058,IMPORT!$1:$1048576,21,FALSE),"")</f>
        <v>0</v>
      </c>
      <c r="F1058" s="22" t="str">
        <f>IFERROR(IF(VLOOKUP(B1058,IMPORT!$F:$J,4,0)="true","","S"),"")</f>
        <v/>
      </c>
      <c r="G1058" s="10" t="str">
        <f>IFERROR(IF(VLOOKUP(B1058,IMPORT!$F:$J,5,0)="normal","","B"),"")</f>
        <v/>
      </c>
      <c r="H1058" s="23" t="str">
        <f>IFERROR(IF(VLOOKUP(B1058,IMPORT!$F:$L,7,0)="true","","P"),"")</f>
        <v/>
      </c>
      <c r="I1058" s="18" t="str">
        <f>IF(AND(OR(IMPORT!K1058="available",IMPORT!K1058="reservation",IMPORT!K1058="reservation-late"),OR(A1058&lt;&gt;"Z - Garage - Livraison",A1058&lt;&gt;"Z - Garage - Livraison")),B1058,"")</f>
        <v/>
      </c>
      <c r="J1058" s="18" t="str">
        <f>IFERROR(IF(VLOOKUP(B1058,IMPORT!$F:$AF,21,FALSE)&lt;&gt;"null",IF(OR(A1058="Z - Garage - Livraison",A1058="Z - Garage - Restitution"),"",B1058),""),"")</f>
        <v/>
      </c>
      <c r="K1058" s="18" t="str">
        <f>IF(AND(J1058="",OR(IMPORT!K1058="intervention",IMPORT!K1058="intervention-late")),IF(OR(A1058="Z - Garage - Livraison",A1058="Z - Garage - Restitution"),"",B1058),"")</f>
        <v/>
      </c>
      <c r="L1058" s="18" t="str">
        <f t="shared" si="32"/>
        <v/>
      </c>
      <c r="M1058" s="20" t="str">
        <f>IFERROR(INT(IF(OR(IMPORT!K1058="intervention",IMPORT!K1058="intervention-late",IMPORT!K1058="unavailable"),IF(J1058&lt;&gt;"",MID(VLOOKUP(B1058,IMPORT!$F:$AF,21,0),1,10),MID(VLOOKUP(B1058,IMPORT!$F:$AF,19,0),1,10)),"")),"")</f>
        <v/>
      </c>
      <c r="N1058" s="20" t="str">
        <f>IFERROR(INT(IF(OR(IMPORT!K1058="intervention",IMPORT!K1058="intervention-late",IMPORT!K1058="unavailable"),IF(J1058&lt;&gt;"",MID(VLOOKUP(B1058,IMPORT!$F:$AF,22,0),1,10),MID(VLOOKUP(B1058,IMPORT!$F:$AF,20,0),1,10)),"")),"")</f>
        <v/>
      </c>
      <c r="O1058" s="18" t="str">
        <f t="shared" ca="1" si="33"/>
        <v/>
      </c>
      <c r="P1058" s="14" t="str">
        <f>IFERROR(INT(IF(MID(VLOOKUP(B1058,IMPORT!$F:$AF,23,FALSE),1,10)&lt;&gt;"null",MID(VLOOKUP(B1058,IMPORT!$F:$AF,23,FALSE),1,10),"")),"")</f>
        <v/>
      </c>
      <c r="Q1058" s="16" t="str">
        <f>IFERROR(INT(IF(MID(VLOOKUP(B1058,IMPORT!$F:$AF,26,FALSE),1,10)&lt;&gt;"null",MID(VLOOKUP(B1058,IMPORT!$F:$AF,26,FALSE),1,10),"")),"")</f>
        <v/>
      </c>
      <c r="R1058" s="16" t="str">
        <f>IFERROR(IF(VLOOKUP(B1058,IMPORT!$F:$AF,11,FALSE)="true","X",""),"")</f>
        <v/>
      </c>
      <c r="S1058" s="16" t="str">
        <f>IFERROR(IF(VLOOKUP(B1058,IMPORT!$F:$AF,12,FALSE)="true","X",""),"")</f>
        <v/>
      </c>
      <c r="T1058" s="16" t="str">
        <f>IFERROR(IF(VLOOKUP(B1058,IMPORT!$F:$AF,9,FALSE)="true","X",""),"")</f>
        <v/>
      </c>
      <c r="U1058" s="16" t="str">
        <f>IFERROR(IF(VLOOKUP(B1058,IMPORT!$F:$AF,10,FALSE)="true","X",""),"")</f>
        <v/>
      </c>
      <c r="V1058" s="16" t="str">
        <f>IFERROR(IF(VLOOKUP(B1058,IMPORT!$F:$AF,13,FALSE)="true","X",""),"")</f>
        <v/>
      </c>
      <c r="W1058" s="16" t="str">
        <f>IFERROR(IF(VLOOKUP(B1058,IMPORT!$F:$AF,14,FALSE)="true","X",""),"")</f>
        <v/>
      </c>
      <c r="X1058" s="12" t="str">
        <f>IFERROR(INT(IF(MID(VLOOKUP(B1058,IMPORT!$F:$AF,27,FALSE),1,10)&lt;&gt;"null",MID(VLOOKUP(B1058,IMPORT!$F:$AF,27,FALSE),1,10),"-")),"")</f>
        <v/>
      </c>
      <c r="Y1058" s="21" t="str">
        <f>IFERROR(IF(VLOOKUP(B1058,IMPORT!$F:$AF,24,FALSE)&lt;&gt;"null",VLOOKUP(B1058,IMPORT!$F:$AF,24,FALSE),""),"")</f>
        <v/>
      </c>
      <c r="Z1058" s="18" t="str">
        <f>IFERROR(IF(VLOOKUP(B1058,IMPORT!$F:$AF,25,FALSE)&lt;&gt;"null",VLOOKUP(B1058,IMPORT!$F:$AF,25,FALSE),""),"")</f>
        <v/>
      </c>
    </row>
    <row r="1059" spans="1:26">
      <c r="A1059" s="1" t="str">
        <f>IFERROR(IF(IMPORT!C1059&lt;&gt;"",IMPORT!C1059,""),"")</f>
        <v/>
      </c>
      <c r="B1059" s="1">
        <f>IFERROR(VLOOKUP(D1059,IMPORT!$1:$1048576,6,FALSE),"")</f>
        <v>0</v>
      </c>
      <c r="C1059" s="1" t="str">
        <f>IFERROR(VLOOKUP(B1059,IMPORT!$F:$G,2,FALSE),"")</f>
        <v/>
      </c>
      <c r="D1059" s="8" t="str">
        <f>IFERROR(IF(IMPORT!A1059&lt;&gt;"",IMPORT!A1059,""),"")</f>
        <v/>
      </c>
      <c r="E1059" s="1">
        <f>IFERROR(VLOOKUP(D1059,IMPORT!$1:$1048576,21,FALSE),"")</f>
        <v>0</v>
      </c>
      <c r="F1059" s="22" t="str">
        <f>IFERROR(IF(VLOOKUP(B1059,IMPORT!$F:$J,4,0)="true","","S"),"")</f>
        <v/>
      </c>
      <c r="G1059" s="10" t="str">
        <f>IFERROR(IF(VLOOKUP(B1059,IMPORT!$F:$J,5,0)="normal","","B"),"")</f>
        <v/>
      </c>
      <c r="H1059" s="23" t="str">
        <f>IFERROR(IF(VLOOKUP(B1059,IMPORT!$F:$L,7,0)="true","","P"),"")</f>
        <v/>
      </c>
      <c r="I1059" s="18" t="str">
        <f>IF(AND(OR(IMPORT!K1059="available",IMPORT!K1059="reservation",IMPORT!K1059="reservation-late"),OR(A1059&lt;&gt;"Z - Garage - Livraison",A1059&lt;&gt;"Z - Garage - Livraison")),B1059,"")</f>
        <v/>
      </c>
      <c r="J1059" s="18" t="str">
        <f>IFERROR(IF(VLOOKUP(B1059,IMPORT!$F:$AF,21,FALSE)&lt;&gt;"null",IF(OR(A1059="Z - Garage - Livraison",A1059="Z - Garage - Restitution"),"",B1059),""),"")</f>
        <v/>
      </c>
      <c r="K1059" s="18" t="str">
        <f>IF(AND(J1059="",OR(IMPORT!K1059="intervention",IMPORT!K1059="intervention-late")),IF(OR(A1059="Z - Garage - Livraison",A1059="Z - Garage - Restitution"),"",B1059),"")</f>
        <v/>
      </c>
      <c r="L1059" s="18" t="str">
        <f t="shared" si="32"/>
        <v/>
      </c>
      <c r="M1059" s="20" t="str">
        <f>IFERROR(INT(IF(OR(IMPORT!K1059="intervention",IMPORT!K1059="intervention-late",IMPORT!K1059="unavailable"),IF(J1059&lt;&gt;"",MID(VLOOKUP(B1059,IMPORT!$F:$AF,21,0),1,10),MID(VLOOKUP(B1059,IMPORT!$F:$AF,19,0),1,10)),"")),"")</f>
        <v/>
      </c>
      <c r="N1059" s="20" t="str">
        <f>IFERROR(INT(IF(OR(IMPORT!K1059="intervention",IMPORT!K1059="intervention-late",IMPORT!K1059="unavailable"),IF(J1059&lt;&gt;"",MID(VLOOKUP(B1059,IMPORT!$F:$AF,22,0),1,10),MID(VLOOKUP(B1059,IMPORT!$F:$AF,20,0),1,10)),"")),"")</f>
        <v/>
      </c>
      <c r="O1059" s="18" t="str">
        <f t="shared" ca="1" si="33"/>
        <v/>
      </c>
      <c r="P1059" s="14" t="str">
        <f>IFERROR(INT(IF(MID(VLOOKUP(B1059,IMPORT!$F:$AF,23,FALSE),1,10)&lt;&gt;"null",MID(VLOOKUP(B1059,IMPORT!$F:$AF,23,FALSE),1,10),"")),"")</f>
        <v/>
      </c>
      <c r="Q1059" s="16" t="str">
        <f>IFERROR(INT(IF(MID(VLOOKUP(B1059,IMPORT!$F:$AF,26,FALSE),1,10)&lt;&gt;"null",MID(VLOOKUP(B1059,IMPORT!$F:$AF,26,FALSE),1,10),"")),"")</f>
        <v/>
      </c>
      <c r="R1059" s="16" t="str">
        <f>IFERROR(IF(VLOOKUP(B1059,IMPORT!$F:$AF,11,FALSE)="true","X",""),"")</f>
        <v/>
      </c>
      <c r="S1059" s="16" t="str">
        <f>IFERROR(IF(VLOOKUP(B1059,IMPORT!$F:$AF,12,FALSE)="true","X",""),"")</f>
        <v/>
      </c>
      <c r="T1059" s="16" t="str">
        <f>IFERROR(IF(VLOOKUP(B1059,IMPORT!$F:$AF,9,FALSE)="true","X",""),"")</f>
        <v/>
      </c>
      <c r="U1059" s="16" t="str">
        <f>IFERROR(IF(VLOOKUP(B1059,IMPORT!$F:$AF,10,FALSE)="true","X",""),"")</f>
        <v/>
      </c>
      <c r="V1059" s="16" t="str">
        <f>IFERROR(IF(VLOOKUP(B1059,IMPORT!$F:$AF,13,FALSE)="true","X",""),"")</f>
        <v/>
      </c>
      <c r="W1059" s="16" t="str">
        <f>IFERROR(IF(VLOOKUP(B1059,IMPORT!$F:$AF,14,FALSE)="true","X",""),"")</f>
        <v/>
      </c>
      <c r="X1059" s="12" t="str">
        <f>IFERROR(INT(IF(MID(VLOOKUP(B1059,IMPORT!$F:$AF,27,FALSE),1,10)&lt;&gt;"null",MID(VLOOKUP(B1059,IMPORT!$F:$AF,27,FALSE),1,10),"-")),"")</f>
        <v/>
      </c>
      <c r="Y1059" s="21" t="str">
        <f>IFERROR(IF(VLOOKUP(B1059,IMPORT!$F:$AF,24,FALSE)&lt;&gt;"null",VLOOKUP(B1059,IMPORT!$F:$AF,24,FALSE),""),"")</f>
        <v/>
      </c>
      <c r="Z1059" s="18" t="str">
        <f>IFERROR(IF(VLOOKUP(B1059,IMPORT!$F:$AF,25,FALSE)&lt;&gt;"null",VLOOKUP(B1059,IMPORT!$F:$AF,25,FALSE),""),"")</f>
        <v/>
      </c>
    </row>
    <row r="1060" spans="1:26">
      <c r="A1060" s="1" t="str">
        <f>IFERROR(IF(IMPORT!C1060&lt;&gt;"",IMPORT!C1060,""),"")</f>
        <v/>
      </c>
      <c r="B1060" s="1">
        <f>IFERROR(VLOOKUP(D1060,IMPORT!$1:$1048576,6,FALSE),"")</f>
        <v>0</v>
      </c>
      <c r="C1060" s="1" t="str">
        <f>IFERROR(VLOOKUP(B1060,IMPORT!$F:$G,2,FALSE),"")</f>
        <v/>
      </c>
      <c r="D1060" s="8" t="str">
        <f>IFERROR(IF(IMPORT!A1060&lt;&gt;"",IMPORT!A1060,""),"")</f>
        <v/>
      </c>
      <c r="E1060" s="1">
        <f>IFERROR(VLOOKUP(D1060,IMPORT!$1:$1048576,21,FALSE),"")</f>
        <v>0</v>
      </c>
      <c r="F1060" s="22" t="str">
        <f>IFERROR(IF(VLOOKUP(B1060,IMPORT!$F:$J,4,0)="true","","S"),"")</f>
        <v/>
      </c>
      <c r="G1060" s="10" t="str">
        <f>IFERROR(IF(VLOOKUP(B1060,IMPORT!$F:$J,5,0)="normal","","B"),"")</f>
        <v/>
      </c>
      <c r="H1060" s="23" t="str">
        <f>IFERROR(IF(VLOOKUP(B1060,IMPORT!$F:$L,7,0)="true","","P"),"")</f>
        <v/>
      </c>
      <c r="I1060" s="18" t="str">
        <f>IF(AND(OR(IMPORT!K1060="available",IMPORT!K1060="reservation",IMPORT!K1060="reservation-late"),OR(A1060&lt;&gt;"Z - Garage - Livraison",A1060&lt;&gt;"Z - Garage - Livraison")),B1060,"")</f>
        <v/>
      </c>
      <c r="J1060" s="18" t="str">
        <f>IFERROR(IF(VLOOKUP(B1060,IMPORT!$F:$AF,21,FALSE)&lt;&gt;"null",IF(OR(A1060="Z - Garage - Livraison",A1060="Z - Garage - Restitution"),"",B1060),""),"")</f>
        <v/>
      </c>
      <c r="K1060" s="18" t="str">
        <f>IF(AND(J1060="",OR(IMPORT!K1060="intervention",IMPORT!K1060="intervention-late")),IF(OR(A1060="Z - Garage - Livraison",A1060="Z - Garage - Restitution"),"",B1060),"")</f>
        <v/>
      </c>
      <c r="L1060" s="18" t="str">
        <f t="shared" si="32"/>
        <v/>
      </c>
      <c r="M1060" s="20" t="str">
        <f>IFERROR(INT(IF(OR(IMPORT!K1060="intervention",IMPORT!K1060="intervention-late",IMPORT!K1060="unavailable"),IF(J1060&lt;&gt;"",MID(VLOOKUP(B1060,IMPORT!$F:$AF,21,0),1,10),MID(VLOOKUP(B1060,IMPORT!$F:$AF,19,0),1,10)),"")),"")</f>
        <v/>
      </c>
      <c r="N1060" s="20" t="str">
        <f>IFERROR(INT(IF(OR(IMPORT!K1060="intervention",IMPORT!K1060="intervention-late",IMPORT!K1060="unavailable"),IF(J1060&lt;&gt;"",MID(VLOOKUP(B1060,IMPORT!$F:$AF,22,0),1,10),MID(VLOOKUP(B1060,IMPORT!$F:$AF,20,0),1,10)),"")),"")</f>
        <v/>
      </c>
      <c r="O1060" s="18" t="str">
        <f t="shared" ca="1" si="33"/>
        <v/>
      </c>
      <c r="P1060" s="14" t="str">
        <f>IFERROR(INT(IF(MID(VLOOKUP(B1060,IMPORT!$F:$AF,23,FALSE),1,10)&lt;&gt;"null",MID(VLOOKUP(B1060,IMPORT!$F:$AF,23,FALSE),1,10),"")),"")</f>
        <v/>
      </c>
      <c r="Q1060" s="16" t="str">
        <f>IFERROR(INT(IF(MID(VLOOKUP(B1060,IMPORT!$F:$AF,26,FALSE),1,10)&lt;&gt;"null",MID(VLOOKUP(B1060,IMPORT!$F:$AF,26,FALSE),1,10),"")),"")</f>
        <v/>
      </c>
      <c r="R1060" s="16" t="str">
        <f>IFERROR(IF(VLOOKUP(B1060,IMPORT!$F:$AF,11,FALSE)="true","X",""),"")</f>
        <v/>
      </c>
      <c r="S1060" s="16" t="str">
        <f>IFERROR(IF(VLOOKUP(B1060,IMPORT!$F:$AF,12,FALSE)="true","X",""),"")</f>
        <v/>
      </c>
      <c r="T1060" s="16" t="str">
        <f>IFERROR(IF(VLOOKUP(B1060,IMPORT!$F:$AF,9,FALSE)="true","X",""),"")</f>
        <v/>
      </c>
      <c r="U1060" s="16" t="str">
        <f>IFERROR(IF(VLOOKUP(B1060,IMPORT!$F:$AF,10,FALSE)="true","X",""),"")</f>
        <v/>
      </c>
      <c r="V1060" s="16" t="str">
        <f>IFERROR(IF(VLOOKUP(B1060,IMPORT!$F:$AF,13,FALSE)="true","X",""),"")</f>
        <v/>
      </c>
      <c r="W1060" s="16" t="str">
        <f>IFERROR(IF(VLOOKUP(B1060,IMPORT!$F:$AF,14,FALSE)="true","X",""),"")</f>
        <v/>
      </c>
      <c r="X1060" s="12" t="str">
        <f>IFERROR(INT(IF(MID(VLOOKUP(B1060,IMPORT!$F:$AF,27,FALSE),1,10)&lt;&gt;"null",MID(VLOOKUP(B1060,IMPORT!$F:$AF,27,FALSE),1,10),"-")),"")</f>
        <v/>
      </c>
      <c r="Y1060" s="21" t="str">
        <f>IFERROR(IF(VLOOKUP(B1060,IMPORT!$F:$AF,24,FALSE)&lt;&gt;"null",VLOOKUP(B1060,IMPORT!$F:$AF,24,FALSE),""),"")</f>
        <v/>
      </c>
      <c r="Z1060" s="18" t="str">
        <f>IFERROR(IF(VLOOKUP(B1060,IMPORT!$F:$AF,25,FALSE)&lt;&gt;"null",VLOOKUP(B1060,IMPORT!$F:$AF,25,FALSE),""),"")</f>
        <v/>
      </c>
    </row>
    <row r="1061" spans="1:26">
      <c r="A1061" s="1" t="str">
        <f>IFERROR(IF(IMPORT!C1061&lt;&gt;"",IMPORT!C1061,""),"")</f>
        <v/>
      </c>
      <c r="B1061" s="1">
        <f>IFERROR(VLOOKUP(D1061,IMPORT!$1:$1048576,6,FALSE),"")</f>
        <v>0</v>
      </c>
      <c r="C1061" s="1" t="str">
        <f>IFERROR(VLOOKUP(B1061,IMPORT!$F:$G,2,FALSE),"")</f>
        <v/>
      </c>
      <c r="D1061" s="8" t="str">
        <f>IFERROR(IF(IMPORT!A1061&lt;&gt;"",IMPORT!A1061,""),"")</f>
        <v/>
      </c>
      <c r="E1061" s="1">
        <f>IFERROR(VLOOKUP(D1061,IMPORT!$1:$1048576,21,FALSE),"")</f>
        <v>0</v>
      </c>
      <c r="F1061" s="22" t="str">
        <f>IFERROR(IF(VLOOKUP(B1061,IMPORT!$F:$J,4,0)="true","","S"),"")</f>
        <v/>
      </c>
      <c r="G1061" s="10" t="str">
        <f>IFERROR(IF(VLOOKUP(B1061,IMPORT!$F:$J,5,0)="normal","","B"),"")</f>
        <v/>
      </c>
      <c r="H1061" s="23" t="str">
        <f>IFERROR(IF(VLOOKUP(B1061,IMPORT!$F:$L,7,0)="true","","P"),"")</f>
        <v/>
      </c>
      <c r="I1061" s="18" t="str">
        <f>IF(AND(OR(IMPORT!K1061="available",IMPORT!K1061="reservation",IMPORT!K1061="reservation-late"),OR(A1061&lt;&gt;"Z - Garage - Livraison",A1061&lt;&gt;"Z - Garage - Livraison")),B1061,"")</f>
        <v/>
      </c>
      <c r="J1061" s="18" t="str">
        <f>IFERROR(IF(VLOOKUP(B1061,IMPORT!$F:$AF,21,FALSE)&lt;&gt;"null",IF(OR(A1061="Z - Garage - Livraison",A1061="Z - Garage - Restitution"),"",B1061),""),"")</f>
        <v/>
      </c>
      <c r="K1061" s="18" t="str">
        <f>IF(AND(J1061="",OR(IMPORT!K1061="intervention",IMPORT!K1061="intervention-late")),IF(OR(A1061="Z - Garage - Livraison",A1061="Z - Garage - Restitution"),"",B1061),"")</f>
        <v/>
      </c>
      <c r="L1061" s="18" t="str">
        <f t="shared" si="32"/>
        <v/>
      </c>
      <c r="M1061" s="20" t="str">
        <f>IFERROR(INT(IF(OR(IMPORT!K1061="intervention",IMPORT!K1061="intervention-late",IMPORT!K1061="unavailable"),IF(J1061&lt;&gt;"",MID(VLOOKUP(B1061,IMPORT!$F:$AF,21,0),1,10),MID(VLOOKUP(B1061,IMPORT!$F:$AF,19,0),1,10)),"")),"")</f>
        <v/>
      </c>
      <c r="N1061" s="20" t="str">
        <f>IFERROR(INT(IF(OR(IMPORT!K1061="intervention",IMPORT!K1061="intervention-late",IMPORT!K1061="unavailable"),IF(J1061&lt;&gt;"",MID(VLOOKUP(B1061,IMPORT!$F:$AF,22,0),1,10),MID(VLOOKUP(B1061,IMPORT!$F:$AF,20,0),1,10)),"")),"")</f>
        <v/>
      </c>
      <c r="O1061" s="18" t="str">
        <f t="shared" ca="1" si="33"/>
        <v/>
      </c>
      <c r="P1061" s="14" t="str">
        <f>IFERROR(INT(IF(MID(VLOOKUP(B1061,IMPORT!$F:$AF,23,FALSE),1,10)&lt;&gt;"null",MID(VLOOKUP(B1061,IMPORT!$F:$AF,23,FALSE),1,10),"")),"")</f>
        <v/>
      </c>
      <c r="Q1061" s="16" t="str">
        <f>IFERROR(INT(IF(MID(VLOOKUP(B1061,IMPORT!$F:$AF,26,FALSE),1,10)&lt;&gt;"null",MID(VLOOKUP(B1061,IMPORT!$F:$AF,26,FALSE),1,10),"")),"")</f>
        <v/>
      </c>
      <c r="R1061" s="16" t="str">
        <f>IFERROR(IF(VLOOKUP(B1061,IMPORT!$F:$AF,11,FALSE)="true","X",""),"")</f>
        <v/>
      </c>
      <c r="S1061" s="16" t="str">
        <f>IFERROR(IF(VLOOKUP(B1061,IMPORT!$F:$AF,12,FALSE)="true","X",""),"")</f>
        <v/>
      </c>
      <c r="T1061" s="16" t="str">
        <f>IFERROR(IF(VLOOKUP(B1061,IMPORT!$F:$AF,9,FALSE)="true","X",""),"")</f>
        <v/>
      </c>
      <c r="U1061" s="16" t="str">
        <f>IFERROR(IF(VLOOKUP(B1061,IMPORT!$F:$AF,10,FALSE)="true","X",""),"")</f>
        <v/>
      </c>
      <c r="V1061" s="16" t="str">
        <f>IFERROR(IF(VLOOKUP(B1061,IMPORT!$F:$AF,13,FALSE)="true","X",""),"")</f>
        <v/>
      </c>
      <c r="W1061" s="16" t="str">
        <f>IFERROR(IF(VLOOKUP(B1061,IMPORT!$F:$AF,14,FALSE)="true","X",""),"")</f>
        <v/>
      </c>
      <c r="X1061" s="12" t="str">
        <f>IFERROR(INT(IF(MID(VLOOKUP(B1061,IMPORT!$F:$AF,27,FALSE),1,10)&lt;&gt;"null",MID(VLOOKUP(B1061,IMPORT!$F:$AF,27,FALSE),1,10),"-")),"")</f>
        <v/>
      </c>
      <c r="Y1061" s="21" t="str">
        <f>IFERROR(IF(VLOOKUP(B1061,IMPORT!$F:$AF,24,FALSE)&lt;&gt;"null",VLOOKUP(B1061,IMPORT!$F:$AF,24,FALSE),""),"")</f>
        <v/>
      </c>
      <c r="Z1061" s="18" t="str">
        <f>IFERROR(IF(VLOOKUP(B1061,IMPORT!$F:$AF,25,FALSE)&lt;&gt;"null",VLOOKUP(B1061,IMPORT!$F:$AF,25,FALSE),""),"")</f>
        <v/>
      </c>
    </row>
    <row r="1062" spans="1:26">
      <c r="A1062" s="1" t="str">
        <f>IFERROR(IF(IMPORT!C1062&lt;&gt;"",IMPORT!C1062,""),"")</f>
        <v/>
      </c>
      <c r="B1062" s="1">
        <f>IFERROR(VLOOKUP(D1062,IMPORT!$1:$1048576,6,FALSE),"")</f>
        <v>0</v>
      </c>
      <c r="C1062" s="1" t="str">
        <f>IFERROR(VLOOKUP(B1062,IMPORT!$F:$G,2,FALSE),"")</f>
        <v/>
      </c>
      <c r="D1062" s="8" t="str">
        <f>IFERROR(IF(IMPORT!A1062&lt;&gt;"",IMPORT!A1062,""),"")</f>
        <v/>
      </c>
      <c r="E1062" s="1">
        <f>IFERROR(VLOOKUP(D1062,IMPORT!$1:$1048576,21,FALSE),"")</f>
        <v>0</v>
      </c>
      <c r="F1062" s="22" t="str">
        <f>IFERROR(IF(VLOOKUP(B1062,IMPORT!$F:$J,4,0)="true","","S"),"")</f>
        <v/>
      </c>
      <c r="G1062" s="10" t="str">
        <f>IFERROR(IF(VLOOKUP(B1062,IMPORT!$F:$J,5,0)="normal","","B"),"")</f>
        <v/>
      </c>
      <c r="H1062" s="23" t="str">
        <f>IFERROR(IF(VLOOKUP(B1062,IMPORT!$F:$L,7,0)="true","","P"),"")</f>
        <v/>
      </c>
      <c r="I1062" s="18" t="str">
        <f>IF(AND(OR(IMPORT!K1062="available",IMPORT!K1062="reservation",IMPORT!K1062="reservation-late"),OR(A1062&lt;&gt;"Z - Garage - Livraison",A1062&lt;&gt;"Z - Garage - Livraison")),B1062,"")</f>
        <v/>
      </c>
      <c r="J1062" s="18" t="str">
        <f>IFERROR(IF(VLOOKUP(B1062,IMPORT!$F:$AF,21,FALSE)&lt;&gt;"null",IF(OR(A1062="Z - Garage - Livraison",A1062="Z - Garage - Restitution"),"",B1062),""),"")</f>
        <v/>
      </c>
      <c r="K1062" s="18" t="str">
        <f>IF(AND(J1062="",OR(IMPORT!K1062="intervention",IMPORT!K1062="intervention-late")),IF(OR(A1062="Z - Garage - Livraison",A1062="Z - Garage - Restitution"),"",B1062),"")</f>
        <v/>
      </c>
      <c r="L1062" s="18" t="str">
        <f t="shared" si="32"/>
        <v/>
      </c>
      <c r="M1062" s="20" t="str">
        <f>IFERROR(INT(IF(OR(IMPORT!K1062="intervention",IMPORT!K1062="intervention-late",IMPORT!K1062="unavailable"),IF(J1062&lt;&gt;"",MID(VLOOKUP(B1062,IMPORT!$F:$AF,21,0),1,10),MID(VLOOKUP(B1062,IMPORT!$F:$AF,19,0),1,10)),"")),"")</f>
        <v/>
      </c>
      <c r="N1062" s="20" t="str">
        <f>IFERROR(INT(IF(OR(IMPORT!K1062="intervention",IMPORT!K1062="intervention-late",IMPORT!K1062="unavailable"),IF(J1062&lt;&gt;"",MID(VLOOKUP(B1062,IMPORT!$F:$AF,22,0),1,10),MID(VLOOKUP(B1062,IMPORT!$F:$AF,20,0),1,10)),"")),"")</f>
        <v/>
      </c>
      <c r="O1062" s="18" t="str">
        <f t="shared" ca="1" si="33"/>
        <v/>
      </c>
      <c r="P1062" s="14" t="str">
        <f>IFERROR(INT(IF(MID(VLOOKUP(B1062,IMPORT!$F:$AF,23,FALSE),1,10)&lt;&gt;"null",MID(VLOOKUP(B1062,IMPORT!$F:$AF,23,FALSE),1,10),"")),"")</f>
        <v/>
      </c>
      <c r="Q1062" s="16" t="str">
        <f>IFERROR(INT(IF(MID(VLOOKUP(B1062,IMPORT!$F:$AF,26,FALSE),1,10)&lt;&gt;"null",MID(VLOOKUP(B1062,IMPORT!$F:$AF,26,FALSE),1,10),"")),"")</f>
        <v/>
      </c>
      <c r="R1062" s="16" t="str">
        <f>IFERROR(IF(VLOOKUP(B1062,IMPORT!$F:$AF,11,FALSE)="true","X",""),"")</f>
        <v/>
      </c>
      <c r="S1062" s="16" t="str">
        <f>IFERROR(IF(VLOOKUP(B1062,IMPORT!$F:$AF,12,FALSE)="true","X",""),"")</f>
        <v/>
      </c>
      <c r="T1062" s="16" t="str">
        <f>IFERROR(IF(VLOOKUP(B1062,IMPORT!$F:$AF,9,FALSE)="true","X",""),"")</f>
        <v/>
      </c>
      <c r="U1062" s="16" t="str">
        <f>IFERROR(IF(VLOOKUP(B1062,IMPORT!$F:$AF,10,FALSE)="true","X",""),"")</f>
        <v/>
      </c>
      <c r="V1062" s="16" t="str">
        <f>IFERROR(IF(VLOOKUP(B1062,IMPORT!$F:$AF,13,FALSE)="true","X",""),"")</f>
        <v/>
      </c>
      <c r="W1062" s="16" t="str">
        <f>IFERROR(IF(VLOOKUP(B1062,IMPORT!$F:$AF,14,FALSE)="true","X",""),"")</f>
        <v/>
      </c>
      <c r="X1062" s="12" t="str">
        <f>IFERROR(INT(IF(MID(VLOOKUP(B1062,IMPORT!$F:$AF,27,FALSE),1,10)&lt;&gt;"null",MID(VLOOKUP(B1062,IMPORT!$F:$AF,27,FALSE),1,10),"-")),"")</f>
        <v/>
      </c>
      <c r="Y1062" s="21" t="str">
        <f>IFERROR(IF(VLOOKUP(B1062,IMPORT!$F:$AF,24,FALSE)&lt;&gt;"null",VLOOKUP(B1062,IMPORT!$F:$AF,24,FALSE),""),"")</f>
        <v/>
      </c>
      <c r="Z1062" s="18" t="str">
        <f>IFERROR(IF(VLOOKUP(B1062,IMPORT!$F:$AF,25,FALSE)&lt;&gt;"null",VLOOKUP(B1062,IMPORT!$F:$AF,25,FALSE),""),"")</f>
        <v/>
      </c>
    </row>
    <row r="1063" spans="1:26">
      <c r="A1063" s="1" t="str">
        <f>IFERROR(IF(IMPORT!C1063&lt;&gt;"",IMPORT!C1063,""),"")</f>
        <v/>
      </c>
      <c r="B1063" s="1">
        <f>IFERROR(VLOOKUP(D1063,IMPORT!$1:$1048576,6,FALSE),"")</f>
        <v>0</v>
      </c>
      <c r="C1063" s="1" t="str">
        <f>IFERROR(VLOOKUP(B1063,IMPORT!$F:$G,2,FALSE),"")</f>
        <v/>
      </c>
      <c r="D1063" s="8" t="str">
        <f>IFERROR(IF(IMPORT!A1063&lt;&gt;"",IMPORT!A1063,""),"")</f>
        <v/>
      </c>
      <c r="E1063" s="1">
        <f>IFERROR(VLOOKUP(D1063,IMPORT!$1:$1048576,21,FALSE),"")</f>
        <v>0</v>
      </c>
      <c r="F1063" s="22" t="str">
        <f>IFERROR(IF(VLOOKUP(B1063,IMPORT!$F:$J,4,0)="true","","S"),"")</f>
        <v/>
      </c>
      <c r="G1063" s="10" t="str">
        <f>IFERROR(IF(VLOOKUP(B1063,IMPORT!$F:$J,5,0)="normal","","B"),"")</f>
        <v/>
      </c>
      <c r="H1063" s="23" t="str">
        <f>IFERROR(IF(VLOOKUP(B1063,IMPORT!$F:$L,7,0)="true","","P"),"")</f>
        <v/>
      </c>
      <c r="I1063" s="18" t="str">
        <f>IF(AND(OR(IMPORT!K1063="available",IMPORT!K1063="reservation",IMPORT!K1063="reservation-late"),OR(A1063&lt;&gt;"Z - Garage - Livraison",A1063&lt;&gt;"Z - Garage - Livraison")),B1063,"")</f>
        <v/>
      </c>
      <c r="J1063" s="18" t="str">
        <f>IFERROR(IF(VLOOKUP(B1063,IMPORT!$F:$AF,21,FALSE)&lt;&gt;"null",IF(OR(A1063="Z - Garage - Livraison",A1063="Z - Garage - Restitution"),"",B1063),""),"")</f>
        <v/>
      </c>
      <c r="K1063" s="18" t="str">
        <f>IF(AND(J1063="",OR(IMPORT!K1063="intervention",IMPORT!K1063="intervention-late")),IF(OR(A1063="Z - Garage - Livraison",A1063="Z - Garage - Restitution"),"",B1063),"")</f>
        <v/>
      </c>
      <c r="L1063" s="18" t="str">
        <f t="shared" si="32"/>
        <v/>
      </c>
      <c r="M1063" s="20" t="str">
        <f>IFERROR(INT(IF(OR(IMPORT!K1063="intervention",IMPORT!K1063="intervention-late",IMPORT!K1063="unavailable"),IF(J1063&lt;&gt;"",MID(VLOOKUP(B1063,IMPORT!$F:$AF,21,0),1,10),MID(VLOOKUP(B1063,IMPORT!$F:$AF,19,0),1,10)),"")),"")</f>
        <v/>
      </c>
      <c r="N1063" s="20" t="str">
        <f>IFERROR(INT(IF(OR(IMPORT!K1063="intervention",IMPORT!K1063="intervention-late",IMPORT!K1063="unavailable"),IF(J1063&lt;&gt;"",MID(VLOOKUP(B1063,IMPORT!$F:$AF,22,0),1,10),MID(VLOOKUP(B1063,IMPORT!$F:$AF,20,0),1,10)),"")),"")</f>
        <v/>
      </c>
      <c r="O1063" s="18" t="str">
        <f t="shared" ca="1" si="33"/>
        <v/>
      </c>
      <c r="P1063" s="14" t="str">
        <f>IFERROR(INT(IF(MID(VLOOKUP(B1063,IMPORT!$F:$AF,23,FALSE),1,10)&lt;&gt;"null",MID(VLOOKUP(B1063,IMPORT!$F:$AF,23,FALSE),1,10),"")),"")</f>
        <v/>
      </c>
      <c r="Q1063" s="16" t="str">
        <f>IFERROR(INT(IF(MID(VLOOKUP(B1063,IMPORT!$F:$AF,26,FALSE),1,10)&lt;&gt;"null",MID(VLOOKUP(B1063,IMPORT!$F:$AF,26,FALSE),1,10),"")),"")</f>
        <v/>
      </c>
      <c r="R1063" s="16" t="str">
        <f>IFERROR(IF(VLOOKUP(B1063,IMPORT!$F:$AF,11,FALSE)="true","X",""),"")</f>
        <v/>
      </c>
      <c r="S1063" s="16" t="str">
        <f>IFERROR(IF(VLOOKUP(B1063,IMPORT!$F:$AF,12,FALSE)="true","X",""),"")</f>
        <v/>
      </c>
      <c r="T1063" s="16" t="str">
        <f>IFERROR(IF(VLOOKUP(B1063,IMPORT!$F:$AF,9,FALSE)="true","X",""),"")</f>
        <v/>
      </c>
      <c r="U1063" s="16" t="str">
        <f>IFERROR(IF(VLOOKUP(B1063,IMPORT!$F:$AF,10,FALSE)="true","X",""),"")</f>
        <v/>
      </c>
      <c r="V1063" s="16" t="str">
        <f>IFERROR(IF(VLOOKUP(B1063,IMPORT!$F:$AF,13,FALSE)="true","X",""),"")</f>
        <v/>
      </c>
      <c r="W1063" s="16" t="str">
        <f>IFERROR(IF(VLOOKUP(B1063,IMPORT!$F:$AF,14,FALSE)="true","X",""),"")</f>
        <v/>
      </c>
      <c r="X1063" s="12" t="str">
        <f>IFERROR(INT(IF(MID(VLOOKUP(B1063,IMPORT!$F:$AF,27,FALSE),1,10)&lt;&gt;"null",MID(VLOOKUP(B1063,IMPORT!$F:$AF,27,FALSE),1,10),"-")),"")</f>
        <v/>
      </c>
      <c r="Y1063" s="21" t="str">
        <f>IFERROR(IF(VLOOKUP(B1063,IMPORT!$F:$AF,24,FALSE)&lt;&gt;"null",VLOOKUP(B1063,IMPORT!$F:$AF,24,FALSE),""),"")</f>
        <v/>
      </c>
      <c r="Z1063" s="18" t="str">
        <f>IFERROR(IF(VLOOKUP(B1063,IMPORT!$F:$AF,25,FALSE)&lt;&gt;"null",VLOOKUP(B1063,IMPORT!$F:$AF,25,FALSE),""),"")</f>
        <v/>
      </c>
    </row>
    <row r="1064" spans="1:26">
      <c r="A1064" s="1" t="str">
        <f>IFERROR(IF(IMPORT!C1064&lt;&gt;"",IMPORT!C1064,""),"")</f>
        <v/>
      </c>
      <c r="B1064" s="1">
        <f>IFERROR(VLOOKUP(D1064,IMPORT!$1:$1048576,6,FALSE),"")</f>
        <v>0</v>
      </c>
      <c r="C1064" s="1" t="str">
        <f>IFERROR(VLOOKUP(B1064,IMPORT!$F:$G,2,FALSE),"")</f>
        <v/>
      </c>
      <c r="D1064" s="8" t="str">
        <f>IFERROR(IF(IMPORT!A1064&lt;&gt;"",IMPORT!A1064,""),"")</f>
        <v/>
      </c>
      <c r="E1064" s="1">
        <f>IFERROR(VLOOKUP(D1064,IMPORT!$1:$1048576,21,FALSE),"")</f>
        <v>0</v>
      </c>
      <c r="F1064" s="22" t="str">
        <f>IFERROR(IF(VLOOKUP(B1064,IMPORT!$F:$J,4,0)="true","","S"),"")</f>
        <v/>
      </c>
      <c r="G1064" s="10" t="str">
        <f>IFERROR(IF(VLOOKUP(B1064,IMPORT!$F:$J,5,0)="normal","","B"),"")</f>
        <v/>
      </c>
      <c r="H1064" s="23" t="str">
        <f>IFERROR(IF(VLOOKUP(B1064,IMPORT!$F:$L,7,0)="true","","P"),"")</f>
        <v/>
      </c>
      <c r="I1064" s="18" t="str">
        <f>IF(AND(OR(IMPORT!K1064="available",IMPORT!K1064="reservation",IMPORT!K1064="reservation-late"),OR(A1064&lt;&gt;"Z - Garage - Livraison",A1064&lt;&gt;"Z - Garage - Livraison")),B1064,"")</f>
        <v/>
      </c>
      <c r="J1064" s="18" t="str">
        <f>IFERROR(IF(VLOOKUP(B1064,IMPORT!$F:$AF,21,FALSE)&lt;&gt;"null",IF(OR(A1064="Z - Garage - Livraison",A1064="Z - Garage - Restitution"),"",B1064),""),"")</f>
        <v/>
      </c>
      <c r="K1064" s="18" t="str">
        <f>IF(AND(J1064="",OR(IMPORT!K1064="intervention",IMPORT!K1064="intervention-late")),IF(OR(A1064="Z - Garage - Livraison",A1064="Z - Garage - Restitution"),"",B1064),"")</f>
        <v/>
      </c>
      <c r="L1064" s="18" t="str">
        <f t="shared" si="32"/>
        <v/>
      </c>
      <c r="M1064" s="20" t="str">
        <f>IFERROR(INT(IF(OR(IMPORT!K1064="intervention",IMPORT!K1064="intervention-late",IMPORT!K1064="unavailable"),IF(J1064&lt;&gt;"",MID(VLOOKUP(B1064,IMPORT!$F:$AF,21,0),1,10),MID(VLOOKUP(B1064,IMPORT!$F:$AF,19,0),1,10)),"")),"")</f>
        <v/>
      </c>
      <c r="N1064" s="20" t="str">
        <f>IFERROR(INT(IF(OR(IMPORT!K1064="intervention",IMPORT!K1064="intervention-late",IMPORT!K1064="unavailable"),IF(J1064&lt;&gt;"",MID(VLOOKUP(B1064,IMPORT!$F:$AF,22,0),1,10),MID(VLOOKUP(B1064,IMPORT!$F:$AF,20,0),1,10)),"")),"")</f>
        <v/>
      </c>
      <c r="O1064" s="18" t="str">
        <f t="shared" ca="1" si="33"/>
        <v/>
      </c>
      <c r="P1064" s="14" t="str">
        <f>IFERROR(INT(IF(MID(VLOOKUP(B1064,IMPORT!$F:$AF,23,FALSE),1,10)&lt;&gt;"null",MID(VLOOKUP(B1064,IMPORT!$F:$AF,23,FALSE),1,10),"")),"")</f>
        <v/>
      </c>
      <c r="Q1064" s="16" t="str">
        <f>IFERROR(INT(IF(MID(VLOOKUP(B1064,IMPORT!$F:$AF,26,FALSE),1,10)&lt;&gt;"null",MID(VLOOKUP(B1064,IMPORT!$F:$AF,26,FALSE),1,10),"")),"")</f>
        <v/>
      </c>
      <c r="R1064" s="16" t="str">
        <f>IFERROR(IF(VLOOKUP(B1064,IMPORT!$F:$AF,11,FALSE)="true","X",""),"")</f>
        <v/>
      </c>
      <c r="S1064" s="16" t="str">
        <f>IFERROR(IF(VLOOKUP(B1064,IMPORT!$F:$AF,12,FALSE)="true","X",""),"")</f>
        <v/>
      </c>
      <c r="T1064" s="16" t="str">
        <f>IFERROR(IF(VLOOKUP(B1064,IMPORT!$F:$AF,9,FALSE)="true","X",""),"")</f>
        <v/>
      </c>
      <c r="U1064" s="16" t="str">
        <f>IFERROR(IF(VLOOKUP(B1064,IMPORT!$F:$AF,10,FALSE)="true","X",""),"")</f>
        <v/>
      </c>
      <c r="V1064" s="16" t="str">
        <f>IFERROR(IF(VLOOKUP(B1064,IMPORT!$F:$AF,13,FALSE)="true","X",""),"")</f>
        <v/>
      </c>
      <c r="W1064" s="16" t="str">
        <f>IFERROR(IF(VLOOKUP(B1064,IMPORT!$F:$AF,14,FALSE)="true","X",""),"")</f>
        <v/>
      </c>
      <c r="X1064" s="12" t="str">
        <f>IFERROR(INT(IF(MID(VLOOKUP(B1064,IMPORT!$F:$AF,27,FALSE),1,10)&lt;&gt;"null",MID(VLOOKUP(B1064,IMPORT!$F:$AF,27,FALSE),1,10),"-")),"")</f>
        <v/>
      </c>
      <c r="Y1064" s="21" t="str">
        <f>IFERROR(IF(VLOOKUP(B1064,IMPORT!$F:$AF,24,FALSE)&lt;&gt;"null",VLOOKUP(B1064,IMPORT!$F:$AF,24,FALSE),""),"")</f>
        <v/>
      </c>
      <c r="Z1064" s="18" t="str">
        <f>IFERROR(IF(VLOOKUP(B1064,IMPORT!$F:$AF,25,FALSE)&lt;&gt;"null",VLOOKUP(B1064,IMPORT!$F:$AF,25,FALSE),""),"")</f>
        <v/>
      </c>
    </row>
    <row r="1065" spans="1:26">
      <c r="A1065" s="1" t="str">
        <f>IFERROR(IF(IMPORT!C1065&lt;&gt;"",IMPORT!C1065,""),"")</f>
        <v/>
      </c>
      <c r="B1065" s="1">
        <f>IFERROR(VLOOKUP(D1065,IMPORT!$1:$1048576,6,FALSE),"")</f>
        <v>0</v>
      </c>
      <c r="C1065" s="1" t="str">
        <f>IFERROR(VLOOKUP(B1065,IMPORT!$F:$G,2,FALSE),"")</f>
        <v/>
      </c>
      <c r="D1065" s="8" t="str">
        <f>IFERROR(IF(IMPORT!A1065&lt;&gt;"",IMPORT!A1065,""),"")</f>
        <v/>
      </c>
      <c r="E1065" s="1">
        <f>IFERROR(VLOOKUP(D1065,IMPORT!$1:$1048576,21,FALSE),"")</f>
        <v>0</v>
      </c>
      <c r="F1065" s="22" t="str">
        <f>IFERROR(IF(VLOOKUP(B1065,IMPORT!$F:$J,4,0)="true","","S"),"")</f>
        <v/>
      </c>
      <c r="G1065" s="10" t="str">
        <f>IFERROR(IF(VLOOKUP(B1065,IMPORT!$F:$J,5,0)="normal","","B"),"")</f>
        <v/>
      </c>
      <c r="H1065" s="23" t="str">
        <f>IFERROR(IF(VLOOKUP(B1065,IMPORT!$F:$L,7,0)="true","","P"),"")</f>
        <v/>
      </c>
      <c r="I1065" s="18" t="str">
        <f>IF(AND(OR(IMPORT!K1065="available",IMPORT!K1065="reservation",IMPORT!K1065="reservation-late"),OR(A1065&lt;&gt;"Z - Garage - Livraison",A1065&lt;&gt;"Z - Garage - Livraison")),B1065,"")</f>
        <v/>
      </c>
      <c r="J1065" s="18" t="str">
        <f>IFERROR(IF(VLOOKUP(B1065,IMPORT!$F:$AF,21,FALSE)&lt;&gt;"null",IF(OR(A1065="Z - Garage - Livraison",A1065="Z - Garage - Restitution"),"",B1065),""),"")</f>
        <v/>
      </c>
      <c r="K1065" s="18" t="str">
        <f>IF(AND(J1065="",OR(IMPORT!K1065="intervention",IMPORT!K1065="intervention-late")),IF(OR(A1065="Z - Garage - Livraison",A1065="Z - Garage - Restitution"),"",B1065),"")</f>
        <v/>
      </c>
      <c r="L1065" s="18" t="str">
        <f t="shared" si="32"/>
        <v/>
      </c>
      <c r="M1065" s="20" t="str">
        <f>IFERROR(INT(IF(OR(IMPORT!K1065="intervention",IMPORT!K1065="intervention-late",IMPORT!K1065="unavailable"),IF(J1065&lt;&gt;"",MID(VLOOKUP(B1065,IMPORT!$F:$AF,21,0),1,10),MID(VLOOKUP(B1065,IMPORT!$F:$AF,19,0),1,10)),"")),"")</f>
        <v/>
      </c>
      <c r="N1065" s="20" t="str">
        <f>IFERROR(INT(IF(OR(IMPORT!K1065="intervention",IMPORT!K1065="intervention-late",IMPORT!K1065="unavailable"),IF(J1065&lt;&gt;"",MID(VLOOKUP(B1065,IMPORT!$F:$AF,22,0),1,10),MID(VLOOKUP(B1065,IMPORT!$F:$AF,20,0),1,10)),"")),"")</f>
        <v/>
      </c>
      <c r="O1065" s="18" t="str">
        <f t="shared" ca="1" si="33"/>
        <v/>
      </c>
      <c r="P1065" s="14" t="str">
        <f>IFERROR(INT(IF(MID(VLOOKUP(B1065,IMPORT!$F:$AF,23,FALSE),1,10)&lt;&gt;"null",MID(VLOOKUP(B1065,IMPORT!$F:$AF,23,FALSE),1,10),"")),"")</f>
        <v/>
      </c>
      <c r="Q1065" s="16" t="str">
        <f>IFERROR(INT(IF(MID(VLOOKUP(B1065,IMPORT!$F:$AF,26,FALSE),1,10)&lt;&gt;"null",MID(VLOOKUP(B1065,IMPORT!$F:$AF,26,FALSE),1,10),"")),"")</f>
        <v/>
      </c>
      <c r="R1065" s="16" t="str">
        <f>IFERROR(IF(VLOOKUP(B1065,IMPORT!$F:$AF,11,FALSE)="true","X",""),"")</f>
        <v/>
      </c>
      <c r="S1065" s="16" t="str">
        <f>IFERROR(IF(VLOOKUP(B1065,IMPORT!$F:$AF,12,FALSE)="true","X",""),"")</f>
        <v/>
      </c>
      <c r="T1065" s="16" t="str">
        <f>IFERROR(IF(VLOOKUP(B1065,IMPORT!$F:$AF,9,FALSE)="true","X",""),"")</f>
        <v/>
      </c>
      <c r="U1065" s="16" t="str">
        <f>IFERROR(IF(VLOOKUP(B1065,IMPORT!$F:$AF,10,FALSE)="true","X",""),"")</f>
        <v/>
      </c>
      <c r="V1065" s="16" t="str">
        <f>IFERROR(IF(VLOOKUP(B1065,IMPORT!$F:$AF,13,FALSE)="true","X",""),"")</f>
        <v/>
      </c>
      <c r="W1065" s="16" t="str">
        <f>IFERROR(IF(VLOOKUP(B1065,IMPORT!$F:$AF,14,FALSE)="true","X",""),"")</f>
        <v/>
      </c>
      <c r="X1065" s="12" t="str">
        <f>IFERROR(INT(IF(MID(VLOOKUP(B1065,IMPORT!$F:$AF,27,FALSE),1,10)&lt;&gt;"null",MID(VLOOKUP(B1065,IMPORT!$F:$AF,27,FALSE),1,10),"-")),"")</f>
        <v/>
      </c>
      <c r="Y1065" s="21" t="str">
        <f>IFERROR(IF(VLOOKUP(B1065,IMPORT!$F:$AF,24,FALSE)&lt;&gt;"null",VLOOKUP(B1065,IMPORT!$F:$AF,24,FALSE),""),"")</f>
        <v/>
      </c>
      <c r="Z1065" s="18" t="str">
        <f>IFERROR(IF(VLOOKUP(B1065,IMPORT!$F:$AF,25,FALSE)&lt;&gt;"null",VLOOKUP(B1065,IMPORT!$F:$AF,25,FALSE),""),"")</f>
        <v/>
      </c>
    </row>
    <row r="1066" spans="1:26">
      <c r="A1066" s="1" t="str">
        <f>IFERROR(IF(IMPORT!C1066&lt;&gt;"",IMPORT!C1066,""),"")</f>
        <v/>
      </c>
      <c r="B1066" s="1">
        <f>IFERROR(VLOOKUP(D1066,IMPORT!$1:$1048576,6,FALSE),"")</f>
        <v>0</v>
      </c>
      <c r="C1066" s="1" t="str">
        <f>IFERROR(VLOOKUP(B1066,IMPORT!$F:$G,2,FALSE),"")</f>
        <v/>
      </c>
      <c r="D1066" s="8" t="str">
        <f>IFERROR(IF(IMPORT!A1066&lt;&gt;"",IMPORT!A1066,""),"")</f>
        <v/>
      </c>
      <c r="E1066" s="1">
        <f>IFERROR(VLOOKUP(D1066,IMPORT!$1:$1048576,21,FALSE),"")</f>
        <v>0</v>
      </c>
      <c r="F1066" s="22" t="str">
        <f>IFERROR(IF(VLOOKUP(B1066,IMPORT!$F:$J,4,0)="true","","S"),"")</f>
        <v/>
      </c>
      <c r="G1066" s="10" t="str">
        <f>IFERROR(IF(VLOOKUP(B1066,IMPORT!$F:$J,5,0)="normal","","B"),"")</f>
        <v/>
      </c>
      <c r="H1066" s="23" t="str">
        <f>IFERROR(IF(VLOOKUP(B1066,IMPORT!$F:$L,7,0)="true","","P"),"")</f>
        <v/>
      </c>
      <c r="I1066" s="18" t="str">
        <f>IF(AND(OR(IMPORT!K1066="available",IMPORT!K1066="reservation",IMPORT!K1066="reservation-late"),OR(A1066&lt;&gt;"Z - Garage - Livraison",A1066&lt;&gt;"Z - Garage - Livraison")),B1066,"")</f>
        <v/>
      </c>
      <c r="J1066" s="18" t="str">
        <f>IFERROR(IF(VLOOKUP(B1066,IMPORT!$F:$AF,21,FALSE)&lt;&gt;"null",IF(OR(A1066="Z - Garage - Livraison",A1066="Z - Garage - Restitution"),"",B1066),""),"")</f>
        <v/>
      </c>
      <c r="K1066" s="18" t="str">
        <f>IF(AND(J1066="",OR(IMPORT!K1066="intervention",IMPORT!K1066="intervention-late")),IF(OR(A1066="Z - Garage - Livraison",A1066="Z - Garage - Restitution"),"",B1066),"")</f>
        <v/>
      </c>
      <c r="L1066" s="18" t="str">
        <f t="shared" si="32"/>
        <v/>
      </c>
      <c r="M1066" s="20" t="str">
        <f>IFERROR(INT(IF(OR(IMPORT!K1066="intervention",IMPORT!K1066="intervention-late",IMPORT!K1066="unavailable"),IF(J1066&lt;&gt;"",MID(VLOOKUP(B1066,IMPORT!$F:$AF,21,0),1,10),MID(VLOOKUP(B1066,IMPORT!$F:$AF,19,0),1,10)),"")),"")</f>
        <v/>
      </c>
      <c r="N1066" s="20" t="str">
        <f>IFERROR(INT(IF(OR(IMPORT!K1066="intervention",IMPORT!K1066="intervention-late",IMPORT!K1066="unavailable"),IF(J1066&lt;&gt;"",MID(VLOOKUP(B1066,IMPORT!$F:$AF,22,0),1,10),MID(VLOOKUP(B1066,IMPORT!$F:$AF,20,0),1,10)),"")),"")</f>
        <v/>
      </c>
      <c r="O1066" s="18" t="str">
        <f t="shared" ca="1" si="33"/>
        <v/>
      </c>
      <c r="P1066" s="14" t="str">
        <f>IFERROR(INT(IF(MID(VLOOKUP(B1066,IMPORT!$F:$AF,23,FALSE),1,10)&lt;&gt;"null",MID(VLOOKUP(B1066,IMPORT!$F:$AF,23,FALSE),1,10),"")),"")</f>
        <v/>
      </c>
      <c r="Q1066" s="16" t="str">
        <f>IFERROR(INT(IF(MID(VLOOKUP(B1066,IMPORT!$F:$AF,26,FALSE),1,10)&lt;&gt;"null",MID(VLOOKUP(B1066,IMPORT!$F:$AF,26,FALSE),1,10),"")),"")</f>
        <v/>
      </c>
      <c r="R1066" s="16" t="str">
        <f>IFERROR(IF(VLOOKUP(B1066,IMPORT!$F:$AF,11,FALSE)="true","X",""),"")</f>
        <v/>
      </c>
      <c r="S1066" s="16" t="str">
        <f>IFERROR(IF(VLOOKUP(B1066,IMPORT!$F:$AF,12,FALSE)="true","X",""),"")</f>
        <v/>
      </c>
      <c r="T1066" s="16" t="str">
        <f>IFERROR(IF(VLOOKUP(B1066,IMPORT!$F:$AF,9,FALSE)="true","X",""),"")</f>
        <v/>
      </c>
      <c r="U1066" s="16" t="str">
        <f>IFERROR(IF(VLOOKUP(B1066,IMPORT!$F:$AF,10,FALSE)="true","X",""),"")</f>
        <v/>
      </c>
      <c r="V1066" s="16" t="str">
        <f>IFERROR(IF(VLOOKUP(B1066,IMPORT!$F:$AF,13,FALSE)="true","X",""),"")</f>
        <v/>
      </c>
      <c r="W1066" s="16" t="str">
        <f>IFERROR(IF(VLOOKUP(B1066,IMPORT!$F:$AF,14,FALSE)="true","X",""),"")</f>
        <v/>
      </c>
      <c r="X1066" s="12" t="str">
        <f>IFERROR(INT(IF(MID(VLOOKUP(B1066,IMPORT!$F:$AF,27,FALSE),1,10)&lt;&gt;"null",MID(VLOOKUP(B1066,IMPORT!$F:$AF,27,FALSE),1,10),"-")),"")</f>
        <v/>
      </c>
      <c r="Y1066" s="21" t="str">
        <f>IFERROR(IF(VLOOKUP(B1066,IMPORT!$F:$AF,24,FALSE)&lt;&gt;"null",VLOOKUP(B1066,IMPORT!$F:$AF,24,FALSE),""),"")</f>
        <v/>
      </c>
      <c r="Z1066" s="18" t="str">
        <f>IFERROR(IF(VLOOKUP(B1066,IMPORT!$F:$AF,25,FALSE)&lt;&gt;"null",VLOOKUP(B1066,IMPORT!$F:$AF,25,FALSE),""),"")</f>
        <v/>
      </c>
    </row>
    <row r="1067" spans="1:26">
      <c r="A1067" s="1" t="str">
        <f>IFERROR(IF(IMPORT!C1067&lt;&gt;"",IMPORT!C1067,""),"")</f>
        <v/>
      </c>
      <c r="B1067" s="1">
        <f>IFERROR(VLOOKUP(D1067,IMPORT!$1:$1048576,6,FALSE),"")</f>
        <v>0</v>
      </c>
      <c r="C1067" s="1" t="str">
        <f>IFERROR(VLOOKUP(B1067,IMPORT!$F:$G,2,FALSE),"")</f>
        <v/>
      </c>
      <c r="D1067" s="8" t="str">
        <f>IFERROR(IF(IMPORT!A1067&lt;&gt;"",IMPORT!A1067,""),"")</f>
        <v/>
      </c>
      <c r="E1067" s="1">
        <f>IFERROR(VLOOKUP(D1067,IMPORT!$1:$1048576,21,FALSE),"")</f>
        <v>0</v>
      </c>
      <c r="F1067" s="22" t="str">
        <f>IFERROR(IF(VLOOKUP(B1067,IMPORT!$F:$J,4,0)="true","","S"),"")</f>
        <v/>
      </c>
      <c r="G1067" s="10" t="str">
        <f>IFERROR(IF(VLOOKUP(B1067,IMPORT!$F:$J,5,0)="normal","","B"),"")</f>
        <v/>
      </c>
      <c r="H1067" s="23" t="str">
        <f>IFERROR(IF(VLOOKUP(B1067,IMPORT!$F:$L,7,0)="true","","P"),"")</f>
        <v/>
      </c>
      <c r="I1067" s="18" t="str">
        <f>IF(AND(OR(IMPORT!K1067="available",IMPORT!K1067="reservation",IMPORT!K1067="reservation-late"),OR(A1067&lt;&gt;"Z - Garage - Livraison",A1067&lt;&gt;"Z - Garage - Livraison")),B1067,"")</f>
        <v/>
      </c>
      <c r="J1067" s="18" t="str">
        <f>IFERROR(IF(VLOOKUP(B1067,IMPORT!$F:$AF,21,FALSE)&lt;&gt;"null",IF(OR(A1067="Z - Garage - Livraison",A1067="Z - Garage - Restitution"),"",B1067),""),"")</f>
        <v/>
      </c>
      <c r="K1067" s="18" t="str">
        <f>IF(AND(J1067="",OR(IMPORT!K1067="intervention",IMPORT!K1067="intervention-late")),IF(OR(A1067="Z - Garage - Livraison",A1067="Z - Garage - Restitution"),"",B1067),"")</f>
        <v/>
      </c>
      <c r="L1067" s="18" t="str">
        <f t="shared" si="32"/>
        <v/>
      </c>
      <c r="M1067" s="20" t="str">
        <f>IFERROR(INT(IF(OR(IMPORT!K1067="intervention",IMPORT!K1067="intervention-late",IMPORT!K1067="unavailable"),IF(J1067&lt;&gt;"",MID(VLOOKUP(B1067,IMPORT!$F:$AF,21,0),1,10),MID(VLOOKUP(B1067,IMPORT!$F:$AF,19,0),1,10)),"")),"")</f>
        <v/>
      </c>
      <c r="N1067" s="20" t="str">
        <f>IFERROR(INT(IF(OR(IMPORT!K1067="intervention",IMPORT!K1067="intervention-late",IMPORT!K1067="unavailable"),IF(J1067&lt;&gt;"",MID(VLOOKUP(B1067,IMPORT!$F:$AF,22,0),1,10),MID(VLOOKUP(B1067,IMPORT!$F:$AF,20,0),1,10)),"")),"")</f>
        <v/>
      </c>
      <c r="O1067" s="18" t="str">
        <f t="shared" ca="1" si="33"/>
        <v/>
      </c>
      <c r="P1067" s="14" t="str">
        <f>IFERROR(INT(IF(MID(VLOOKUP(B1067,IMPORT!$F:$AF,23,FALSE),1,10)&lt;&gt;"null",MID(VLOOKUP(B1067,IMPORT!$F:$AF,23,FALSE),1,10),"")),"")</f>
        <v/>
      </c>
      <c r="Q1067" s="16" t="str">
        <f>IFERROR(INT(IF(MID(VLOOKUP(B1067,IMPORT!$F:$AF,26,FALSE),1,10)&lt;&gt;"null",MID(VLOOKUP(B1067,IMPORT!$F:$AF,26,FALSE),1,10),"")),"")</f>
        <v/>
      </c>
      <c r="R1067" s="16" t="str">
        <f>IFERROR(IF(VLOOKUP(B1067,IMPORT!$F:$AF,11,FALSE)="true","X",""),"")</f>
        <v/>
      </c>
      <c r="S1067" s="16" t="str">
        <f>IFERROR(IF(VLOOKUP(B1067,IMPORT!$F:$AF,12,FALSE)="true","X",""),"")</f>
        <v/>
      </c>
      <c r="T1067" s="16" t="str">
        <f>IFERROR(IF(VLOOKUP(B1067,IMPORT!$F:$AF,9,FALSE)="true","X",""),"")</f>
        <v/>
      </c>
      <c r="U1067" s="16" t="str">
        <f>IFERROR(IF(VLOOKUP(B1067,IMPORT!$F:$AF,10,FALSE)="true","X",""),"")</f>
        <v/>
      </c>
      <c r="V1067" s="16" t="str">
        <f>IFERROR(IF(VLOOKUP(B1067,IMPORT!$F:$AF,13,FALSE)="true","X",""),"")</f>
        <v/>
      </c>
      <c r="W1067" s="16" t="str">
        <f>IFERROR(IF(VLOOKUP(B1067,IMPORT!$F:$AF,14,FALSE)="true","X",""),"")</f>
        <v/>
      </c>
      <c r="X1067" s="12" t="str">
        <f>IFERROR(INT(IF(MID(VLOOKUP(B1067,IMPORT!$F:$AF,27,FALSE),1,10)&lt;&gt;"null",MID(VLOOKUP(B1067,IMPORT!$F:$AF,27,FALSE),1,10),"-")),"")</f>
        <v/>
      </c>
      <c r="Y1067" s="21" t="str">
        <f>IFERROR(IF(VLOOKUP(B1067,IMPORT!$F:$AF,24,FALSE)&lt;&gt;"null",VLOOKUP(B1067,IMPORT!$F:$AF,24,FALSE),""),"")</f>
        <v/>
      </c>
      <c r="Z1067" s="18" t="str">
        <f>IFERROR(IF(VLOOKUP(B1067,IMPORT!$F:$AF,25,FALSE)&lt;&gt;"null",VLOOKUP(B1067,IMPORT!$F:$AF,25,FALSE),""),"")</f>
        <v/>
      </c>
    </row>
    <row r="1068" spans="1:26">
      <c r="A1068" s="1" t="str">
        <f>IFERROR(IF(IMPORT!C1068&lt;&gt;"",IMPORT!C1068,""),"")</f>
        <v/>
      </c>
      <c r="B1068" s="1">
        <f>IFERROR(VLOOKUP(D1068,IMPORT!$1:$1048576,6,FALSE),"")</f>
        <v>0</v>
      </c>
      <c r="C1068" s="1" t="str">
        <f>IFERROR(VLOOKUP(B1068,IMPORT!$F:$G,2,FALSE),"")</f>
        <v/>
      </c>
      <c r="D1068" s="8" t="str">
        <f>IFERROR(IF(IMPORT!A1068&lt;&gt;"",IMPORT!A1068,""),"")</f>
        <v/>
      </c>
      <c r="E1068" s="1">
        <f>IFERROR(VLOOKUP(D1068,IMPORT!$1:$1048576,21,FALSE),"")</f>
        <v>0</v>
      </c>
      <c r="F1068" s="22" t="str">
        <f>IFERROR(IF(VLOOKUP(B1068,IMPORT!$F:$J,4,0)="true","","S"),"")</f>
        <v/>
      </c>
      <c r="G1068" s="10" t="str">
        <f>IFERROR(IF(VLOOKUP(B1068,IMPORT!$F:$J,5,0)="normal","","B"),"")</f>
        <v/>
      </c>
      <c r="H1068" s="23" t="str">
        <f>IFERROR(IF(VLOOKUP(B1068,IMPORT!$F:$L,7,0)="true","","P"),"")</f>
        <v/>
      </c>
      <c r="I1068" s="18" t="str">
        <f>IF(AND(OR(IMPORT!K1068="available",IMPORT!K1068="reservation",IMPORT!K1068="reservation-late"),OR(A1068&lt;&gt;"Z - Garage - Livraison",A1068&lt;&gt;"Z - Garage - Livraison")),B1068,"")</f>
        <v/>
      </c>
      <c r="J1068" s="18" t="str">
        <f>IFERROR(IF(VLOOKUP(B1068,IMPORT!$F:$AF,21,FALSE)&lt;&gt;"null",IF(OR(A1068="Z - Garage - Livraison",A1068="Z - Garage - Restitution"),"",B1068),""),"")</f>
        <v/>
      </c>
      <c r="K1068" s="18" t="str">
        <f>IF(AND(J1068="",OR(IMPORT!K1068="intervention",IMPORT!K1068="intervention-late")),IF(OR(A1068="Z - Garage - Livraison",A1068="Z - Garage - Restitution"),"",B1068),"")</f>
        <v/>
      </c>
      <c r="L1068" s="18" t="str">
        <f t="shared" si="32"/>
        <v/>
      </c>
      <c r="M1068" s="20" t="str">
        <f>IFERROR(INT(IF(OR(IMPORT!K1068="intervention",IMPORT!K1068="intervention-late",IMPORT!K1068="unavailable"),IF(J1068&lt;&gt;"",MID(VLOOKUP(B1068,IMPORT!$F:$AF,21,0),1,10),MID(VLOOKUP(B1068,IMPORT!$F:$AF,19,0),1,10)),"")),"")</f>
        <v/>
      </c>
      <c r="N1068" s="20" t="str">
        <f>IFERROR(INT(IF(OR(IMPORT!K1068="intervention",IMPORT!K1068="intervention-late",IMPORT!K1068="unavailable"),IF(J1068&lt;&gt;"",MID(VLOOKUP(B1068,IMPORT!$F:$AF,22,0),1,10),MID(VLOOKUP(B1068,IMPORT!$F:$AF,20,0),1,10)),"")),"")</f>
        <v/>
      </c>
      <c r="O1068" s="18" t="str">
        <f t="shared" ca="1" si="33"/>
        <v/>
      </c>
      <c r="P1068" s="14" t="str">
        <f>IFERROR(INT(IF(MID(VLOOKUP(B1068,IMPORT!$F:$AF,23,FALSE),1,10)&lt;&gt;"null",MID(VLOOKUP(B1068,IMPORT!$F:$AF,23,FALSE),1,10),"")),"")</f>
        <v/>
      </c>
      <c r="Q1068" s="16" t="str">
        <f>IFERROR(INT(IF(MID(VLOOKUP(B1068,IMPORT!$F:$AF,26,FALSE),1,10)&lt;&gt;"null",MID(VLOOKUP(B1068,IMPORT!$F:$AF,26,FALSE),1,10),"")),"")</f>
        <v/>
      </c>
      <c r="R1068" s="16" t="str">
        <f>IFERROR(IF(VLOOKUP(B1068,IMPORT!$F:$AF,11,FALSE)="true","X",""),"")</f>
        <v/>
      </c>
      <c r="S1068" s="16" t="str">
        <f>IFERROR(IF(VLOOKUP(B1068,IMPORT!$F:$AF,12,FALSE)="true","X",""),"")</f>
        <v/>
      </c>
      <c r="T1068" s="16" t="str">
        <f>IFERROR(IF(VLOOKUP(B1068,IMPORT!$F:$AF,9,FALSE)="true","X",""),"")</f>
        <v/>
      </c>
      <c r="U1068" s="16" t="str">
        <f>IFERROR(IF(VLOOKUP(B1068,IMPORT!$F:$AF,10,FALSE)="true","X",""),"")</f>
        <v/>
      </c>
      <c r="V1068" s="16" t="str">
        <f>IFERROR(IF(VLOOKUP(B1068,IMPORT!$F:$AF,13,FALSE)="true","X",""),"")</f>
        <v/>
      </c>
      <c r="W1068" s="16" t="str">
        <f>IFERROR(IF(VLOOKUP(B1068,IMPORT!$F:$AF,14,FALSE)="true","X",""),"")</f>
        <v/>
      </c>
      <c r="X1068" s="12" t="str">
        <f>IFERROR(INT(IF(MID(VLOOKUP(B1068,IMPORT!$F:$AF,27,FALSE),1,10)&lt;&gt;"null",MID(VLOOKUP(B1068,IMPORT!$F:$AF,27,FALSE),1,10),"-")),"")</f>
        <v/>
      </c>
      <c r="Y1068" s="21" t="str">
        <f>IFERROR(IF(VLOOKUP(B1068,IMPORT!$F:$AF,24,FALSE)&lt;&gt;"null",VLOOKUP(B1068,IMPORT!$F:$AF,24,FALSE),""),"")</f>
        <v/>
      </c>
      <c r="Z1068" s="18" t="str">
        <f>IFERROR(IF(VLOOKUP(B1068,IMPORT!$F:$AF,25,FALSE)&lt;&gt;"null",VLOOKUP(B1068,IMPORT!$F:$AF,25,FALSE),""),"")</f>
        <v/>
      </c>
    </row>
    <row r="1069" spans="1:26">
      <c r="A1069" s="1" t="str">
        <f>IFERROR(IF(IMPORT!C1069&lt;&gt;"",IMPORT!C1069,""),"")</f>
        <v/>
      </c>
      <c r="B1069" s="1">
        <f>IFERROR(VLOOKUP(D1069,IMPORT!$1:$1048576,6,FALSE),"")</f>
        <v>0</v>
      </c>
      <c r="C1069" s="1" t="str">
        <f>IFERROR(VLOOKUP(B1069,IMPORT!$F:$G,2,FALSE),"")</f>
        <v/>
      </c>
      <c r="D1069" s="8" t="str">
        <f>IFERROR(IF(IMPORT!A1069&lt;&gt;"",IMPORT!A1069,""),"")</f>
        <v/>
      </c>
      <c r="E1069" s="1">
        <f>IFERROR(VLOOKUP(D1069,IMPORT!$1:$1048576,21,FALSE),"")</f>
        <v>0</v>
      </c>
      <c r="F1069" s="22" t="str">
        <f>IFERROR(IF(VLOOKUP(B1069,IMPORT!$F:$J,4,0)="true","","S"),"")</f>
        <v/>
      </c>
      <c r="G1069" s="10" t="str">
        <f>IFERROR(IF(VLOOKUP(B1069,IMPORT!$F:$J,5,0)="normal","","B"),"")</f>
        <v/>
      </c>
      <c r="H1069" s="23" t="str">
        <f>IFERROR(IF(VLOOKUP(B1069,IMPORT!$F:$L,7,0)="true","","P"),"")</f>
        <v/>
      </c>
      <c r="I1069" s="18" t="str">
        <f>IF(AND(OR(IMPORT!K1069="available",IMPORT!K1069="reservation",IMPORT!K1069="reservation-late"),OR(A1069&lt;&gt;"Z - Garage - Livraison",A1069&lt;&gt;"Z - Garage - Livraison")),B1069,"")</f>
        <v/>
      </c>
      <c r="J1069" s="18" t="str">
        <f>IFERROR(IF(VLOOKUP(B1069,IMPORT!$F:$AF,21,FALSE)&lt;&gt;"null",IF(OR(A1069="Z - Garage - Livraison",A1069="Z - Garage - Restitution"),"",B1069),""),"")</f>
        <v/>
      </c>
      <c r="K1069" s="18" t="str">
        <f>IF(AND(J1069="",OR(IMPORT!K1069="intervention",IMPORT!K1069="intervention-late")),IF(OR(A1069="Z - Garage - Livraison",A1069="Z - Garage - Restitution"),"",B1069),"")</f>
        <v/>
      </c>
      <c r="L1069" s="18" t="str">
        <f t="shared" si="32"/>
        <v/>
      </c>
      <c r="M1069" s="20" t="str">
        <f>IFERROR(INT(IF(OR(IMPORT!K1069="intervention",IMPORT!K1069="intervention-late",IMPORT!K1069="unavailable"),IF(J1069&lt;&gt;"",MID(VLOOKUP(B1069,IMPORT!$F:$AF,21,0),1,10),MID(VLOOKUP(B1069,IMPORT!$F:$AF,19,0),1,10)),"")),"")</f>
        <v/>
      </c>
      <c r="N1069" s="20" t="str">
        <f>IFERROR(INT(IF(OR(IMPORT!K1069="intervention",IMPORT!K1069="intervention-late",IMPORT!K1069="unavailable"),IF(J1069&lt;&gt;"",MID(VLOOKUP(B1069,IMPORT!$F:$AF,22,0),1,10),MID(VLOOKUP(B1069,IMPORT!$F:$AF,20,0),1,10)),"")),"")</f>
        <v/>
      </c>
      <c r="O1069" s="18" t="str">
        <f t="shared" ca="1" si="33"/>
        <v/>
      </c>
      <c r="P1069" s="14" t="str">
        <f>IFERROR(INT(IF(MID(VLOOKUP(B1069,IMPORT!$F:$AF,23,FALSE),1,10)&lt;&gt;"null",MID(VLOOKUP(B1069,IMPORT!$F:$AF,23,FALSE),1,10),"")),"")</f>
        <v/>
      </c>
      <c r="Q1069" s="16" t="str">
        <f>IFERROR(INT(IF(MID(VLOOKUP(B1069,IMPORT!$F:$AF,26,FALSE),1,10)&lt;&gt;"null",MID(VLOOKUP(B1069,IMPORT!$F:$AF,26,FALSE),1,10),"")),"")</f>
        <v/>
      </c>
      <c r="R1069" s="16" t="str">
        <f>IFERROR(IF(VLOOKUP(B1069,IMPORT!$F:$AF,11,FALSE)="true","X",""),"")</f>
        <v/>
      </c>
      <c r="S1069" s="16" t="str">
        <f>IFERROR(IF(VLOOKUP(B1069,IMPORT!$F:$AF,12,FALSE)="true","X",""),"")</f>
        <v/>
      </c>
      <c r="T1069" s="16" t="str">
        <f>IFERROR(IF(VLOOKUP(B1069,IMPORT!$F:$AF,9,FALSE)="true","X",""),"")</f>
        <v/>
      </c>
      <c r="U1069" s="16" t="str">
        <f>IFERROR(IF(VLOOKUP(B1069,IMPORT!$F:$AF,10,FALSE)="true","X",""),"")</f>
        <v/>
      </c>
      <c r="V1069" s="16" t="str">
        <f>IFERROR(IF(VLOOKUP(B1069,IMPORT!$F:$AF,13,FALSE)="true","X",""),"")</f>
        <v/>
      </c>
      <c r="W1069" s="16" t="str">
        <f>IFERROR(IF(VLOOKUP(B1069,IMPORT!$F:$AF,14,FALSE)="true","X",""),"")</f>
        <v/>
      </c>
      <c r="X1069" s="12" t="str">
        <f>IFERROR(INT(IF(MID(VLOOKUP(B1069,IMPORT!$F:$AF,27,FALSE),1,10)&lt;&gt;"null",MID(VLOOKUP(B1069,IMPORT!$F:$AF,27,FALSE),1,10),"-")),"")</f>
        <v/>
      </c>
      <c r="Y1069" s="21" t="str">
        <f>IFERROR(IF(VLOOKUP(B1069,IMPORT!$F:$AF,24,FALSE)&lt;&gt;"null",VLOOKUP(B1069,IMPORT!$F:$AF,24,FALSE),""),"")</f>
        <v/>
      </c>
      <c r="Z1069" s="18" t="str">
        <f>IFERROR(IF(VLOOKUP(B1069,IMPORT!$F:$AF,25,FALSE)&lt;&gt;"null",VLOOKUP(B1069,IMPORT!$F:$AF,25,FALSE),""),"")</f>
        <v/>
      </c>
    </row>
    <row r="1070" spans="1:26">
      <c r="A1070" s="1" t="str">
        <f>IFERROR(IF(IMPORT!C1070&lt;&gt;"",IMPORT!C1070,""),"")</f>
        <v/>
      </c>
      <c r="B1070" s="1">
        <f>IFERROR(VLOOKUP(D1070,IMPORT!$1:$1048576,6,FALSE),"")</f>
        <v>0</v>
      </c>
      <c r="C1070" s="1" t="str">
        <f>IFERROR(VLOOKUP(B1070,IMPORT!$F:$G,2,FALSE),"")</f>
        <v/>
      </c>
      <c r="D1070" s="8" t="str">
        <f>IFERROR(IF(IMPORT!A1070&lt;&gt;"",IMPORT!A1070,""),"")</f>
        <v/>
      </c>
      <c r="E1070" s="1">
        <f>IFERROR(VLOOKUP(D1070,IMPORT!$1:$1048576,21,FALSE),"")</f>
        <v>0</v>
      </c>
      <c r="F1070" s="22" t="str">
        <f>IFERROR(IF(VLOOKUP(B1070,IMPORT!$F:$J,4,0)="true","","S"),"")</f>
        <v/>
      </c>
      <c r="G1070" s="10" t="str">
        <f>IFERROR(IF(VLOOKUP(B1070,IMPORT!$F:$J,5,0)="normal","","B"),"")</f>
        <v/>
      </c>
      <c r="H1070" s="23" t="str">
        <f>IFERROR(IF(VLOOKUP(B1070,IMPORT!$F:$L,7,0)="true","","P"),"")</f>
        <v/>
      </c>
      <c r="I1070" s="18" t="str">
        <f>IF(AND(OR(IMPORT!K1070="available",IMPORT!K1070="reservation",IMPORT!K1070="reservation-late"),OR(A1070&lt;&gt;"Z - Garage - Livraison",A1070&lt;&gt;"Z - Garage - Livraison")),B1070,"")</f>
        <v/>
      </c>
      <c r="J1070" s="18" t="str">
        <f>IFERROR(IF(VLOOKUP(B1070,IMPORT!$F:$AF,21,FALSE)&lt;&gt;"null",IF(OR(A1070="Z - Garage - Livraison",A1070="Z - Garage - Restitution"),"",B1070),""),"")</f>
        <v/>
      </c>
      <c r="K1070" s="18" t="str">
        <f>IF(AND(J1070="",OR(IMPORT!K1070="intervention",IMPORT!K1070="intervention-late")),IF(OR(A1070="Z - Garage - Livraison",A1070="Z - Garage - Restitution"),"",B1070),"")</f>
        <v/>
      </c>
      <c r="L1070" s="18" t="str">
        <f t="shared" si="32"/>
        <v/>
      </c>
      <c r="M1070" s="20" t="str">
        <f>IFERROR(INT(IF(OR(IMPORT!K1070="intervention",IMPORT!K1070="intervention-late",IMPORT!K1070="unavailable"),IF(J1070&lt;&gt;"",MID(VLOOKUP(B1070,IMPORT!$F:$AF,21,0),1,10),MID(VLOOKUP(B1070,IMPORT!$F:$AF,19,0),1,10)),"")),"")</f>
        <v/>
      </c>
      <c r="N1070" s="20" t="str">
        <f>IFERROR(INT(IF(OR(IMPORT!K1070="intervention",IMPORT!K1070="intervention-late",IMPORT!K1070="unavailable"),IF(J1070&lt;&gt;"",MID(VLOOKUP(B1070,IMPORT!$F:$AF,22,0),1,10),MID(VLOOKUP(B1070,IMPORT!$F:$AF,20,0),1,10)),"")),"")</f>
        <v/>
      </c>
      <c r="O1070" s="18" t="str">
        <f t="shared" ca="1" si="33"/>
        <v/>
      </c>
      <c r="P1070" s="14" t="str">
        <f>IFERROR(INT(IF(MID(VLOOKUP(B1070,IMPORT!$F:$AF,23,FALSE),1,10)&lt;&gt;"null",MID(VLOOKUP(B1070,IMPORT!$F:$AF,23,FALSE),1,10),"")),"")</f>
        <v/>
      </c>
      <c r="Q1070" s="16" t="str">
        <f>IFERROR(INT(IF(MID(VLOOKUP(B1070,IMPORT!$F:$AF,26,FALSE),1,10)&lt;&gt;"null",MID(VLOOKUP(B1070,IMPORT!$F:$AF,26,FALSE),1,10),"")),"")</f>
        <v/>
      </c>
      <c r="R1070" s="16" t="str">
        <f>IFERROR(IF(VLOOKUP(B1070,IMPORT!$F:$AF,11,FALSE)="true","X",""),"")</f>
        <v/>
      </c>
      <c r="S1070" s="16" t="str">
        <f>IFERROR(IF(VLOOKUP(B1070,IMPORT!$F:$AF,12,FALSE)="true","X",""),"")</f>
        <v/>
      </c>
      <c r="T1070" s="16" t="str">
        <f>IFERROR(IF(VLOOKUP(B1070,IMPORT!$F:$AF,9,FALSE)="true","X",""),"")</f>
        <v/>
      </c>
      <c r="U1070" s="16" t="str">
        <f>IFERROR(IF(VLOOKUP(B1070,IMPORT!$F:$AF,10,FALSE)="true","X",""),"")</f>
        <v/>
      </c>
      <c r="V1070" s="16" t="str">
        <f>IFERROR(IF(VLOOKUP(B1070,IMPORT!$F:$AF,13,FALSE)="true","X",""),"")</f>
        <v/>
      </c>
      <c r="W1070" s="16" t="str">
        <f>IFERROR(IF(VLOOKUP(B1070,IMPORT!$F:$AF,14,FALSE)="true","X",""),"")</f>
        <v/>
      </c>
      <c r="X1070" s="12" t="str">
        <f>IFERROR(INT(IF(MID(VLOOKUP(B1070,IMPORT!$F:$AF,27,FALSE),1,10)&lt;&gt;"null",MID(VLOOKUP(B1070,IMPORT!$F:$AF,27,FALSE),1,10),"-")),"")</f>
        <v/>
      </c>
      <c r="Y1070" s="21" t="str">
        <f>IFERROR(IF(VLOOKUP(B1070,IMPORT!$F:$AF,24,FALSE)&lt;&gt;"null",VLOOKUP(B1070,IMPORT!$F:$AF,24,FALSE),""),"")</f>
        <v/>
      </c>
      <c r="Z1070" s="18" t="str">
        <f>IFERROR(IF(VLOOKUP(B1070,IMPORT!$F:$AF,25,FALSE)&lt;&gt;"null",VLOOKUP(B1070,IMPORT!$F:$AF,25,FALSE),""),"")</f>
        <v/>
      </c>
    </row>
    <row r="1071" spans="1:26">
      <c r="A1071" s="1" t="str">
        <f>IFERROR(IF(IMPORT!C1071&lt;&gt;"",IMPORT!C1071,""),"")</f>
        <v/>
      </c>
      <c r="B1071" s="1">
        <f>IFERROR(VLOOKUP(D1071,IMPORT!$1:$1048576,6,FALSE),"")</f>
        <v>0</v>
      </c>
      <c r="C1071" s="1" t="str">
        <f>IFERROR(VLOOKUP(B1071,IMPORT!$F:$G,2,FALSE),"")</f>
        <v/>
      </c>
      <c r="D1071" s="8" t="str">
        <f>IFERROR(IF(IMPORT!A1071&lt;&gt;"",IMPORT!A1071,""),"")</f>
        <v/>
      </c>
      <c r="E1071" s="1">
        <f>IFERROR(VLOOKUP(D1071,IMPORT!$1:$1048576,21,FALSE),"")</f>
        <v>0</v>
      </c>
      <c r="F1071" s="22" t="str">
        <f>IFERROR(IF(VLOOKUP(B1071,IMPORT!$F:$J,4,0)="true","","S"),"")</f>
        <v/>
      </c>
      <c r="G1071" s="10" t="str">
        <f>IFERROR(IF(VLOOKUP(B1071,IMPORT!$F:$J,5,0)="normal","","B"),"")</f>
        <v/>
      </c>
      <c r="H1071" s="23" t="str">
        <f>IFERROR(IF(VLOOKUP(B1071,IMPORT!$F:$L,7,0)="true","","P"),"")</f>
        <v/>
      </c>
      <c r="I1071" s="18" t="str">
        <f>IF(AND(OR(IMPORT!K1071="available",IMPORT!K1071="reservation",IMPORT!K1071="reservation-late"),OR(A1071&lt;&gt;"Z - Garage - Livraison",A1071&lt;&gt;"Z - Garage - Livraison")),B1071,"")</f>
        <v/>
      </c>
      <c r="J1071" s="18" t="str">
        <f>IFERROR(IF(VLOOKUP(B1071,IMPORT!$F:$AF,21,FALSE)&lt;&gt;"null",IF(OR(A1071="Z - Garage - Livraison",A1071="Z - Garage - Restitution"),"",B1071),""),"")</f>
        <v/>
      </c>
      <c r="K1071" s="18" t="str">
        <f>IF(AND(J1071="",OR(IMPORT!K1071="intervention",IMPORT!K1071="intervention-late")),IF(OR(A1071="Z - Garage - Livraison",A1071="Z - Garage - Restitution"),"",B1071),"")</f>
        <v/>
      </c>
      <c r="L1071" s="18" t="str">
        <f t="shared" si="32"/>
        <v/>
      </c>
      <c r="M1071" s="20" t="str">
        <f>IFERROR(INT(IF(OR(IMPORT!K1071="intervention",IMPORT!K1071="intervention-late",IMPORT!K1071="unavailable"),IF(J1071&lt;&gt;"",MID(VLOOKUP(B1071,IMPORT!$F:$AF,21,0),1,10),MID(VLOOKUP(B1071,IMPORT!$F:$AF,19,0),1,10)),"")),"")</f>
        <v/>
      </c>
      <c r="N1071" s="20" t="str">
        <f>IFERROR(INT(IF(OR(IMPORT!K1071="intervention",IMPORT!K1071="intervention-late",IMPORT!K1071="unavailable"),IF(J1071&lt;&gt;"",MID(VLOOKUP(B1071,IMPORT!$F:$AF,22,0),1,10),MID(VLOOKUP(B1071,IMPORT!$F:$AF,20,0),1,10)),"")),"")</f>
        <v/>
      </c>
      <c r="O1071" s="18" t="str">
        <f t="shared" ca="1" si="33"/>
        <v/>
      </c>
      <c r="P1071" s="14" t="str">
        <f>IFERROR(INT(IF(MID(VLOOKUP(B1071,IMPORT!$F:$AF,23,FALSE),1,10)&lt;&gt;"null",MID(VLOOKUP(B1071,IMPORT!$F:$AF,23,FALSE),1,10),"")),"")</f>
        <v/>
      </c>
      <c r="Q1071" s="16" t="str">
        <f>IFERROR(INT(IF(MID(VLOOKUP(B1071,IMPORT!$F:$AF,26,FALSE),1,10)&lt;&gt;"null",MID(VLOOKUP(B1071,IMPORT!$F:$AF,26,FALSE),1,10),"")),"")</f>
        <v/>
      </c>
      <c r="R1071" s="16" t="str">
        <f>IFERROR(IF(VLOOKUP(B1071,IMPORT!$F:$AF,11,FALSE)="true","X",""),"")</f>
        <v/>
      </c>
      <c r="S1071" s="16" t="str">
        <f>IFERROR(IF(VLOOKUP(B1071,IMPORT!$F:$AF,12,FALSE)="true","X",""),"")</f>
        <v/>
      </c>
      <c r="T1071" s="16" t="str">
        <f>IFERROR(IF(VLOOKUP(B1071,IMPORT!$F:$AF,9,FALSE)="true","X",""),"")</f>
        <v/>
      </c>
      <c r="U1071" s="16" t="str">
        <f>IFERROR(IF(VLOOKUP(B1071,IMPORT!$F:$AF,10,FALSE)="true","X",""),"")</f>
        <v/>
      </c>
      <c r="V1071" s="16" t="str">
        <f>IFERROR(IF(VLOOKUP(B1071,IMPORT!$F:$AF,13,FALSE)="true","X",""),"")</f>
        <v/>
      </c>
      <c r="W1071" s="16" t="str">
        <f>IFERROR(IF(VLOOKUP(B1071,IMPORT!$F:$AF,14,FALSE)="true","X",""),"")</f>
        <v/>
      </c>
      <c r="X1071" s="12" t="str">
        <f>IFERROR(INT(IF(MID(VLOOKUP(B1071,IMPORT!$F:$AF,27,FALSE),1,10)&lt;&gt;"null",MID(VLOOKUP(B1071,IMPORT!$F:$AF,27,FALSE),1,10),"-")),"")</f>
        <v/>
      </c>
      <c r="Y1071" s="21" t="str">
        <f>IFERROR(IF(VLOOKUP(B1071,IMPORT!$F:$AF,24,FALSE)&lt;&gt;"null",VLOOKUP(B1071,IMPORT!$F:$AF,24,FALSE),""),"")</f>
        <v/>
      </c>
      <c r="Z1071" s="18" t="str">
        <f>IFERROR(IF(VLOOKUP(B1071,IMPORT!$F:$AF,25,FALSE)&lt;&gt;"null",VLOOKUP(B1071,IMPORT!$F:$AF,25,FALSE),""),"")</f>
        <v/>
      </c>
    </row>
    <row r="1072" spans="1:26">
      <c r="A1072" s="1" t="str">
        <f>IFERROR(IF(IMPORT!C1072&lt;&gt;"",IMPORT!C1072,""),"")</f>
        <v/>
      </c>
      <c r="B1072" s="1">
        <f>IFERROR(VLOOKUP(D1072,IMPORT!$1:$1048576,6,FALSE),"")</f>
        <v>0</v>
      </c>
      <c r="C1072" s="1" t="str">
        <f>IFERROR(VLOOKUP(B1072,IMPORT!$F:$G,2,FALSE),"")</f>
        <v/>
      </c>
      <c r="D1072" s="8" t="str">
        <f>IFERROR(IF(IMPORT!A1072&lt;&gt;"",IMPORT!A1072,""),"")</f>
        <v/>
      </c>
      <c r="E1072" s="1">
        <f>IFERROR(VLOOKUP(D1072,IMPORT!$1:$1048576,21,FALSE),"")</f>
        <v>0</v>
      </c>
      <c r="F1072" s="22" t="str">
        <f>IFERROR(IF(VLOOKUP(B1072,IMPORT!$F:$J,4,0)="true","","S"),"")</f>
        <v/>
      </c>
      <c r="G1072" s="10" t="str">
        <f>IFERROR(IF(VLOOKUP(B1072,IMPORT!$F:$J,5,0)="normal","","B"),"")</f>
        <v/>
      </c>
      <c r="H1072" s="23" t="str">
        <f>IFERROR(IF(VLOOKUP(B1072,IMPORT!$F:$L,7,0)="true","","P"),"")</f>
        <v/>
      </c>
      <c r="I1072" s="18" t="str">
        <f>IF(AND(OR(IMPORT!K1072="available",IMPORT!K1072="reservation",IMPORT!K1072="reservation-late"),OR(A1072&lt;&gt;"Z - Garage - Livraison",A1072&lt;&gt;"Z - Garage - Livraison")),B1072,"")</f>
        <v/>
      </c>
      <c r="J1072" s="18" t="str">
        <f>IFERROR(IF(VLOOKUP(B1072,IMPORT!$F:$AF,21,FALSE)&lt;&gt;"null",IF(OR(A1072="Z - Garage - Livraison",A1072="Z - Garage - Restitution"),"",B1072),""),"")</f>
        <v/>
      </c>
      <c r="K1072" s="18" t="str">
        <f>IF(AND(J1072="",OR(IMPORT!K1072="intervention",IMPORT!K1072="intervention-late")),IF(OR(A1072="Z - Garage - Livraison",A1072="Z - Garage - Restitution"),"",B1072),"")</f>
        <v/>
      </c>
      <c r="L1072" s="18" t="str">
        <f t="shared" si="32"/>
        <v/>
      </c>
      <c r="M1072" s="20" t="str">
        <f>IFERROR(INT(IF(OR(IMPORT!K1072="intervention",IMPORT!K1072="intervention-late",IMPORT!K1072="unavailable"),IF(J1072&lt;&gt;"",MID(VLOOKUP(B1072,IMPORT!$F:$AF,21,0),1,10),MID(VLOOKUP(B1072,IMPORT!$F:$AF,19,0),1,10)),"")),"")</f>
        <v/>
      </c>
      <c r="N1072" s="20" t="str">
        <f>IFERROR(INT(IF(OR(IMPORT!K1072="intervention",IMPORT!K1072="intervention-late",IMPORT!K1072="unavailable"),IF(J1072&lt;&gt;"",MID(VLOOKUP(B1072,IMPORT!$F:$AF,22,0),1,10),MID(VLOOKUP(B1072,IMPORT!$F:$AF,20,0),1,10)),"")),"")</f>
        <v/>
      </c>
      <c r="O1072" s="18" t="str">
        <f t="shared" ca="1" si="33"/>
        <v/>
      </c>
      <c r="P1072" s="14" t="str">
        <f>IFERROR(INT(IF(MID(VLOOKUP(B1072,IMPORT!$F:$AF,23,FALSE),1,10)&lt;&gt;"null",MID(VLOOKUP(B1072,IMPORT!$F:$AF,23,FALSE),1,10),"")),"")</f>
        <v/>
      </c>
      <c r="Q1072" s="16" t="str">
        <f>IFERROR(INT(IF(MID(VLOOKUP(B1072,IMPORT!$F:$AF,26,FALSE),1,10)&lt;&gt;"null",MID(VLOOKUP(B1072,IMPORT!$F:$AF,26,FALSE),1,10),"")),"")</f>
        <v/>
      </c>
      <c r="R1072" s="16" t="str">
        <f>IFERROR(IF(VLOOKUP(B1072,IMPORT!$F:$AF,11,FALSE)="true","X",""),"")</f>
        <v/>
      </c>
      <c r="S1072" s="16" t="str">
        <f>IFERROR(IF(VLOOKUP(B1072,IMPORT!$F:$AF,12,FALSE)="true","X",""),"")</f>
        <v/>
      </c>
      <c r="T1072" s="16" t="str">
        <f>IFERROR(IF(VLOOKUP(B1072,IMPORT!$F:$AF,9,FALSE)="true","X",""),"")</f>
        <v/>
      </c>
      <c r="U1072" s="16" t="str">
        <f>IFERROR(IF(VLOOKUP(B1072,IMPORT!$F:$AF,10,FALSE)="true","X",""),"")</f>
        <v/>
      </c>
      <c r="V1072" s="16" t="str">
        <f>IFERROR(IF(VLOOKUP(B1072,IMPORT!$F:$AF,13,FALSE)="true","X",""),"")</f>
        <v/>
      </c>
      <c r="W1072" s="16" t="str">
        <f>IFERROR(IF(VLOOKUP(B1072,IMPORT!$F:$AF,14,FALSE)="true","X",""),"")</f>
        <v/>
      </c>
      <c r="X1072" s="12" t="str">
        <f>IFERROR(INT(IF(MID(VLOOKUP(B1072,IMPORT!$F:$AF,27,FALSE),1,10)&lt;&gt;"null",MID(VLOOKUP(B1072,IMPORT!$F:$AF,27,FALSE),1,10),"-")),"")</f>
        <v/>
      </c>
      <c r="Y1072" s="21" t="str">
        <f>IFERROR(IF(VLOOKUP(B1072,IMPORT!$F:$AF,24,FALSE)&lt;&gt;"null",VLOOKUP(B1072,IMPORT!$F:$AF,24,FALSE),""),"")</f>
        <v/>
      </c>
      <c r="Z1072" s="18" t="str">
        <f>IFERROR(IF(VLOOKUP(B1072,IMPORT!$F:$AF,25,FALSE)&lt;&gt;"null",VLOOKUP(B1072,IMPORT!$F:$AF,25,FALSE),""),"")</f>
        <v/>
      </c>
    </row>
    <row r="1073" spans="1:26">
      <c r="A1073" s="1" t="str">
        <f>IFERROR(IF(IMPORT!C1073&lt;&gt;"",IMPORT!C1073,""),"")</f>
        <v/>
      </c>
      <c r="B1073" s="1">
        <f>IFERROR(VLOOKUP(D1073,IMPORT!$1:$1048576,6,FALSE),"")</f>
        <v>0</v>
      </c>
      <c r="C1073" s="1" t="str">
        <f>IFERROR(VLOOKUP(B1073,IMPORT!$F:$G,2,FALSE),"")</f>
        <v/>
      </c>
      <c r="D1073" s="8" t="str">
        <f>IFERROR(IF(IMPORT!A1073&lt;&gt;"",IMPORT!A1073,""),"")</f>
        <v/>
      </c>
      <c r="E1073" s="1">
        <f>IFERROR(VLOOKUP(D1073,IMPORT!$1:$1048576,21,FALSE),"")</f>
        <v>0</v>
      </c>
      <c r="F1073" s="22" t="str">
        <f>IFERROR(IF(VLOOKUP(B1073,IMPORT!$F:$J,4,0)="true","","S"),"")</f>
        <v/>
      </c>
      <c r="G1073" s="10" t="str">
        <f>IFERROR(IF(VLOOKUP(B1073,IMPORT!$F:$J,5,0)="normal","","B"),"")</f>
        <v/>
      </c>
      <c r="H1073" s="23" t="str">
        <f>IFERROR(IF(VLOOKUP(B1073,IMPORT!$F:$L,7,0)="true","","P"),"")</f>
        <v/>
      </c>
      <c r="I1073" s="18" t="str">
        <f>IF(AND(OR(IMPORT!K1073="available",IMPORT!K1073="reservation",IMPORT!K1073="reservation-late"),OR(A1073&lt;&gt;"Z - Garage - Livraison",A1073&lt;&gt;"Z - Garage - Livraison")),B1073,"")</f>
        <v/>
      </c>
      <c r="J1073" s="18" t="str">
        <f>IFERROR(IF(VLOOKUP(B1073,IMPORT!$F:$AF,21,FALSE)&lt;&gt;"null",IF(OR(A1073="Z - Garage - Livraison",A1073="Z - Garage - Restitution"),"",B1073),""),"")</f>
        <v/>
      </c>
      <c r="K1073" s="18" t="str">
        <f>IF(AND(J1073="",OR(IMPORT!K1073="intervention",IMPORT!K1073="intervention-late")),IF(OR(A1073="Z - Garage - Livraison",A1073="Z - Garage - Restitution"),"",B1073),"")</f>
        <v/>
      </c>
      <c r="L1073" s="18" t="str">
        <f t="shared" si="32"/>
        <v/>
      </c>
      <c r="M1073" s="20" t="str">
        <f>IFERROR(INT(IF(OR(IMPORT!K1073="intervention",IMPORT!K1073="intervention-late",IMPORT!K1073="unavailable"),IF(J1073&lt;&gt;"",MID(VLOOKUP(B1073,IMPORT!$F:$AF,21,0),1,10),MID(VLOOKUP(B1073,IMPORT!$F:$AF,19,0),1,10)),"")),"")</f>
        <v/>
      </c>
      <c r="N1073" s="20" t="str">
        <f>IFERROR(INT(IF(OR(IMPORT!K1073="intervention",IMPORT!K1073="intervention-late",IMPORT!K1073="unavailable"),IF(J1073&lt;&gt;"",MID(VLOOKUP(B1073,IMPORT!$F:$AF,22,0),1,10),MID(VLOOKUP(B1073,IMPORT!$F:$AF,20,0),1,10)),"")),"")</f>
        <v/>
      </c>
      <c r="O1073" s="18" t="str">
        <f t="shared" ca="1" si="33"/>
        <v/>
      </c>
      <c r="P1073" s="14" t="str">
        <f>IFERROR(INT(IF(MID(VLOOKUP(B1073,IMPORT!$F:$AF,23,FALSE),1,10)&lt;&gt;"null",MID(VLOOKUP(B1073,IMPORT!$F:$AF,23,FALSE),1,10),"")),"")</f>
        <v/>
      </c>
      <c r="Q1073" s="16" t="str">
        <f>IFERROR(INT(IF(MID(VLOOKUP(B1073,IMPORT!$F:$AF,26,FALSE),1,10)&lt;&gt;"null",MID(VLOOKUP(B1073,IMPORT!$F:$AF,26,FALSE),1,10),"")),"")</f>
        <v/>
      </c>
      <c r="R1073" s="16" t="str">
        <f>IFERROR(IF(VLOOKUP(B1073,IMPORT!$F:$AF,11,FALSE)="true","X",""),"")</f>
        <v/>
      </c>
      <c r="S1073" s="16" t="str">
        <f>IFERROR(IF(VLOOKUP(B1073,IMPORT!$F:$AF,12,FALSE)="true","X",""),"")</f>
        <v/>
      </c>
      <c r="T1073" s="16" t="str">
        <f>IFERROR(IF(VLOOKUP(B1073,IMPORT!$F:$AF,9,FALSE)="true","X",""),"")</f>
        <v/>
      </c>
      <c r="U1073" s="16" t="str">
        <f>IFERROR(IF(VLOOKUP(B1073,IMPORT!$F:$AF,10,FALSE)="true","X",""),"")</f>
        <v/>
      </c>
      <c r="V1073" s="16" t="str">
        <f>IFERROR(IF(VLOOKUP(B1073,IMPORT!$F:$AF,13,FALSE)="true","X",""),"")</f>
        <v/>
      </c>
      <c r="W1073" s="16" t="str">
        <f>IFERROR(IF(VLOOKUP(B1073,IMPORT!$F:$AF,14,FALSE)="true","X",""),"")</f>
        <v/>
      </c>
      <c r="X1073" s="12" t="str">
        <f>IFERROR(INT(IF(MID(VLOOKUP(B1073,IMPORT!$F:$AF,27,FALSE),1,10)&lt;&gt;"null",MID(VLOOKUP(B1073,IMPORT!$F:$AF,27,FALSE),1,10),"-")),"")</f>
        <v/>
      </c>
      <c r="Y1073" s="21" t="str">
        <f>IFERROR(IF(VLOOKUP(B1073,IMPORT!$F:$AF,24,FALSE)&lt;&gt;"null",VLOOKUP(B1073,IMPORT!$F:$AF,24,FALSE),""),"")</f>
        <v/>
      </c>
      <c r="Z1073" s="18" t="str">
        <f>IFERROR(IF(VLOOKUP(B1073,IMPORT!$F:$AF,25,FALSE)&lt;&gt;"null",VLOOKUP(B1073,IMPORT!$F:$AF,25,FALSE),""),"")</f>
        <v/>
      </c>
    </row>
    <row r="1074" spans="1:26">
      <c r="A1074" s="1" t="str">
        <f>IFERROR(IF(IMPORT!C1074&lt;&gt;"",IMPORT!C1074,""),"")</f>
        <v/>
      </c>
      <c r="B1074" s="1">
        <f>IFERROR(VLOOKUP(D1074,IMPORT!$1:$1048576,6,FALSE),"")</f>
        <v>0</v>
      </c>
      <c r="C1074" s="1" t="str">
        <f>IFERROR(VLOOKUP(B1074,IMPORT!$F:$G,2,FALSE),"")</f>
        <v/>
      </c>
      <c r="D1074" s="8" t="str">
        <f>IFERROR(IF(IMPORT!A1074&lt;&gt;"",IMPORT!A1074,""),"")</f>
        <v/>
      </c>
      <c r="E1074" s="1">
        <f>IFERROR(VLOOKUP(D1074,IMPORT!$1:$1048576,21,FALSE),"")</f>
        <v>0</v>
      </c>
      <c r="F1074" s="22" t="str">
        <f>IFERROR(IF(VLOOKUP(B1074,IMPORT!$F:$J,4,0)="true","","S"),"")</f>
        <v/>
      </c>
      <c r="G1074" s="10" t="str">
        <f>IFERROR(IF(VLOOKUP(B1074,IMPORT!$F:$J,5,0)="normal","","B"),"")</f>
        <v/>
      </c>
      <c r="H1074" s="23" t="str">
        <f>IFERROR(IF(VLOOKUP(B1074,IMPORT!$F:$L,7,0)="true","","P"),"")</f>
        <v/>
      </c>
      <c r="I1074" s="18" t="str">
        <f>IF(AND(OR(IMPORT!K1074="available",IMPORT!K1074="reservation",IMPORT!K1074="reservation-late"),OR(A1074&lt;&gt;"Z - Garage - Livraison",A1074&lt;&gt;"Z - Garage - Livraison")),B1074,"")</f>
        <v/>
      </c>
      <c r="J1074" s="18" t="str">
        <f>IFERROR(IF(VLOOKUP(B1074,IMPORT!$F:$AF,21,FALSE)&lt;&gt;"null",IF(OR(A1074="Z - Garage - Livraison",A1074="Z - Garage - Restitution"),"",B1074),""),"")</f>
        <v/>
      </c>
      <c r="K1074" s="18" t="str">
        <f>IF(AND(J1074="",OR(IMPORT!K1074="intervention",IMPORT!K1074="intervention-late")),IF(OR(A1074="Z - Garage - Livraison",A1074="Z - Garage - Restitution"),"",B1074),"")</f>
        <v/>
      </c>
      <c r="L1074" s="18" t="str">
        <f t="shared" si="32"/>
        <v/>
      </c>
      <c r="M1074" s="20" t="str">
        <f>IFERROR(INT(IF(OR(IMPORT!K1074="intervention",IMPORT!K1074="intervention-late",IMPORT!K1074="unavailable"),IF(J1074&lt;&gt;"",MID(VLOOKUP(B1074,IMPORT!$F:$AF,21,0),1,10),MID(VLOOKUP(B1074,IMPORT!$F:$AF,19,0),1,10)),"")),"")</f>
        <v/>
      </c>
      <c r="N1074" s="20" t="str">
        <f>IFERROR(INT(IF(OR(IMPORT!K1074="intervention",IMPORT!K1074="intervention-late",IMPORT!K1074="unavailable"),IF(J1074&lt;&gt;"",MID(VLOOKUP(B1074,IMPORT!$F:$AF,22,0),1,10),MID(VLOOKUP(B1074,IMPORT!$F:$AF,20,0),1,10)),"")),"")</f>
        <v/>
      </c>
      <c r="O1074" s="18" t="str">
        <f t="shared" ca="1" si="33"/>
        <v/>
      </c>
      <c r="P1074" s="14" t="str">
        <f>IFERROR(INT(IF(MID(VLOOKUP(B1074,IMPORT!$F:$AF,23,FALSE),1,10)&lt;&gt;"null",MID(VLOOKUP(B1074,IMPORT!$F:$AF,23,FALSE),1,10),"")),"")</f>
        <v/>
      </c>
      <c r="Q1074" s="16" t="str">
        <f>IFERROR(INT(IF(MID(VLOOKUP(B1074,IMPORT!$F:$AF,26,FALSE),1,10)&lt;&gt;"null",MID(VLOOKUP(B1074,IMPORT!$F:$AF,26,FALSE),1,10),"")),"")</f>
        <v/>
      </c>
      <c r="R1074" s="16" t="str">
        <f>IFERROR(IF(VLOOKUP(B1074,IMPORT!$F:$AF,11,FALSE)="true","X",""),"")</f>
        <v/>
      </c>
      <c r="S1074" s="16" t="str">
        <f>IFERROR(IF(VLOOKUP(B1074,IMPORT!$F:$AF,12,FALSE)="true","X",""),"")</f>
        <v/>
      </c>
      <c r="T1074" s="16" t="str">
        <f>IFERROR(IF(VLOOKUP(B1074,IMPORT!$F:$AF,9,FALSE)="true","X",""),"")</f>
        <v/>
      </c>
      <c r="U1074" s="16" t="str">
        <f>IFERROR(IF(VLOOKUP(B1074,IMPORT!$F:$AF,10,FALSE)="true","X",""),"")</f>
        <v/>
      </c>
      <c r="V1074" s="16" t="str">
        <f>IFERROR(IF(VLOOKUP(B1074,IMPORT!$F:$AF,13,FALSE)="true","X",""),"")</f>
        <v/>
      </c>
      <c r="W1074" s="16" t="str">
        <f>IFERROR(IF(VLOOKUP(B1074,IMPORT!$F:$AF,14,FALSE)="true","X",""),"")</f>
        <v/>
      </c>
      <c r="X1074" s="12" t="str">
        <f>IFERROR(INT(IF(MID(VLOOKUP(B1074,IMPORT!$F:$AF,27,FALSE),1,10)&lt;&gt;"null",MID(VLOOKUP(B1074,IMPORT!$F:$AF,27,FALSE),1,10),"-")),"")</f>
        <v/>
      </c>
      <c r="Y1074" s="21" t="str">
        <f>IFERROR(IF(VLOOKUP(B1074,IMPORT!$F:$AF,24,FALSE)&lt;&gt;"null",VLOOKUP(B1074,IMPORT!$F:$AF,24,FALSE),""),"")</f>
        <v/>
      </c>
      <c r="Z1074" s="18" t="str">
        <f>IFERROR(IF(VLOOKUP(B1074,IMPORT!$F:$AF,25,FALSE)&lt;&gt;"null",VLOOKUP(B1074,IMPORT!$F:$AF,25,FALSE),""),"")</f>
        <v/>
      </c>
    </row>
    <row r="1075" spans="1:26">
      <c r="A1075" s="1" t="str">
        <f>IFERROR(IF(IMPORT!C1075&lt;&gt;"",IMPORT!C1075,""),"")</f>
        <v/>
      </c>
      <c r="B1075" s="1">
        <f>IFERROR(VLOOKUP(D1075,IMPORT!$1:$1048576,6,FALSE),"")</f>
        <v>0</v>
      </c>
      <c r="C1075" s="1" t="str">
        <f>IFERROR(VLOOKUP(B1075,IMPORT!$F:$G,2,FALSE),"")</f>
        <v/>
      </c>
      <c r="D1075" s="8" t="str">
        <f>IFERROR(IF(IMPORT!A1075&lt;&gt;"",IMPORT!A1075,""),"")</f>
        <v/>
      </c>
      <c r="E1075" s="1">
        <f>IFERROR(VLOOKUP(D1075,IMPORT!$1:$1048576,21,FALSE),"")</f>
        <v>0</v>
      </c>
      <c r="F1075" s="22" t="str">
        <f>IFERROR(IF(VLOOKUP(B1075,IMPORT!$F:$J,4,0)="true","","S"),"")</f>
        <v/>
      </c>
      <c r="G1075" s="10" t="str">
        <f>IFERROR(IF(VLOOKUP(B1075,IMPORT!$F:$J,5,0)="normal","","B"),"")</f>
        <v/>
      </c>
      <c r="H1075" s="23" t="str">
        <f>IFERROR(IF(VLOOKUP(B1075,IMPORT!$F:$L,7,0)="true","","P"),"")</f>
        <v/>
      </c>
      <c r="I1075" s="18" t="str">
        <f>IF(AND(OR(IMPORT!K1075="available",IMPORT!K1075="reservation",IMPORT!K1075="reservation-late"),OR(A1075&lt;&gt;"Z - Garage - Livraison",A1075&lt;&gt;"Z - Garage - Livraison")),B1075,"")</f>
        <v/>
      </c>
      <c r="J1075" s="18" t="str">
        <f>IFERROR(IF(VLOOKUP(B1075,IMPORT!$F:$AF,21,FALSE)&lt;&gt;"null",IF(OR(A1075="Z - Garage - Livraison",A1075="Z - Garage - Restitution"),"",B1075),""),"")</f>
        <v/>
      </c>
      <c r="K1075" s="18" t="str">
        <f>IF(AND(J1075="",OR(IMPORT!K1075="intervention",IMPORT!K1075="intervention-late")),IF(OR(A1075="Z - Garage - Livraison",A1075="Z - Garage - Restitution"),"",B1075),"")</f>
        <v/>
      </c>
      <c r="L1075" s="18" t="str">
        <f t="shared" si="32"/>
        <v/>
      </c>
      <c r="M1075" s="20" t="str">
        <f>IFERROR(INT(IF(OR(IMPORT!K1075="intervention",IMPORT!K1075="intervention-late",IMPORT!K1075="unavailable"),IF(J1075&lt;&gt;"",MID(VLOOKUP(B1075,IMPORT!$F:$AF,21,0),1,10),MID(VLOOKUP(B1075,IMPORT!$F:$AF,19,0),1,10)),"")),"")</f>
        <v/>
      </c>
      <c r="N1075" s="20" t="str">
        <f>IFERROR(INT(IF(OR(IMPORT!K1075="intervention",IMPORT!K1075="intervention-late",IMPORT!K1075="unavailable"),IF(J1075&lt;&gt;"",MID(VLOOKUP(B1075,IMPORT!$F:$AF,22,0),1,10),MID(VLOOKUP(B1075,IMPORT!$F:$AF,20,0),1,10)),"")),"")</f>
        <v/>
      </c>
      <c r="O1075" s="18" t="str">
        <f t="shared" ca="1" si="33"/>
        <v/>
      </c>
      <c r="P1075" s="14" t="str">
        <f>IFERROR(INT(IF(MID(VLOOKUP(B1075,IMPORT!$F:$AF,23,FALSE),1,10)&lt;&gt;"null",MID(VLOOKUP(B1075,IMPORT!$F:$AF,23,FALSE),1,10),"")),"")</f>
        <v/>
      </c>
      <c r="Q1075" s="16" t="str">
        <f>IFERROR(INT(IF(MID(VLOOKUP(B1075,IMPORT!$F:$AF,26,FALSE),1,10)&lt;&gt;"null",MID(VLOOKUP(B1075,IMPORT!$F:$AF,26,FALSE),1,10),"")),"")</f>
        <v/>
      </c>
      <c r="R1075" s="16" t="str">
        <f>IFERROR(IF(VLOOKUP(B1075,IMPORT!$F:$AF,11,FALSE)="true","X",""),"")</f>
        <v/>
      </c>
      <c r="S1075" s="16" t="str">
        <f>IFERROR(IF(VLOOKUP(B1075,IMPORT!$F:$AF,12,FALSE)="true","X",""),"")</f>
        <v/>
      </c>
      <c r="T1075" s="16" t="str">
        <f>IFERROR(IF(VLOOKUP(B1075,IMPORT!$F:$AF,9,FALSE)="true","X",""),"")</f>
        <v/>
      </c>
      <c r="U1075" s="16" t="str">
        <f>IFERROR(IF(VLOOKUP(B1075,IMPORT!$F:$AF,10,FALSE)="true","X",""),"")</f>
        <v/>
      </c>
      <c r="V1075" s="16" t="str">
        <f>IFERROR(IF(VLOOKUP(B1075,IMPORT!$F:$AF,13,FALSE)="true","X",""),"")</f>
        <v/>
      </c>
      <c r="W1075" s="16" t="str">
        <f>IFERROR(IF(VLOOKUP(B1075,IMPORT!$F:$AF,14,FALSE)="true","X",""),"")</f>
        <v/>
      </c>
      <c r="X1075" s="12" t="str">
        <f>IFERROR(INT(IF(MID(VLOOKUP(B1075,IMPORT!$F:$AF,27,FALSE),1,10)&lt;&gt;"null",MID(VLOOKUP(B1075,IMPORT!$F:$AF,27,FALSE),1,10),"-")),"")</f>
        <v/>
      </c>
      <c r="Y1075" s="21" t="str">
        <f>IFERROR(IF(VLOOKUP(B1075,IMPORT!$F:$AF,24,FALSE)&lt;&gt;"null",VLOOKUP(B1075,IMPORT!$F:$AF,24,FALSE),""),"")</f>
        <v/>
      </c>
      <c r="Z1075" s="18" t="str">
        <f>IFERROR(IF(VLOOKUP(B1075,IMPORT!$F:$AF,25,FALSE)&lt;&gt;"null",VLOOKUP(B1075,IMPORT!$F:$AF,25,FALSE),""),"")</f>
        <v/>
      </c>
    </row>
    <row r="1076" spans="1:26">
      <c r="A1076" s="1" t="str">
        <f>IFERROR(IF(IMPORT!C1076&lt;&gt;"",IMPORT!C1076,""),"")</f>
        <v/>
      </c>
      <c r="B1076" s="1">
        <f>IFERROR(VLOOKUP(D1076,IMPORT!$1:$1048576,6,FALSE),"")</f>
        <v>0</v>
      </c>
      <c r="C1076" s="1" t="str">
        <f>IFERROR(VLOOKUP(B1076,IMPORT!$F:$G,2,FALSE),"")</f>
        <v/>
      </c>
      <c r="D1076" s="8" t="str">
        <f>IFERROR(IF(IMPORT!A1076&lt;&gt;"",IMPORT!A1076,""),"")</f>
        <v/>
      </c>
      <c r="E1076" s="1">
        <f>IFERROR(VLOOKUP(D1076,IMPORT!$1:$1048576,21,FALSE),"")</f>
        <v>0</v>
      </c>
      <c r="F1076" s="22" t="str">
        <f>IFERROR(IF(VLOOKUP(B1076,IMPORT!$F:$J,4,0)="true","","S"),"")</f>
        <v/>
      </c>
      <c r="G1076" s="10" t="str">
        <f>IFERROR(IF(VLOOKUP(B1076,IMPORT!$F:$J,5,0)="normal","","B"),"")</f>
        <v/>
      </c>
      <c r="H1076" s="23" t="str">
        <f>IFERROR(IF(VLOOKUP(B1076,IMPORT!$F:$L,7,0)="true","","P"),"")</f>
        <v/>
      </c>
      <c r="I1076" s="18" t="str">
        <f>IF(AND(OR(IMPORT!K1076="available",IMPORT!K1076="reservation",IMPORT!K1076="reservation-late"),OR(A1076&lt;&gt;"Z - Garage - Livraison",A1076&lt;&gt;"Z - Garage - Livraison")),B1076,"")</f>
        <v/>
      </c>
      <c r="J1076" s="18" t="str">
        <f>IFERROR(IF(VLOOKUP(B1076,IMPORT!$F:$AF,21,FALSE)&lt;&gt;"null",IF(OR(A1076="Z - Garage - Livraison",A1076="Z - Garage - Restitution"),"",B1076),""),"")</f>
        <v/>
      </c>
      <c r="K1076" s="18" t="str">
        <f>IF(AND(J1076="",OR(IMPORT!K1076="intervention",IMPORT!K1076="intervention-late")),IF(OR(A1076="Z - Garage - Livraison",A1076="Z - Garage - Restitution"),"",B1076),"")</f>
        <v/>
      </c>
      <c r="L1076" s="18" t="str">
        <f t="shared" si="32"/>
        <v/>
      </c>
      <c r="M1076" s="20" t="str">
        <f>IFERROR(INT(IF(OR(IMPORT!K1076="intervention",IMPORT!K1076="intervention-late",IMPORT!K1076="unavailable"),IF(J1076&lt;&gt;"",MID(VLOOKUP(B1076,IMPORT!$F:$AF,21,0),1,10),MID(VLOOKUP(B1076,IMPORT!$F:$AF,19,0),1,10)),"")),"")</f>
        <v/>
      </c>
      <c r="N1076" s="20" t="str">
        <f>IFERROR(INT(IF(OR(IMPORT!K1076="intervention",IMPORT!K1076="intervention-late",IMPORT!K1076="unavailable"),IF(J1076&lt;&gt;"",MID(VLOOKUP(B1076,IMPORT!$F:$AF,22,0),1,10),MID(VLOOKUP(B1076,IMPORT!$F:$AF,20,0),1,10)),"")),"")</f>
        <v/>
      </c>
      <c r="O1076" s="18" t="str">
        <f t="shared" ca="1" si="33"/>
        <v/>
      </c>
      <c r="P1076" s="14" t="str">
        <f>IFERROR(INT(IF(MID(VLOOKUP(B1076,IMPORT!$F:$AF,23,FALSE),1,10)&lt;&gt;"null",MID(VLOOKUP(B1076,IMPORT!$F:$AF,23,FALSE),1,10),"")),"")</f>
        <v/>
      </c>
      <c r="Q1076" s="16" t="str">
        <f>IFERROR(INT(IF(MID(VLOOKUP(B1076,IMPORT!$F:$AF,26,FALSE),1,10)&lt;&gt;"null",MID(VLOOKUP(B1076,IMPORT!$F:$AF,26,FALSE),1,10),"")),"")</f>
        <v/>
      </c>
      <c r="R1076" s="16" t="str">
        <f>IFERROR(IF(VLOOKUP(B1076,IMPORT!$F:$AF,11,FALSE)="true","X",""),"")</f>
        <v/>
      </c>
      <c r="S1076" s="16" t="str">
        <f>IFERROR(IF(VLOOKUP(B1076,IMPORT!$F:$AF,12,FALSE)="true","X",""),"")</f>
        <v/>
      </c>
      <c r="T1076" s="16" t="str">
        <f>IFERROR(IF(VLOOKUP(B1076,IMPORT!$F:$AF,9,FALSE)="true","X",""),"")</f>
        <v/>
      </c>
      <c r="U1076" s="16" t="str">
        <f>IFERROR(IF(VLOOKUP(B1076,IMPORT!$F:$AF,10,FALSE)="true","X",""),"")</f>
        <v/>
      </c>
      <c r="V1076" s="16" t="str">
        <f>IFERROR(IF(VLOOKUP(B1076,IMPORT!$F:$AF,13,FALSE)="true","X",""),"")</f>
        <v/>
      </c>
      <c r="W1076" s="16" t="str">
        <f>IFERROR(IF(VLOOKUP(B1076,IMPORT!$F:$AF,14,FALSE)="true","X",""),"")</f>
        <v/>
      </c>
      <c r="X1076" s="12" t="str">
        <f>IFERROR(INT(IF(MID(VLOOKUP(B1076,IMPORT!$F:$AF,27,FALSE),1,10)&lt;&gt;"null",MID(VLOOKUP(B1076,IMPORT!$F:$AF,27,FALSE),1,10),"-")),"")</f>
        <v/>
      </c>
      <c r="Y1076" s="21" t="str">
        <f>IFERROR(IF(VLOOKUP(B1076,IMPORT!$F:$AF,24,FALSE)&lt;&gt;"null",VLOOKUP(B1076,IMPORT!$F:$AF,24,FALSE),""),"")</f>
        <v/>
      </c>
      <c r="Z1076" s="18" t="str">
        <f>IFERROR(IF(VLOOKUP(B1076,IMPORT!$F:$AF,25,FALSE)&lt;&gt;"null",VLOOKUP(B1076,IMPORT!$F:$AF,25,FALSE),""),"")</f>
        <v/>
      </c>
    </row>
    <row r="1077" spans="1:26">
      <c r="A1077" s="1" t="str">
        <f>IFERROR(IF(IMPORT!C1077&lt;&gt;"",IMPORT!C1077,""),"")</f>
        <v/>
      </c>
      <c r="B1077" s="1">
        <f>IFERROR(VLOOKUP(D1077,IMPORT!$1:$1048576,6,FALSE),"")</f>
        <v>0</v>
      </c>
      <c r="C1077" s="1" t="str">
        <f>IFERROR(VLOOKUP(B1077,IMPORT!$F:$G,2,FALSE),"")</f>
        <v/>
      </c>
      <c r="D1077" s="8" t="str">
        <f>IFERROR(IF(IMPORT!A1077&lt;&gt;"",IMPORT!A1077,""),"")</f>
        <v/>
      </c>
      <c r="E1077" s="1">
        <f>IFERROR(VLOOKUP(D1077,IMPORT!$1:$1048576,21,FALSE),"")</f>
        <v>0</v>
      </c>
      <c r="F1077" s="22" t="str">
        <f>IFERROR(IF(VLOOKUP(B1077,IMPORT!$F:$J,4,0)="true","","S"),"")</f>
        <v/>
      </c>
      <c r="G1077" s="10" t="str">
        <f>IFERROR(IF(VLOOKUP(B1077,IMPORT!$F:$J,5,0)="normal","","B"),"")</f>
        <v/>
      </c>
      <c r="H1077" s="23" t="str">
        <f>IFERROR(IF(VLOOKUP(B1077,IMPORT!$F:$L,7,0)="true","","P"),"")</f>
        <v/>
      </c>
      <c r="I1077" s="18" t="str">
        <f>IF(AND(OR(IMPORT!K1077="available",IMPORT!K1077="reservation",IMPORT!K1077="reservation-late"),OR(A1077&lt;&gt;"Z - Garage - Livraison",A1077&lt;&gt;"Z - Garage - Livraison")),B1077,"")</f>
        <v/>
      </c>
      <c r="J1077" s="18" t="str">
        <f>IFERROR(IF(VLOOKUP(B1077,IMPORT!$F:$AF,21,FALSE)&lt;&gt;"null",IF(OR(A1077="Z - Garage - Livraison",A1077="Z - Garage - Restitution"),"",B1077),""),"")</f>
        <v/>
      </c>
      <c r="K1077" s="18" t="str">
        <f>IF(AND(J1077="",OR(IMPORT!K1077="intervention",IMPORT!K1077="intervention-late")),IF(OR(A1077="Z - Garage - Livraison",A1077="Z - Garage - Restitution"),"",B1077),"")</f>
        <v/>
      </c>
      <c r="L1077" s="18" t="str">
        <f t="shared" si="32"/>
        <v/>
      </c>
      <c r="M1077" s="20" t="str">
        <f>IFERROR(INT(IF(OR(IMPORT!K1077="intervention",IMPORT!K1077="intervention-late",IMPORT!K1077="unavailable"),IF(J1077&lt;&gt;"",MID(VLOOKUP(B1077,IMPORT!$F:$AF,21,0),1,10),MID(VLOOKUP(B1077,IMPORT!$F:$AF,19,0),1,10)),"")),"")</f>
        <v/>
      </c>
      <c r="N1077" s="20" t="str">
        <f>IFERROR(INT(IF(OR(IMPORT!K1077="intervention",IMPORT!K1077="intervention-late",IMPORT!K1077="unavailable"),IF(J1077&lt;&gt;"",MID(VLOOKUP(B1077,IMPORT!$F:$AF,22,0),1,10),MID(VLOOKUP(B1077,IMPORT!$F:$AF,20,0),1,10)),"")),"")</f>
        <v/>
      </c>
      <c r="O1077" s="18" t="str">
        <f t="shared" ca="1" si="33"/>
        <v/>
      </c>
      <c r="P1077" s="14" t="str">
        <f>IFERROR(INT(IF(MID(VLOOKUP(B1077,IMPORT!$F:$AF,23,FALSE),1,10)&lt;&gt;"null",MID(VLOOKUP(B1077,IMPORT!$F:$AF,23,FALSE),1,10),"")),"")</f>
        <v/>
      </c>
      <c r="Q1077" s="16" t="str">
        <f>IFERROR(INT(IF(MID(VLOOKUP(B1077,IMPORT!$F:$AF,26,FALSE),1,10)&lt;&gt;"null",MID(VLOOKUP(B1077,IMPORT!$F:$AF,26,FALSE),1,10),"")),"")</f>
        <v/>
      </c>
      <c r="R1077" s="16" t="str">
        <f>IFERROR(IF(VLOOKUP(B1077,IMPORT!$F:$AF,11,FALSE)="true","X",""),"")</f>
        <v/>
      </c>
      <c r="S1077" s="16" t="str">
        <f>IFERROR(IF(VLOOKUP(B1077,IMPORT!$F:$AF,12,FALSE)="true","X",""),"")</f>
        <v/>
      </c>
      <c r="T1077" s="16" t="str">
        <f>IFERROR(IF(VLOOKUP(B1077,IMPORT!$F:$AF,9,FALSE)="true","X",""),"")</f>
        <v/>
      </c>
      <c r="U1077" s="16" t="str">
        <f>IFERROR(IF(VLOOKUP(B1077,IMPORT!$F:$AF,10,FALSE)="true","X",""),"")</f>
        <v/>
      </c>
      <c r="V1077" s="16" t="str">
        <f>IFERROR(IF(VLOOKUP(B1077,IMPORT!$F:$AF,13,FALSE)="true","X",""),"")</f>
        <v/>
      </c>
      <c r="W1077" s="16" t="str">
        <f>IFERROR(IF(VLOOKUP(B1077,IMPORT!$F:$AF,14,FALSE)="true","X",""),"")</f>
        <v/>
      </c>
      <c r="X1077" s="12" t="str">
        <f>IFERROR(INT(IF(MID(VLOOKUP(B1077,IMPORT!$F:$AF,27,FALSE),1,10)&lt;&gt;"null",MID(VLOOKUP(B1077,IMPORT!$F:$AF,27,FALSE),1,10),"-")),"")</f>
        <v/>
      </c>
      <c r="Y1077" s="21" t="str">
        <f>IFERROR(IF(VLOOKUP(B1077,IMPORT!$F:$AF,24,FALSE)&lt;&gt;"null",VLOOKUP(B1077,IMPORT!$F:$AF,24,FALSE),""),"")</f>
        <v/>
      </c>
      <c r="Z1077" s="18" t="str">
        <f>IFERROR(IF(VLOOKUP(B1077,IMPORT!$F:$AF,25,FALSE)&lt;&gt;"null",VLOOKUP(B1077,IMPORT!$F:$AF,25,FALSE),""),"")</f>
        <v/>
      </c>
    </row>
    <row r="1078" spans="1:26">
      <c r="A1078" s="1" t="str">
        <f>IFERROR(IF(IMPORT!C1078&lt;&gt;"",IMPORT!C1078,""),"")</f>
        <v/>
      </c>
      <c r="B1078" s="1">
        <f>IFERROR(VLOOKUP(D1078,IMPORT!$1:$1048576,6,FALSE),"")</f>
        <v>0</v>
      </c>
      <c r="C1078" s="1" t="str">
        <f>IFERROR(VLOOKUP(B1078,IMPORT!$F:$G,2,FALSE),"")</f>
        <v/>
      </c>
      <c r="D1078" s="8" t="str">
        <f>IFERROR(IF(IMPORT!A1078&lt;&gt;"",IMPORT!A1078,""),"")</f>
        <v/>
      </c>
      <c r="E1078" s="1">
        <f>IFERROR(VLOOKUP(D1078,IMPORT!$1:$1048576,21,FALSE),"")</f>
        <v>0</v>
      </c>
      <c r="F1078" s="22" t="str">
        <f>IFERROR(IF(VLOOKUP(B1078,IMPORT!$F:$J,4,0)="true","","S"),"")</f>
        <v/>
      </c>
      <c r="G1078" s="10" t="str">
        <f>IFERROR(IF(VLOOKUP(B1078,IMPORT!$F:$J,5,0)="normal","","B"),"")</f>
        <v/>
      </c>
      <c r="H1078" s="23" t="str">
        <f>IFERROR(IF(VLOOKUP(B1078,IMPORT!$F:$L,7,0)="true","","P"),"")</f>
        <v/>
      </c>
      <c r="I1078" s="18" t="str">
        <f>IF(AND(OR(IMPORT!K1078="available",IMPORT!K1078="reservation",IMPORT!K1078="reservation-late"),OR(A1078&lt;&gt;"Z - Garage - Livraison",A1078&lt;&gt;"Z - Garage - Livraison")),B1078,"")</f>
        <v/>
      </c>
      <c r="J1078" s="18" t="str">
        <f>IFERROR(IF(VLOOKUP(B1078,IMPORT!$F:$AF,21,FALSE)&lt;&gt;"null",IF(OR(A1078="Z - Garage - Livraison",A1078="Z - Garage - Restitution"),"",B1078),""),"")</f>
        <v/>
      </c>
      <c r="K1078" s="18" t="str">
        <f>IF(AND(J1078="",OR(IMPORT!K1078="intervention",IMPORT!K1078="intervention-late")),IF(OR(A1078="Z - Garage - Livraison",A1078="Z - Garage - Restitution"),"",B1078),"")</f>
        <v/>
      </c>
      <c r="L1078" s="18" t="str">
        <f t="shared" si="32"/>
        <v/>
      </c>
      <c r="M1078" s="20" t="str">
        <f>IFERROR(INT(IF(OR(IMPORT!K1078="intervention",IMPORT!K1078="intervention-late",IMPORT!K1078="unavailable"),IF(J1078&lt;&gt;"",MID(VLOOKUP(B1078,IMPORT!$F:$AF,21,0),1,10),MID(VLOOKUP(B1078,IMPORT!$F:$AF,19,0),1,10)),"")),"")</f>
        <v/>
      </c>
      <c r="N1078" s="20" t="str">
        <f>IFERROR(INT(IF(OR(IMPORT!K1078="intervention",IMPORT!K1078="intervention-late",IMPORT!K1078="unavailable"),IF(J1078&lt;&gt;"",MID(VLOOKUP(B1078,IMPORT!$F:$AF,22,0),1,10),MID(VLOOKUP(B1078,IMPORT!$F:$AF,20,0),1,10)),"")),"")</f>
        <v/>
      </c>
      <c r="O1078" s="18" t="str">
        <f t="shared" ca="1" si="33"/>
        <v/>
      </c>
      <c r="P1078" s="14" t="str">
        <f>IFERROR(INT(IF(MID(VLOOKUP(B1078,IMPORT!$F:$AF,23,FALSE),1,10)&lt;&gt;"null",MID(VLOOKUP(B1078,IMPORT!$F:$AF,23,FALSE),1,10),"")),"")</f>
        <v/>
      </c>
      <c r="Q1078" s="16" t="str">
        <f>IFERROR(INT(IF(MID(VLOOKUP(B1078,IMPORT!$F:$AF,26,FALSE),1,10)&lt;&gt;"null",MID(VLOOKUP(B1078,IMPORT!$F:$AF,26,FALSE),1,10),"")),"")</f>
        <v/>
      </c>
      <c r="R1078" s="16" t="str">
        <f>IFERROR(IF(VLOOKUP(B1078,IMPORT!$F:$AF,11,FALSE)="true","X",""),"")</f>
        <v/>
      </c>
      <c r="S1078" s="16" t="str">
        <f>IFERROR(IF(VLOOKUP(B1078,IMPORT!$F:$AF,12,FALSE)="true","X",""),"")</f>
        <v/>
      </c>
      <c r="T1078" s="16" t="str">
        <f>IFERROR(IF(VLOOKUP(B1078,IMPORT!$F:$AF,9,FALSE)="true","X",""),"")</f>
        <v/>
      </c>
      <c r="U1078" s="16" t="str">
        <f>IFERROR(IF(VLOOKUP(B1078,IMPORT!$F:$AF,10,FALSE)="true","X",""),"")</f>
        <v/>
      </c>
      <c r="V1078" s="16" t="str">
        <f>IFERROR(IF(VLOOKUP(B1078,IMPORT!$F:$AF,13,FALSE)="true","X",""),"")</f>
        <v/>
      </c>
      <c r="W1078" s="16" t="str">
        <f>IFERROR(IF(VLOOKUP(B1078,IMPORT!$F:$AF,14,FALSE)="true","X",""),"")</f>
        <v/>
      </c>
      <c r="X1078" s="12" t="str">
        <f>IFERROR(INT(IF(MID(VLOOKUP(B1078,IMPORT!$F:$AF,27,FALSE),1,10)&lt;&gt;"null",MID(VLOOKUP(B1078,IMPORT!$F:$AF,27,FALSE),1,10),"-")),"")</f>
        <v/>
      </c>
      <c r="Y1078" s="21" t="str">
        <f>IFERROR(IF(VLOOKUP(B1078,IMPORT!$F:$AF,24,FALSE)&lt;&gt;"null",VLOOKUP(B1078,IMPORT!$F:$AF,24,FALSE),""),"")</f>
        <v/>
      </c>
      <c r="Z1078" s="18" t="str">
        <f>IFERROR(IF(VLOOKUP(B1078,IMPORT!$F:$AF,25,FALSE)&lt;&gt;"null",VLOOKUP(B1078,IMPORT!$F:$AF,25,FALSE),""),"")</f>
        <v/>
      </c>
    </row>
    <row r="1079" spans="1:26">
      <c r="A1079" s="1" t="str">
        <f>IFERROR(IF(IMPORT!C1079&lt;&gt;"",IMPORT!C1079,""),"")</f>
        <v/>
      </c>
      <c r="B1079" s="1">
        <f>IFERROR(VLOOKUP(D1079,IMPORT!$1:$1048576,6,FALSE),"")</f>
        <v>0</v>
      </c>
      <c r="C1079" s="1" t="str">
        <f>IFERROR(VLOOKUP(B1079,IMPORT!$F:$G,2,FALSE),"")</f>
        <v/>
      </c>
      <c r="D1079" s="8" t="str">
        <f>IFERROR(IF(IMPORT!A1079&lt;&gt;"",IMPORT!A1079,""),"")</f>
        <v/>
      </c>
      <c r="E1079" s="1">
        <f>IFERROR(VLOOKUP(D1079,IMPORT!$1:$1048576,21,FALSE),"")</f>
        <v>0</v>
      </c>
      <c r="F1079" s="22" t="str">
        <f>IFERROR(IF(VLOOKUP(B1079,IMPORT!$F:$J,4,0)="true","","S"),"")</f>
        <v/>
      </c>
      <c r="G1079" s="10" t="str">
        <f>IFERROR(IF(VLOOKUP(B1079,IMPORT!$F:$J,5,0)="normal","","B"),"")</f>
        <v/>
      </c>
      <c r="H1079" s="23" t="str">
        <f>IFERROR(IF(VLOOKUP(B1079,IMPORT!$F:$L,7,0)="true","","P"),"")</f>
        <v/>
      </c>
      <c r="I1079" s="18" t="str">
        <f>IF(AND(OR(IMPORT!K1079="available",IMPORT!K1079="reservation",IMPORT!K1079="reservation-late"),OR(A1079&lt;&gt;"Z - Garage - Livraison",A1079&lt;&gt;"Z - Garage - Livraison")),B1079,"")</f>
        <v/>
      </c>
      <c r="J1079" s="18" t="str">
        <f>IFERROR(IF(VLOOKUP(B1079,IMPORT!$F:$AF,21,FALSE)&lt;&gt;"null",IF(OR(A1079="Z - Garage - Livraison",A1079="Z - Garage - Restitution"),"",B1079),""),"")</f>
        <v/>
      </c>
      <c r="K1079" s="18" t="str">
        <f>IF(AND(J1079="",OR(IMPORT!K1079="intervention",IMPORT!K1079="intervention-late")),IF(OR(A1079="Z - Garage - Livraison",A1079="Z - Garage - Restitution"),"",B1079),"")</f>
        <v/>
      </c>
      <c r="L1079" s="18" t="str">
        <f t="shared" si="32"/>
        <v/>
      </c>
      <c r="M1079" s="20" t="str">
        <f>IFERROR(INT(IF(OR(IMPORT!K1079="intervention",IMPORT!K1079="intervention-late",IMPORT!K1079="unavailable"),IF(J1079&lt;&gt;"",MID(VLOOKUP(B1079,IMPORT!$F:$AF,21,0),1,10),MID(VLOOKUP(B1079,IMPORT!$F:$AF,19,0),1,10)),"")),"")</f>
        <v/>
      </c>
      <c r="N1079" s="20" t="str">
        <f>IFERROR(INT(IF(OR(IMPORT!K1079="intervention",IMPORT!K1079="intervention-late",IMPORT!K1079="unavailable"),IF(J1079&lt;&gt;"",MID(VLOOKUP(B1079,IMPORT!$F:$AF,22,0),1,10),MID(VLOOKUP(B1079,IMPORT!$F:$AF,20,0),1,10)),"")),"")</f>
        <v/>
      </c>
      <c r="O1079" s="18" t="str">
        <f t="shared" ca="1" si="33"/>
        <v/>
      </c>
      <c r="P1079" s="14" t="str">
        <f>IFERROR(INT(IF(MID(VLOOKUP(B1079,IMPORT!$F:$AF,23,FALSE),1,10)&lt;&gt;"null",MID(VLOOKUP(B1079,IMPORT!$F:$AF,23,FALSE),1,10),"")),"")</f>
        <v/>
      </c>
      <c r="Q1079" s="16" t="str">
        <f>IFERROR(INT(IF(MID(VLOOKUP(B1079,IMPORT!$F:$AF,26,FALSE),1,10)&lt;&gt;"null",MID(VLOOKUP(B1079,IMPORT!$F:$AF,26,FALSE),1,10),"")),"")</f>
        <v/>
      </c>
      <c r="R1079" s="16" t="str">
        <f>IFERROR(IF(VLOOKUP(B1079,IMPORT!$F:$AF,11,FALSE)="true","X",""),"")</f>
        <v/>
      </c>
      <c r="S1079" s="16" t="str">
        <f>IFERROR(IF(VLOOKUP(B1079,IMPORT!$F:$AF,12,FALSE)="true","X",""),"")</f>
        <v/>
      </c>
      <c r="T1079" s="16" t="str">
        <f>IFERROR(IF(VLOOKUP(B1079,IMPORT!$F:$AF,9,FALSE)="true","X",""),"")</f>
        <v/>
      </c>
      <c r="U1079" s="16" t="str">
        <f>IFERROR(IF(VLOOKUP(B1079,IMPORT!$F:$AF,10,FALSE)="true","X",""),"")</f>
        <v/>
      </c>
      <c r="V1079" s="16" t="str">
        <f>IFERROR(IF(VLOOKUP(B1079,IMPORT!$F:$AF,13,FALSE)="true","X",""),"")</f>
        <v/>
      </c>
      <c r="W1079" s="16" t="str">
        <f>IFERROR(IF(VLOOKUP(B1079,IMPORT!$F:$AF,14,FALSE)="true","X",""),"")</f>
        <v/>
      </c>
      <c r="X1079" s="12" t="str">
        <f>IFERROR(INT(IF(MID(VLOOKUP(B1079,IMPORT!$F:$AF,27,FALSE),1,10)&lt;&gt;"null",MID(VLOOKUP(B1079,IMPORT!$F:$AF,27,FALSE),1,10),"-")),"")</f>
        <v/>
      </c>
      <c r="Y1079" s="21" t="str">
        <f>IFERROR(IF(VLOOKUP(B1079,IMPORT!$F:$AF,24,FALSE)&lt;&gt;"null",VLOOKUP(B1079,IMPORT!$F:$AF,24,FALSE),""),"")</f>
        <v/>
      </c>
      <c r="Z1079" s="18" t="str">
        <f>IFERROR(IF(VLOOKUP(B1079,IMPORT!$F:$AF,25,FALSE)&lt;&gt;"null",VLOOKUP(B1079,IMPORT!$F:$AF,25,FALSE),""),"")</f>
        <v/>
      </c>
    </row>
    <row r="1080" spans="1:26">
      <c r="A1080" s="1" t="str">
        <f>IFERROR(IF(IMPORT!C1080&lt;&gt;"",IMPORT!C1080,""),"")</f>
        <v/>
      </c>
      <c r="B1080" s="1">
        <f>IFERROR(VLOOKUP(D1080,IMPORT!$1:$1048576,6,FALSE),"")</f>
        <v>0</v>
      </c>
      <c r="C1080" s="1" t="str">
        <f>IFERROR(VLOOKUP(B1080,IMPORT!$F:$G,2,FALSE),"")</f>
        <v/>
      </c>
      <c r="D1080" s="8" t="str">
        <f>IFERROR(IF(IMPORT!A1080&lt;&gt;"",IMPORT!A1080,""),"")</f>
        <v/>
      </c>
      <c r="E1080" s="1">
        <f>IFERROR(VLOOKUP(D1080,IMPORT!$1:$1048576,21,FALSE),"")</f>
        <v>0</v>
      </c>
      <c r="F1080" s="22" t="str">
        <f>IFERROR(IF(VLOOKUP(B1080,IMPORT!$F:$J,4,0)="true","","S"),"")</f>
        <v/>
      </c>
      <c r="G1080" s="10" t="str">
        <f>IFERROR(IF(VLOOKUP(B1080,IMPORT!$F:$J,5,0)="normal","","B"),"")</f>
        <v/>
      </c>
      <c r="H1080" s="23" t="str">
        <f>IFERROR(IF(VLOOKUP(B1080,IMPORT!$F:$L,7,0)="true","","P"),"")</f>
        <v/>
      </c>
      <c r="I1080" s="18" t="str">
        <f>IF(AND(OR(IMPORT!K1080="available",IMPORT!K1080="reservation",IMPORT!K1080="reservation-late"),OR(A1080&lt;&gt;"Z - Garage - Livraison",A1080&lt;&gt;"Z - Garage - Livraison")),B1080,"")</f>
        <v/>
      </c>
      <c r="J1080" s="18" t="str">
        <f>IFERROR(IF(VLOOKUP(B1080,IMPORT!$F:$AF,21,FALSE)&lt;&gt;"null",IF(OR(A1080="Z - Garage - Livraison",A1080="Z - Garage - Restitution"),"",B1080),""),"")</f>
        <v/>
      </c>
      <c r="K1080" s="18" t="str">
        <f>IF(AND(J1080="",OR(IMPORT!K1080="intervention",IMPORT!K1080="intervention-late")),IF(OR(A1080="Z - Garage - Livraison",A1080="Z - Garage - Restitution"),"",B1080),"")</f>
        <v/>
      </c>
      <c r="L1080" s="18" t="str">
        <f t="shared" si="32"/>
        <v/>
      </c>
      <c r="M1080" s="20" t="str">
        <f>IFERROR(INT(IF(OR(IMPORT!K1080="intervention",IMPORT!K1080="intervention-late",IMPORT!K1080="unavailable"),IF(J1080&lt;&gt;"",MID(VLOOKUP(B1080,IMPORT!$F:$AF,21,0),1,10),MID(VLOOKUP(B1080,IMPORT!$F:$AF,19,0),1,10)),"")),"")</f>
        <v/>
      </c>
      <c r="N1080" s="20" t="str">
        <f>IFERROR(INT(IF(OR(IMPORT!K1080="intervention",IMPORT!K1080="intervention-late",IMPORT!K1080="unavailable"),IF(J1080&lt;&gt;"",MID(VLOOKUP(B1080,IMPORT!$F:$AF,22,0),1,10),MID(VLOOKUP(B1080,IMPORT!$F:$AF,20,0),1,10)),"")),"")</f>
        <v/>
      </c>
      <c r="O1080" s="18" t="str">
        <f t="shared" ca="1" si="33"/>
        <v/>
      </c>
      <c r="P1080" s="14" t="str">
        <f>IFERROR(INT(IF(MID(VLOOKUP(B1080,IMPORT!$F:$AF,23,FALSE),1,10)&lt;&gt;"null",MID(VLOOKUP(B1080,IMPORT!$F:$AF,23,FALSE),1,10),"")),"")</f>
        <v/>
      </c>
      <c r="Q1080" s="16" t="str">
        <f>IFERROR(INT(IF(MID(VLOOKUP(B1080,IMPORT!$F:$AF,26,FALSE),1,10)&lt;&gt;"null",MID(VLOOKUP(B1080,IMPORT!$F:$AF,26,FALSE),1,10),"")),"")</f>
        <v/>
      </c>
      <c r="R1080" s="16" t="str">
        <f>IFERROR(IF(VLOOKUP(B1080,IMPORT!$F:$AF,11,FALSE)="true","X",""),"")</f>
        <v/>
      </c>
      <c r="S1080" s="16" t="str">
        <f>IFERROR(IF(VLOOKUP(B1080,IMPORT!$F:$AF,12,FALSE)="true","X",""),"")</f>
        <v/>
      </c>
      <c r="T1080" s="16" t="str">
        <f>IFERROR(IF(VLOOKUP(B1080,IMPORT!$F:$AF,9,FALSE)="true","X",""),"")</f>
        <v/>
      </c>
      <c r="U1080" s="16" t="str">
        <f>IFERROR(IF(VLOOKUP(B1080,IMPORT!$F:$AF,10,FALSE)="true","X",""),"")</f>
        <v/>
      </c>
      <c r="V1080" s="16" t="str">
        <f>IFERROR(IF(VLOOKUP(B1080,IMPORT!$F:$AF,13,FALSE)="true","X",""),"")</f>
        <v/>
      </c>
      <c r="W1080" s="16" t="str">
        <f>IFERROR(IF(VLOOKUP(B1080,IMPORT!$F:$AF,14,FALSE)="true","X",""),"")</f>
        <v/>
      </c>
      <c r="X1080" s="12" t="str">
        <f>IFERROR(INT(IF(MID(VLOOKUP(B1080,IMPORT!$F:$AF,27,FALSE),1,10)&lt;&gt;"null",MID(VLOOKUP(B1080,IMPORT!$F:$AF,27,FALSE),1,10),"-")),"")</f>
        <v/>
      </c>
      <c r="Y1080" s="21" t="str">
        <f>IFERROR(IF(VLOOKUP(B1080,IMPORT!$F:$AF,24,FALSE)&lt;&gt;"null",VLOOKUP(B1080,IMPORT!$F:$AF,24,FALSE),""),"")</f>
        <v/>
      </c>
      <c r="Z1080" s="18" t="str">
        <f>IFERROR(IF(VLOOKUP(B1080,IMPORT!$F:$AF,25,FALSE)&lt;&gt;"null",VLOOKUP(B1080,IMPORT!$F:$AF,25,FALSE),""),"")</f>
        <v/>
      </c>
    </row>
    <row r="1081" spans="1:26">
      <c r="A1081" s="1" t="str">
        <f>IFERROR(IF(IMPORT!C1081&lt;&gt;"",IMPORT!C1081,""),"")</f>
        <v/>
      </c>
      <c r="B1081" s="1">
        <f>IFERROR(VLOOKUP(D1081,IMPORT!$1:$1048576,6,FALSE),"")</f>
        <v>0</v>
      </c>
      <c r="C1081" s="1" t="str">
        <f>IFERROR(VLOOKUP(B1081,IMPORT!$F:$G,2,FALSE),"")</f>
        <v/>
      </c>
      <c r="D1081" s="8" t="str">
        <f>IFERROR(IF(IMPORT!A1081&lt;&gt;"",IMPORT!A1081,""),"")</f>
        <v/>
      </c>
      <c r="E1081" s="1">
        <f>IFERROR(VLOOKUP(D1081,IMPORT!$1:$1048576,21,FALSE),"")</f>
        <v>0</v>
      </c>
      <c r="F1081" s="22" t="str">
        <f>IFERROR(IF(VLOOKUP(B1081,IMPORT!$F:$J,4,0)="true","","S"),"")</f>
        <v/>
      </c>
      <c r="G1081" s="10" t="str">
        <f>IFERROR(IF(VLOOKUP(B1081,IMPORT!$F:$J,5,0)="normal","","B"),"")</f>
        <v/>
      </c>
      <c r="H1081" s="23" t="str">
        <f>IFERROR(IF(VLOOKUP(B1081,IMPORT!$F:$L,7,0)="true","","P"),"")</f>
        <v/>
      </c>
      <c r="I1081" s="18" t="str">
        <f>IF(AND(OR(IMPORT!K1081="available",IMPORT!K1081="reservation",IMPORT!K1081="reservation-late"),OR(A1081&lt;&gt;"Z - Garage - Livraison",A1081&lt;&gt;"Z - Garage - Livraison")),B1081,"")</f>
        <v/>
      </c>
      <c r="J1081" s="18" t="str">
        <f>IFERROR(IF(VLOOKUP(B1081,IMPORT!$F:$AF,21,FALSE)&lt;&gt;"null",IF(OR(A1081="Z - Garage - Livraison",A1081="Z - Garage - Restitution"),"",B1081),""),"")</f>
        <v/>
      </c>
      <c r="K1081" s="18" t="str">
        <f>IF(AND(J1081="",OR(IMPORT!K1081="intervention",IMPORT!K1081="intervention-late")),IF(OR(A1081="Z - Garage - Livraison",A1081="Z - Garage - Restitution"),"",B1081),"")</f>
        <v/>
      </c>
      <c r="L1081" s="18" t="str">
        <f t="shared" si="32"/>
        <v/>
      </c>
      <c r="M1081" s="20" t="str">
        <f>IFERROR(INT(IF(OR(IMPORT!K1081="intervention",IMPORT!K1081="intervention-late",IMPORT!K1081="unavailable"),IF(J1081&lt;&gt;"",MID(VLOOKUP(B1081,IMPORT!$F:$AF,21,0),1,10),MID(VLOOKUP(B1081,IMPORT!$F:$AF,19,0),1,10)),"")),"")</f>
        <v/>
      </c>
      <c r="N1081" s="20" t="str">
        <f>IFERROR(INT(IF(OR(IMPORT!K1081="intervention",IMPORT!K1081="intervention-late",IMPORT!K1081="unavailable"),IF(J1081&lt;&gt;"",MID(VLOOKUP(B1081,IMPORT!$F:$AF,22,0),1,10),MID(VLOOKUP(B1081,IMPORT!$F:$AF,20,0),1,10)),"")),"")</f>
        <v/>
      </c>
      <c r="O1081" s="18" t="str">
        <f t="shared" ca="1" si="33"/>
        <v/>
      </c>
      <c r="P1081" s="14" t="str">
        <f>IFERROR(INT(IF(MID(VLOOKUP(B1081,IMPORT!$F:$AF,23,FALSE),1,10)&lt;&gt;"null",MID(VLOOKUP(B1081,IMPORT!$F:$AF,23,FALSE),1,10),"")),"")</f>
        <v/>
      </c>
      <c r="Q1081" s="16" t="str">
        <f>IFERROR(INT(IF(MID(VLOOKUP(B1081,IMPORT!$F:$AF,26,FALSE),1,10)&lt;&gt;"null",MID(VLOOKUP(B1081,IMPORT!$F:$AF,26,FALSE),1,10),"")),"")</f>
        <v/>
      </c>
      <c r="R1081" s="16" t="str">
        <f>IFERROR(IF(VLOOKUP(B1081,IMPORT!$F:$AF,11,FALSE)="true","X",""),"")</f>
        <v/>
      </c>
      <c r="S1081" s="16" t="str">
        <f>IFERROR(IF(VLOOKUP(B1081,IMPORT!$F:$AF,12,FALSE)="true","X",""),"")</f>
        <v/>
      </c>
      <c r="T1081" s="16" t="str">
        <f>IFERROR(IF(VLOOKUP(B1081,IMPORT!$F:$AF,9,FALSE)="true","X",""),"")</f>
        <v/>
      </c>
      <c r="U1081" s="16" t="str">
        <f>IFERROR(IF(VLOOKUP(B1081,IMPORT!$F:$AF,10,FALSE)="true","X",""),"")</f>
        <v/>
      </c>
      <c r="V1081" s="16" t="str">
        <f>IFERROR(IF(VLOOKUP(B1081,IMPORT!$F:$AF,13,FALSE)="true","X",""),"")</f>
        <v/>
      </c>
      <c r="W1081" s="16" t="str">
        <f>IFERROR(IF(VLOOKUP(B1081,IMPORT!$F:$AF,14,FALSE)="true","X",""),"")</f>
        <v/>
      </c>
      <c r="X1081" s="12" t="str">
        <f>IFERROR(INT(IF(MID(VLOOKUP(B1081,IMPORT!$F:$AF,27,FALSE),1,10)&lt;&gt;"null",MID(VLOOKUP(B1081,IMPORT!$F:$AF,27,FALSE),1,10),"-")),"")</f>
        <v/>
      </c>
      <c r="Y1081" s="21" t="str">
        <f>IFERROR(IF(VLOOKUP(B1081,IMPORT!$F:$AF,24,FALSE)&lt;&gt;"null",VLOOKUP(B1081,IMPORT!$F:$AF,24,FALSE),""),"")</f>
        <v/>
      </c>
      <c r="Z1081" s="18" t="str">
        <f>IFERROR(IF(VLOOKUP(B1081,IMPORT!$F:$AF,25,FALSE)&lt;&gt;"null",VLOOKUP(B1081,IMPORT!$F:$AF,25,FALSE),""),"")</f>
        <v/>
      </c>
    </row>
    <row r="1082" spans="1:26">
      <c r="A1082" s="1" t="str">
        <f>IFERROR(IF(IMPORT!C1082&lt;&gt;"",IMPORT!C1082,""),"")</f>
        <v/>
      </c>
      <c r="B1082" s="1">
        <f>IFERROR(VLOOKUP(D1082,IMPORT!$1:$1048576,6,FALSE),"")</f>
        <v>0</v>
      </c>
      <c r="C1082" s="1" t="str">
        <f>IFERROR(VLOOKUP(B1082,IMPORT!$F:$G,2,FALSE),"")</f>
        <v/>
      </c>
      <c r="D1082" s="8" t="str">
        <f>IFERROR(IF(IMPORT!A1082&lt;&gt;"",IMPORT!A1082,""),"")</f>
        <v/>
      </c>
      <c r="E1082" s="1">
        <f>IFERROR(VLOOKUP(D1082,IMPORT!$1:$1048576,21,FALSE),"")</f>
        <v>0</v>
      </c>
      <c r="F1082" s="22" t="str">
        <f>IFERROR(IF(VLOOKUP(B1082,IMPORT!$F:$J,4,0)="true","","S"),"")</f>
        <v/>
      </c>
      <c r="G1082" s="10" t="str">
        <f>IFERROR(IF(VLOOKUP(B1082,IMPORT!$F:$J,5,0)="normal","","B"),"")</f>
        <v/>
      </c>
      <c r="H1082" s="23" t="str">
        <f>IFERROR(IF(VLOOKUP(B1082,IMPORT!$F:$L,7,0)="true","","P"),"")</f>
        <v/>
      </c>
      <c r="I1082" s="18" t="str">
        <f>IF(AND(OR(IMPORT!K1082="available",IMPORT!K1082="reservation",IMPORT!K1082="reservation-late"),OR(A1082&lt;&gt;"Z - Garage - Livraison",A1082&lt;&gt;"Z - Garage - Livraison")),B1082,"")</f>
        <v/>
      </c>
      <c r="J1082" s="18" t="str">
        <f>IFERROR(IF(VLOOKUP(B1082,IMPORT!$F:$AF,21,FALSE)&lt;&gt;"null",IF(OR(A1082="Z - Garage - Livraison",A1082="Z - Garage - Restitution"),"",B1082),""),"")</f>
        <v/>
      </c>
      <c r="K1082" s="18" t="str">
        <f>IF(AND(J1082="",OR(IMPORT!K1082="intervention",IMPORT!K1082="intervention-late")),IF(OR(A1082="Z - Garage - Livraison",A1082="Z - Garage - Restitution"),"",B1082),"")</f>
        <v/>
      </c>
      <c r="L1082" s="18" t="str">
        <f t="shared" si="32"/>
        <v/>
      </c>
      <c r="M1082" s="20" t="str">
        <f>IFERROR(INT(IF(OR(IMPORT!K1082="intervention",IMPORT!K1082="intervention-late",IMPORT!K1082="unavailable"),IF(J1082&lt;&gt;"",MID(VLOOKUP(B1082,IMPORT!$F:$AF,21,0),1,10),MID(VLOOKUP(B1082,IMPORT!$F:$AF,19,0),1,10)),"")),"")</f>
        <v/>
      </c>
      <c r="N1082" s="20" t="str">
        <f>IFERROR(INT(IF(OR(IMPORT!K1082="intervention",IMPORT!K1082="intervention-late",IMPORT!K1082="unavailable"),IF(J1082&lt;&gt;"",MID(VLOOKUP(B1082,IMPORT!$F:$AF,22,0),1,10),MID(VLOOKUP(B1082,IMPORT!$F:$AF,20,0),1,10)),"")),"")</f>
        <v/>
      </c>
      <c r="O1082" s="18" t="str">
        <f t="shared" ca="1" si="33"/>
        <v/>
      </c>
      <c r="P1082" s="14" t="str">
        <f>IFERROR(INT(IF(MID(VLOOKUP(B1082,IMPORT!$F:$AF,23,FALSE),1,10)&lt;&gt;"null",MID(VLOOKUP(B1082,IMPORT!$F:$AF,23,FALSE),1,10),"")),"")</f>
        <v/>
      </c>
      <c r="Q1082" s="16" t="str">
        <f>IFERROR(INT(IF(MID(VLOOKUP(B1082,IMPORT!$F:$AF,26,FALSE),1,10)&lt;&gt;"null",MID(VLOOKUP(B1082,IMPORT!$F:$AF,26,FALSE),1,10),"")),"")</f>
        <v/>
      </c>
      <c r="R1082" s="16" t="str">
        <f>IFERROR(IF(VLOOKUP(B1082,IMPORT!$F:$AF,11,FALSE)="true","X",""),"")</f>
        <v/>
      </c>
      <c r="S1082" s="16" t="str">
        <f>IFERROR(IF(VLOOKUP(B1082,IMPORT!$F:$AF,12,FALSE)="true","X",""),"")</f>
        <v/>
      </c>
      <c r="T1082" s="16" t="str">
        <f>IFERROR(IF(VLOOKUP(B1082,IMPORT!$F:$AF,9,FALSE)="true","X",""),"")</f>
        <v/>
      </c>
      <c r="U1082" s="16" t="str">
        <f>IFERROR(IF(VLOOKUP(B1082,IMPORT!$F:$AF,10,FALSE)="true","X",""),"")</f>
        <v/>
      </c>
      <c r="V1082" s="16" t="str">
        <f>IFERROR(IF(VLOOKUP(B1082,IMPORT!$F:$AF,13,FALSE)="true","X",""),"")</f>
        <v/>
      </c>
      <c r="W1082" s="16" t="str">
        <f>IFERROR(IF(VLOOKUP(B1082,IMPORT!$F:$AF,14,FALSE)="true","X",""),"")</f>
        <v/>
      </c>
      <c r="X1082" s="12" t="str">
        <f>IFERROR(INT(IF(MID(VLOOKUP(B1082,IMPORT!$F:$AF,27,FALSE),1,10)&lt;&gt;"null",MID(VLOOKUP(B1082,IMPORT!$F:$AF,27,FALSE),1,10),"-")),"")</f>
        <v/>
      </c>
      <c r="Y1082" s="21" t="str">
        <f>IFERROR(IF(VLOOKUP(B1082,IMPORT!$F:$AF,24,FALSE)&lt;&gt;"null",VLOOKUP(B1082,IMPORT!$F:$AF,24,FALSE),""),"")</f>
        <v/>
      </c>
      <c r="Z1082" s="18" t="str">
        <f>IFERROR(IF(VLOOKUP(B1082,IMPORT!$F:$AF,25,FALSE)&lt;&gt;"null",VLOOKUP(B1082,IMPORT!$F:$AF,25,FALSE),""),"")</f>
        <v/>
      </c>
    </row>
    <row r="1083" spans="1:26">
      <c r="A1083" s="1" t="str">
        <f>IFERROR(IF(IMPORT!C1083&lt;&gt;"",IMPORT!C1083,""),"")</f>
        <v/>
      </c>
      <c r="B1083" s="1">
        <f>IFERROR(VLOOKUP(D1083,IMPORT!$1:$1048576,6,FALSE),"")</f>
        <v>0</v>
      </c>
      <c r="C1083" s="1" t="str">
        <f>IFERROR(VLOOKUP(B1083,IMPORT!$F:$G,2,FALSE),"")</f>
        <v/>
      </c>
      <c r="D1083" s="8" t="str">
        <f>IFERROR(IF(IMPORT!A1083&lt;&gt;"",IMPORT!A1083,""),"")</f>
        <v/>
      </c>
      <c r="E1083" s="1">
        <f>IFERROR(VLOOKUP(D1083,IMPORT!$1:$1048576,21,FALSE),"")</f>
        <v>0</v>
      </c>
      <c r="F1083" s="22" t="str">
        <f>IFERROR(IF(VLOOKUP(B1083,IMPORT!$F:$J,4,0)="true","","S"),"")</f>
        <v/>
      </c>
      <c r="G1083" s="10" t="str">
        <f>IFERROR(IF(VLOOKUP(B1083,IMPORT!$F:$J,5,0)="normal","","B"),"")</f>
        <v/>
      </c>
      <c r="H1083" s="23" t="str">
        <f>IFERROR(IF(VLOOKUP(B1083,IMPORT!$F:$L,7,0)="true","","P"),"")</f>
        <v/>
      </c>
      <c r="I1083" s="18" t="str">
        <f>IF(AND(OR(IMPORT!K1083="available",IMPORT!K1083="reservation",IMPORT!K1083="reservation-late"),OR(A1083&lt;&gt;"Z - Garage - Livraison",A1083&lt;&gt;"Z - Garage - Livraison")),B1083,"")</f>
        <v/>
      </c>
      <c r="J1083" s="18" t="str">
        <f>IFERROR(IF(VLOOKUP(B1083,IMPORT!$F:$AF,21,FALSE)&lt;&gt;"null",IF(OR(A1083="Z - Garage - Livraison",A1083="Z - Garage - Restitution"),"",B1083),""),"")</f>
        <v/>
      </c>
      <c r="K1083" s="18" t="str">
        <f>IF(AND(J1083="",OR(IMPORT!K1083="intervention",IMPORT!K1083="intervention-late")),IF(OR(A1083="Z - Garage - Livraison",A1083="Z - Garage - Restitution"),"",B1083),"")</f>
        <v/>
      </c>
      <c r="L1083" s="18" t="str">
        <f t="shared" si="32"/>
        <v/>
      </c>
      <c r="M1083" s="20" t="str">
        <f>IFERROR(INT(IF(OR(IMPORT!K1083="intervention",IMPORT!K1083="intervention-late",IMPORT!K1083="unavailable"),IF(J1083&lt;&gt;"",MID(VLOOKUP(B1083,IMPORT!$F:$AF,21,0),1,10),MID(VLOOKUP(B1083,IMPORT!$F:$AF,19,0),1,10)),"")),"")</f>
        <v/>
      </c>
      <c r="N1083" s="20" t="str">
        <f>IFERROR(INT(IF(OR(IMPORT!K1083="intervention",IMPORT!K1083="intervention-late",IMPORT!K1083="unavailable"),IF(J1083&lt;&gt;"",MID(VLOOKUP(B1083,IMPORT!$F:$AF,22,0),1,10),MID(VLOOKUP(B1083,IMPORT!$F:$AF,20,0),1,10)),"")),"")</f>
        <v/>
      </c>
      <c r="O1083" s="18" t="str">
        <f t="shared" ca="1" si="33"/>
        <v/>
      </c>
      <c r="P1083" s="14" t="str">
        <f>IFERROR(INT(IF(MID(VLOOKUP(B1083,IMPORT!$F:$AF,23,FALSE),1,10)&lt;&gt;"null",MID(VLOOKUP(B1083,IMPORT!$F:$AF,23,FALSE),1,10),"")),"")</f>
        <v/>
      </c>
      <c r="Q1083" s="16" t="str">
        <f>IFERROR(INT(IF(MID(VLOOKUP(B1083,IMPORT!$F:$AF,26,FALSE),1,10)&lt;&gt;"null",MID(VLOOKUP(B1083,IMPORT!$F:$AF,26,FALSE),1,10),"")),"")</f>
        <v/>
      </c>
      <c r="R1083" s="16" t="str">
        <f>IFERROR(IF(VLOOKUP(B1083,IMPORT!$F:$AF,11,FALSE)="true","X",""),"")</f>
        <v/>
      </c>
      <c r="S1083" s="16" t="str">
        <f>IFERROR(IF(VLOOKUP(B1083,IMPORT!$F:$AF,12,FALSE)="true","X",""),"")</f>
        <v/>
      </c>
      <c r="T1083" s="16" t="str">
        <f>IFERROR(IF(VLOOKUP(B1083,IMPORT!$F:$AF,9,FALSE)="true","X",""),"")</f>
        <v/>
      </c>
      <c r="U1083" s="16" t="str">
        <f>IFERROR(IF(VLOOKUP(B1083,IMPORT!$F:$AF,10,FALSE)="true","X",""),"")</f>
        <v/>
      </c>
      <c r="V1083" s="16" t="str">
        <f>IFERROR(IF(VLOOKUP(B1083,IMPORT!$F:$AF,13,FALSE)="true","X",""),"")</f>
        <v/>
      </c>
      <c r="W1083" s="16" t="str">
        <f>IFERROR(IF(VLOOKUP(B1083,IMPORT!$F:$AF,14,FALSE)="true","X",""),"")</f>
        <v/>
      </c>
      <c r="X1083" s="12" t="str">
        <f>IFERROR(INT(IF(MID(VLOOKUP(B1083,IMPORT!$F:$AF,27,FALSE),1,10)&lt;&gt;"null",MID(VLOOKUP(B1083,IMPORT!$F:$AF,27,FALSE),1,10),"-")),"")</f>
        <v/>
      </c>
      <c r="Y1083" s="21" t="str">
        <f>IFERROR(IF(VLOOKUP(B1083,IMPORT!$F:$AF,24,FALSE)&lt;&gt;"null",VLOOKUP(B1083,IMPORT!$F:$AF,24,FALSE),""),"")</f>
        <v/>
      </c>
      <c r="Z1083" s="18" t="str">
        <f>IFERROR(IF(VLOOKUP(B1083,IMPORT!$F:$AF,25,FALSE)&lt;&gt;"null",VLOOKUP(B1083,IMPORT!$F:$AF,25,FALSE),""),"")</f>
        <v/>
      </c>
    </row>
    <row r="1084" spans="1:26">
      <c r="A1084" s="1" t="str">
        <f>IFERROR(IF(IMPORT!C1084&lt;&gt;"",IMPORT!C1084,""),"")</f>
        <v/>
      </c>
      <c r="B1084" s="1">
        <f>IFERROR(VLOOKUP(D1084,IMPORT!$1:$1048576,6,FALSE),"")</f>
        <v>0</v>
      </c>
      <c r="C1084" s="1" t="str">
        <f>IFERROR(VLOOKUP(B1084,IMPORT!$F:$G,2,FALSE),"")</f>
        <v/>
      </c>
      <c r="D1084" s="8" t="str">
        <f>IFERROR(IF(IMPORT!A1084&lt;&gt;"",IMPORT!A1084,""),"")</f>
        <v/>
      </c>
      <c r="E1084" s="1">
        <f>IFERROR(VLOOKUP(D1084,IMPORT!$1:$1048576,21,FALSE),"")</f>
        <v>0</v>
      </c>
      <c r="F1084" s="22" t="str">
        <f>IFERROR(IF(VLOOKUP(B1084,IMPORT!$F:$J,4,0)="true","","S"),"")</f>
        <v/>
      </c>
      <c r="G1084" s="10" t="str">
        <f>IFERROR(IF(VLOOKUP(B1084,IMPORT!$F:$J,5,0)="normal","","B"),"")</f>
        <v/>
      </c>
      <c r="H1084" s="23" t="str">
        <f>IFERROR(IF(VLOOKUP(B1084,IMPORT!$F:$L,7,0)="true","","P"),"")</f>
        <v/>
      </c>
      <c r="I1084" s="18" t="str">
        <f>IF(AND(OR(IMPORT!K1084="available",IMPORT!K1084="reservation",IMPORT!K1084="reservation-late"),OR(A1084&lt;&gt;"Z - Garage - Livraison",A1084&lt;&gt;"Z - Garage - Livraison")),B1084,"")</f>
        <v/>
      </c>
      <c r="J1084" s="18" t="str">
        <f>IFERROR(IF(VLOOKUP(B1084,IMPORT!$F:$AF,21,FALSE)&lt;&gt;"null",IF(OR(A1084="Z - Garage - Livraison",A1084="Z - Garage - Restitution"),"",B1084),""),"")</f>
        <v/>
      </c>
      <c r="K1084" s="18" t="str">
        <f>IF(AND(J1084="",OR(IMPORT!K1084="intervention",IMPORT!K1084="intervention-late")),IF(OR(A1084="Z - Garage - Livraison",A1084="Z - Garage - Restitution"),"",B1084),"")</f>
        <v/>
      </c>
      <c r="L1084" s="18" t="str">
        <f t="shared" si="32"/>
        <v/>
      </c>
      <c r="M1084" s="20" t="str">
        <f>IFERROR(INT(IF(OR(IMPORT!K1084="intervention",IMPORT!K1084="intervention-late",IMPORT!K1084="unavailable"),IF(J1084&lt;&gt;"",MID(VLOOKUP(B1084,IMPORT!$F:$AF,21,0),1,10),MID(VLOOKUP(B1084,IMPORT!$F:$AF,19,0),1,10)),"")),"")</f>
        <v/>
      </c>
      <c r="N1084" s="20" t="str">
        <f>IFERROR(INT(IF(OR(IMPORT!K1084="intervention",IMPORT!K1084="intervention-late",IMPORT!K1084="unavailable"),IF(J1084&lt;&gt;"",MID(VLOOKUP(B1084,IMPORT!$F:$AF,22,0),1,10),MID(VLOOKUP(B1084,IMPORT!$F:$AF,20,0),1,10)),"")),"")</f>
        <v/>
      </c>
      <c r="O1084" s="18" t="str">
        <f t="shared" ca="1" si="33"/>
        <v/>
      </c>
      <c r="P1084" s="14" t="str">
        <f>IFERROR(INT(IF(MID(VLOOKUP(B1084,IMPORT!$F:$AF,23,FALSE),1,10)&lt;&gt;"null",MID(VLOOKUP(B1084,IMPORT!$F:$AF,23,FALSE),1,10),"")),"")</f>
        <v/>
      </c>
      <c r="Q1084" s="16" t="str">
        <f>IFERROR(INT(IF(MID(VLOOKUP(B1084,IMPORT!$F:$AF,26,FALSE),1,10)&lt;&gt;"null",MID(VLOOKUP(B1084,IMPORT!$F:$AF,26,FALSE),1,10),"")),"")</f>
        <v/>
      </c>
      <c r="R1084" s="16" t="str">
        <f>IFERROR(IF(VLOOKUP(B1084,IMPORT!$F:$AF,11,FALSE)="true","X",""),"")</f>
        <v/>
      </c>
      <c r="S1084" s="16" t="str">
        <f>IFERROR(IF(VLOOKUP(B1084,IMPORT!$F:$AF,12,FALSE)="true","X",""),"")</f>
        <v/>
      </c>
      <c r="T1084" s="16" t="str">
        <f>IFERROR(IF(VLOOKUP(B1084,IMPORT!$F:$AF,9,FALSE)="true","X",""),"")</f>
        <v/>
      </c>
      <c r="U1084" s="16" t="str">
        <f>IFERROR(IF(VLOOKUP(B1084,IMPORT!$F:$AF,10,FALSE)="true","X",""),"")</f>
        <v/>
      </c>
      <c r="V1084" s="16" t="str">
        <f>IFERROR(IF(VLOOKUP(B1084,IMPORT!$F:$AF,13,FALSE)="true","X",""),"")</f>
        <v/>
      </c>
      <c r="W1084" s="16" t="str">
        <f>IFERROR(IF(VLOOKUP(B1084,IMPORT!$F:$AF,14,FALSE)="true","X",""),"")</f>
        <v/>
      </c>
      <c r="X1084" s="12" t="str">
        <f>IFERROR(INT(IF(MID(VLOOKUP(B1084,IMPORT!$F:$AF,27,FALSE),1,10)&lt;&gt;"null",MID(VLOOKUP(B1084,IMPORT!$F:$AF,27,FALSE),1,10),"-")),"")</f>
        <v/>
      </c>
      <c r="Y1084" s="21" t="str">
        <f>IFERROR(IF(VLOOKUP(B1084,IMPORT!$F:$AF,24,FALSE)&lt;&gt;"null",VLOOKUP(B1084,IMPORT!$F:$AF,24,FALSE),""),"")</f>
        <v/>
      </c>
      <c r="Z1084" s="18" t="str">
        <f>IFERROR(IF(VLOOKUP(B1084,IMPORT!$F:$AF,25,FALSE)&lt;&gt;"null",VLOOKUP(B1084,IMPORT!$F:$AF,25,FALSE),""),"")</f>
        <v/>
      </c>
    </row>
    <row r="1085" spans="1:26">
      <c r="A1085" s="1" t="str">
        <f>IFERROR(IF(IMPORT!C1085&lt;&gt;"",IMPORT!C1085,""),"")</f>
        <v/>
      </c>
      <c r="B1085" s="1">
        <f>IFERROR(VLOOKUP(D1085,IMPORT!$1:$1048576,6,FALSE),"")</f>
        <v>0</v>
      </c>
      <c r="C1085" s="1" t="str">
        <f>IFERROR(VLOOKUP(B1085,IMPORT!$F:$G,2,FALSE),"")</f>
        <v/>
      </c>
      <c r="D1085" s="8" t="str">
        <f>IFERROR(IF(IMPORT!A1085&lt;&gt;"",IMPORT!A1085,""),"")</f>
        <v/>
      </c>
      <c r="E1085" s="1">
        <f>IFERROR(VLOOKUP(D1085,IMPORT!$1:$1048576,21,FALSE),"")</f>
        <v>0</v>
      </c>
      <c r="F1085" s="22" t="str">
        <f>IFERROR(IF(VLOOKUP(B1085,IMPORT!$F:$J,4,0)="true","","S"),"")</f>
        <v/>
      </c>
      <c r="G1085" s="10" t="str">
        <f>IFERROR(IF(VLOOKUP(B1085,IMPORT!$F:$J,5,0)="normal","","B"),"")</f>
        <v/>
      </c>
      <c r="H1085" s="23" t="str">
        <f>IFERROR(IF(VLOOKUP(B1085,IMPORT!$F:$L,7,0)="true","","P"),"")</f>
        <v/>
      </c>
      <c r="I1085" s="18" t="str">
        <f>IF(AND(OR(IMPORT!K1085="available",IMPORT!K1085="reservation",IMPORT!K1085="reservation-late"),OR(A1085&lt;&gt;"Z - Garage - Livraison",A1085&lt;&gt;"Z - Garage - Livraison")),B1085,"")</f>
        <v/>
      </c>
      <c r="J1085" s="18" t="str">
        <f>IFERROR(IF(VLOOKUP(B1085,IMPORT!$F:$AF,21,FALSE)&lt;&gt;"null",IF(OR(A1085="Z - Garage - Livraison",A1085="Z - Garage - Restitution"),"",B1085),""),"")</f>
        <v/>
      </c>
      <c r="K1085" s="18" t="str">
        <f>IF(AND(J1085="",OR(IMPORT!K1085="intervention",IMPORT!K1085="intervention-late")),IF(OR(A1085="Z - Garage - Livraison",A1085="Z - Garage - Restitution"),"",B1085),"")</f>
        <v/>
      </c>
      <c r="L1085" s="18" t="str">
        <f t="shared" si="32"/>
        <v/>
      </c>
      <c r="M1085" s="20" t="str">
        <f>IFERROR(INT(IF(OR(IMPORT!K1085="intervention",IMPORT!K1085="intervention-late",IMPORT!K1085="unavailable"),IF(J1085&lt;&gt;"",MID(VLOOKUP(B1085,IMPORT!$F:$AF,21,0),1,10),MID(VLOOKUP(B1085,IMPORT!$F:$AF,19,0),1,10)),"")),"")</f>
        <v/>
      </c>
      <c r="N1085" s="20" t="str">
        <f>IFERROR(INT(IF(OR(IMPORT!K1085="intervention",IMPORT!K1085="intervention-late",IMPORT!K1085="unavailable"),IF(J1085&lt;&gt;"",MID(VLOOKUP(B1085,IMPORT!$F:$AF,22,0),1,10),MID(VLOOKUP(B1085,IMPORT!$F:$AF,20,0),1,10)),"")),"")</f>
        <v/>
      </c>
      <c r="O1085" s="18" t="str">
        <f t="shared" ca="1" si="33"/>
        <v/>
      </c>
      <c r="P1085" s="14" t="str">
        <f>IFERROR(INT(IF(MID(VLOOKUP(B1085,IMPORT!$F:$AF,23,FALSE),1,10)&lt;&gt;"null",MID(VLOOKUP(B1085,IMPORT!$F:$AF,23,FALSE),1,10),"")),"")</f>
        <v/>
      </c>
      <c r="Q1085" s="16" t="str">
        <f>IFERROR(INT(IF(MID(VLOOKUP(B1085,IMPORT!$F:$AF,26,FALSE),1,10)&lt;&gt;"null",MID(VLOOKUP(B1085,IMPORT!$F:$AF,26,FALSE),1,10),"")),"")</f>
        <v/>
      </c>
      <c r="R1085" s="16" t="str">
        <f>IFERROR(IF(VLOOKUP(B1085,IMPORT!$F:$AF,11,FALSE)="true","X",""),"")</f>
        <v/>
      </c>
      <c r="S1085" s="16" t="str">
        <f>IFERROR(IF(VLOOKUP(B1085,IMPORT!$F:$AF,12,FALSE)="true","X",""),"")</f>
        <v/>
      </c>
      <c r="T1085" s="16" t="str">
        <f>IFERROR(IF(VLOOKUP(B1085,IMPORT!$F:$AF,9,FALSE)="true","X",""),"")</f>
        <v/>
      </c>
      <c r="U1085" s="16" t="str">
        <f>IFERROR(IF(VLOOKUP(B1085,IMPORT!$F:$AF,10,FALSE)="true","X",""),"")</f>
        <v/>
      </c>
      <c r="V1085" s="16" t="str">
        <f>IFERROR(IF(VLOOKUP(B1085,IMPORT!$F:$AF,13,FALSE)="true","X",""),"")</f>
        <v/>
      </c>
      <c r="W1085" s="16" t="str">
        <f>IFERROR(IF(VLOOKUP(B1085,IMPORT!$F:$AF,14,FALSE)="true","X",""),"")</f>
        <v/>
      </c>
      <c r="X1085" s="12" t="str">
        <f>IFERROR(INT(IF(MID(VLOOKUP(B1085,IMPORT!$F:$AF,27,FALSE),1,10)&lt;&gt;"null",MID(VLOOKUP(B1085,IMPORT!$F:$AF,27,FALSE),1,10),"-")),"")</f>
        <v/>
      </c>
      <c r="Y1085" s="21" t="str">
        <f>IFERROR(IF(VLOOKUP(B1085,IMPORT!$F:$AF,24,FALSE)&lt;&gt;"null",VLOOKUP(B1085,IMPORT!$F:$AF,24,FALSE),""),"")</f>
        <v/>
      </c>
      <c r="Z1085" s="18" t="str">
        <f>IFERROR(IF(VLOOKUP(B1085,IMPORT!$F:$AF,25,FALSE)&lt;&gt;"null",VLOOKUP(B1085,IMPORT!$F:$AF,25,FALSE),""),"")</f>
        <v/>
      </c>
    </row>
    <row r="1086" spans="1:26">
      <c r="A1086" s="1" t="str">
        <f>IFERROR(IF(IMPORT!C1086&lt;&gt;"",IMPORT!C1086,""),"")</f>
        <v/>
      </c>
      <c r="B1086" s="1">
        <f>IFERROR(VLOOKUP(D1086,IMPORT!$1:$1048576,6,FALSE),"")</f>
        <v>0</v>
      </c>
      <c r="C1086" s="1" t="str">
        <f>IFERROR(VLOOKUP(B1086,IMPORT!$F:$G,2,FALSE),"")</f>
        <v/>
      </c>
      <c r="D1086" s="8" t="str">
        <f>IFERROR(IF(IMPORT!A1086&lt;&gt;"",IMPORT!A1086,""),"")</f>
        <v/>
      </c>
      <c r="E1086" s="1">
        <f>IFERROR(VLOOKUP(D1086,IMPORT!$1:$1048576,21,FALSE),"")</f>
        <v>0</v>
      </c>
      <c r="F1086" s="22" t="str">
        <f>IFERROR(IF(VLOOKUP(B1086,IMPORT!$F:$J,4,0)="true","","S"),"")</f>
        <v/>
      </c>
      <c r="G1086" s="10" t="str">
        <f>IFERROR(IF(VLOOKUP(B1086,IMPORT!$F:$J,5,0)="normal","","B"),"")</f>
        <v/>
      </c>
      <c r="H1086" s="23" t="str">
        <f>IFERROR(IF(VLOOKUP(B1086,IMPORT!$F:$L,7,0)="true","","P"),"")</f>
        <v/>
      </c>
      <c r="I1086" s="18" t="str">
        <f>IF(AND(OR(IMPORT!K1086="available",IMPORT!K1086="reservation",IMPORT!K1086="reservation-late"),OR(A1086&lt;&gt;"Z - Garage - Livraison",A1086&lt;&gt;"Z - Garage - Livraison")),B1086,"")</f>
        <v/>
      </c>
      <c r="J1086" s="18" t="str">
        <f>IFERROR(IF(VLOOKUP(B1086,IMPORT!$F:$AF,21,FALSE)&lt;&gt;"null",IF(OR(A1086="Z - Garage - Livraison",A1086="Z - Garage - Restitution"),"",B1086),""),"")</f>
        <v/>
      </c>
      <c r="K1086" s="18" t="str">
        <f>IF(AND(J1086="",OR(IMPORT!K1086="intervention",IMPORT!K1086="intervention-late")),IF(OR(A1086="Z - Garage - Livraison",A1086="Z - Garage - Restitution"),"",B1086),"")</f>
        <v/>
      </c>
      <c r="L1086" s="18" t="str">
        <f t="shared" si="32"/>
        <v/>
      </c>
      <c r="M1086" s="20" t="str">
        <f>IFERROR(INT(IF(OR(IMPORT!K1086="intervention",IMPORT!K1086="intervention-late",IMPORT!K1086="unavailable"),IF(J1086&lt;&gt;"",MID(VLOOKUP(B1086,IMPORT!$F:$AF,21,0),1,10),MID(VLOOKUP(B1086,IMPORT!$F:$AF,19,0),1,10)),"")),"")</f>
        <v/>
      </c>
      <c r="N1086" s="20" t="str">
        <f>IFERROR(INT(IF(OR(IMPORT!K1086="intervention",IMPORT!K1086="intervention-late",IMPORT!K1086="unavailable"),IF(J1086&lt;&gt;"",MID(VLOOKUP(B1086,IMPORT!$F:$AF,22,0),1,10),MID(VLOOKUP(B1086,IMPORT!$F:$AF,20,0),1,10)),"")),"")</f>
        <v/>
      </c>
      <c r="O1086" s="18" t="str">
        <f t="shared" ca="1" si="33"/>
        <v/>
      </c>
      <c r="P1086" s="14" t="str">
        <f>IFERROR(INT(IF(MID(VLOOKUP(B1086,IMPORT!$F:$AF,23,FALSE),1,10)&lt;&gt;"null",MID(VLOOKUP(B1086,IMPORT!$F:$AF,23,FALSE),1,10),"")),"")</f>
        <v/>
      </c>
      <c r="Q1086" s="16" t="str">
        <f>IFERROR(INT(IF(MID(VLOOKUP(B1086,IMPORT!$F:$AF,26,FALSE),1,10)&lt;&gt;"null",MID(VLOOKUP(B1086,IMPORT!$F:$AF,26,FALSE),1,10),"")),"")</f>
        <v/>
      </c>
      <c r="R1086" s="16" t="str">
        <f>IFERROR(IF(VLOOKUP(B1086,IMPORT!$F:$AF,11,FALSE)="true","X",""),"")</f>
        <v/>
      </c>
      <c r="S1086" s="16" t="str">
        <f>IFERROR(IF(VLOOKUP(B1086,IMPORT!$F:$AF,12,FALSE)="true","X",""),"")</f>
        <v/>
      </c>
      <c r="T1086" s="16" t="str">
        <f>IFERROR(IF(VLOOKUP(B1086,IMPORT!$F:$AF,9,FALSE)="true","X",""),"")</f>
        <v/>
      </c>
      <c r="U1086" s="16" t="str">
        <f>IFERROR(IF(VLOOKUP(B1086,IMPORT!$F:$AF,10,FALSE)="true","X",""),"")</f>
        <v/>
      </c>
      <c r="V1086" s="16" t="str">
        <f>IFERROR(IF(VLOOKUP(B1086,IMPORT!$F:$AF,13,FALSE)="true","X",""),"")</f>
        <v/>
      </c>
      <c r="W1086" s="16" t="str">
        <f>IFERROR(IF(VLOOKUP(B1086,IMPORT!$F:$AF,14,FALSE)="true","X",""),"")</f>
        <v/>
      </c>
      <c r="X1086" s="12" t="str">
        <f>IFERROR(INT(IF(MID(VLOOKUP(B1086,IMPORT!$F:$AF,27,FALSE),1,10)&lt;&gt;"null",MID(VLOOKUP(B1086,IMPORT!$F:$AF,27,FALSE),1,10),"-")),"")</f>
        <v/>
      </c>
      <c r="Y1086" s="21" t="str">
        <f>IFERROR(IF(VLOOKUP(B1086,IMPORT!$F:$AF,24,FALSE)&lt;&gt;"null",VLOOKUP(B1086,IMPORT!$F:$AF,24,FALSE),""),"")</f>
        <v/>
      </c>
      <c r="Z1086" s="18" t="str">
        <f>IFERROR(IF(VLOOKUP(B1086,IMPORT!$F:$AF,25,FALSE)&lt;&gt;"null",VLOOKUP(B1086,IMPORT!$F:$AF,25,FALSE),""),"")</f>
        <v/>
      </c>
    </row>
    <row r="1087" spans="1:26">
      <c r="A1087" s="1" t="str">
        <f>IFERROR(IF(IMPORT!C1087&lt;&gt;"",IMPORT!C1087,""),"")</f>
        <v/>
      </c>
      <c r="B1087" s="1">
        <f>IFERROR(VLOOKUP(D1087,IMPORT!$1:$1048576,6,FALSE),"")</f>
        <v>0</v>
      </c>
      <c r="C1087" s="1" t="str">
        <f>IFERROR(VLOOKUP(B1087,IMPORT!$F:$G,2,FALSE),"")</f>
        <v/>
      </c>
      <c r="D1087" s="8" t="str">
        <f>IFERROR(IF(IMPORT!A1087&lt;&gt;"",IMPORT!A1087,""),"")</f>
        <v/>
      </c>
      <c r="E1087" s="1">
        <f>IFERROR(VLOOKUP(D1087,IMPORT!$1:$1048576,21,FALSE),"")</f>
        <v>0</v>
      </c>
      <c r="F1087" s="22" t="str">
        <f>IFERROR(IF(VLOOKUP(B1087,IMPORT!$F:$J,4,0)="true","","S"),"")</f>
        <v/>
      </c>
      <c r="G1087" s="10" t="str">
        <f>IFERROR(IF(VLOOKUP(B1087,IMPORT!$F:$J,5,0)="normal","","B"),"")</f>
        <v/>
      </c>
      <c r="H1087" s="23" t="str">
        <f>IFERROR(IF(VLOOKUP(B1087,IMPORT!$F:$L,7,0)="true","","P"),"")</f>
        <v/>
      </c>
      <c r="I1087" s="18" t="str">
        <f>IF(AND(OR(IMPORT!K1087="available",IMPORT!K1087="reservation",IMPORT!K1087="reservation-late"),OR(A1087&lt;&gt;"Z - Garage - Livraison",A1087&lt;&gt;"Z - Garage - Livraison")),B1087,"")</f>
        <v/>
      </c>
      <c r="J1087" s="18" t="str">
        <f>IFERROR(IF(VLOOKUP(B1087,IMPORT!$F:$AF,21,FALSE)&lt;&gt;"null",IF(OR(A1087="Z - Garage - Livraison",A1087="Z - Garage - Restitution"),"",B1087),""),"")</f>
        <v/>
      </c>
      <c r="K1087" s="18" t="str">
        <f>IF(AND(J1087="",OR(IMPORT!K1087="intervention",IMPORT!K1087="intervention-late")),IF(OR(A1087="Z - Garage - Livraison",A1087="Z - Garage - Restitution"),"",B1087),"")</f>
        <v/>
      </c>
      <c r="L1087" s="18" t="str">
        <f t="shared" si="32"/>
        <v/>
      </c>
      <c r="M1087" s="20" t="str">
        <f>IFERROR(INT(IF(OR(IMPORT!K1087="intervention",IMPORT!K1087="intervention-late",IMPORT!K1087="unavailable"),IF(J1087&lt;&gt;"",MID(VLOOKUP(B1087,IMPORT!$F:$AF,21,0),1,10),MID(VLOOKUP(B1087,IMPORT!$F:$AF,19,0),1,10)),"")),"")</f>
        <v/>
      </c>
      <c r="N1087" s="20" t="str">
        <f>IFERROR(INT(IF(OR(IMPORT!K1087="intervention",IMPORT!K1087="intervention-late",IMPORT!K1087="unavailable"),IF(J1087&lt;&gt;"",MID(VLOOKUP(B1087,IMPORT!$F:$AF,22,0),1,10),MID(VLOOKUP(B1087,IMPORT!$F:$AF,20,0),1,10)),"")),"")</f>
        <v/>
      </c>
      <c r="O1087" s="18" t="str">
        <f t="shared" ca="1" si="33"/>
        <v/>
      </c>
      <c r="P1087" s="14" t="str">
        <f>IFERROR(INT(IF(MID(VLOOKUP(B1087,IMPORT!$F:$AF,23,FALSE),1,10)&lt;&gt;"null",MID(VLOOKUP(B1087,IMPORT!$F:$AF,23,FALSE),1,10),"")),"")</f>
        <v/>
      </c>
      <c r="Q1087" s="16" t="str">
        <f>IFERROR(INT(IF(MID(VLOOKUP(B1087,IMPORT!$F:$AF,26,FALSE),1,10)&lt;&gt;"null",MID(VLOOKUP(B1087,IMPORT!$F:$AF,26,FALSE),1,10),"")),"")</f>
        <v/>
      </c>
      <c r="R1087" s="16" t="str">
        <f>IFERROR(IF(VLOOKUP(B1087,IMPORT!$F:$AF,11,FALSE)="true","X",""),"")</f>
        <v/>
      </c>
      <c r="S1087" s="16" t="str">
        <f>IFERROR(IF(VLOOKUP(B1087,IMPORT!$F:$AF,12,FALSE)="true","X",""),"")</f>
        <v/>
      </c>
      <c r="T1087" s="16" t="str">
        <f>IFERROR(IF(VLOOKUP(B1087,IMPORT!$F:$AF,9,FALSE)="true","X",""),"")</f>
        <v/>
      </c>
      <c r="U1087" s="16" t="str">
        <f>IFERROR(IF(VLOOKUP(B1087,IMPORT!$F:$AF,10,FALSE)="true","X",""),"")</f>
        <v/>
      </c>
      <c r="V1087" s="16" t="str">
        <f>IFERROR(IF(VLOOKUP(B1087,IMPORT!$F:$AF,13,FALSE)="true","X",""),"")</f>
        <v/>
      </c>
      <c r="W1087" s="16" t="str">
        <f>IFERROR(IF(VLOOKUP(B1087,IMPORT!$F:$AF,14,FALSE)="true","X",""),"")</f>
        <v/>
      </c>
      <c r="X1087" s="12" t="str">
        <f>IFERROR(INT(IF(MID(VLOOKUP(B1087,IMPORT!$F:$AF,27,FALSE),1,10)&lt;&gt;"null",MID(VLOOKUP(B1087,IMPORT!$F:$AF,27,FALSE),1,10),"-")),"")</f>
        <v/>
      </c>
      <c r="Y1087" s="21" t="str">
        <f>IFERROR(IF(VLOOKUP(B1087,IMPORT!$F:$AF,24,FALSE)&lt;&gt;"null",VLOOKUP(B1087,IMPORT!$F:$AF,24,FALSE),""),"")</f>
        <v/>
      </c>
      <c r="Z1087" s="18" t="str">
        <f>IFERROR(IF(VLOOKUP(B1087,IMPORT!$F:$AF,25,FALSE)&lt;&gt;"null",VLOOKUP(B1087,IMPORT!$F:$AF,25,FALSE),""),"")</f>
        <v/>
      </c>
    </row>
    <row r="1088" spans="1:26">
      <c r="A1088" s="1" t="str">
        <f>IFERROR(IF(IMPORT!C1088&lt;&gt;"",IMPORT!C1088,""),"")</f>
        <v/>
      </c>
      <c r="B1088" s="1">
        <f>IFERROR(VLOOKUP(D1088,IMPORT!$1:$1048576,6,FALSE),"")</f>
        <v>0</v>
      </c>
      <c r="C1088" s="1" t="str">
        <f>IFERROR(VLOOKUP(B1088,IMPORT!$F:$G,2,FALSE),"")</f>
        <v/>
      </c>
      <c r="D1088" s="8" t="str">
        <f>IFERROR(IF(IMPORT!A1088&lt;&gt;"",IMPORT!A1088,""),"")</f>
        <v/>
      </c>
      <c r="E1088" s="1">
        <f>IFERROR(VLOOKUP(D1088,IMPORT!$1:$1048576,21,FALSE),"")</f>
        <v>0</v>
      </c>
      <c r="F1088" s="22" t="str">
        <f>IFERROR(IF(VLOOKUP(B1088,IMPORT!$F:$J,4,0)="true","","S"),"")</f>
        <v/>
      </c>
      <c r="G1088" s="10" t="str">
        <f>IFERROR(IF(VLOOKUP(B1088,IMPORT!$F:$J,5,0)="normal","","B"),"")</f>
        <v/>
      </c>
      <c r="H1088" s="23" t="str">
        <f>IFERROR(IF(VLOOKUP(B1088,IMPORT!$F:$L,7,0)="true","","P"),"")</f>
        <v/>
      </c>
      <c r="I1088" s="18" t="str">
        <f>IF(AND(OR(IMPORT!K1088="available",IMPORT!K1088="reservation",IMPORT!K1088="reservation-late"),OR(A1088&lt;&gt;"Z - Garage - Livraison",A1088&lt;&gt;"Z - Garage - Livraison")),B1088,"")</f>
        <v/>
      </c>
      <c r="J1088" s="18" t="str">
        <f>IFERROR(IF(VLOOKUP(B1088,IMPORT!$F:$AF,21,FALSE)&lt;&gt;"null",IF(OR(A1088="Z - Garage - Livraison",A1088="Z - Garage - Restitution"),"",B1088),""),"")</f>
        <v/>
      </c>
      <c r="K1088" s="18" t="str">
        <f>IF(AND(J1088="",OR(IMPORT!K1088="intervention",IMPORT!K1088="intervention-late")),IF(OR(A1088="Z - Garage - Livraison",A1088="Z - Garage - Restitution"),"",B1088),"")</f>
        <v/>
      </c>
      <c r="L1088" s="18" t="str">
        <f t="shared" si="32"/>
        <v/>
      </c>
      <c r="M1088" s="20" t="str">
        <f>IFERROR(INT(IF(OR(IMPORT!K1088="intervention",IMPORT!K1088="intervention-late",IMPORT!K1088="unavailable"),IF(J1088&lt;&gt;"",MID(VLOOKUP(B1088,IMPORT!$F:$AF,21,0),1,10),MID(VLOOKUP(B1088,IMPORT!$F:$AF,19,0),1,10)),"")),"")</f>
        <v/>
      </c>
      <c r="N1088" s="20" t="str">
        <f>IFERROR(INT(IF(OR(IMPORT!K1088="intervention",IMPORT!K1088="intervention-late",IMPORT!K1088="unavailable"),IF(J1088&lt;&gt;"",MID(VLOOKUP(B1088,IMPORT!$F:$AF,22,0),1,10),MID(VLOOKUP(B1088,IMPORT!$F:$AF,20,0),1,10)),"")),"")</f>
        <v/>
      </c>
      <c r="O1088" s="18" t="str">
        <f t="shared" ca="1" si="33"/>
        <v/>
      </c>
      <c r="P1088" s="14" t="str">
        <f>IFERROR(INT(IF(MID(VLOOKUP(B1088,IMPORT!$F:$AF,23,FALSE),1,10)&lt;&gt;"null",MID(VLOOKUP(B1088,IMPORT!$F:$AF,23,FALSE),1,10),"")),"")</f>
        <v/>
      </c>
      <c r="Q1088" s="16" t="str">
        <f>IFERROR(INT(IF(MID(VLOOKUP(B1088,IMPORT!$F:$AF,26,FALSE),1,10)&lt;&gt;"null",MID(VLOOKUP(B1088,IMPORT!$F:$AF,26,FALSE),1,10),"")),"")</f>
        <v/>
      </c>
      <c r="R1088" s="16" t="str">
        <f>IFERROR(IF(VLOOKUP(B1088,IMPORT!$F:$AF,11,FALSE)="true","X",""),"")</f>
        <v/>
      </c>
      <c r="S1088" s="16" t="str">
        <f>IFERROR(IF(VLOOKUP(B1088,IMPORT!$F:$AF,12,FALSE)="true","X",""),"")</f>
        <v/>
      </c>
      <c r="T1088" s="16" t="str">
        <f>IFERROR(IF(VLOOKUP(B1088,IMPORT!$F:$AF,9,FALSE)="true","X",""),"")</f>
        <v/>
      </c>
      <c r="U1088" s="16" t="str">
        <f>IFERROR(IF(VLOOKUP(B1088,IMPORT!$F:$AF,10,FALSE)="true","X",""),"")</f>
        <v/>
      </c>
      <c r="V1088" s="16" t="str">
        <f>IFERROR(IF(VLOOKUP(B1088,IMPORT!$F:$AF,13,FALSE)="true","X",""),"")</f>
        <v/>
      </c>
      <c r="W1088" s="16" t="str">
        <f>IFERROR(IF(VLOOKUP(B1088,IMPORT!$F:$AF,14,FALSE)="true","X",""),"")</f>
        <v/>
      </c>
      <c r="X1088" s="12" t="str">
        <f>IFERROR(INT(IF(MID(VLOOKUP(B1088,IMPORT!$F:$AF,27,FALSE),1,10)&lt;&gt;"null",MID(VLOOKUP(B1088,IMPORT!$F:$AF,27,FALSE),1,10),"-")),"")</f>
        <v/>
      </c>
      <c r="Y1088" s="21" t="str">
        <f>IFERROR(IF(VLOOKUP(B1088,IMPORT!$F:$AF,24,FALSE)&lt;&gt;"null",VLOOKUP(B1088,IMPORT!$F:$AF,24,FALSE),""),"")</f>
        <v/>
      </c>
      <c r="Z1088" s="18" t="str">
        <f>IFERROR(IF(VLOOKUP(B1088,IMPORT!$F:$AF,25,FALSE)&lt;&gt;"null",VLOOKUP(B1088,IMPORT!$F:$AF,25,FALSE),""),"")</f>
        <v/>
      </c>
    </row>
    <row r="1089" spans="1:26">
      <c r="A1089" s="1" t="str">
        <f>IFERROR(IF(IMPORT!C1089&lt;&gt;"",IMPORT!C1089,""),"")</f>
        <v/>
      </c>
      <c r="B1089" s="1">
        <f>IFERROR(VLOOKUP(D1089,IMPORT!$1:$1048576,6,FALSE),"")</f>
        <v>0</v>
      </c>
      <c r="C1089" s="1" t="str">
        <f>IFERROR(VLOOKUP(B1089,IMPORT!$F:$G,2,FALSE),"")</f>
        <v/>
      </c>
      <c r="D1089" s="8" t="str">
        <f>IFERROR(IF(IMPORT!A1089&lt;&gt;"",IMPORT!A1089,""),"")</f>
        <v/>
      </c>
      <c r="E1089" s="1">
        <f>IFERROR(VLOOKUP(D1089,IMPORT!$1:$1048576,21,FALSE),"")</f>
        <v>0</v>
      </c>
      <c r="F1089" s="22" t="str">
        <f>IFERROR(IF(VLOOKUP(B1089,IMPORT!$F:$J,4,0)="true","","S"),"")</f>
        <v/>
      </c>
      <c r="G1089" s="10" t="str">
        <f>IFERROR(IF(VLOOKUP(B1089,IMPORT!$F:$J,5,0)="normal","","B"),"")</f>
        <v/>
      </c>
      <c r="H1089" s="23" t="str">
        <f>IFERROR(IF(VLOOKUP(B1089,IMPORT!$F:$L,7,0)="true","","P"),"")</f>
        <v/>
      </c>
      <c r="I1089" s="18" t="str">
        <f>IF(AND(OR(IMPORT!K1089="available",IMPORT!K1089="reservation",IMPORT!K1089="reservation-late"),OR(A1089&lt;&gt;"Z - Garage - Livraison",A1089&lt;&gt;"Z - Garage - Livraison")),B1089,"")</f>
        <v/>
      </c>
      <c r="J1089" s="18" t="str">
        <f>IFERROR(IF(VLOOKUP(B1089,IMPORT!$F:$AF,21,FALSE)&lt;&gt;"null",IF(OR(A1089="Z - Garage - Livraison",A1089="Z - Garage - Restitution"),"",B1089),""),"")</f>
        <v/>
      </c>
      <c r="K1089" s="18" t="str">
        <f>IF(AND(J1089="",OR(IMPORT!K1089="intervention",IMPORT!K1089="intervention-late")),IF(OR(A1089="Z - Garage - Livraison",A1089="Z - Garage - Restitution"),"",B1089),"")</f>
        <v/>
      </c>
      <c r="L1089" s="18" t="str">
        <f t="shared" si="32"/>
        <v/>
      </c>
      <c r="M1089" s="20" t="str">
        <f>IFERROR(INT(IF(OR(IMPORT!K1089="intervention",IMPORT!K1089="intervention-late",IMPORT!K1089="unavailable"),IF(J1089&lt;&gt;"",MID(VLOOKUP(B1089,IMPORT!$F:$AF,21,0),1,10),MID(VLOOKUP(B1089,IMPORT!$F:$AF,19,0),1,10)),"")),"")</f>
        <v/>
      </c>
      <c r="N1089" s="20" t="str">
        <f>IFERROR(INT(IF(OR(IMPORT!K1089="intervention",IMPORT!K1089="intervention-late",IMPORT!K1089="unavailable"),IF(J1089&lt;&gt;"",MID(VLOOKUP(B1089,IMPORT!$F:$AF,22,0),1,10),MID(VLOOKUP(B1089,IMPORT!$F:$AF,20,0),1,10)),"")),"")</f>
        <v/>
      </c>
      <c r="O1089" s="18" t="str">
        <f t="shared" ca="1" si="33"/>
        <v/>
      </c>
      <c r="P1089" s="14" t="str">
        <f>IFERROR(INT(IF(MID(VLOOKUP(B1089,IMPORT!$F:$AF,23,FALSE),1,10)&lt;&gt;"null",MID(VLOOKUP(B1089,IMPORT!$F:$AF,23,FALSE),1,10),"")),"")</f>
        <v/>
      </c>
      <c r="Q1089" s="16" t="str">
        <f>IFERROR(INT(IF(MID(VLOOKUP(B1089,IMPORT!$F:$AF,26,FALSE),1,10)&lt;&gt;"null",MID(VLOOKUP(B1089,IMPORT!$F:$AF,26,FALSE),1,10),"")),"")</f>
        <v/>
      </c>
      <c r="R1089" s="16" t="str">
        <f>IFERROR(IF(VLOOKUP(B1089,IMPORT!$F:$AF,11,FALSE)="true","X",""),"")</f>
        <v/>
      </c>
      <c r="S1089" s="16" t="str">
        <f>IFERROR(IF(VLOOKUP(B1089,IMPORT!$F:$AF,12,FALSE)="true","X",""),"")</f>
        <v/>
      </c>
      <c r="T1089" s="16" t="str">
        <f>IFERROR(IF(VLOOKUP(B1089,IMPORT!$F:$AF,9,FALSE)="true","X",""),"")</f>
        <v/>
      </c>
      <c r="U1089" s="16" t="str">
        <f>IFERROR(IF(VLOOKUP(B1089,IMPORT!$F:$AF,10,FALSE)="true","X",""),"")</f>
        <v/>
      </c>
      <c r="V1089" s="16" t="str">
        <f>IFERROR(IF(VLOOKUP(B1089,IMPORT!$F:$AF,13,FALSE)="true","X",""),"")</f>
        <v/>
      </c>
      <c r="W1089" s="16" t="str">
        <f>IFERROR(IF(VLOOKUP(B1089,IMPORT!$F:$AF,14,FALSE)="true","X",""),"")</f>
        <v/>
      </c>
      <c r="X1089" s="12" t="str">
        <f>IFERROR(INT(IF(MID(VLOOKUP(B1089,IMPORT!$F:$AF,27,FALSE),1,10)&lt;&gt;"null",MID(VLOOKUP(B1089,IMPORT!$F:$AF,27,FALSE),1,10),"-")),"")</f>
        <v/>
      </c>
      <c r="Y1089" s="21" t="str">
        <f>IFERROR(IF(VLOOKUP(B1089,IMPORT!$F:$AF,24,FALSE)&lt;&gt;"null",VLOOKUP(B1089,IMPORT!$F:$AF,24,FALSE),""),"")</f>
        <v/>
      </c>
      <c r="Z1089" s="18" t="str">
        <f>IFERROR(IF(VLOOKUP(B1089,IMPORT!$F:$AF,25,FALSE)&lt;&gt;"null",VLOOKUP(B1089,IMPORT!$F:$AF,25,FALSE),""),"")</f>
        <v/>
      </c>
    </row>
    <row r="1090" spans="1:26">
      <c r="A1090" s="1" t="str">
        <f>IFERROR(IF(IMPORT!C1090&lt;&gt;"",IMPORT!C1090,""),"")</f>
        <v/>
      </c>
      <c r="B1090" s="1">
        <f>IFERROR(VLOOKUP(D1090,IMPORT!$1:$1048576,6,FALSE),"")</f>
        <v>0</v>
      </c>
      <c r="C1090" s="1" t="str">
        <f>IFERROR(VLOOKUP(B1090,IMPORT!$F:$G,2,FALSE),"")</f>
        <v/>
      </c>
      <c r="D1090" s="8" t="str">
        <f>IFERROR(IF(IMPORT!A1090&lt;&gt;"",IMPORT!A1090,""),"")</f>
        <v/>
      </c>
      <c r="E1090" s="1">
        <f>IFERROR(VLOOKUP(D1090,IMPORT!$1:$1048576,21,FALSE),"")</f>
        <v>0</v>
      </c>
      <c r="F1090" s="22" t="str">
        <f>IFERROR(IF(VLOOKUP(B1090,IMPORT!$F:$J,4,0)="true","","S"),"")</f>
        <v/>
      </c>
      <c r="G1090" s="10" t="str">
        <f>IFERROR(IF(VLOOKUP(B1090,IMPORT!$F:$J,5,0)="normal","","B"),"")</f>
        <v/>
      </c>
      <c r="H1090" s="23" t="str">
        <f>IFERROR(IF(VLOOKUP(B1090,IMPORT!$F:$L,7,0)="true","","P"),"")</f>
        <v/>
      </c>
      <c r="I1090" s="18" t="str">
        <f>IF(AND(OR(IMPORT!K1090="available",IMPORT!K1090="reservation",IMPORT!K1090="reservation-late"),OR(A1090&lt;&gt;"Z - Garage - Livraison",A1090&lt;&gt;"Z - Garage - Livraison")),B1090,"")</f>
        <v/>
      </c>
      <c r="J1090" s="18" t="str">
        <f>IFERROR(IF(VLOOKUP(B1090,IMPORT!$F:$AF,21,FALSE)&lt;&gt;"null",IF(OR(A1090="Z - Garage - Livraison",A1090="Z - Garage - Restitution"),"",B1090),""),"")</f>
        <v/>
      </c>
      <c r="K1090" s="18" t="str">
        <f>IF(AND(J1090="",OR(IMPORT!K1090="intervention",IMPORT!K1090="intervention-late")),IF(OR(A1090="Z - Garage - Livraison",A1090="Z - Garage - Restitution"),"",B1090),"")</f>
        <v/>
      </c>
      <c r="L1090" s="18" t="str">
        <f t="shared" ref="L1090:L1153" si="34">IFERROR(IF(OR(A1090="Z - Garage - Livraison",A1090="Z - Garage - Restitution"),B1090,""),"")</f>
        <v/>
      </c>
      <c r="M1090" s="20" t="str">
        <f>IFERROR(INT(IF(OR(IMPORT!K1090="intervention",IMPORT!K1090="intervention-late",IMPORT!K1090="unavailable"),IF(J1090&lt;&gt;"",MID(VLOOKUP(B1090,IMPORT!$F:$AF,21,0),1,10),MID(VLOOKUP(B1090,IMPORT!$F:$AF,19,0),1,10)),"")),"")</f>
        <v/>
      </c>
      <c r="N1090" s="20" t="str">
        <f>IFERROR(INT(IF(OR(IMPORT!K1090="intervention",IMPORT!K1090="intervention-late",IMPORT!K1090="unavailable"),IF(J1090&lt;&gt;"",MID(VLOOKUP(B1090,IMPORT!$F:$AF,22,0),1,10),MID(VLOOKUP(B1090,IMPORT!$F:$AF,20,0),1,10)),"")),"")</f>
        <v/>
      </c>
      <c r="O1090" s="18" t="str">
        <f t="shared" ca="1" si="33"/>
        <v/>
      </c>
      <c r="P1090" s="14" t="str">
        <f>IFERROR(INT(IF(MID(VLOOKUP(B1090,IMPORT!$F:$AF,23,FALSE),1,10)&lt;&gt;"null",MID(VLOOKUP(B1090,IMPORT!$F:$AF,23,FALSE),1,10),"")),"")</f>
        <v/>
      </c>
      <c r="Q1090" s="16" t="str">
        <f>IFERROR(INT(IF(MID(VLOOKUP(B1090,IMPORT!$F:$AF,26,FALSE),1,10)&lt;&gt;"null",MID(VLOOKUP(B1090,IMPORT!$F:$AF,26,FALSE),1,10),"")),"")</f>
        <v/>
      </c>
      <c r="R1090" s="16" t="str">
        <f>IFERROR(IF(VLOOKUP(B1090,IMPORT!$F:$AF,11,FALSE)="true","X",""),"")</f>
        <v/>
      </c>
      <c r="S1090" s="16" t="str">
        <f>IFERROR(IF(VLOOKUP(B1090,IMPORT!$F:$AF,12,FALSE)="true","X",""),"")</f>
        <v/>
      </c>
      <c r="T1090" s="16" t="str">
        <f>IFERROR(IF(VLOOKUP(B1090,IMPORT!$F:$AF,9,FALSE)="true","X",""),"")</f>
        <v/>
      </c>
      <c r="U1090" s="16" t="str">
        <f>IFERROR(IF(VLOOKUP(B1090,IMPORT!$F:$AF,10,FALSE)="true","X",""),"")</f>
        <v/>
      </c>
      <c r="V1090" s="16" t="str">
        <f>IFERROR(IF(VLOOKUP(B1090,IMPORT!$F:$AF,13,FALSE)="true","X",""),"")</f>
        <v/>
      </c>
      <c r="W1090" s="16" t="str">
        <f>IFERROR(IF(VLOOKUP(B1090,IMPORT!$F:$AF,14,FALSE)="true","X",""),"")</f>
        <v/>
      </c>
      <c r="X1090" s="12" t="str">
        <f>IFERROR(INT(IF(MID(VLOOKUP(B1090,IMPORT!$F:$AF,27,FALSE),1,10)&lt;&gt;"null",MID(VLOOKUP(B1090,IMPORT!$F:$AF,27,FALSE),1,10),"-")),"")</f>
        <v/>
      </c>
      <c r="Y1090" s="21" t="str">
        <f>IFERROR(IF(VLOOKUP(B1090,IMPORT!$F:$AF,24,FALSE)&lt;&gt;"null",VLOOKUP(B1090,IMPORT!$F:$AF,24,FALSE),""),"")</f>
        <v/>
      </c>
      <c r="Z1090" s="18" t="str">
        <f>IFERROR(IF(VLOOKUP(B1090,IMPORT!$F:$AF,25,FALSE)&lt;&gt;"null",VLOOKUP(B1090,IMPORT!$F:$AF,25,FALSE),""),"")</f>
        <v/>
      </c>
    </row>
    <row r="1091" spans="1:26">
      <c r="A1091" s="1" t="str">
        <f>IFERROR(IF(IMPORT!C1091&lt;&gt;"",IMPORT!C1091,""),"")</f>
        <v/>
      </c>
      <c r="B1091" s="1">
        <f>IFERROR(VLOOKUP(D1091,IMPORT!$1:$1048576,6,FALSE),"")</f>
        <v>0</v>
      </c>
      <c r="C1091" s="1" t="str">
        <f>IFERROR(VLOOKUP(B1091,IMPORT!$F:$G,2,FALSE),"")</f>
        <v/>
      </c>
      <c r="D1091" s="8" t="str">
        <f>IFERROR(IF(IMPORT!A1091&lt;&gt;"",IMPORT!A1091,""),"")</f>
        <v/>
      </c>
      <c r="E1091" s="1">
        <f>IFERROR(VLOOKUP(D1091,IMPORT!$1:$1048576,21,FALSE),"")</f>
        <v>0</v>
      </c>
      <c r="F1091" s="22" t="str">
        <f>IFERROR(IF(VLOOKUP(B1091,IMPORT!$F:$J,4,0)="true","","S"),"")</f>
        <v/>
      </c>
      <c r="G1091" s="10" t="str">
        <f>IFERROR(IF(VLOOKUP(B1091,IMPORT!$F:$J,5,0)="normal","","B"),"")</f>
        <v/>
      </c>
      <c r="H1091" s="23" t="str">
        <f>IFERROR(IF(VLOOKUP(B1091,IMPORT!$F:$L,7,0)="true","","P"),"")</f>
        <v/>
      </c>
      <c r="I1091" s="18" t="str">
        <f>IF(AND(OR(IMPORT!K1091="available",IMPORT!K1091="reservation",IMPORT!K1091="reservation-late"),OR(A1091&lt;&gt;"Z - Garage - Livraison",A1091&lt;&gt;"Z - Garage - Livraison")),B1091,"")</f>
        <v/>
      </c>
      <c r="J1091" s="18" t="str">
        <f>IFERROR(IF(VLOOKUP(B1091,IMPORT!$F:$AF,21,FALSE)&lt;&gt;"null",IF(OR(A1091="Z - Garage - Livraison",A1091="Z - Garage - Restitution"),"",B1091),""),"")</f>
        <v/>
      </c>
      <c r="K1091" s="18" t="str">
        <f>IF(AND(J1091="",OR(IMPORT!K1091="intervention",IMPORT!K1091="intervention-late")),IF(OR(A1091="Z - Garage - Livraison",A1091="Z - Garage - Restitution"),"",B1091),"")</f>
        <v/>
      </c>
      <c r="L1091" s="18" t="str">
        <f t="shared" si="34"/>
        <v/>
      </c>
      <c r="M1091" s="20" t="str">
        <f>IFERROR(INT(IF(OR(IMPORT!K1091="intervention",IMPORT!K1091="intervention-late",IMPORT!K1091="unavailable"),IF(J1091&lt;&gt;"",MID(VLOOKUP(B1091,IMPORT!$F:$AF,21,0),1,10),MID(VLOOKUP(B1091,IMPORT!$F:$AF,19,0),1,10)),"")),"")</f>
        <v/>
      </c>
      <c r="N1091" s="20" t="str">
        <f>IFERROR(INT(IF(OR(IMPORT!K1091="intervention",IMPORT!K1091="intervention-late",IMPORT!K1091="unavailable"),IF(J1091&lt;&gt;"",MID(VLOOKUP(B1091,IMPORT!$F:$AF,22,0),1,10),MID(VLOOKUP(B1091,IMPORT!$F:$AF,20,0),1,10)),"")),"")</f>
        <v/>
      </c>
      <c r="O1091" s="18" t="str">
        <f t="shared" ref="O1091:O1154" ca="1" si="35">IF(J1091&lt;&gt;"",IF(N1091&lt;&gt;"",N1091-TODAY(),""),"")</f>
        <v/>
      </c>
      <c r="P1091" s="14" t="str">
        <f>IFERROR(INT(IF(MID(VLOOKUP(B1091,IMPORT!$F:$AF,23,FALSE),1,10)&lt;&gt;"null",MID(VLOOKUP(B1091,IMPORT!$F:$AF,23,FALSE),1,10),"")),"")</f>
        <v/>
      </c>
      <c r="Q1091" s="16" t="str">
        <f>IFERROR(INT(IF(MID(VLOOKUP(B1091,IMPORT!$F:$AF,26,FALSE),1,10)&lt;&gt;"null",MID(VLOOKUP(B1091,IMPORT!$F:$AF,26,FALSE),1,10),"")),"")</f>
        <v/>
      </c>
      <c r="R1091" s="16" t="str">
        <f>IFERROR(IF(VLOOKUP(B1091,IMPORT!$F:$AF,11,FALSE)="true","X",""),"")</f>
        <v/>
      </c>
      <c r="S1091" s="16" t="str">
        <f>IFERROR(IF(VLOOKUP(B1091,IMPORT!$F:$AF,12,FALSE)="true","X",""),"")</f>
        <v/>
      </c>
      <c r="T1091" s="16" t="str">
        <f>IFERROR(IF(VLOOKUP(B1091,IMPORT!$F:$AF,9,FALSE)="true","X",""),"")</f>
        <v/>
      </c>
      <c r="U1091" s="16" t="str">
        <f>IFERROR(IF(VLOOKUP(B1091,IMPORT!$F:$AF,10,FALSE)="true","X",""),"")</f>
        <v/>
      </c>
      <c r="V1091" s="16" t="str">
        <f>IFERROR(IF(VLOOKUP(B1091,IMPORT!$F:$AF,13,FALSE)="true","X",""),"")</f>
        <v/>
      </c>
      <c r="W1091" s="16" t="str">
        <f>IFERROR(IF(VLOOKUP(B1091,IMPORT!$F:$AF,14,FALSE)="true","X",""),"")</f>
        <v/>
      </c>
      <c r="X1091" s="12" t="str">
        <f>IFERROR(INT(IF(MID(VLOOKUP(B1091,IMPORT!$F:$AF,27,FALSE),1,10)&lt;&gt;"null",MID(VLOOKUP(B1091,IMPORT!$F:$AF,27,FALSE),1,10),"-")),"")</f>
        <v/>
      </c>
      <c r="Y1091" s="21" t="str">
        <f>IFERROR(IF(VLOOKUP(B1091,IMPORT!$F:$AF,24,FALSE)&lt;&gt;"null",VLOOKUP(B1091,IMPORT!$F:$AF,24,FALSE),""),"")</f>
        <v/>
      </c>
      <c r="Z1091" s="18" t="str">
        <f>IFERROR(IF(VLOOKUP(B1091,IMPORT!$F:$AF,25,FALSE)&lt;&gt;"null",VLOOKUP(B1091,IMPORT!$F:$AF,25,FALSE),""),"")</f>
        <v/>
      </c>
    </row>
    <row r="1092" spans="1:26">
      <c r="A1092" s="1" t="str">
        <f>IFERROR(IF(IMPORT!C1092&lt;&gt;"",IMPORT!C1092,""),"")</f>
        <v/>
      </c>
      <c r="B1092" s="1">
        <f>IFERROR(VLOOKUP(D1092,IMPORT!$1:$1048576,6,FALSE),"")</f>
        <v>0</v>
      </c>
      <c r="C1092" s="1" t="str">
        <f>IFERROR(VLOOKUP(B1092,IMPORT!$F:$G,2,FALSE),"")</f>
        <v/>
      </c>
      <c r="D1092" s="8" t="str">
        <f>IFERROR(IF(IMPORT!A1092&lt;&gt;"",IMPORT!A1092,""),"")</f>
        <v/>
      </c>
      <c r="E1092" s="1">
        <f>IFERROR(VLOOKUP(D1092,IMPORT!$1:$1048576,21,FALSE),"")</f>
        <v>0</v>
      </c>
      <c r="F1092" s="22" t="str">
        <f>IFERROR(IF(VLOOKUP(B1092,IMPORT!$F:$J,4,0)="true","","S"),"")</f>
        <v/>
      </c>
      <c r="G1092" s="10" t="str">
        <f>IFERROR(IF(VLOOKUP(B1092,IMPORT!$F:$J,5,0)="normal","","B"),"")</f>
        <v/>
      </c>
      <c r="H1092" s="23" t="str">
        <f>IFERROR(IF(VLOOKUP(B1092,IMPORT!$F:$L,7,0)="true","","P"),"")</f>
        <v/>
      </c>
      <c r="I1092" s="18" t="str">
        <f>IF(AND(OR(IMPORT!K1092="available",IMPORT!K1092="reservation",IMPORT!K1092="reservation-late"),OR(A1092&lt;&gt;"Z - Garage - Livraison",A1092&lt;&gt;"Z - Garage - Livraison")),B1092,"")</f>
        <v/>
      </c>
      <c r="J1092" s="18" t="str">
        <f>IFERROR(IF(VLOOKUP(B1092,IMPORT!$F:$AF,21,FALSE)&lt;&gt;"null",IF(OR(A1092="Z - Garage - Livraison",A1092="Z - Garage - Restitution"),"",B1092),""),"")</f>
        <v/>
      </c>
      <c r="K1092" s="18" t="str">
        <f>IF(AND(J1092="",OR(IMPORT!K1092="intervention",IMPORT!K1092="intervention-late")),IF(OR(A1092="Z - Garage - Livraison",A1092="Z - Garage - Restitution"),"",B1092),"")</f>
        <v/>
      </c>
      <c r="L1092" s="18" t="str">
        <f t="shared" si="34"/>
        <v/>
      </c>
      <c r="M1092" s="20" t="str">
        <f>IFERROR(INT(IF(OR(IMPORT!K1092="intervention",IMPORT!K1092="intervention-late",IMPORT!K1092="unavailable"),IF(J1092&lt;&gt;"",MID(VLOOKUP(B1092,IMPORT!$F:$AF,21,0),1,10),MID(VLOOKUP(B1092,IMPORT!$F:$AF,19,0),1,10)),"")),"")</f>
        <v/>
      </c>
      <c r="N1092" s="20" t="str">
        <f>IFERROR(INT(IF(OR(IMPORT!K1092="intervention",IMPORT!K1092="intervention-late",IMPORT!K1092="unavailable"),IF(J1092&lt;&gt;"",MID(VLOOKUP(B1092,IMPORT!$F:$AF,22,0),1,10),MID(VLOOKUP(B1092,IMPORT!$F:$AF,20,0),1,10)),"")),"")</f>
        <v/>
      </c>
      <c r="O1092" s="18" t="str">
        <f t="shared" ca="1" si="35"/>
        <v/>
      </c>
      <c r="P1092" s="14" t="str">
        <f>IFERROR(INT(IF(MID(VLOOKUP(B1092,IMPORT!$F:$AF,23,FALSE),1,10)&lt;&gt;"null",MID(VLOOKUP(B1092,IMPORT!$F:$AF,23,FALSE),1,10),"")),"")</f>
        <v/>
      </c>
      <c r="Q1092" s="16" t="str">
        <f>IFERROR(INT(IF(MID(VLOOKUP(B1092,IMPORT!$F:$AF,26,FALSE),1,10)&lt;&gt;"null",MID(VLOOKUP(B1092,IMPORT!$F:$AF,26,FALSE),1,10),"")),"")</f>
        <v/>
      </c>
      <c r="R1092" s="16" t="str">
        <f>IFERROR(IF(VLOOKUP(B1092,IMPORT!$F:$AF,11,FALSE)="true","X",""),"")</f>
        <v/>
      </c>
      <c r="S1092" s="16" t="str">
        <f>IFERROR(IF(VLOOKUP(B1092,IMPORT!$F:$AF,12,FALSE)="true","X",""),"")</f>
        <v/>
      </c>
      <c r="T1092" s="16" t="str">
        <f>IFERROR(IF(VLOOKUP(B1092,IMPORT!$F:$AF,9,FALSE)="true","X",""),"")</f>
        <v/>
      </c>
      <c r="U1092" s="16" t="str">
        <f>IFERROR(IF(VLOOKUP(B1092,IMPORT!$F:$AF,10,FALSE)="true","X",""),"")</f>
        <v/>
      </c>
      <c r="V1092" s="16" t="str">
        <f>IFERROR(IF(VLOOKUP(B1092,IMPORT!$F:$AF,13,FALSE)="true","X",""),"")</f>
        <v/>
      </c>
      <c r="W1092" s="16" t="str">
        <f>IFERROR(IF(VLOOKUP(B1092,IMPORT!$F:$AF,14,FALSE)="true","X",""),"")</f>
        <v/>
      </c>
      <c r="X1092" s="12" t="str">
        <f>IFERROR(INT(IF(MID(VLOOKUP(B1092,IMPORT!$F:$AF,27,FALSE),1,10)&lt;&gt;"null",MID(VLOOKUP(B1092,IMPORT!$F:$AF,27,FALSE),1,10),"-")),"")</f>
        <v/>
      </c>
      <c r="Y1092" s="21" t="str">
        <f>IFERROR(IF(VLOOKUP(B1092,IMPORT!$F:$AF,24,FALSE)&lt;&gt;"null",VLOOKUP(B1092,IMPORT!$F:$AF,24,FALSE),""),"")</f>
        <v/>
      </c>
      <c r="Z1092" s="18" t="str">
        <f>IFERROR(IF(VLOOKUP(B1092,IMPORT!$F:$AF,25,FALSE)&lt;&gt;"null",VLOOKUP(B1092,IMPORT!$F:$AF,25,FALSE),""),"")</f>
        <v/>
      </c>
    </row>
    <row r="1093" spans="1:26">
      <c r="A1093" s="1" t="str">
        <f>IFERROR(IF(IMPORT!C1093&lt;&gt;"",IMPORT!C1093,""),"")</f>
        <v/>
      </c>
      <c r="B1093" s="1">
        <f>IFERROR(VLOOKUP(D1093,IMPORT!$1:$1048576,6,FALSE),"")</f>
        <v>0</v>
      </c>
      <c r="C1093" s="1" t="str">
        <f>IFERROR(VLOOKUP(B1093,IMPORT!$F:$G,2,FALSE),"")</f>
        <v/>
      </c>
      <c r="D1093" s="8" t="str">
        <f>IFERROR(IF(IMPORT!A1093&lt;&gt;"",IMPORT!A1093,""),"")</f>
        <v/>
      </c>
      <c r="E1093" s="1">
        <f>IFERROR(VLOOKUP(D1093,IMPORT!$1:$1048576,21,FALSE),"")</f>
        <v>0</v>
      </c>
      <c r="F1093" s="22" t="str">
        <f>IFERROR(IF(VLOOKUP(B1093,IMPORT!$F:$J,4,0)="true","","S"),"")</f>
        <v/>
      </c>
      <c r="G1093" s="10" t="str">
        <f>IFERROR(IF(VLOOKUP(B1093,IMPORT!$F:$J,5,0)="normal","","B"),"")</f>
        <v/>
      </c>
      <c r="H1093" s="23" t="str">
        <f>IFERROR(IF(VLOOKUP(B1093,IMPORT!$F:$L,7,0)="true","","P"),"")</f>
        <v/>
      </c>
      <c r="I1093" s="18" t="str">
        <f>IF(AND(OR(IMPORT!K1093="available",IMPORT!K1093="reservation",IMPORT!K1093="reservation-late"),OR(A1093&lt;&gt;"Z - Garage - Livraison",A1093&lt;&gt;"Z - Garage - Livraison")),B1093,"")</f>
        <v/>
      </c>
      <c r="J1093" s="18" t="str">
        <f>IFERROR(IF(VLOOKUP(B1093,IMPORT!$F:$AF,21,FALSE)&lt;&gt;"null",IF(OR(A1093="Z - Garage - Livraison",A1093="Z - Garage - Restitution"),"",B1093),""),"")</f>
        <v/>
      </c>
      <c r="K1093" s="18" t="str">
        <f>IF(AND(J1093="",OR(IMPORT!K1093="intervention",IMPORT!K1093="intervention-late")),IF(OR(A1093="Z - Garage - Livraison",A1093="Z - Garage - Restitution"),"",B1093),"")</f>
        <v/>
      </c>
      <c r="L1093" s="18" t="str">
        <f t="shared" si="34"/>
        <v/>
      </c>
      <c r="M1093" s="20" t="str">
        <f>IFERROR(INT(IF(OR(IMPORT!K1093="intervention",IMPORT!K1093="intervention-late",IMPORT!K1093="unavailable"),IF(J1093&lt;&gt;"",MID(VLOOKUP(B1093,IMPORT!$F:$AF,21,0),1,10),MID(VLOOKUP(B1093,IMPORT!$F:$AF,19,0),1,10)),"")),"")</f>
        <v/>
      </c>
      <c r="N1093" s="20" t="str">
        <f>IFERROR(INT(IF(OR(IMPORT!K1093="intervention",IMPORT!K1093="intervention-late",IMPORT!K1093="unavailable"),IF(J1093&lt;&gt;"",MID(VLOOKUP(B1093,IMPORT!$F:$AF,22,0),1,10),MID(VLOOKUP(B1093,IMPORT!$F:$AF,20,0),1,10)),"")),"")</f>
        <v/>
      </c>
      <c r="O1093" s="18" t="str">
        <f t="shared" ca="1" si="35"/>
        <v/>
      </c>
      <c r="P1093" s="14" t="str">
        <f>IFERROR(INT(IF(MID(VLOOKUP(B1093,IMPORT!$F:$AF,23,FALSE),1,10)&lt;&gt;"null",MID(VLOOKUP(B1093,IMPORT!$F:$AF,23,FALSE),1,10),"")),"")</f>
        <v/>
      </c>
      <c r="Q1093" s="16" t="str">
        <f>IFERROR(INT(IF(MID(VLOOKUP(B1093,IMPORT!$F:$AF,26,FALSE),1,10)&lt;&gt;"null",MID(VLOOKUP(B1093,IMPORT!$F:$AF,26,FALSE),1,10),"")),"")</f>
        <v/>
      </c>
      <c r="R1093" s="16" t="str">
        <f>IFERROR(IF(VLOOKUP(B1093,IMPORT!$F:$AF,11,FALSE)="true","X",""),"")</f>
        <v/>
      </c>
      <c r="S1093" s="16" t="str">
        <f>IFERROR(IF(VLOOKUP(B1093,IMPORT!$F:$AF,12,FALSE)="true","X",""),"")</f>
        <v/>
      </c>
      <c r="T1093" s="16" t="str">
        <f>IFERROR(IF(VLOOKUP(B1093,IMPORT!$F:$AF,9,FALSE)="true","X",""),"")</f>
        <v/>
      </c>
      <c r="U1093" s="16" t="str">
        <f>IFERROR(IF(VLOOKUP(B1093,IMPORT!$F:$AF,10,FALSE)="true","X",""),"")</f>
        <v/>
      </c>
      <c r="V1093" s="16" t="str">
        <f>IFERROR(IF(VLOOKUP(B1093,IMPORT!$F:$AF,13,FALSE)="true","X",""),"")</f>
        <v/>
      </c>
      <c r="W1093" s="16" t="str">
        <f>IFERROR(IF(VLOOKUP(B1093,IMPORT!$F:$AF,14,FALSE)="true","X",""),"")</f>
        <v/>
      </c>
      <c r="X1093" s="12" t="str">
        <f>IFERROR(INT(IF(MID(VLOOKUP(B1093,IMPORT!$F:$AF,27,FALSE),1,10)&lt;&gt;"null",MID(VLOOKUP(B1093,IMPORT!$F:$AF,27,FALSE),1,10),"-")),"")</f>
        <v/>
      </c>
      <c r="Y1093" s="21" t="str">
        <f>IFERROR(IF(VLOOKUP(B1093,IMPORT!$F:$AF,24,FALSE)&lt;&gt;"null",VLOOKUP(B1093,IMPORT!$F:$AF,24,FALSE),""),"")</f>
        <v/>
      </c>
      <c r="Z1093" s="18" t="str">
        <f>IFERROR(IF(VLOOKUP(B1093,IMPORT!$F:$AF,25,FALSE)&lt;&gt;"null",VLOOKUP(B1093,IMPORT!$F:$AF,25,FALSE),""),"")</f>
        <v/>
      </c>
    </row>
    <row r="1094" spans="1:26">
      <c r="A1094" s="1" t="str">
        <f>IFERROR(IF(IMPORT!C1094&lt;&gt;"",IMPORT!C1094,""),"")</f>
        <v/>
      </c>
      <c r="B1094" s="1">
        <f>IFERROR(VLOOKUP(D1094,IMPORT!$1:$1048576,6,FALSE),"")</f>
        <v>0</v>
      </c>
      <c r="C1094" s="1" t="str">
        <f>IFERROR(VLOOKUP(B1094,IMPORT!$F:$G,2,FALSE),"")</f>
        <v/>
      </c>
      <c r="D1094" s="8" t="str">
        <f>IFERROR(IF(IMPORT!A1094&lt;&gt;"",IMPORT!A1094,""),"")</f>
        <v/>
      </c>
      <c r="E1094" s="1">
        <f>IFERROR(VLOOKUP(D1094,IMPORT!$1:$1048576,21,FALSE),"")</f>
        <v>0</v>
      </c>
      <c r="F1094" s="22" t="str">
        <f>IFERROR(IF(VLOOKUP(B1094,IMPORT!$F:$J,4,0)="true","","S"),"")</f>
        <v/>
      </c>
      <c r="G1094" s="10" t="str">
        <f>IFERROR(IF(VLOOKUP(B1094,IMPORT!$F:$J,5,0)="normal","","B"),"")</f>
        <v/>
      </c>
      <c r="H1094" s="23" t="str">
        <f>IFERROR(IF(VLOOKUP(B1094,IMPORT!$F:$L,7,0)="true","","P"),"")</f>
        <v/>
      </c>
      <c r="I1094" s="18" t="str">
        <f>IF(AND(OR(IMPORT!K1094="available",IMPORT!K1094="reservation",IMPORT!K1094="reservation-late"),OR(A1094&lt;&gt;"Z - Garage - Livraison",A1094&lt;&gt;"Z - Garage - Livraison")),B1094,"")</f>
        <v/>
      </c>
      <c r="J1094" s="18" t="str">
        <f>IFERROR(IF(VLOOKUP(B1094,IMPORT!$F:$AF,21,FALSE)&lt;&gt;"null",IF(OR(A1094="Z - Garage - Livraison",A1094="Z - Garage - Restitution"),"",B1094),""),"")</f>
        <v/>
      </c>
      <c r="K1094" s="18" t="str">
        <f>IF(AND(J1094="",OR(IMPORT!K1094="intervention",IMPORT!K1094="intervention-late")),IF(OR(A1094="Z - Garage - Livraison",A1094="Z - Garage - Restitution"),"",B1094),"")</f>
        <v/>
      </c>
      <c r="L1094" s="18" t="str">
        <f t="shared" si="34"/>
        <v/>
      </c>
      <c r="M1094" s="20" t="str">
        <f>IFERROR(INT(IF(OR(IMPORT!K1094="intervention",IMPORT!K1094="intervention-late",IMPORT!K1094="unavailable"),IF(J1094&lt;&gt;"",MID(VLOOKUP(B1094,IMPORT!$F:$AF,21,0),1,10),MID(VLOOKUP(B1094,IMPORT!$F:$AF,19,0),1,10)),"")),"")</f>
        <v/>
      </c>
      <c r="N1094" s="20" t="str">
        <f>IFERROR(INT(IF(OR(IMPORT!K1094="intervention",IMPORT!K1094="intervention-late",IMPORT!K1094="unavailable"),IF(J1094&lt;&gt;"",MID(VLOOKUP(B1094,IMPORT!$F:$AF,22,0),1,10),MID(VLOOKUP(B1094,IMPORT!$F:$AF,20,0),1,10)),"")),"")</f>
        <v/>
      </c>
      <c r="O1094" s="18" t="str">
        <f t="shared" ca="1" si="35"/>
        <v/>
      </c>
      <c r="P1094" s="14" t="str">
        <f>IFERROR(INT(IF(MID(VLOOKUP(B1094,IMPORT!$F:$AF,23,FALSE),1,10)&lt;&gt;"null",MID(VLOOKUP(B1094,IMPORT!$F:$AF,23,FALSE),1,10),"")),"")</f>
        <v/>
      </c>
      <c r="Q1094" s="16" t="str">
        <f>IFERROR(INT(IF(MID(VLOOKUP(B1094,IMPORT!$F:$AF,26,FALSE),1,10)&lt;&gt;"null",MID(VLOOKUP(B1094,IMPORT!$F:$AF,26,FALSE),1,10),"")),"")</f>
        <v/>
      </c>
      <c r="R1094" s="16" t="str">
        <f>IFERROR(IF(VLOOKUP(B1094,IMPORT!$F:$AF,11,FALSE)="true","X",""),"")</f>
        <v/>
      </c>
      <c r="S1094" s="16" t="str">
        <f>IFERROR(IF(VLOOKUP(B1094,IMPORT!$F:$AF,12,FALSE)="true","X",""),"")</f>
        <v/>
      </c>
      <c r="T1094" s="16" t="str">
        <f>IFERROR(IF(VLOOKUP(B1094,IMPORT!$F:$AF,9,FALSE)="true","X",""),"")</f>
        <v/>
      </c>
      <c r="U1094" s="16" t="str">
        <f>IFERROR(IF(VLOOKUP(B1094,IMPORT!$F:$AF,10,FALSE)="true","X",""),"")</f>
        <v/>
      </c>
      <c r="V1094" s="16" t="str">
        <f>IFERROR(IF(VLOOKUP(B1094,IMPORT!$F:$AF,13,FALSE)="true","X",""),"")</f>
        <v/>
      </c>
      <c r="W1094" s="16" t="str">
        <f>IFERROR(IF(VLOOKUP(B1094,IMPORT!$F:$AF,14,FALSE)="true","X",""),"")</f>
        <v/>
      </c>
      <c r="X1094" s="12" t="str">
        <f>IFERROR(INT(IF(MID(VLOOKUP(B1094,IMPORT!$F:$AF,27,FALSE),1,10)&lt;&gt;"null",MID(VLOOKUP(B1094,IMPORT!$F:$AF,27,FALSE),1,10),"-")),"")</f>
        <v/>
      </c>
      <c r="Y1094" s="21" t="str">
        <f>IFERROR(IF(VLOOKUP(B1094,IMPORT!$F:$AF,24,FALSE)&lt;&gt;"null",VLOOKUP(B1094,IMPORT!$F:$AF,24,FALSE),""),"")</f>
        <v/>
      </c>
      <c r="Z1094" s="18" t="str">
        <f>IFERROR(IF(VLOOKUP(B1094,IMPORT!$F:$AF,25,FALSE)&lt;&gt;"null",VLOOKUP(B1094,IMPORT!$F:$AF,25,FALSE),""),"")</f>
        <v/>
      </c>
    </row>
    <row r="1095" spans="1:26">
      <c r="A1095" s="1" t="str">
        <f>IFERROR(IF(IMPORT!C1095&lt;&gt;"",IMPORT!C1095,""),"")</f>
        <v/>
      </c>
      <c r="B1095" s="1">
        <f>IFERROR(VLOOKUP(D1095,IMPORT!$1:$1048576,6,FALSE),"")</f>
        <v>0</v>
      </c>
      <c r="C1095" s="1" t="str">
        <f>IFERROR(VLOOKUP(B1095,IMPORT!$F:$G,2,FALSE),"")</f>
        <v/>
      </c>
      <c r="D1095" s="8" t="str">
        <f>IFERROR(IF(IMPORT!A1095&lt;&gt;"",IMPORT!A1095,""),"")</f>
        <v/>
      </c>
      <c r="E1095" s="1">
        <f>IFERROR(VLOOKUP(D1095,IMPORT!$1:$1048576,21,FALSE),"")</f>
        <v>0</v>
      </c>
      <c r="F1095" s="22" t="str">
        <f>IFERROR(IF(VLOOKUP(B1095,IMPORT!$F:$J,4,0)="true","","S"),"")</f>
        <v/>
      </c>
      <c r="G1095" s="10" t="str">
        <f>IFERROR(IF(VLOOKUP(B1095,IMPORT!$F:$J,5,0)="normal","","B"),"")</f>
        <v/>
      </c>
      <c r="H1095" s="23" t="str">
        <f>IFERROR(IF(VLOOKUP(B1095,IMPORT!$F:$L,7,0)="true","","P"),"")</f>
        <v/>
      </c>
      <c r="I1095" s="18" t="str">
        <f>IF(AND(OR(IMPORT!K1095="available",IMPORT!K1095="reservation",IMPORT!K1095="reservation-late"),OR(A1095&lt;&gt;"Z - Garage - Livraison",A1095&lt;&gt;"Z - Garage - Livraison")),B1095,"")</f>
        <v/>
      </c>
      <c r="J1095" s="18" t="str">
        <f>IFERROR(IF(VLOOKUP(B1095,IMPORT!$F:$AF,21,FALSE)&lt;&gt;"null",IF(OR(A1095="Z - Garage - Livraison",A1095="Z - Garage - Restitution"),"",B1095),""),"")</f>
        <v/>
      </c>
      <c r="K1095" s="18" t="str">
        <f>IF(AND(J1095="",OR(IMPORT!K1095="intervention",IMPORT!K1095="intervention-late")),IF(OR(A1095="Z - Garage - Livraison",A1095="Z - Garage - Restitution"),"",B1095),"")</f>
        <v/>
      </c>
      <c r="L1095" s="18" t="str">
        <f t="shared" si="34"/>
        <v/>
      </c>
      <c r="M1095" s="20" t="str">
        <f>IFERROR(INT(IF(OR(IMPORT!K1095="intervention",IMPORT!K1095="intervention-late",IMPORT!K1095="unavailable"),IF(J1095&lt;&gt;"",MID(VLOOKUP(B1095,IMPORT!$F:$AF,21,0),1,10),MID(VLOOKUP(B1095,IMPORT!$F:$AF,19,0),1,10)),"")),"")</f>
        <v/>
      </c>
      <c r="N1095" s="20" t="str">
        <f>IFERROR(INT(IF(OR(IMPORT!K1095="intervention",IMPORT!K1095="intervention-late",IMPORT!K1095="unavailable"),IF(J1095&lt;&gt;"",MID(VLOOKUP(B1095,IMPORT!$F:$AF,22,0),1,10),MID(VLOOKUP(B1095,IMPORT!$F:$AF,20,0),1,10)),"")),"")</f>
        <v/>
      </c>
      <c r="O1095" s="18" t="str">
        <f t="shared" ca="1" si="35"/>
        <v/>
      </c>
      <c r="P1095" s="14" t="str">
        <f>IFERROR(INT(IF(MID(VLOOKUP(B1095,IMPORT!$F:$AF,23,FALSE),1,10)&lt;&gt;"null",MID(VLOOKUP(B1095,IMPORT!$F:$AF,23,FALSE),1,10),"")),"")</f>
        <v/>
      </c>
      <c r="Q1095" s="16" t="str">
        <f>IFERROR(INT(IF(MID(VLOOKUP(B1095,IMPORT!$F:$AF,26,FALSE),1,10)&lt;&gt;"null",MID(VLOOKUP(B1095,IMPORT!$F:$AF,26,FALSE),1,10),"")),"")</f>
        <v/>
      </c>
      <c r="R1095" s="16" t="str">
        <f>IFERROR(IF(VLOOKUP(B1095,IMPORT!$F:$AF,11,FALSE)="true","X",""),"")</f>
        <v/>
      </c>
      <c r="S1095" s="16" t="str">
        <f>IFERROR(IF(VLOOKUP(B1095,IMPORT!$F:$AF,12,FALSE)="true","X",""),"")</f>
        <v/>
      </c>
      <c r="T1095" s="16" t="str">
        <f>IFERROR(IF(VLOOKUP(B1095,IMPORT!$F:$AF,9,FALSE)="true","X",""),"")</f>
        <v/>
      </c>
      <c r="U1095" s="16" t="str">
        <f>IFERROR(IF(VLOOKUP(B1095,IMPORT!$F:$AF,10,FALSE)="true","X",""),"")</f>
        <v/>
      </c>
      <c r="V1095" s="16" t="str">
        <f>IFERROR(IF(VLOOKUP(B1095,IMPORT!$F:$AF,13,FALSE)="true","X",""),"")</f>
        <v/>
      </c>
      <c r="W1095" s="16" t="str">
        <f>IFERROR(IF(VLOOKUP(B1095,IMPORT!$F:$AF,14,FALSE)="true","X",""),"")</f>
        <v/>
      </c>
      <c r="X1095" s="12" t="str">
        <f>IFERROR(INT(IF(MID(VLOOKUP(B1095,IMPORT!$F:$AF,27,FALSE),1,10)&lt;&gt;"null",MID(VLOOKUP(B1095,IMPORT!$F:$AF,27,FALSE),1,10),"-")),"")</f>
        <v/>
      </c>
      <c r="Y1095" s="21" t="str">
        <f>IFERROR(IF(VLOOKUP(B1095,IMPORT!$F:$AF,24,FALSE)&lt;&gt;"null",VLOOKUP(B1095,IMPORT!$F:$AF,24,FALSE),""),"")</f>
        <v/>
      </c>
      <c r="Z1095" s="18" t="str">
        <f>IFERROR(IF(VLOOKUP(B1095,IMPORT!$F:$AF,25,FALSE)&lt;&gt;"null",VLOOKUP(B1095,IMPORT!$F:$AF,25,FALSE),""),"")</f>
        <v/>
      </c>
    </row>
    <row r="1096" spans="1:26">
      <c r="A1096" s="1" t="str">
        <f>IFERROR(IF(IMPORT!C1096&lt;&gt;"",IMPORT!C1096,""),"")</f>
        <v/>
      </c>
      <c r="B1096" s="1">
        <f>IFERROR(VLOOKUP(D1096,IMPORT!$1:$1048576,6,FALSE),"")</f>
        <v>0</v>
      </c>
      <c r="C1096" s="1" t="str">
        <f>IFERROR(VLOOKUP(B1096,IMPORT!$F:$G,2,FALSE),"")</f>
        <v/>
      </c>
      <c r="D1096" s="8" t="str">
        <f>IFERROR(IF(IMPORT!A1096&lt;&gt;"",IMPORT!A1096,""),"")</f>
        <v/>
      </c>
      <c r="E1096" s="1">
        <f>IFERROR(VLOOKUP(D1096,IMPORT!$1:$1048576,21,FALSE),"")</f>
        <v>0</v>
      </c>
      <c r="F1096" s="22" t="str">
        <f>IFERROR(IF(VLOOKUP(B1096,IMPORT!$F:$J,4,0)="true","","S"),"")</f>
        <v/>
      </c>
      <c r="G1096" s="10" t="str">
        <f>IFERROR(IF(VLOOKUP(B1096,IMPORT!$F:$J,5,0)="normal","","B"),"")</f>
        <v/>
      </c>
      <c r="H1096" s="23" t="str">
        <f>IFERROR(IF(VLOOKUP(B1096,IMPORT!$F:$L,7,0)="true","","P"),"")</f>
        <v/>
      </c>
      <c r="I1096" s="18" t="str">
        <f>IF(AND(OR(IMPORT!K1096="available",IMPORT!K1096="reservation",IMPORT!K1096="reservation-late"),OR(A1096&lt;&gt;"Z - Garage - Livraison",A1096&lt;&gt;"Z - Garage - Livraison")),B1096,"")</f>
        <v/>
      </c>
      <c r="J1096" s="18" t="str">
        <f>IFERROR(IF(VLOOKUP(B1096,IMPORT!$F:$AF,21,FALSE)&lt;&gt;"null",IF(OR(A1096="Z - Garage - Livraison",A1096="Z - Garage - Restitution"),"",B1096),""),"")</f>
        <v/>
      </c>
      <c r="K1096" s="18" t="str">
        <f>IF(AND(J1096="",OR(IMPORT!K1096="intervention",IMPORT!K1096="intervention-late")),IF(OR(A1096="Z - Garage - Livraison",A1096="Z - Garage - Restitution"),"",B1096),"")</f>
        <v/>
      </c>
      <c r="L1096" s="18" t="str">
        <f t="shared" si="34"/>
        <v/>
      </c>
      <c r="M1096" s="20" t="str">
        <f>IFERROR(INT(IF(OR(IMPORT!K1096="intervention",IMPORT!K1096="intervention-late",IMPORT!K1096="unavailable"),IF(J1096&lt;&gt;"",MID(VLOOKUP(B1096,IMPORT!$F:$AF,21,0),1,10),MID(VLOOKUP(B1096,IMPORT!$F:$AF,19,0),1,10)),"")),"")</f>
        <v/>
      </c>
      <c r="N1096" s="20" t="str">
        <f>IFERROR(INT(IF(OR(IMPORT!K1096="intervention",IMPORT!K1096="intervention-late",IMPORT!K1096="unavailable"),IF(J1096&lt;&gt;"",MID(VLOOKUP(B1096,IMPORT!$F:$AF,22,0),1,10),MID(VLOOKUP(B1096,IMPORT!$F:$AF,20,0),1,10)),"")),"")</f>
        <v/>
      </c>
      <c r="O1096" s="18" t="str">
        <f t="shared" ca="1" si="35"/>
        <v/>
      </c>
      <c r="P1096" s="14" t="str">
        <f>IFERROR(INT(IF(MID(VLOOKUP(B1096,IMPORT!$F:$AF,23,FALSE),1,10)&lt;&gt;"null",MID(VLOOKUP(B1096,IMPORT!$F:$AF,23,FALSE),1,10),"")),"")</f>
        <v/>
      </c>
      <c r="Q1096" s="16" t="str">
        <f>IFERROR(INT(IF(MID(VLOOKUP(B1096,IMPORT!$F:$AF,26,FALSE),1,10)&lt;&gt;"null",MID(VLOOKUP(B1096,IMPORT!$F:$AF,26,FALSE),1,10),"")),"")</f>
        <v/>
      </c>
      <c r="R1096" s="16" t="str">
        <f>IFERROR(IF(VLOOKUP(B1096,IMPORT!$F:$AF,11,FALSE)="true","X",""),"")</f>
        <v/>
      </c>
      <c r="S1096" s="16" t="str">
        <f>IFERROR(IF(VLOOKUP(B1096,IMPORT!$F:$AF,12,FALSE)="true","X",""),"")</f>
        <v/>
      </c>
      <c r="T1096" s="16" t="str">
        <f>IFERROR(IF(VLOOKUP(B1096,IMPORT!$F:$AF,9,FALSE)="true","X",""),"")</f>
        <v/>
      </c>
      <c r="U1096" s="16" t="str">
        <f>IFERROR(IF(VLOOKUP(B1096,IMPORT!$F:$AF,10,FALSE)="true","X",""),"")</f>
        <v/>
      </c>
      <c r="V1096" s="16" t="str">
        <f>IFERROR(IF(VLOOKUP(B1096,IMPORT!$F:$AF,13,FALSE)="true","X",""),"")</f>
        <v/>
      </c>
      <c r="W1096" s="16" t="str">
        <f>IFERROR(IF(VLOOKUP(B1096,IMPORT!$F:$AF,14,FALSE)="true","X",""),"")</f>
        <v/>
      </c>
      <c r="X1096" s="12" t="str">
        <f>IFERROR(INT(IF(MID(VLOOKUP(B1096,IMPORT!$F:$AF,27,FALSE),1,10)&lt;&gt;"null",MID(VLOOKUP(B1096,IMPORT!$F:$AF,27,FALSE),1,10),"-")),"")</f>
        <v/>
      </c>
      <c r="Y1096" s="21" t="str">
        <f>IFERROR(IF(VLOOKUP(B1096,IMPORT!$F:$AF,24,FALSE)&lt;&gt;"null",VLOOKUP(B1096,IMPORT!$F:$AF,24,FALSE),""),"")</f>
        <v/>
      </c>
      <c r="Z1096" s="18" t="str">
        <f>IFERROR(IF(VLOOKUP(B1096,IMPORT!$F:$AF,25,FALSE)&lt;&gt;"null",VLOOKUP(B1096,IMPORT!$F:$AF,25,FALSE),""),"")</f>
        <v/>
      </c>
    </row>
    <row r="1097" spans="1:26">
      <c r="A1097" s="1" t="str">
        <f>IFERROR(IF(IMPORT!C1097&lt;&gt;"",IMPORT!C1097,""),"")</f>
        <v/>
      </c>
      <c r="B1097" s="1">
        <f>IFERROR(VLOOKUP(D1097,IMPORT!$1:$1048576,6,FALSE),"")</f>
        <v>0</v>
      </c>
      <c r="C1097" s="1" t="str">
        <f>IFERROR(VLOOKUP(B1097,IMPORT!$F:$G,2,FALSE),"")</f>
        <v/>
      </c>
      <c r="D1097" s="8" t="str">
        <f>IFERROR(IF(IMPORT!A1097&lt;&gt;"",IMPORT!A1097,""),"")</f>
        <v/>
      </c>
      <c r="E1097" s="1">
        <f>IFERROR(VLOOKUP(D1097,IMPORT!$1:$1048576,21,FALSE),"")</f>
        <v>0</v>
      </c>
      <c r="F1097" s="22" t="str">
        <f>IFERROR(IF(VLOOKUP(B1097,IMPORT!$F:$J,4,0)="true","","S"),"")</f>
        <v/>
      </c>
      <c r="G1097" s="10" t="str">
        <f>IFERROR(IF(VLOOKUP(B1097,IMPORT!$F:$J,5,0)="normal","","B"),"")</f>
        <v/>
      </c>
      <c r="H1097" s="23" t="str">
        <f>IFERROR(IF(VLOOKUP(B1097,IMPORT!$F:$L,7,0)="true","","P"),"")</f>
        <v/>
      </c>
      <c r="I1097" s="18" t="str">
        <f>IF(AND(OR(IMPORT!K1097="available",IMPORT!K1097="reservation",IMPORT!K1097="reservation-late"),OR(A1097&lt;&gt;"Z - Garage - Livraison",A1097&lt;&gt;"Z - Garage - Livraison")),B1097,"")</f>
        <v/>
      </c>
      <c r="J1097" s="18" t="str">
        <f>IFERROR(IF(VLOOKUP(B1097,IMPORT!$F:$AF,21,FALSE)&lt;&gt;"null",IF(OR(A1097="Z - Garage - Livraison",A1097="Z - Garage - Restitution"),"",B1097),""),"")</f>
        <v/>
      </c>
      <c r="K1097" s="18" t="str">
        <f>IF(AND(J1097="",OR(IMPORT!K1097="intervention",IMPORT!K1097="intervention-late")),IF(OR(A1097="Z - Garage - Livraison",A1097="Z - Garage - Restitution"),"",B1097),"")</f>
        <v/>
      </c>
      <c r="L1097" s="18" t="str">
        <f t="shared" si="34"/>
        <v/>
      </c>
      <c r="M1097" s="20" t="str">
        <f>IFERROR(INT(IF(OR(IMPORT!K1097="intervention",IMPORT!K1097="intervention-late",IMPORT!K1097="unavailable"),IF(J1097&lt;&gt;"",MID(VLOOKUP(B1097,IMPORT!$F:$AF,21,0),1,10),MID(VLOOKUP(B1097,IMPORT!$F:$AF,19,0),1,10)),"")),"")</f>
        <v/>
      </c>
      <c r="N1097" s="20" t="str">
        <f>IFERROR(INT(IF(OR(IMPORT!K1097="intervention",IMPORT!K1097="intervention-late",IMPORT!K1097="unavailable"),IF(J1097&lt;&gt;"",MID(VLOOKUP(B1097,IMPORT!$F:$AF,22,0),1,10),MID(VLOOKUP(B1097,IMPORT!$F:$AF,20,0),1,10)),"")),"")</f>
        <v/>
      </c>
      <c r="O1097" s="18" t="str">
        <f t="shared" ca="1" si="35"/>
        <v/>
      </c>
      <c r="P1097" s="14" t="str">
        <f>IFERROR(INT(IF(MID(VLOOKUP(B1097,IMPORT!$F:$AF,23,FALSE),1,10)&lt;&gt;"null",MID(VLOOKUP(B1097,IMPORT!$F:$AF,23,FALSE),1,10),"")),"")</f>
        <v/>
      </c>
      <c r="Q1097" s="16" t="str">
        <f>IFERROR(INT(IF(MID(VLOOKUP(B1097,IMPORT!$F:$AF,26,FALSE),1,10)&lt;&gt;"null",MID(VLOOKUP(B1097,IMPORT!$F:$AF,26,FALSE),1,10),"")),"")</f>
        <v/>
      </c>
      <c r="R1097" s="16" t="str">
        <f>IFERROR(IF(VLOOKUP(B1097,IMPORT!$F:$AF,11,FALSE)="true","X",""),"")</f>
        <v/>
      </c>
      <c r="S1097" s="16" t="str">
        <f>IFERROR(IF(VLOOKUP(B1097,IMPORT!$F:$AF,12,FALSE)="true","X",""),"")</f>
        <v/>
      </c>
      <c r="T1097" s="16" t="str">
        <f>IFERROR(IF(VLOOKUP(B1097,IMPORT!$F:$AF,9,FALSE)="true","X",""),"")</f>
        <v/>
      </c>
      <c r="U1097" s="16" t="str">
        <f>IFERROR(IF(VLOOKUP(B1097,IMPORT!$F:$AF,10,FALSE)="true","X",""),"")</f>
        <v/>
      </c>
      <c r="V1097" s="16" t="str">
        <f>IFERROR(IF(VLOOKUP(B1097,IMPORT!$F:$AF,13,FALSE)="true","X",""),"")</f>
        <v/>
      </c>
      <c r="W1097" s="16" t="str">
        <f>IFERROR(IF(VLOOKUP(B1097,IMPORT!$F:$AF,14,FALSE)="true","X",""),"")</f>
        <v/>
      </c>
      <c r="X1097" s="12" t="str">
        <f>IFERROR(INT(IF(MID(VLOOKUP(B1097,IMPORT!$F:$AF,27,FALSE),1,10)&lt;&gt;"null",MID(VLOOKUP(B1097,IMPORT!$F:$AF,27,FALSE),1,10),"-")),"")</f>
        <v/>
      </c>
      <c r="Y1097" s="21" t="str">
        <f>IFERROR(IF(VLOOKUP(B1097,IMPORT!$F:$AF,24,FALSE)&lt;&gt;"null",VLOOKUP(B1097,IMPORT!$F:$AF,24,FALSE),""),"")</f>
        <v/>
      </c>
      <c r="Z1097" s="18" t="str">
        <f>IFERROR(IF(VLOOKUP(B1097,IMPORT!$F:$AF,25,FALSE)&lt;&gt;"null",VLOOKUP(B1097,IMPORT!$F:$AF,25,FALSE),""),"")</f>
        <v/>
      </c>
    </row>
    <row r="1098" spans="1:26">
      <c r="A1098" s="1" t="str">
        <f>IFERROR(IF(IMPORT!C1098&lt;&gt;"",IMPORT!C1098,""),"")</f>
        <v/>
      </c>
      <c r="B1098" s="1">
        <f>IFERROR(VLOOKUP(D1098,IMPORT!$1:$1048576,6,FALSE),"")</f>
        <v>0</v>
      </c>
      <c r="C1098" s="1" t="str">
        <f>IFERROR(VLOOKUP(B1098,IMPORT!$F:$G,2,FALSE),"")</f>
        <v/>
      </c>
      <c r="D1098" s="8" t="str">
        <f>IFERROR(IF(IMPORT!A1098&lt;&gt;"",IMPORT!A1098,""),"")</f>
        <v/>
      </c>
      <c r="E1098" s="1">
        <f>IFERROR(VLOOKUP(D1098,IMPORT!$1:$1048576,21,FALSE),"")</f>
        <v>0</v>
      </c>
      <c r="F1098" s="22" t="str">
        <f>IFERROR(IF(VLOOKUP(B1098,IMPORT!$F:$J,4,0)="true","","S"),"")</f>
        <v/>
      </c>
      <c r="G1098" s="10" t="str">
        <f>IFERROR(IF(VLOOKUP(B1098,IMPORT!$F:$J,5,0)="normal","","B"),"")</f>
        <v/>
      </c>
      <c r="H1098" s="23" t="str">
        <f>IFERROR(IF(VLOOKUP(B1098,IMPORT!$F:$L,7,0)="true","","P"),"")</f>
        <v/>
      </c>
      <c r="I1098" s="18" t="str">
        <f>IF(AND(OR(IMPORT!K1098="available",IMPORT!K1098="reservation",IMPORT!K1098="reservation-late"),OR(A1098&lt;&gt;"Z - Garage - Livraison",A1098&lt;&gt;"Z - Garage - Livraison")),B1098,"")</f>
        <v/>
      </c>
      <c r="J1098" s="18" t="str">
        <f>IFERROR(IF(VLOOKUP(B1098,IMPORT!$F:$AF,21,FALSE)&lt;&gt;"null",IF(OR(A1098="Z - Garage - Livraison",A1098="Z - Garage - Restitution"),"",B1098),""),"")</f>
        <v/>
      </c>
      <c r="K1098" s="18" t="str">
        <f>IF(AND(J1098="",OR(IMPORT!K1098="intervention",IMPORT!K1098="intervention-late")),IF(OR(A1098="Z - Garage - Livraison",A1098="Z - Garage - Restitution"),"",B1098),"")</f>
        <v/>
      </c>
      <c r="L1098" s="18" t="str">
        <f t="shared" si="34"/>
        <v/>
      </c>
      <c r="M1098" s="20" t="str">
        <f>IFERROR(INT(IF(OR(IMPORT!K1098="intervention",IMPORT!K1098="intervention-late",IMPORT!K1098="unavailable"),IF(J1098&lt;&gt;"",MID(VLOOKUP(B1098,IMPORT!$F:$AF,21,0),1,10),MID(VLOOKUP(B1098,IMPORT!$F:$AF,19,0),1,10)),"")),"")</f>
        <v/>
      </c>
      <c r="N1098" s="20" t="str">
        <f>IFERROR(INT(IF(OR(IMPORT!K1098="intervention",IMPORT!K1098="intervention-late",IMPORT!K1098="unavailable"),IF(J1098&lt;&gt;"",MID(VLOOKUP(B1098,IMPORT!$F:$AF,22,0),1,10),MID(VLOOKUP(B1098,IMPORT!$F:$AF,20,0),1,10)),"")),"")</f>
        <v/>
      </c>
      <c r="O1098" s="18" t="str">
        <f t="shared" ca="1" si="35"/>
        <v/>
      </c>
      <c r="P1098" s="14" t="str">
        <f>IFERROR(INT(IF(MID(VLOOKUP(B1098,IMPORT!$F:$AF,23,FALSE),1,10)&lt;&gt;"null",MID(VLOOKUP(B1098,IMPORT!$F:$AF,23,FALSE),1,10),"")),"")</f>
        <v/>
      </c>
      <c r="Q1098" s="16" t="str">
        <f>IFERROR(INT(IF(MID(VLOOKUP(B1098,IMPORT!$F:$AF,26,FALSE),1,10)&lt;&gt;"null",MID(VLOOKUP(B1098,IMPORT!$F:$AF,26,FALSE),1,10),"")),"")</f>
        <v/>
      </c>
      <c r="R1098" s="16" t="str">
        <f>IFERROR(IF(VLOOKUP(B1098,IMPORT!$F:$AF,11,FALSE)="true","X",""),"")</f>
        <v/>
      </c>
      <c r="S1098" s="16" t="str">
        <f>IFERROR(IF(VLOOKUP(B1098,IMPORT!$F:$AF,12,FALSE)="true","X",""),"")</f>
        <v/>
      </c>
      <c r="T1098" s="16" t="str">
        <f>IFERROR(IF(VLOOKUP(B1098,IMPORT!$F:$AF,9,FALSE)="true","X",""),"")</f>
        <v/>
      </c>
      <c r="U1098" s="16" t="str">
        <f>IFERROR(IF(VLOOKUP(B1098,IMPORT!$F:$AF,10,FALSE)="true","X",""),"")</f>
        <v/>
      </c>
      <c r="V1098" s="16" t="str">
        <f>IFERROR(IF(VLOOKUP(B1098,IMPORT!$F:$AF,13,FALSE)="true","X",""),"")</f>
        <v/>
      </c>
      <c r="W1098" s="16" t="str">
        <f>IFERROR(IF(VLOOKUP(B1098,IMPORT!$F:$AF,14,FALSE)="true","X",""),"")</f>
        <v/>
      </c>
      <c r="X1098" s="12" t="str">
        <f>IFERROR(INT(IF(MID(VLOOKUP(B1098,IMPORT!$F:$AF,27,FALSE),1,10)&lt;&gt;"null",MID(VLOOKUP(B1098,IMPORT!$F:$AF,27,FALSE),1,10),"-")),"")</f>
        <v/>
      </c>
      <c r="Y1098" s="21" t="str">
        <f>IFERROR(IF(VLOOKUP(B1098,IMPORT!$F:$AF,24,FALSE)&lt;&gt;"null",VLOOKUP(B1098,IMPORT!$F:$AF,24,FALSE),""),"")</f>
        <v/>
      </c>
      <c r="Z1098" s="18" t="str">
        <f>IFERROR(IF(VLOOKUP(B1098,IMPORT!$F:$AF,25,FALSE)&lt;&gt;"null",VLOOKUP(B1098,IMPORT!$F:$AF,25,FALSE),""),"")</f>
        <v/>
      </c>
    </row>
    <row r="1099" spans="1:26">
      <c r="A1099" s="1" t="str">
        <f>IFERROR(IF(IMPORT!C1099&lt;&gt;"",IMPORT!C1099,""),"")</f>
        <v/>
      </c>
      <c r="B1099" s="1">
        <f>IFERROR(VLOOKUP(D1099,IMPORT!$1:$1048576,6,FALSE),"")</f>
        <v>0</v>
      </c>
      <c r="C1099" s="1" t="str">
        <f>IFERROR(VLOOKUP(B1099,IMPORT!$F:$G,2,FALSE),"")</f>
        <v/>
      </c>
      <c r="D1099" s="8" t="str">
        <f>IFERROR(IF(IMPORT!A1099&lt;&gt;"",IMPORT!A1099,""),"")</f>
        <v/>
      </c>
      <c r="E1099" s="1">
        <f>IFERROR(VLOOKUP(D1099,IMPORT!$1:$1048576,21,FALSE),"")</f>
        <v>0</v>
      </c>
      <c r="F1099" s="22" t="str">
        <f>IFERROR(IF(VLOOKUP(B1099,IMPORT!$F:$J,4,0)="true","","S"),"")</f>
        <v/>
      </c>
      <c r="G1099" s="10" t="str">
        <f>IFERROR(IF(VLOOKUP(B1099,IMPORT!$F:$J,5,0)="normal","","B"),"")</f>
        <v/>
      </c>
      <c r="H1099" s="23" t="str">
        <f>IFERROR(IF(VLOOKUP(B1099,IMPORT!$F:$L,7,0)="true","","P"),"")</f>
        <v/>
      </c>
      <c r="I1099" s="18" t="str">
        <f>IF(AND(OR(IMPORT!K1099="available",IMPORT!K1099="reservation",IMPORT!K1099="reservation-late"),OR(A1099&lt;&gt;"Z - Garage - Livraison",A1099&lt;&gt;"Z - Garage - Livraison")),B1099,"")</f>
        <v/>
      </c>
      <c r="J1099" s="18" t="str">
        <f>IFERROR(IF(VLOOKUP(B1099,IMPORT!$F:$AF,21,FALSE)&lt;&gt;"null",IF(OR(A1099="Z - Garage - Livraison",A1099="Z - Garage - Restitution"),"",B1099),""),"")</f>
        <v/>
      </c>
      <c r="K1099" s="18" t="str">
        <f>IF(AND(J1099="",OR(IMPORT!K1099="intervention",IMPORT!K1099="intervention-late")),IF(OR(A1099="Z - Garage - Livraison",A1099="Z - Garage - Restitution"),"",B1099),"")</f>
        <v/>
      </c>
      <c r="L1099" s="18" t="str">
        <f t="shared" si="34"/>
        <v/>
      </c>
      <c r="M1099" s="20" t="str">
        <f>IFERROR(INT(IF(OR(IMPORT!K1099="intervention",IMPORT!K1099="intervention-late",IMPORT!K1099="unavailable"),IF(J1099&lt;&gt;"",MID(VLOOKUP(B1099,IMPORT!$F:$AF,21,0),1,10),MID(VLOOKUP(B1099,IMPORT!$F:$AF,19,0),1,10)),"")),"")</f>
        <v/>
      </c>
      <c r="N1099" s="20" t="str">
        <f>IFERROR(INT(IF(OR(IMPORT!K1099="intervention",IMPORT!K1099="intervention-late",IMPORT!K1099="unavailable"),IF(J1099&lt;&gt;"",MID(VLOOKUP(B1099,IMPORT!$F:$AF,22,0),1,10),MID(VLOOKUP(B1099,IMPORT!$F:$AF,20,0),1,10)),"")),"")</f>
        <v/>
      </c>
      <c r="O1099" s="18" t="str">
        <f t="shared" ca="1" si="35"/>
        <v/>
      </c>
      <c r="P1099" s="14" t="str">
        <f>IFERROR(INT(IF(MID(VLOOKUP(B1099,IMPORT!$F:$AF,23,FALSE),1,10)&lt;&gt;"null",MID(VLOOKUP(B1099,IMPORT!$F:$AF,23,FALSE),1,10),"")),"")</f>
        <v/>
      </c>
      <c r="Q1099" s="16" t="str">
        <f>IFERROR(INT(IF(MID(VLOOKUP(B1099,IMPORT!$F:$AF,26,FALSE),1,10)&lt;&gt;"null",MID(VLOOKUP(B1099,IMPORT!$F:$AF,26,FALSE),1,10),"")),"")</f>
        <v/>
      </c>
      <c r="R1099" s="16" t="str">
        <f>IFERROR(IF(VLOOKUP(B1099,IMPORT!$F:$AF,11,FALSE)="true","X",""),"")</f>
        <v/>
      </c>
      <c r="S1099" s="16" t="str">
        <f>IFERROR(IF(VLOOKUP(B1099,IMPORT!$F:$AF,12,FALSE)="true","X",""),"")</f>
        <v/>
      </c>
      <c r="T1099" s="16" t="str">
        <f>IFERROR(IF(VLOOKUP(B1099,IMPORT!$F:$AF,9,FALSE)="true","X",""),"")</f>
        <v/>
      </c>
      <c r="U1099" s="16" t="str">
        <f>IFERROR(IF(VLOOKUP(B1099,IMPORT!$F:$AF,10,FALSE)="true","X",""),"")</f>
        <v/>
      </c>
      <c r="V1099" s="16" t="str">
        <f>IFERROR(IF(VLOOKUP(B1099,IMPORT!$F:$AF,13,FALSE)="true","X",""),"")</f>
        <v/>
      </c>
      <c r="W1099" s="16" t="str">
        <f>IFERROR(IF(VLOOKUP(B1099,IMPORT!$F:$AF,14,FALSE)="true","X",""),"")</f>
        <v/>
      </c>
      <c r="X1099" s="12" t="str">
        <f>IFERROR(INT(IF(MID(VLOOKUP(B1099,IMPORT!$F:$AF,27,FALSE),1,10)&lt;&gt;"null",MID(VLOOKUP(B1099,IMPORT!$F:$AF,27,FALSE),1,10),"-")),"")</f>
        <v/>
      </c>
      <c r="Y1099" s="21" t="str">
        <f>IFERROR(IF(VLOOKUP(B1099,IMPORT!$F:$AF,24,FALSE)&lt;&gt;"null",VLOOKUP(B1099,IMPORT!$F:$AF,24,FALSE),""),"")</f>
        <v/>
      </c>
      <c r="Z1099" s="18" t="str">
        <f>IFERROR(IF(VLOOKUP(B1099,IMPORT!$F:$AF,25,FALSE)&lt;&gt;"null",VLOOKUP(B1099,IMPORT!$F:$AF,25,FALSE),""),"")</f>
        <v/>
      </c>
    </row>
    <row r="1100" spans="1:26">
      <c r="A1100" s="1" t="str">
        <f>IFERROR(IF(IMPORT!C1100&lt;&gt;"",IMPORT!C1100,""),"")</f>
        <v/>
      </c>
      <c r="B1100" s="1">
        <f>IFERROR(VLOOKUP(D1100,IMPORT!$1:$1048576,6,FALSE),"")</f>
        <v>0</v>
      </c>
      <c r="C1100" s="1" t="str">
        <f>IFERROR(VLOOKUP(B1100,IMPORT!$F:$G,2,FALSE),"")</f>
        <v/>
      </c>
      <c r="D1100" s="8" t="str">
        <f>IFERROR(IF(IMPORT!A1100&lt;&gt;"",IMPORT!A1100,""),"")</f>
        <v/>
      </c>
      <c r="E1100" s="1">
        <f>IFERROR(VLOOKUP(D1100,IMPORT!$1:$1048576,21,FALSE),"")</f>
        <v>0</v>
      </c>
      <c r="F1100" s="22" t="str">
        <f>IFERROR(IF(VLOOKUP(B1100,IMPORT!$F:$J,4,0)="true","","S"),"")</f>
        <v/>
      </c>
      <c r="G1100" s="10" t="str">
        <f>IFERROR(IF(VLOOKUP(B1100,IMPORT!$F:$J,5,0)="normal","","B"),"")</f>
        <v/>
      </c>
      <c r="H1100" s="23" t="str">
        <f>IFERROR(IF(VLOOKUP(B1100,IMPORT!$F:$L,7,0)="true","","P"),"")</f>
        <v/>
      </c>
      <c r="I1100" s="18" t="str">
        <f>IF(AND(OR(IMPORT!K1100="available",IMPORT!K1100="reservation",IMPORT!K1100="reservation-late"),OR(A1100&lt;&gt;"Z - Garage - Livraison",A1100&lt;&gt;"Z - Garage - Livraison")),B1100,"")</f>
        <v/>
      </c>
      <c r="J1100" s="18" t="str">
        <f>IFERROR(IF(VLOOKUP(B1100,IMPORT!$F:$AF,21,FALSE)&lt;&gt;"null",IF(OR(A1100="Z - Garage - Livraison",A1100="Z - Garage - Restitution"),"",B1100),""),"")</f>
        <v/>
      </c>
      <c r="K1100" s="18" t="str">
        <f>IF(AND(J1100="",OR(IMPORT!K1100="intervention",IMPORT!K1100="intervention-late")),IF(OR(A1100="Z - Garage - Livraison",A1100="Z - Garage - Restitution"),"",B1100),"")</f>
        <v/>
      </c>
      <c r="L1100" s="18" t="str">
        <f t="shared" si="34"/>
        <v/>
      </c>
      <c r="M1100" s="20" t="str">
        <f>IFERROR(INT(IF(OR(IMPORT!K1100="intervention",IMPORT!K1100="intervention-late",IMPORT!K1100="unavailable"),IF(J1100&lt;&gt;"",MID(VLOOKUP(B1100,IMPORT!$F:$AF,21,0),1,10),MID(VLOOKUP(B1100,IMPORT!$F:$AF,19,0),1,10)),"")),"")</f>
        <v/>
      </c>
      <c r="N1100" s="20" t="str">
        <f>IFERROR(INT(IF(OR(IMPORT!K1100="intervention",IMPORT!K1100="intervention-late",IMPORT!K1100="unavailable"),IF(J1100&lt;&gt;"",MID(VLOOKUP(B1100,IMPORT!$F:$AF,22,0),1,10),MID(VLOOKUP(B1100,IMPORT!$F:$AF,20,0),1,10)),"")),"")</f>
        <v/>
      </c>
      <c r="O1100" s="18" t="str">
        <f t="shared" ca="1" si="35"/>
        <v/>
      </c>
      <c r="P1100" s="14" t="str">
        <f>IFERROR(INT(IF(MID(VLOOKUP(B1100,IMPORT!$F:$AF,23,FALSE),1,10)&lt;&gt;"null",MID(VLOOKUP(B1100,IMPORT!$F:$AF,23,FALSE),1,10),"")),"")</f>
        <v/>
      </c>
      <c r="Q1100" s="16" t="str">
        <f>IFERROR(INT(IF(MID(VLOOKUP(B1100,IMPORT!$F:$AF,26,FALSE),1,10)&lt;&gt;"null",MID(VLOOKUP(B1100,IMPORT!$F:$AF,26,FALSE),1,10),"")),"")</f>
        <v/>
      </c>
      <c r="R1100" s="16" t="str">
        <f>IFERROR(IF(VLOOKUP(B1100,IMPORT!$F:$AF,11,FALSE)="true","X",""),"")</f>
        <v/>
      </c>
      <c r="S1100" s="16" t="str">
        <f>IFERROR(IF(VLOOKUP(B1100,IMPORT!$F:$AF,12,FALSE)="true","X",""),"")</f>
        <v/>
      </c>
      <c r="T1100" s="16" t="str">
        <f>IFERROR(IF(VLOOKUP(B1100,IMPORT!$F:$AF,9,FALSE)="true","X",""),"")</f>
        <v/>
      </c>
      <c r="U1100" s="16" t="str">
        <f>IFERROR(IF(VLOOKUP(B1100,IMPORT!$F:$AF,10,FALSE)="true","X",""),"")</f>
        <v/>
      </c>
      <c r="V1100" s="16" t="str">
        <f>IFERROR(IF(VLOOKUP(B1100,IMPORT!$F:$AF,13,FALSE)="true","X",""),"")</f>
        <v/>
      </c>
      <c r="W1100" s="16" t="str">
        <f>IFERROR(IF(VLOOKUP(B1100,IMPORT!$F:$AF,14,FALSE)="true","X",""),"")</f>
        <v/>
      </c>
      <c r="X1100" s="12" t="str">
        <f>IFERROR(INT(IF(MID(VLOOKUP(B1100,IMPORT!$F:$AF,27,FALSE),1,10)&lt;&gt;"null",MID(VLOOKUP(B1100,IMPORT!$F:$AF,27,FALSE),1,10),"-")),"")</f>
        <v/>
      </c>
      <c r="Y1100" s="21" t="str">
        <f>IFERROR(IF(VLOOKUP(B1100,IMPORT!$F:$AF,24,FALSE)&lt;&gt;"null",VLOOKUP(B1100,IMPORT!$F:$AF,24,FALSE),""),"")</f>
        <v/>
      </c>
      <c r="Z1100" s="18" t="str">
        <f>IFERROR(IF(VLOOKUP(B1100,IMPORT!$F:$AF,25,FALSE)&lt;&gt;"null",VLOOKUP(B1100,IMPORT!$F:$AF,25,FALSE),""),"")</f>
        <v/>
      </c>
    </row>
    <row r="1101" spans="1:26">
      <c r="A1101" s="1" t="str">
        <f>IFERROR(IF(IMPORT!C1101&lt;&gt;"",IMPORT!C1101,""),"")</f>
        <v/>
      </c>
      <c r="B1101" s="1">
        <f>IFERROR(VLOOKUP(D1101,IMPORT!$1:$1048576,6,FALSE),"")</f>
        <v>0</v>
      </c>
      <c r="C1101" s="1" t="str">
        <f>IFERROR(VLOOKUP(B1101,IMPORT!$F:$G,2,FALSE),"")</f>
        <v/>
      </c>
      <c r="D1101" s="8" t="str">
        <f>IFERROR(IF(IMPORT!A1101&lt;&gt;"",IMPORT!A1101,""),"")</f>
        <v/>
      </c>
      <c r="E1101" s="1">
        <f>IFERROR(VLOOKUP(D1101,IMPORT!$1:$1048576,21,FALSE),"")</f>
        <v>0</v>
      </c>
      <c r="F1101" s="22" t="str">
        <f>IFERROR(IF(VLOOKUP(B1101,IMPORT!$F:$J,4,0)="true","","S"),"")</f>
        <v/>
      </c>
      <c r="G1101" s="10" t="str">
        <f>IFERROR(IF(VLOOKUP(B1101,IMPORT!$F:$J,5,0)="normal","","B"),"")</f>
        <v/>
      </c>
      <c r="H1101" s="23" t="str">
        <f>IFERROR(IF(VLOOKUP(B1101,IMPORT!$F:$L,7,0)="true","","P"),"")</f>
        <v/>
      </c>
      <c r="I1101" s="18" t="str">
        <f>IF(AND(OR(IMPORT!K1101="available",IMPORT!K1101="reservation",IMPORT!K1101="reservation-late"),OR(A1101&lt;&gt;"Z - Garage - Livraison",A1101&lt;&gt;"Z - Garage - Livraison")),B1101,"")</f>
        <v/>
      </c>
      <c r="J1101" s="18" t="str">
        <f>IFERROR(IF(VLOOKUP(B1101,IMPORT!$F:$AF,21,FALSE)&lt;&gt;"null",IF(OR(A1101="Z - Garage - Livraison",A1101="Z - Garage - Restitution"),"",B1101),""),"")</f>
        <v/>
      </c>
      <c r="K1101" s="18" t="str">
        <f>IF(AND(J1101="",OR(IMPORT!K1101="intervention",IMPORT!K1101="intervention-late")),IF(OR(A1101="Z - Garage - Livraison",A1101="Z - Garage - Restitution"),"",B1101),"")</f>
        <v/>
      </c>
      <c r="L1101" s="18" t="str">
        <f t="shared" si="34"/>
        <v/>
      </c>
      <c r="M1101" s="20" t="str">
        <f>IFERROR(INT(IF(OR(IMPORT!K1101="intervention",IMPORT!K1101="intervention-late",IMPORT!K1101="unavailable"),IF(J1101&lt;&gt;"",MID(VLOOKUP(B1101,IMPORT!$F:$AF,21,0),1,10),MID(VLOOKUP(B1101,IMPORT!$F:$AF,19,0),1,10)),"")),"")</f>
        <v/>
      </c>
      <c r="N1101" s="20" t="str">
        <f>IFERROR(INT(IF(OR(IMPORT!K1101="intervention",IMPORT!K1101="intervention-late",IMPORT!K1101="unavailable"),IF(J1101&lt;&gt;"",MID(VLOOKUP(B1101,IMPORT!$F:$AF,22,0),1,10),MID(VLOOKUP(B1101,IMPORT!$F:$AF,20,0),1,10)),"")),"")</f>
        <v/>
      </c>
      <c r="O1101" s="18" t="str">
        <f t="shared" ca="1" si="35"/>
        <v/>
      </c>
      <c r="P1101" s="14" t="str">
        <f>IFERROR(INT(IF(MID(VLOOKUP(B1101,IMPORT!$F:$AF,23,FALSE),1,10)&lt;&gt;"null",MID(VLOOKUP(B1101,IMPORT!$F:$AF,23,FALSE),1,10),"")),"")</f>
        <v/>
      </c>
      <c r="Q1101" s="16" t="str">
        <f>IFERROR(INT(IF(MID(VLOOKUP(B1101,IMPORT!$F:$AF,26,FALSE),1,10)&lt;&gt;"null",MID(VLOOKUP(B1101,IMPORT!$F:$AF,26,FALSE),1,10),"")),"")</f>
        <v/>
      </c>
      <c r="R1101" s="16" t="str">
        <f>IFERROR(IF(VLOOKUP(B1101,IMPORT!$F:$AF,11,FALSE)="true","X",""),"")</f>
        <v/>
      </c>
      <c r="S1101" s="16" t="str">
        <f>IFERROR(IF(VLOOKUP(B1101,IMPORT!$F:$AF,12,FALSE)="true","X",""),"")</f>
        <v/>
      </c>
      <c r="T1101" s="16" t="str">
        <f>IFERROR(IF(VLOOKUP(B1101,IMPORT!$F:$AF,9,FALSE)="true","X",""),"")</f>
        <v/>
      </c>
      <c r="U1101" s="16" t="str">
        <f>IFERROR(IF(VLOOKUP(B1101,IMPORT!$F:$AF,10,FALSE)="true","X",""),"")</f>
        <v/>
      </c>
      <c r="V1101" s="16" t="str">
        <f>IFERROR(IF(VLOOKUP(B1101,IMPORT!$F:$AF,13,FALSE)="true","X",""),"")</f>
        <v/>
      </c>
      <c r="W1101" s="16" t="str">
        <f>IFERROR(IF(VLOOKUP(B1101,IMPORT!$F:$AF,14,FALSE)="true","X",""),"")</f>
        <v/>
      </c>
      <c r="X1101" s="12" t="str">
        <f>IFERROR(INT(IF(MID(VLOOKUP(B1101,IMPORT!$F:$AF,27,FALSE),1,10)&lt;&gt;"null",MID(VLOOKUP(B1101,IMPORT!$F:$AF,27,FALSE),1,10),"-")),"")</f>
        <v/>
      </c>
      <c r="Y1101" s="21" t="str">
        <f>IFERROR(IF(VLOOKUP(B1101,IMPORT!$F:$AF,24,FALSE)&lt;&gt;"null",VLOOKUP(B1101,IMPORT!$F:$AF,24,FALSE),""),"")</f>
        <v/>
      </c>
      <c r="Z1101" s="18" t="str">
        <f>IFERROR(IF(VLOOKUP(B1101,IMPORT!$F:$AF,25,FALSE)&lt;&gt;"null",VLOOKUP(B1101,IMPORT!$F:$AF,25,FALSE),""),"")</f>
        <v/>
      </c>
    </row>
    <row r="1102" spans="1:26">
      <c r="A1102" s="1" t="str">
        <f>IFERROR(IF(IMPORT!C1102&lt;&gt;"",IMPORT!C1102,""),"")</f>
        <v/>
      </c>
      <c r="B1102" s="1">
        <f>IFERROR(VLOOKUP(D1102,IMPORT!$1:$1048576,6,FALSE),"")</f>
        <v>0</v>
      </c>
      <c r="C1102" s="1" t="str">
        <f>IFERROR(VLOOKUP(B1102,IMPORT!$F:$G,2,FALSE),"")</f>
        <v/>
      </c>
      <c r="D1102" s="8" t="str">
        <f>IFERROR(IF(IMPORT!A1102&lt;&gt;"",IMPORT!A1102,""),"")</f>
        <v/>
      </c>
      <c r="E1102" s="1">
        <f>IFERROR(VLOOKUP(D1102,IMPORT!$1:$1048576,21,FALSE),"")</f>
        <v>0</v>
      </c>
      <c r="F1102" s="22" t="str">
        <f>IFERROR(IF(VLOOKUP(B1102,IMPORT!$F:$J,4,0)="true","","S"),"")</f>
        <v/>
      </c>
      <c r="G1102" s="10" t="str">
        <f>IFERROR(IF(VLOOKUP(B1102,IMPORT!$F:$J,5,0)="normal","","B"),"")</f>
        <v/>
      </c>
      <c r="H1102" s="23" t="str">
        <f>IFERROR(IF(VLOOKUP(B1102,IMPORT!$F:$L,7,0)="true","","P"),"")</f>
        <v/>
      </c>
      <c r="I1102" s="18" t="str">
        <f>IF(AND(OR(IMPORT!K1102="available",IMPORT!K1102="reservation",IMPORT!K1102="reservation-late"),OR(A1102&lt;&gt;"Z - Garage - Livraison",A1102&lt;&gt;"Z - Garage - Livraison")),B1102,"")</f>
        <v/>
      </c>
      <c r="J1102" s="18" t="str">
        <f>IFERROR(IF(VLOOKUP(B1102,IMPORT!$F:$AF,21,FALSE)&lt;&gt;"null",IF(OR(A1102="Z - Garage - Livraison",A1102="Z - Garage - Restitution"),"",B1102),""),"")</f>
        <v/>
      </c>
      <c r="K1102" s="18" t="str">
        <f>IF(AND(J1102="",OR(IMPORT!K1102="intervention",IMPORT!K1102="intervention-late")),IF(OR(A1102="Z - Garage - Livraison",A1102="Z - Garage - Restitution"),"",B1102),"")</f>
        <v/>
      </c>
      <c r="L1102" s="18" t="str">
        <f t="shared" si="34"/>
        <v/>
      </c>
      <c r="M1102" s="20" t="str">
        <f>IFERROR(INT(IF(OR(IMPORT!K1102="intervention",IMPORT!K1102="intervention-late",IMPORT!K1102="unavailable"),IF(J1102&lt;&gt;"",MID(VLOOKUP(B1102,IMPORT!$F:$AF,21,0),1,10),MID(VLOOKUP(B1102,IMPORT!$F:$AF,19,0),1,10)),"")),"")</f>
        <v/>
      </c>
      <c r="N1102" s="20" t="str">
        <f>IFERROR(INT(IF(OR(IMPORT!K1102="intervention",IMPORT!K1102="intervention-late",IMPORT!K1102="unavailable"),IF(J1102&lt;&gt;"",MID(VLOOKUP(B1102,IMPORT!$F:$AF,22,0),1,10),MID(VLOOKUP(B1102,IMPORT!$F:$AF,20,0),1,10)),"")),"")</f>
        <v/>
      </c>
      <c r="O1102" s="18" t="str">
        <f t="shared" ca="1" si="35"/>
        <v/>
      </c>
      <c r="P1102" s="14" t="str">
        <f>IFERROR(INT(IF(MID(VLOOKUP(B1102,IMPORT!$F:$AF,23,FALSE),1,10)&lt;&gt;"null",MID(VLOOKUP(B1102,IMPORT!$F:$AF,23,FALSE),1,10),"")),"")</f>
        <v/>
      </c>
      <c r="Q1102" s="16" t="str">
        <f>IFERROR(INT(IF(MID(VLOOKUP(B1102,IMPORT!$F:$AF,26,FALSE),1,10)&lt;&gt;"null",MID(VLOOKUP(B1102,IMPORT!$F:$AF,26,FALSE),1,10),"")),"")</f>
        <v/>
      </c>
      <c r="R1102" s="16" t="str">
        <f>IFERROR(IF(VLOOKUP(B1102,IMPORT!$F:$AF,11,FALSE)="true","X",""),"")</f>
        <v/>
      </c>
      <c r="S1102" s="16" t="str">
        <f>IFERROR(IF(VLOOKUP(B1102,IMPORT!$F:$AF,12,FALSE)="true","X",""),"")</f>
        <v/>
      </c>
      <c r="T1102" s="16" t="str">
        <f>IFERROR(IF(VLOOKUP(B1102,IMPORT!$F:$AF,9,FALSE)="true","X",""),"")</f>
        <v/>
      </c>
      <c r="U1102" s="16" t="str">
        <f>IFERROR(IF(VLOOKUP(B1102,IMPORT!$F:$AF,10,FALSE)="true","X",""),"")</f>
        <v/>
      </c>
      <c r="V1102" s="16" t="str">
        <f>IFERROR(IF(VLOOKUP(B1102,IMPORT!$F:$AF,13,FALSE)="true","X",""),"")</f>
        <v/>
      </c>
      <c r="W1102" s="16" t="str">
        <f>IFERROR(IF(VLOOKUP(B1102,IMPORT!$F:$AF,14,FALSE)="true","X",""),"")</f>
        <v/>
      </c>
      <c r="X1102" s="12" t="str">
        <f>IFERROR(INT(IF(MID(VLOOKUP(B1102,IMPORT!$F:$AF,27,FALSE),1,10)&lt;&gt;"null",MID(VLOOKUP(B1102,IMPORT!$F:$AF,27,FALSE),1,10),"-")),"")</f>
        <v/>
      </c>
      <c r="Y1102" s="21" t="str">
        <f>IFERROR(IF(VLOOKUP(B1102,IMPORT!$F:$AF,24,FALSE)&lt;&gt;"null",VLOOKUP(B1102,IMPORT!$F:$AF,24,FALSE),""),"")</f>
        <v/>
      </c>
      <c r="Z1102" s="18" t="str">
        <f>IFERROR(IF(VLOOKUP(B1102,IMPORT!$F:$AF,25,FALSE)&lt;&gt;"null",VLOOKUP(B1102,IMPORT!$F:$AF,25,FALSE),""),"")</f>
        <v/>
      </c>
    </row>
    <row r="1103" spans="1:26">
      <c r="A1103" s="1" t="str">
        <f>IFERROR(IF(IMPORT!C1103&lt;&gt;"",IMPORT!C1103,""),"")</f>
        <v/>
      </c>
      <c r="B1103" s="1">
        <f>IFERROR(VLOOKUP(D1103,IMPORT!$1:$1048576,6,FALSE),"")</f>
        <v>0</v>
      </c>
      <c r="C1103" s="1" t="str">
        <f>IFERROR(VLOOKUP(B1103,IMPORT!$F:$G,2,FALSE),"")</f>
        <v/>
      </c>
      <c r="D1103" s="8" t="str">
        <f>IFERROR(IF(IMPORT!A1103&lt;&gt;"",IMPORT!A1103,""),"")</f>
        <v/>
      </c>
      <c r="E1103" s="1">
        <f>IFERROR(VLOOKUP(D1103,IMPORT!$1:$1048576,21,FALSE),"")</f>
        <v>0</v>
      </c>
      <c r="F1103" s="22" t="str">
        <f>IFERROR(IF(VLOOKUP(B1103,IMPORT!$F:$J,4,0)="true","","S"),"")</f>
        <v/>
      </c>
      <c r="G1103" s="10" t="str">
        <f>IFERROR(IF(VLOOKUP(B1103,IMPORT!$F:$J,5,0)="normal","","B"),"")</f>
        <v/>
      </c>
      <c r="H1103" s="23" t="str">
        <f>IFERROR(IF(VLOOKUP(B1103,IMPORT!$F:$L,7,0)="true","","P"),"")</f>
        <v/>
      </c>
      <c r="I1103" s="18" t="str">
        <f>IF(AND(OR(IMPORT!K1103="available",IMPORT!K1103="reservation",IMPORT!K1103="reservation-late"),OR(A1103&lt;&gt;"Z - Garage - Livraison",A1103&lt;&gt;"Z - Garage - Livraison")),B1103,"")</f>
        <v/>
      </c>
      <c r="J1103" s="18" t="str">
        <f>IFERROR(IF(VLOOKUP(B1103,IMPORT!$F:$AF,21,FALSE)&lt;&gt;"null",IF(OR(A1103="Z - Garage - Livraison",A1103="Z - Garage - Restitution"),"",B1103),""),"")</f>
        <v/>
      </c>
      <c r="K1103" s="18" t="str">
        <f>IF(AND(J1103="",OR(IMPORT!K1103="intervention",IMPORT!K1103="intervention-late")),IF(OR(A1103="Z - Garage - Livraison",A1103="Z - Garage - Restitution"),"",B1103),"")</f>
        <v/>
      </c>
      <c r="L1103" s="18" t="str">
        <f t="shared" si="34"/>
        <v/>
      </c>
      <c r="M1103" s="20" t="str">
        <f>IFERROR(INT(IF(OR(IMPORT!K1103="intervention",IMPORT!K1103="intervention-late",IMPORT!K1103="unavailable"),IF(J1103&lt;&gt;"",MID(VLOOKUP(B1103,IMPORT!$F:$AF,21,0),1,10),MID(VLOOKUP(B1103,IMPORT!$F:$AF,19,0),1,10)),"")),"")</f>
        <v/>
      </c>
      <c r="N1103" s="20" t="str">
        <f>IFERROR(INT(IF(OR(IMPORT!K1103="intervention",IMPORT!K1103="intervention-late",IMPORT!K1103="unavailable"),IF(J1103&lt;&gt;"",MID(VLOOKUP(B1103,IMPORT!$F:$AF,22,0),1,10),MID(VLOOKUP(B1103,IMPORT!$F:$AF,20,0),1,10)),"")),"")</f>
        <v/>
      </c>
      <c r="O1103" s="18" t="str">
        <f t="shared" ca="1" si="35"/>
        <v/>
      </c>
      <c r="P1103" s="14" t="str">
        <f>IFERROR(INT(IF(MID(VLOOKUP(B1103,IMPORT!$F:$AF,23,FALSE),1,10)&lt;&gt;"null",MID(VLOOKUP(B1103,IMPORT!$F:$AF,23,FALSE),1,10),"")),"")</f>
        <v/>
      </c>
      <c r="Q1103" s="16" t="str">
        <f>IFERROR(INT(IF(MID(VLOOKUP(B1103,IMPORT!$F:$AF,26,FALSE),1,10)&lt;&gt;"null",MID(VLOOKUP(B1103,IMPORT!$F:$AF,26,FALSE),1,10),"")),"")</f>
        <v/>
      </c>
      <c r="R1103" s="16" t="str">
        <f>IFERROR(IF(VLOOKUP(B1103,IMPORT!$F:$AF,11,FALSE)="true","X",""),"")</f>
        <v/>
      </c>
      <c r="S1103" s="16" t="str">
        <f>IFERROR(IF(VLOOKUP(B1103,IMPORT!$F:$AF,12,FALSE)="true","X",""),"")</f>
        <v/>
      </c>
      <c r="T1103" s="16" t="str">
        <f>IFERROR(IF(VLOOKUP(B1103,IMPORT!$F:$AF,9,FALSE)="true","X",""),"")</f>
        <v/>
      </c>
      <c r="U1103" s="16" t="str">
        <f>IFERROR(IF(VLOOKUP(B1103,IMPORT!$F:$AF,10,FALSE)="true","X",""),"")</f>
        <v/>
      </c>
      <c r="V1103" s="16" t="str">
        <f>IFERROR(IF(VLOOKUP(B1103,IMPORT!$F:$AF,13,FALSE)="true","X",""),"")</f>
        <v/>
      </c>
      <c r="W1103" s="16" t="str">
        <f>IFERROR(IF(VLOOKUP(B1103,IMPORT!$F:$AF,14,FALSE)="true","X",""),"")</f>
        <v/>
      </c>
      <c r="X1103" s="12" t="str">
        <f>IFERROR(INT(IF(MID(VLOOKUP(B1103,IMPORT!$F:$AF,27,FALSE),1,10)&lt;&gt;"null",MID(VLOOKUP(B1103,IMPORT!$F:$AF,27,FALSE),1,10),"-")),"")</f>
        <v/>
      </c>
      <c r="Y1103" s="21" t="str">
        <f>IFERROR(IF(VLOOKUP(B1103,IMPORT!$F:$AF,24,FALSE)&lt;&gt;"null",VLOOKUP(B1103,IMPORT!$F:$AF,24,FALSE),""),"")</f>
        <v/>
      </c>
      <c r="Z1103" s="18" t="str">
        <f>IFERROR(IF(VLOOKUP(B1103,IMPORT!$F:$AF,25,FALSE)&lt;&gt;"null",VLOOKUP(B1103,IMPORT!$F:$AF,25,FALSE),""),"")</f>
        <v/>
      </c>
    </row>
    <row r="1104" spans="1:26">
      <c r="A1104" s="1" t="str">
        <f>IFERROR(IF(IMPORT!C1104&lt;&gt;"",IMPORT!C1104,""),"")</f>
        <v/>
      </c>
      <c r="B1104" s="1">
        <f>IFERROR(VLOOKUP(D1104,IMPORT!$1:$1048576,6,FALSE),"")</f>
        <v>0</v>
      </c>
      <c r="C1104" s="1" t="str">
        <f>IFERROR(VLOOKUP(B1104,IMPORT!$F:$G,2,FALSE),"")</f>
        <v/>
      </c>
      <c r="D1104" s="8" t="str">
        <f>IFERROR(IF(IMPORT!A1104&lt;&gt;"",IMPORT!A1104,""),"")</f>
        <v/>
      </c>
      <c r="E1104" s="1">
        <f>IFERROR(VLOOKUP(D1104,IMPORT!$1:$1048576,21,FALSE),"")</f>
        <v>0</v>
      </c>
      <c r="F1104" s="22" t="str">
        <f>IFERROR(IF(VLOOKUP(B1104,IMPORT!$F:$J,4,0)="true","","S"),"")</f>
        <v/>
      </c>
      <c r="G1104" s="10" t="str">
        <f>IFERROR(IF(VLOOKUP(B1104,IMPORT!$F:$J,5,0)="normal","","B"),"")</f>
        <v/>
      </c>
      <c r="H1104" s="23" t="str">
        <f>IFERROR(IF(VLOOKUP(B1104,IMPORT!$F:$L,7,0)="true","","P"),"")</f>
        <v/>
      </c>
      <c r="I1104" s="18" t="str">
        <f>IF(AND(OR(IMPORT!K1104="available",IMPORT!K1104="reservation",IMPORT!K1104="reservation-late"),OR(A1104&lt;&gt;"Z - Garage - Livraison",A1104&lt;&gt;"Z - Garage - Livraison")),B1104,"")</f>
        <v/>
      </c>
      <c r="J1104" s="18" t="str">
        <f>IFERROR(IF(VLOOKUP(B1104,IMPORT!$F:$AF,21,FALSE)&lt;&gt;"null",IF(OR(A1104="Z - Garage - Livraison",A1104="Z - Garage - Restitution"),"",B1104),""),"")</f>
        <v/>
      </c>
      <c r="K1104" s="18" t="str">
        <f>IF(AND(J1104="",OR(IMPORT!K1104="intervention",IMPORT!K1104="intervention-late")),IF(OR(A1104="Z - Garage - Livraison",A1104="Z - Garage - Restitution"),"",B1104),"")</f>
        <v/>
      </c>
      <c r="L1104" s="18" t="str">
        <f t="shared" si="34"/>
        <v/>
      </c>
      <c r="M1104" s="20" t="str">
        <f>IFERROR(INT(IF(OR(IMPORT!K1104="intervention",IMPORT!K1104="intervention-late",IMPORT!K1104="unavailable"),IF(J1104&lt;&gt;"",MID(VLOOKUP(B1104,IMPORT!$F:$AF,21,0),1,10),MID(VLOOKUP(B1104,IMPORT!$F:$AF,19,0),1,10)),"")),"")</f>
        <v/>
      </c>
      <c r="N1104" s="20" t="str">
        <f>IFERROR(INT(IF(OR(IMPORT!K1104="intervention",IMPORT!K1104="intervention-late",IMPORT!K1104="unavailable"),IF(J1104&lt;&gt;"",MID(VLOOKUP(B1104,IMPORT!$F:$AF,22,0),1,10),MID(VLOOKUP(B1104,IMPORT!$F:$AF,20,0),1,10)),"")),"")</f>
        <v/>
      </c>
      <c r="O1104" s="18" t="str">
        <f t="shared" ca="1" si="35"/>
        <v/>
      </c>
      <c r="P1104" s="14" t="str">
        <f>IFERROR(INT(IF(MID(VLOOKUP(B1104,IMPORT!$F:$AF,23,FALSE),1,10)&lt;&gt;"null",MID(VLOOKUP(B1104,IMPORT!$F:$AF,23,FALSE),1,10),"")),"")</f>
        <v/>
      </c>
      <c r="Q1104" s="16" t="str">
        <f>IFERROR(INT(IF(MID(VLOOKUP(B1104,IMPORT!$F:$AF,26,FALSE),1,10)&lt;&gt;"null",MID(VLOOKUP(B1104,IMPORT!$F:$AF,26,FALSE),1,10),"")),"")</f>
        <v/>
      </c>
      <c r="R1104" s="16" t="str">
        <f>IFERROR(IF(VLOOKUP(B1104,IMPORT!$F:$AF,11,FALSE)="true","X",""),"")</f>
        <v/>
      </c>
      <c r="S1104" s="16" t="str">
        <f>IFERROR(IF(VLOOKUP(B1104,IMPORT!$F:$AF,12,FALSE)="true","X",""),"")</f>
        <v/>
      </c>
      <c r="T1104" s="16" t="str">
        <f>IFERROR(IF(VLOOKUP(B1104,IMPORT!$F:$AF,9,FALSE)="true","X",""),"")</f>
        <v/>
      </c>
      <c r="U1104" s="16" t="str">
        <f>IFERROR(IF(VLOOKUP(B1104,IMPORT!$F:$AF,10,FALSE)="true","X",""),"")</f>
        <v/>
      </c>
      <c r="V1104" s="16" t="str">
        <f>IFERROR(IF(VLOOKUP(B1104,IMPORT!$F:$AF,13,FALSE)="true","X",""),"")</f>
        <v/>
      </c>
      <c r="W1104" s="16" t="str">
        <f>IFERROR(IF(VLOOKUP(B1104,IMPORT!$F:$AF,14,FALSE)="true","X",""),"")</f>
        <v/>
      </c>
      <c r="X1104" s="12" t="str">
        <f>IFERROR(INT(IF(MID(VLOOKUP(B1104,IMPORT!$F:$AF,27,FALSE),1,10)&lt;&gt;"null",MID(VLOOKUP(B1104,IMPORT!$F:$AF,27,FALSE),1,10),"-")),"")</f>
        <v/>
      </c>
      <c r="Y1104" s="21" t="str">
        <f>IFERROR(IF(VLOOKUP(B1104,IMPORT!$F:$AF,24,FALSE)&lt;&gt;"null",VLOOKUP(B1104,IMPORT!$F:$AF,24,FALSE),""),"")</f>
        <v/>
      </c>
      <c r="Z1104" s="18" t="str">
        <f>IFERROR(IF(VLOOKUP(B1104,IMPORT!$F:$AF,25,FALSE)&lt;&gt;"null",VLOOKUP(B1104,IMPORT!$F:$AF,25,FALSE),""),"")</f>
        <v/>
      </c>
    </row>
    <row r="1105" spans="1:26">
      <c r="A1105" s="1" t="str">
        <f>IFERROR(IF(IMPORT!C1105&lt;&gt;"",IMPORT!C1105,""),"")</f>
        <v/>
      </c>
      <c r="B1105" s="1">
        <f>IFERROR(VLOOKUP(D1105,IMPORT!$1:$1048576,6,FALSE),"")</f>
        <v>0</v>
      </c>
      <c r="C1105" s="1" t="str">
        <f>IFERROR(VLOOKUP(B1105,IMPORT!$F:$G,2,FALSE),"")</f>
        <v/>
      </c>
      <c r="D1105" s="8" t="str">
        <f>IFERROR(IF(IMPORT!A1105&lt;&gt;"",IMPORT!A1105,""),"")</f>
        <v/>
      </c>
      <c r="E1105" s="1">
        <f>IFERROR(VLOOKUP(D1105,IMPORT!$1:$1048576,21,FALSE),"")</f>
        <v>0</v>
      </c>
      <c r="F1105" s="22" t="str">
        <f>IFERROR(IF(VLOOKUP(B1105,IMPORT!$F:$J,4,0)="true","","S"),"")</f>
        <v/>
      </c>
      <c r="G1105" s="10" t="str">
        <f>IFERROR(IF(VLOOKUP(B1105,IMPORT!$F:$J,5,0)="normal","","B"),"")</f>
        <v/>
      </c>
      <c r="H1105" s="23" t="str">
        <f>IFERROR(IF(VLOOKUP(B1105,IMPORT!$F:$L,7,0)="true","","P"),"")</f>
        <v/>
      </c>
      <c r="I1105" s="18" t="str">
        <f>IF(AND(OR(IMPORT!K1105="available",IMPORT!K1105="reservation",IMPORT!K1105="reservation-late"),OR(A1105&lt;&gt;"Z - Garage - Livraison",A1105&lt;&gt;"Z - Garage - Livraison")),B1105,"")</f>
        <v/>
      </c>
      <c r="J1105" s="18" t="str">
        <f>IFERROR(IF(VLOOKUP(B1105,IMPORT!$F:$AF,21,FALSE)&lt;&gt;"null",IF(OR(A1105="Z - Garage - Livraison",A1105="Z - Garage - Restitution"),"",B1105),""),"")</f>
        <v/>
      </c>
      <c r="K1105" s="18" t="str">
        <f>IF(AND(J1105="",OR(IMPORT!K1105="intervention",IMPORT!K1105="intervention-late")),IF(OR(A1105="Z - Garage - Livraison",A1105="Z - Garage - Restitution"),"",B1105),"")</f>
        <v/>
      </c>
      <c r="L1105" s="18" t="str">
        <f t="shared" si="34"/>
        <v/>
      </c>
      <c r="M1105" s="20" t="str">
        <f>IFERROR(INT(IF(OR(IMPORT!K1105="intervention",IMPORT!K1105="intervention-late",IMPORT!K1105="unavailable"),IF(J1105&lt;&gt;"",MID(VLOOKUP(B1105,IMPORT!$F:$AF,21,0),1,10),MID(VLOOKUP(B1105,IMPORT!$F:$AF,19,0),1,10)),"")),"")</f>
        <v/>
      </c>
      <c r="N1105" s="20" t="str">
        <f>IFERROR(INT(IF(OR(IMPORT!K1105="intervention",IMPORT!K1105="intervention-late",IMPORT!K1105="unavailable"),IF(J1105&lt;&gt;"",MID(VLOOKUP(B1105,IMPORT!$F:$AF,22,0),1,10),MID(VLOOKUP(B1105,IMPORT!$F:$AF,20,0),1,10)),"")),"")</f>
        <v/>
      </c>
      <c r="O1105" s="18" t="str">
        <f t="shared" ca="1" si="35"/>
        <v/>
      </c>
      <c r="P1105" s="14" t="str">
        <f>IFERROR(INT(IF(MID(VLOOKUP(B1105,IMPORT!$F:$AF,23,FALSE),1,10)&lt;&gt;"null",MID(VLOOKUP(B1105,IMPORT!$F:$AF,23,FALSE),1,10),"")),"")</f>
        <v/>
      </c>
      <c r="Q1105" s="16" t="str">
        <f>IFERROR(INT(IF(MID(VLOOKUP(B1105,IMPORT!$F:$AF,26,FALSE),1,10)&lt;&gt;"null",MID(VLOOKUP(B1105,IMPORT!$F:$AF,26,FALSE),1,10),"")),"")</f>
        <v/>
      </c>
      <c r="R1105" s="16" t="str">
        <f>IFERROR(IF(VLOOKUP(B1105,IMPORT!$F:$AF,11,FALSE)="true","X",""),"")</f>
        <v/>
      </c>
      <c r="S1105" s="16" t="str">
        <f>IFERROR(IF(VLOOKUP(B1105,IMPORT!$F:$AF,12,FALSE)="true","X",""),"")</f>
        <v/>
      </c>
      <c r="T1105" s="16" t="str">
        <f>IFERROR(IF(VLOOKUP(B1105,IMPORT!$F:$AF,9,FALSE)="true","X",""),"")</f>
        <v/>
      </c>
      <c r="U1105" s="16" t="str">
        <f>IFERROR(IF(VLOOKUP(B1105,IMPORT!$F:$AF,10,FALSE)="true","X",""),"")</f>
        <v/>
      </c>
      <c r="V1105" s="16" t="str">
        <f>IFERROR(IF(VLOOKUP(B1105,IMPORT!$F:$AF,13,FALSE)="true","X",""),"")</f>
        <v/>
      </c>
      <c r="W1105" s="16" t="str">
        <f>IFERROR(IF(VLOOKUP(B1105,IMPORT!$F:$AF,14,FALSE)="true","X",""),"")</f>
        <v/>
      </c>
      <c r="X1105" s="12" t="str">
        <f>IFERROR(INT(IF(MID(VLOOKUP(B1105,IMPORT!$F:$AF,27,FALSE),1,10)&lt;&gt;"null",MID(VLOOKUP(B1105,IMPORT!$F:$AF,27,FALSE),1,10),"-")),"")</f>
        <v/>
      </c>
      <c r="Y1105" s="21" t="str">
        <f>IFERROR(IF(VLOOKUP(B1105,IMPORT!$F:$AF,24,FALSE)&lt;&gt;"null",VLOOKUP(B1105,IMPORT!$F:$AF,24,FALSE),""),"")</f>
        <v/>
      </c>
      <c r="Z1105" s="18" t="str">
        <f>IFERROR(IF(VLOOKUP(B1105,IMPORT!$F:$AF,25,FALSE)&lt;&gt;"null",VLOOKUP(B1105,IMPORT!$F:$AF,25,FALSE),""),"")</f>
        <v/>
      </c>
    </row>
    <row r="1106" spans="1:26">
      <c r="A1106" s="1" t="str">
        <f>IFERROR(IF(IMPORT!C1106&lt;&gt;"",IMPORT!C1106,""),"")</f>
        <v/>
      </c>
      <c r="B1106" s="1">
        <f>IFERROR(VLOOKUP(D1106,IMPORT!$1:$1048576,6,FALSE),"")</f>
        <v>0</v>
      </c>
      <c r="C1106" s="1" t="str">
        <f>IFERROR(VLOOKUP(B1106,IMPORT!$F:$G,2,FALSE),"")</f>
        <v/>
      </c>
      <c r="D1106" s="8" t="str">
        <f>IFERROR(IF(IMPORT!A1106&lt;&gt;"",IMPORT!A1106,""),"")</f>
        <v/>
      </c>
      <c r="E1106" s="1">
        <f>IFERROR(VLOOKUP(D1106,IMPORT!$1:$1048576,21,FALSE),"")</f>
        <v>0</v>
      </c>
      <c r="F1106" s="22" t="str">
        <f>IFERROR(IF(VLOOKUP(B1106,IMPORT!$F:$J,4,0)="true","","S"),"")</f>
        <v/>
      </c>
      <c r="G1106" s="10" t="str">
        <f>IFERROR(IF(VLOOKUP(B1106,IMPORT!$F:$J,5,0)="normal","","B"),"")</f>
        <v/>
      </c>
      <c r="H1106" s="23" t="str">
        <f>IFERROR(IF(VLOOKUP(B1106,IMPORT!$F:$L,7,0)="true","","P"),"")</f>
        <v/>
      </c>
      <c r="I1106" s="18" t="str">
        <f>IF(AND(OR(IMPORT!K1106="available",IMPORT!K1106="reservation",IMPORT!K1106="reservation-late"),OR(A1106&lt;&gt;"Z - Garage - Livraison",A1106&lt;&gt;"Z - Garage - Livraison")),B1106,"")</f>
        <v/>
      </c>
      <c r="J1106" s="18" t="str">
        <f>IFERROR(IF(VLOOKUP(B1106,IMPORT!$F:$AF,21,FALSE)&lt;&gt;"null",IF(OR(A1106="Z - Garage - Livraison",A1106="Z - Garage - Restitution"),"",B1106),""),"")</f>
        <v/>
      </c>
      <c r="K1106" s="18" t="str">
        <f>IF(AND(J1106="",OR(IMPORT!K1106="intervention",IMPORT!K1106="intervention-late")),IF(OR(A1106="Z - Garage - Livraison",A1106="Z - Garage - Restitution"),"",B1106),"")</f>
        <v/>
      </c>
      <c r="L1106" s="18" t="str">
        <f t="shared" si="34"/>
        <v/>
      </c>
      <c r="M1106" s="20" t="str">
        <f>IFERROR(INT(IF(OR(IMPORT!K1106="intervention",IMPORT!K1106="intervention-late",IMPORT!K1106="unavailable"),IF(J1106&lt;&gt;"",MID(VLOOKUP(B1106,IMPORT!$F:$AF,21,0),1,10),MID(VLOOKUP(B1106,IMPORT!$F:$AF,19,0),1,10)),"")),"")</f>
        <v/>
      </c>
      <c r="N1106" s="20" t="str">
        <f>IFERROR(INT(IF(OR(IMPORT!K1106="intervention",IMPORT!K1106="intervention-late",IMPORT!K1106="unavailable"),IF(J1106&lt;&gt;"",MID(VLOOKUP(B1106,IMPORT!$F:$AF,22,0),1,10),MID(VLOOKUP(B1106,IMPORT!$F:$AF,20,0),1,10)),"")),"")</f>
        <v/>
      </c>
      <c r="O1106" s="18" t="str">
        <f t="shared" ca="1" si="35"/>
        <v/>
      </c>
      <c r="P1106" s="14" t="str">
        <f>IFERROR(INT(IF(MID(VLOOKUP(B1106,IMPORT!$F:$AF,23,FALSE),1,10)&lt;&gt;"null",MID(VLOOKUP(B1106,IMPORT!$F:$AF,23,FALSE),1,10),"")),"")</f>
        <v/>
      </c>
      <c r="Q1106" s="16" t="str">
        <f>IFERROR(INT(IF(MID(VLOOKUP(B1106,IMPORT!$F:$AF,26,FALSE),1,10)&lt;&gt;"null",MID(VLOOKUP(B1106,IMPORT!$F:$AF,26,FALSE),1,10),"")),"")</f>
        <v/>
      </c>
      <c r="R1106" s="16" t="str">
        <f>IFERROR(IF(VLOOKUP(B1106,IMPORT!$F:$AF,11,FALSE)="true","X",""),"")</f>
        <v/>
      </c>
      <c r="S1106" s="16" t="str">
        <f>IFERROR(IF(VLOOKUP(B1106,IMPORT!$F:$AF,12,FALSE)="true","X",""),"")</f>
        <v/>
      </c>
      <c r="T1106" s="16" t="str">
        <f>IFERROR(IF(VLOOKUP(B1106,IMPORT!$F:$AF,9,FALSE)="true","X",""),"")</f>
        <v/>
      </c>
      <c r="U1106" s="16" t="str">
        <f>IFERROR(IF(VLOOKUP(B1106,IMPORT!$F:$AF,10,FALSE)="true","X",""),"")</f>
        <v/>
      </c>
      <c r="V1106" s="16" t="str">
        <f>IFERROR(IF(VLOOKUP(B1106,IMPORT!$F:$AF,13,FALSE)="true","X",""),"")</f>
        <v/>
      </c>
      <c r="W1106" s="16" t="str">
        <f>IFERROR(IF(VLOOKUP(B1106,IMPORT!$F:$AF,14,FALSE)="true","X",""),"")</f>
        <v/>
      </c>
      <c r="X1106" s="12" t="str">
        <f>IFERROR(INT(IF(MID(VLOOKUP(B1106,IMPORT!$F:$AF,27,FALSE),1,10)&lt;&gt;"null",MID(VLOOKUP(B1106,IMPORT!$F:$AF,27,FALSE),1,10),"-")),"")</f>
        <v/>
      </c>
      <c r="Y1106" s="21" t="str">
        <f>IFERROR(IF(VLOOKUP(B1106,IMPORT!$F:$AF,24,FALSE)&lt;&gt;"null",VLOOKUP(B1106,IMPORT!$F:$AF,24,FALSE),""),"")</f>
        <v/>
      </c>
      <c r="Z1106" s="18" t="str">
        <f>IFERROR(IF(VLOOKUP(B1106,IMPORT!$F:$AF,25,FALSE)&lt;&gt;"null",VLOOKUP(B1106,IMPORT!$F:$AF,25,FALSE),""),"")</f>
        <v/>
      </c>
    </row>
    <row r="1107" spans="1:26">
      <c r="A1107" s="1" t="str">
        <f>IFERROR(IF(IMPORT!C1107&lt;&gt;"",IMPORT!C1107,""),"")</f>
        <v/>
      </c>
      <c r="B1107" s="1">
        <f>IFERROR(VLOOKUP(D1107,IMPORT!$1:$1048576,6,FALSE),"")</f>
        <v>0</v>
      </c>
      <c r="C1107" s="1" t="str">
        <f>IFERROR(VLOOKUP(B1107,IMPORT!$F:$G,2,FALSE),"")</f>
        <v/>
      </c>
      <c r="D1107" s="8" t="str">
        <f>IFERROR(IF(IMPORT!A1107&lt;&gt;"",IMPORT!A1107,""),"")</f>
        <v/>
      </c>
      <c r="E1107" s="1">
        <f>IFERROR(VLOOKUP(D1107,IMPORT!$1:$1048576,21,FALSE),"")</f>
        <v>0</v>
      </c>
      <c r="F1107" s="22" t="str">
        <f>IFERROR(IF(VLOOKUP(B1107,IMPORT!$F:$J,4,0)="true","","S"),"")</f>
        <v/>
      </c>
      <c r="G1107" s="10" t="str">
        <f>IFERROR(IF(VLOOKUP(B1107,IMPORT!$F:$J,5,0)="normal","","B"),"")</f>
        <v/>
      </c>
      <c r="H1107" s="23" t="str">
        <f>IFERROR(IF(VLOOKUP(B1107,IMPORT!$F:$L,7,0)="true","","P"),"")</f>
        <v/>
      </c>
      <c r="I1107" s="18" t="str">
        <f>IF(AND(OR(IMPORT!K1107="available",IMPORT!K1107="reservation",IMPORT!K1107="reservation-late"),OR(A1107&lt;&gt;"Z - Garage - Livraison",A1107&lt;&gt;"Z - Garage - Livraison")),B1107,"")</f>
        <v/>
      </c>
      <c r="J1107" s="18" t="str">
        <f>IFERROR(IF(VLOOKUP(B1107,IMPORT!$F:$AF,21,FALSE)&lt;&gt;"null",IF(OR(A1107="Z - Garage - Livraison",A1107="Z - Garage - Restitution"),"",B1107),""),"")</f>
        <v/>
      </c>
      <c r="K1107" s="18" t="str">
        <f>IF(AND(J1107="",OR(IMPORT!K1107="intervention",IMPORT!K1107="intervention-late")),IF(OR(A1107="Z - Garage - Livraison",A1107="Z - Garage - Restitution"),"",B1107),"")</f>
        <v/>
      </c>
      <c r="L1107" s="18" t="str">
        <f t="shared" si="34"/>
        <v/>
      </c>
      <c r="M1107" s="20" t="str">
        <f>IFERROR(INT(IF(OR(IMPORT!K1107="intervention",IMPORT!K1107="intervention-late",IMPORT!K1107="unavailable"),IF(J1107&lt;&gt;"",MID(VLOOKUP(B1107,IMPORT!$F:$AF,21,0),1,10),MID(VLOOKUP(B1107,IMPORT!$F:$AF,19,0),1,10)),"")),"")</f>
        <v/>
      </c>
      <c r="N1107" s="20" t="str">
        <f>IFERROR(INT(IF(OR(IMPORT!K1107="intervention",IMPORT!K1107="intervention-late",IMPORT!K1107="unavailable"),IF(J1107&lt;&gt;"",MID(VLOOKUP(B1107,IMPORT!$F:$AF,22,0),1,10),MID(VLOOKUP(B1107,IMPORT!$F:$AF,20,0),1,10)),"")),"")</f>
        <v/>
      </c>
      <c r="O1107" s="18" t="str">
        <f t="shared" ca="1" si="35"/>
        <v/>
      </c>
      <c r="P1107" s="14" t="str">
        <f>IFERROR(INT(IF(MID(VLOOKUP(B1107,IMPORT!$F:$AF,23,FALSE),1,10)&lt;&gt;"null",MID(VLOOKUP(B1107,IMPORT!$F:$AF,23,FALSE),1,10),"")),"")</f>
        <v/>
      </c>
      <c r="Q1107" s="16" t="str">
        <f>IFERROR(INT(IF(MID(VLOOKUP(B1107,IMPORT!$F:$AF,26,FALSE),1,10)&lt;&gt;"null",MID(VLOOKUP(B1107,IMPORT!$F:$AF,26,FALSE),1,10),"")),"")</f>
        <v/>
      </c>
      <c r="R1107" s="16" t="str">
        <f>IFERROR(IF(VLOOKUP(B1107,IMPORT!$F:$AF,11,FALSE)="true","X",""),"")</f>
        <v/>
      </c>
      <c r="S1107" s="16" t="str">
        <f>IFERROR(IF(VLOOKUP(B1107,IMPORT!$F:$AF,12,FALSE)="true","X",""),"")</f>
        <v/>
      </c>
      <c r="T1107" s="16" t="str">
        <f>IFERROR(IF(VLOOKUP(B1107,IMPORT!$F:$AF,9,FALSE)="true","X",""),"")</f>
        <v/>
      </c>
      <c r="U1107" s="16" t="str">
        <f>IFERROR(IF(VLOOKUP(B1107,IMPORT!$F:$AF,10,FALSE)="true","X",""),"")</f>
        <v/>
      </c>
      <c r="V1107" s="16" t="str">
        <f>IFERROR(IF(VLOOKUP(B1107,IMPORT!$F:$AF,13,FALSE)="true","X",""),"")</f>
        <v/>
      </c>
      <c r="W1107" s="16" t="str">
        <f>IFERROR(IF(VLOOKUP(B1107,IMPORT!$F:$AF,14,FALSE)="true","X",""),"")</f>
        <v/>
      </c>
      <c r="X1107" s="12" t="str">
        <f>IFERROR(INT(IF(MID(VLOOKUP(B1107,IMPORT!$F:$AF,27,FALSE),1,10)&lt;&gt;"null",MID(VLOOKUP(B1107,IMPORT!$F:$AF,27,FALSE),1,10),"-")),"")</f>
        <v/>
      </c>
      <c r="Y1107" s="21" t="str">
        <f>IFERROR(IF(VLOOKUP(B1107,IMPORT!$F:$AF,24,FALSE)&lt;&gt;"null",VLOOKUP(B1107,IMPORT!$F:$AF,24,FALSE),""),"")</f>
        <v/>
      </c>
      <c r="Z1107" s="18" t="str">
        <f>IFERROR(IF(VLOOKUP(B1107,IMPORT!$F:$AF,25,FALSE)&lt;&gt;"null",VLOOKUP(B1107,IMPORT!$F:$AF,25,FALSE),""),"")</f>
        <v/>
      </c>
    </row>
    <row r="1108" spans="1:26">
      <c r="A1108" s="1" t="str">
        <f>IFERROR(IF(IMPORT!C1108&lt;&gt;"",IMPORT!C1108,""),"")</f>
        <v/>
      </c>
      <c r="B1108" s="1">
        <f>IFERROR(VLOOKUP(D1108,IMPORT!$1:$1048576,6,FALSE),"")</f>
        <v>0</v>
      </c>
      <c r="C1108" s="1" t="str">
        <f>IFERROR(VLOOKUP(B1108,IMPORT!$F:$G,2,FALSE),"")</f>
        <v/>
      </c>
      <c r="D1108" s="8" t="str">
        <f>IFERROR(IF(IMPORT!A1108&lt;&gt;"",IMPORT!A1108,""),"")</f>
        <v/>
      </c>
      <c r="E1108" s="1">
        <f>IFERROR(VLOOKUP(D1108,IMPORT!$1:$1048576,21,FALSE),"")</f>
        <v>0</v>
      </c>
      <c r="F1108" s="22" t="str">
        <f>IFERROR(IF(VLOOKUP(B1108,IMPORT!$F:$J,4,0)="true","","S"),"")</f>
        <v/>
      </c>
      <c r="G1108" s="10" t="str">
        <f>IFERROR(IF(VLOOKUP(B1108,IMPORT!$F:$J,5,0)="normal","","B"),"")</f>
        <v/>
      </c>
      <c r="H1108" s="23" t="str">
        <f>IFERROR(IF(VLOOKUP(B1108,IMPORT!$F:$L,7,0)="true","","P"),"")</f>
        <v/>
      </c>
      <c r="I1108" s="18" t="str">
        <f>IF(AND(OR(IMPORT!K1108="available",IMPORT!K1108="reservation",IMPORT!K1108="reservation-late"),OR(A1108&lt;&gt;"Z - Garage - Livraison",A1108&lt;&gt;"Z - Garage - Livraison")),B1108,"")</f>
        <v/>
      </c>
      <c r="J1108" s="18" t="str">
        <f>IFERROR(IF(VLOOKUP(B1108,IMPORT!$F:$AF,21,FALSE)&lt;&gt;"null",IF(OR(A1108="Z - Garage - Livraison",A1108="Z - Garage - Restitution"),"",B1108),""),"")</f>
        <v/>
      </c>
      <c r="K1108" s="18" t="str">
        <f>IF(AND(J1108="",OR(IMPORT!K1108="intervention",IMPORT!K1108="intervention-late")),IF(OR(A1108="Z - Garage - Livraison",A1108="Z - Garage - Restitution"),"",B1108),"")</f>
        <v/>
      </c>
      <c r="L1108" s="18" t="str">
        <f t="shared" si="34"/>
        <v/>
      </c>
      <c r="M1108" s="20" t="str">
        <f>IFERROR(INT(IF(OR(IMPORT!K1108="intervention",IMPORT!K1108="intervention-late",IMPORT!K1108="unavailable"),IF(J1108&lt;&gt;"",MID(VLOOKUP(B1108,IMPORT!$F:$AF,21,0),1,10),MID(VLOOKUP(B1108,IMPORT!$F:$AF,19,0),1,10)),"")),"")</f>
        <v/>
      </c>
      <c r="N1108" s="20" t="str">
        <f>IFERROR(INT(IF(OR(IMPORT!K1108="intervention",IMPORT!K1108="intervention-late",IMPORT!K1108="unavailable"),IF(J1108&lt;&gt;"",MID(VLOOKUP(B1108,IMPORT!$F:$AF,22,0),1,10),MID(VLOOKUP(B1108,IMPORT!$F:$AF,20,0),1,10)),"")),"")</f>
        <v/>
      </c>
      <c r="O1108" s="18" t="str">
        <f t="shared" ca="1" si="35"/>
        <v/>
      </c>
      <c r="P1108" s="14" t="str">
        <f>IFERROR(INT(IF(MID(VLOOKUP(B1108,IMPORT!$F:$AF,23,FALSE),1,10)&lt;&gt;"null",MID(VLOOKUP(B1108,IMPORT!$F:$AF,23,FALSE),1,10),"")),"")</f>
        <v/>
      </c>
      <c r="Q1108" s="16" t="str">
        <f>IFERROR(INT(IF(MID(VLOOKUP(B1108,IMPORT!$F:$AF,26,FALSE),1,10)&lt;&gt;"null",MID(VLOOKUP(B1108,IMPORT!$F:$AF,26,FALSE),1,10),"")),"")</f>
        <v/>
      </c>
      <c r="R1108" s="16" t="str">
        <f>IFERROR(IF(VLOOKUP(B1108,IMPORT!$F:$AF,11,FALSE)="true","X",""),"")</f>
        <v/>
      </c>
      <c r="S1108" s="16" t="str">
        <f>IFERROR(IF(VLOOKUP(B1108,IMPORT!$F:$AF,12,FALSE)="true","X",""),"")</f>
        <v/>
      </c>
      <c r="T1108" s="16" t="str">
        <f>IFERROR(IF(VLOOKUP(B1108,IMPORT!$F:$AF,9,FALSE)="true","X",""),"")</f>
        <v/>
      </c>
      <c r="U1108" s="16" t="str">
        <f>IFERROR(IF(VLOOKUP(B1108,IMPORT!$F:$AF,10,FALSE)="true","X",""),"")</f>
        <v/>
      </c>
      <c r="V1108" s="16" t="str">
        <f>IFERROR(IF(VLOOKUP(B1108,IMPORT!$F:$AF,13,FALSE)="true","X",""),"")</f>
        <v/>
      </c>
      <c r="W1108" s="16" t="str">
        <f>IFERROR(IF(VLOOKUP(B1108,IMPORT!$F:$AF,14,FALSE)="true","X",""),"")</f>
        <v/>
      </c>
      <c r="X1108" s="12" t="str">
        <f>IFERROR(INT(IF(MID(VLOOKUP(B1108,IMPORT!$F:$AF,27,FALSE),1,10)&lt;&gt;"null",MID(VLOOKUP(B1108,IMPORT!$F:$AF,27,FALSE),1,10),"-")),"")</f>
        <v/>
      </c>
      <c r="Y1108" s="21" t="str">
        <f>IFERROR(IF(VLOOKUP(B1108,IMPORT!$F:$AF,24,FALSE)&lt;&gt;"null",VLOOKUP(B1108,IMPORT!$F:$AF,24,FALSE),""),"")</f>
        <v/>
      </c>
      <c r="Z1108" s="18" t="str">
        <f>IFERROR(IF(VLOOKUP(B1108,IMPORT!$F:$AF,25,FALSE)&lt;&gt;"null",VLOOKUP(B1108,IMPORT!$F:$AF,25,FALSE),""),"")</f>
        <v/>
      </c>
    </row>
    <row r="1109" spans="1:26">
      <c r="A1109" s="1" t="str">
        <f>IFERROR(IF(IMPORT!C1109&lt;&gt;"",IMPORT!C1109,""),"")</f>
        <v/>
      </c>
      <c r="B1109" s="1">
        <f>IFERROR(VLOOKUP(D1109,IMPORT!$1:$1048576,6,FALSE),"")</f>
        <v>0</v>
      </c>
      <c r="C1109" s="1" t="str">
        <f>IFERROR(VLOOKUP(B1109,IMPORT!$F:$G,2,FALSE),"")</f>
        <v/>
      </c>
      <c r="D1109" s="8" t="str">
        <f>IFERROR(IF(IMPORT!A1109&lt;&gt;"",IMPORT!A1109,""),"")</f>
        <v/>
      </c>
      <c r="E1109" s="1">
        <f>IFERROR(VLOOKUP(D1109,IMPORT!$1:$1048576,21,FALSE),"")</f>
        <v>0</v>
      </c>
      <c r="F1109" s="22" t="str">
        <f>IFERROR(IF(VLOOKUP(B1109,IMPORT!$F:$J,4,0)="true","","S"),"")</f>
        <v/>
      </c>
      <c r="G1109" s="10" t="str">
        <f>IFERROR(IF(VLOOKUP(B1109,IMPORT!$F:$J,5,0)="normal","","B"),"")</f>
        <v/>
      </c>
      <c r="H1109" s="23" t="str">
        <f>IFERROR(IF(VLOOKUP(B1109,IMPORT!$F:$L,7,0)="true","","P"),"")</f>
        <v/>
      </c>
      <c r="I1109" s="18" t="str">
        <f>IF(AND(OR(IMPORT!K1109="available",IMPORT!K1109="reservation",IMPORT!K1109="reservation-late"),OR(A1109&lt;&gt;"Z - Garage - Livraison",A1109&lt;&gt;"Z - Garage - Livraison")),B1109,"")</f>
        <v/>
      </c>
      <c r="J1109" s="18" t="str">
        <f>IFERROR(IF(VLOOKUP(B1109,IMPORT!$F:$AF,21,FALSE)&lt;&gt;"null",IF(OR(A1109="Z - Garage - Livraison",A1109="Z - Garage - Restitution"),"",B1109),""),"")</f>
        <v/>
      </c>
      <c r="K1109" s="18" t="str">
        <f>IF(AND(J1109="",OR(IMPORT!K1109="intervention",IMPORT!K1109="intervention-late")),IF(OR(A1109="Z - Garage - Livraison",A1109="Z - Garage - Restitution"),"",B1109),"")</f>
        <v/>
      </c>
      <c r="L1109" s="18" t="str">
        <f t="shared" si="34"/>
        <v/>
      </c>
      <c r="M1109" s="20" t="str">
        <f>IFERROR(INT(IF(OR(IMPORT!K1109="intervention",IMPORT!K1109="intervention-late",IMPORT!K1109="unavailable"),IF(J1109&lt;&gt;"",MID(VLOOKUP(B1109,IMPORT!$F:$AF,21,0),1,10),MID(VLOOKUP(B1109,IMPORT!$F:$AF,19,0),1,10)),"")),"")</f>
        <v/>
      </c>
      <c r="N1109" s="20" t="str">
        <f>IFERROR(INT(IF(OR(IMPORT!K1109="intervention",IMPORT!K1109="intervention-late",IMPORT!K1109="unavailable"),IF(J1109&lt;&gt;"",MID(VLOOKUP(B1109,IMPORT!$F:$AF,22,0),1,10),MID(VLOOKUP(B1109,IMPORT!$F:$AF,20,0),1,10)),"")),"")</f>
        <v/>
      </c>
      <c r="O1109" s="18" t="str">
        <f t="shared" ca="1" si="35"/>
        <v/>
      </c>
      <c r="P1109" s="14" t="str">
        <f>IFERROR(INT(IF(MID(VLOOKUP(B1109,IMPORT!$F:$AF,23,FALSE),1,10)&lt;&gt;"null",MID(VLOOKUP(B1109,IMPORT!$F:$AF,23,FALSE),1,10),"")),"")</f>
        <v/>
      </c>
      <c r="Q1109" s="16" t="str">
        <f>IFERROR(INT(IF(MID(VLOOKUP(B1109,IMPORT!$F:$AF,26,FALSE),1,10)&lt;&gt;"null",MID(VLOOKUP(B1109,IMPORT!$F:$AF,26,FALSE),1,10),"")),"")</f>
        <v/>
      </c>
      <c r="R1109" s="16" t="str">
        <f>IFERROR(IF(VLOOKUP(B1109,IMPORT!$F:$AF,11,FALSE)="true","X",""),"")</f>
        <v/>
      </c>
      <c r="S1109" s="16" t="str">
        <f>IFERROR(IF(VLOOKUP(B1109,IMPORT!$F:$AF,12,FALSE)="true","X",""),"")</f>
        <v/>
      </c>
      <c r="T1109" s="16" t="str">
        <f>IFERROR(IF(VLOOKUP(B1109,IMPORT!$F:$AF,9,FALSE)="true","X",""),"")</f>
        <v/>
      </c>
      <c r="U1109" s="16" t="str">
        <f>IFERROR(IF(VLOOKUP(B1109,IMPORT!$F:$AF,10,FALSE)="true","X",""),"")</f>
        <v/>
      </c>
      <c r="V1109" s="16" t="str">
        <f>IFERROR(IF(VLOOKUP(B1109,IMPORT!$F:$AF,13,FALSE)="true","X",""),"")</f>
        <v/>
      </c>
      <c r="W1109" s="16" t="str">
        <f>IFERROR(IF(VLOOKUP(B1109,IMPORT!$F:$AF,14,FALSE)="true","X",""),"")</f>
        <v/>
      </c>
      <c r="X1109" s="12" t="str">
        <f>IFERROR(INT(IF(MID(VLOOKUP(B1109,IMPORT!$F:$AF,27,FALSE),1,10)&lt;&gt;"null",MID(VLOOKUP(B1109,IMPORT!$F:$AF,27,FALSE),1,10),"-")),"")</f>
        <v/>
      </c>
      <c r="Y1109" s="21" t="str">
        <f>IFERROR(IF(VLOOKUP(B1109,IMPORT!$F:$AF,24,FALSE)&lt;&gt;"null",VLOOKUP(B1109,IMPORT!$F:$AF,24,FALSE),""),"")</f>
        <v/>
      </c>
      <c r="Z1109" s="18" t="str">
        <f>IFERROR(IF(VLOOKUP(B1109,IMPORT!$F:$AF,25,FALSE)&lt;&gt;"null",VLOOKUP(B1109,IMPORT!$F:$AF,25,FALSE),""),"")</f>
        <v/>
      </c>
    </row>
    <row r="1110" spans="1:26">
      <c r="A1110" s="1" t="str">
        <f>IFERROR(IF(IMPORT!C1110&lt;&gt;"",IMPORT!C1110,""),"")</f>
        <v/>
      </c>
      <c r="B1110" s="1">
        <f>IFERROR(VLOOKUP(D1110,IMPORT!$1:$1048576,6,FALSE),"")</f>
        <v>0</v>
      </c>
      <c r="C1110" s="1" t="str">
        <f>IFERROR(VLOOKUP(B1110,IMPORT!$F:$G,2,FALSE),"")</f>
        <v/>
      </c>
      <c r="D1110" s="8" t="str">
        <f>IFERROR(IF(IMPORT!A1110&lt;&gt;"",IMPORT!A1110,""),"")</f>
        <v/>
      </c>
      <c r="E1110" s="1">
        <f>IFERROR(VLOOKUP(D1110,IMPORT!$1:$1048576,21,FALSE),"")</f>
        <v>0</v>
      </c>
      <c r="F1110" s="22" t="str">
        <f>IFERROR(IF(VLOOKUP(B1110,IMPORT!$F:$J,4,0)="true","","S"),"")</f>
        <v/>
      </c>
      <c r="G1110" s="10" t="str">
        <f>IFERROR(IF(VLOOKUP(B1110,IMPORT!$F:$J,5,0)="normal","","B"),"")</f>
        <v/>
      </c>
      <c r="H1110" s="23" t="str">
        <f>IFERROR(IF(VLOOKUP(B1110,IMPORT!$F:$L,7,0)="true","","P"),"")</f>
        <v/>
      </c>
      <c r="I1110" s="18" t="str">
        <f>IF(AND(OR(IMPORT!K1110="available",IMPORT!K1110="reservation",IMPORT!K1110="reservation-late"),OR(A1110&lt;&gt;"Z - Garage - Livraison",A1110&lt;&gt;"Z - Garage - Livraison")),B1110,"")</f>
        <v/>
      </c>
      <c r="J1110" s="18" t="str">
        <f>IFERROR(IF(VLOOKUP(B1110,IMPORT!$F:$AF,21,FALSE)&lt;&gt;"null",IF(OR(A1110="Z - Garage - Livraison",A1110="Z - Garage - Restitution"),"",B1110),""),"")</f>
        <v/>
      </c>
      <c r="K1110" s="18" t="str">
        <f>IF(AND(J1110="",OR(IMPORT!K1110="intervention",IMPORT!K1110="intervention-late")),IF(OR(A1110="Z - Garage - Livraison",A1110="Z - Garage - Restitution"),"",B1110),"")</f>
        <v/>
      </c>
      <c r="L1110" s="18" t="str">
        <f t="shared" si="34"/>
        <v/>
      </c>
      <c r="M1110" s="20" t="str">
        <f>IFERROR(INT(IF(OR(IMPORT!K1110="intervention",IMPORT!K1110="intervention-late",IMPORT!K1110="unavailable"),IF(J1110&lt;&gt;"",MID(VLOOKUP(B1110,IMPORT!$F:$AF,21,0),1,10),MID(VLOOKUP(B1110,IMPORT!$F:$AF,19,0),1,10)),"")),"")</f>
        <v/>
      </c>
      <c r="N1110" s="20" t="str">
        <f>IFERROR(INT(IF(OR(IMPORT!K1110="intervention",IMPORT!K1110="intervention-late",IMPORT!K1110="unavailable"),IF(J1110&lt;&gt;"",MID(VLOOKUP(B1110,IMPORT!$F:$AF,22,0),1,10),MID(VLOOKUP(B1110,IMPORT!$F:$AF,20,0),1,10)),"")),"")</f>
        <v/>
      </c>
      <c r="O1110" s="18" t="str">
        <f t="shared" ca="1" si="35"/>
        <v/>
      </c>
      <c r="P1110" s="14" t="str">
        <f>IFERROR(INT(IF(MID(VLOOKUP(B1110,IMPORT!$F:$AF,23,FALSE),1,10)&lt;&gt;"null",MID(VLOOKUP(B1110,IMPORT!$F:$AF,23,FALSE),1,10),"")),"")</f>
        <v/>
      </c>
      <c r="Q1110" s="16" t="str">
        <f>IFERROR(INT(IF(MID(VLOOKUP(B1110,IMPORT!$F:$AF,26,FALSE),1,10)&lt;&gt;"null",MID(VLOOKUP(B1110,IMPORT!$F:$AF,26,FALSE),1,10),"")),"")</f>
        <v/>
      </c>
      <c r="R1110" s="16" t="str">
        <f>IFERROR(IF(VLOOKUP(B1110,IMPORT!$F:$AF,11,FALSE)="true","X",""),"")</f>
        <v/>
      </c>
      <c r="S1110" s="16" t="str">
        <f>IFERROR(IF(VLOOKUP(B1110,IMPORT!$F:$AF,12,FALSE)="true","X",""),"")</f>
        <v/>
      </c>
      <c r="T1110" s="16" t="str">
        <f>IFERROR(IF(VLOOKUP(B1110,IMPORT!$F:$AF,9,FALSE)="true","X",""),"")</f>
        <v/>
      </c>
      <c r="U1110" s="16" t="str">
        <f>IFERROR(IF(VLOOKUP(B1110,IMPORT!$F:$AF,10,FALSE)="true","X",""),"")</f>
        <v/>
      </c>
      <c r="V1110" s="16" t="str">
        <f>IFERROR(IF(VLOOKUP(B1110,IMPORT!$F:$AF,13,FALSE)="true","X",""),"")</f>
        <v/>
      </c>
      <c r="W1110" s="16" t="str">
        <f>IFERROR(IF(VLOOKUP(B1110,IMPORT!$F:$AF,14,FALSE)="true","X",""),"")</f>
        <v/>
      </c>
      <c r="X1110" s="12" t="str">
        <f>IFERROR(INT(IF(MID(VLOOKUP(B1110,IMPORT!$F:$AF,27,FALSE),1,10)&lt;&gt;"null",MID(VLOOKUP(B1110,IMPORT!$F:$AF,27,FALSE),1,10),"-")),"")</f>
        <v/>
      </c>
      <c r="Y1110" s="21" t="str">
        <f>IFERROR(IF(VLOOKUP(B1110,IMPORT!$F:$AF,24,FALSE)&lt;&gt;"null",VLOOKUP(B1110,IMPORT!$F:$AF,24,FALSE),""),"")</f>
        <v/>
      </c>
      <c r="Z1110" s="18" t="str">
        <f>IFERROR(IF(VLOOKUP(B1110,IMPORT!$F:$AF,25,FALSE)&lt;&gt;"null",VLOOKUP(B1110,IMPORT!$F:$AF,25,FALSE),""),"")</f>
        <v/>
      </c>
    </row>
    <row r="1111" spans="1:26">
      <c r="A1111" s="1" t="str">
        <f>IFERROR(IF(IMPORT!C1111&lt;&gt;"",IMPORT!C1111,""),"")</f>
        <v/>
      </c>
      <c r="B1111" s="1">
        <f>IFERROR(VLOOKUP(D1111,IMPORT!$1:$1048576,6,FALSE),"")</f>
        <v>0</v>
      </c>
      <c r="C1111" s="1" t="str">
        <f>IFERROR(VLOOKUP(B1111,IMPORT!$F:$G,2,FALSE),"")</f>
        <v/>
      </c>
      <c r="D1111" s="8" t="str">
        <f>IFERROR(IF(IMPORT!A1111&lt;&gt;"",IMPORT!A1111,""),"")</f>
        <v/>
      </c>
      <c r="E1111" s="1">
        <f>IFERROR(VLOOKUP(D1111,IMPORT!$1:$1048576,21,FALSE),"")</f>
        <v>0</v>
      </c>
      <c r="F1111" s="22" t="str">
        <f>IFERROR(IF(VLOOKUP(B1111,IMPORT!$F:$J,4,0)="true","","S"),"")</f>
        <v/>
      </c>
      <c r="G1111" s="10" t="str">
        <f>IFERROR(IF(VLOOKUP(B1111,IMPORT!$F:$J,5,0)="normal","","B"),"")</f>
        <v/>
      </c>
      <c r="H1111" s="23" t="str">
        <f>IFERROR(IF(VLOOKUP(B1111,IMPORT!$F:$L,7,0)="true","","P"),"")</f>
        <v/>
      </c>
      <c r="I1111" s="18" t="str">
        <f>IF(AND(OR(IMPORT!K1111="available",IMPORT!K1111="reservation",IMPORT!K1111="reservation-late"),OR(A1111&lt;&gt;"Z - Garage - Livraison",A1111&lt;&gt;"Z - Garage - Livraison")),B1111,"")</f>
        <v/>
      </c>
      <c r="J1111" s="18" t="str">
        <f>IFERROR(IF(VLOOKUP(B1111,IMPORT!$F:$AF,21,FALSE)&lt;&gt;"null",IF(OR(A1111="Z - Garage - Livraison",A1111="Z - Garage - Restitution"),"",B1111),""),"")</f>
        <v/>
      </c>
      <c r="K1111" s="18" t="str">
        <f>IF(AND(J1111="",OR(IMPORT!K1111="intervention",IMPORT!K1111="intervention-late")),IF(OR(A1111="Z - Garage - Livraison",A1111="Z - Garage - Restitution"),"",B1111),"")</f>
        <v/>
      </c>
      <c r="L1111" s="18" t="str">
        <f t="shared" si="34"/>
        <v/>
      </c>
      <c r="M1111" s="20" t="str">
        <f>IFERROR(INT(IF(OR(IMPORT!K1111="intervention",IMPORT!K1111="intervention-late",IMPORT!K1111="unavailable"),IF(J1111&lt;&gt;"",MID(VLOOKUP(B1111,IMPORT!$F:$AF,21,0),1,10),MID(VLOOKUP(B1111,IMPORT!$F:$AF,19,0),1,10)),"")),"")</f>
        <v/>
      </c>
      <c r="N1111" s="20" t="str">
        <f>IFERROR(INT(IF(OR(IMPORT!K1111="intervention",IMPORT!K1111="intervention-late",IMPORT!K1111="unavailable"),IF(J1111&lt;&gt;"",MID(VLOOKUP(B1111,IMPORT!$F:$AF,22,0),1,10),MID(VLOOKUP(B1111,IMPORT!$F:$AF,20,0),1,10)),"")),"")</f>
        <v/>
      </c>
      <c r="O1111" s="18" t="str">
        <f t="shared" ca="1" si="35"/>
        <v/>
      </c>
      <c r="P1111" s="14" t="str">
        <f>IFERROR(INT(IF(MID(VLOOKUP(B1111,IMPORT!$F:$AF,23,FALSE),1,10)&lt;&gt;"null",MID(VLOOKUP(B1111,IMPORT!$F:$AF,23,FALSE),1,10),"")),"")</f>
        <v/>
      </c>
      <c r="Q1111" s="16" t="str">
        <f>IFERROR(INT(IF(MID(VLOOKUP(B1111,IMPORT!$F:$AF,26,FALSE),1,10)&lt;&gt;"null",MID(VLOOKUP(B1111,IMPORT!$F:$AF,26,FALSE),1,10),"")),"")</f>
        <v/>
      </c>
      <c r="R1111" s="16" t="str">
        <f>IFERROR(IF(VLOOKUP(B1111,IMPORT!$F:$AF,11,FALSE)="true","X",""),"")</f>
        <v/>
      </c>
      <c r="S1111" s="16" t="str">
        <f>IFERROR(IF(VLOOKUP(B1111,IMPORT!$F:$AF,12,FALSE)="true","X",""),"")</f>
        <v/>
      </c>
      <c r="T1111" s="16" t="str">
        <f>IFERROR(IF(VLOOKUP(B1111,IMPORT!$F:$AF,9,FALSE)="true","X",""),"")</f>
        <v/>
      </c>
      <c r="U1111" s="16" t="str">
        <f>IFERROR(IF(VLOOKUP(B1111,IMPORT!$F:$AF,10,FALSE)="true","X",""),"")</f>
        <v/>
      </c>
      <c r="V1111" s="16" t="str">
        <f>IFERROR(IF(VLOOKUP(B1111,IMPORT!$F:$AF,13,FALSE)="true","X",""),"")</f>
        <v/>
      </c>
      <c r="W1111" s="16" t="str">
        <f>IFERROR(IF(VLOOKUP(B1111,IMPORT!$F:$AF,14,FALSE)="true","X",""),"")</f>
        <v/>
      </c>
      <c r="X1111" s="12" t="str">
        <f>IFERROR(INT(IF(MID(VLOOKUP(B1111,IMPORT!$F:$AF,27,FALSE),1,10)&lt;&gt;"null",MID(VLOOKUP(B1111,IMPORT!$F:$AF,27,FALSE),1,10),"-")),"")</f>
        <v/>
      </c>
      <c r="Y1111" s="21" t="str">
        <f>IFERROR(IF(VLOOKUP(B1111,IMPORT!$F:$AF,24,FALSE)&lt;&gt;"null",VLOOKUP(B1111,IMPORT!$F:$AF,24,FALSE),""),"")</f>
        <v/>
      </c>
      <c r="Z1111" s="18" t="str">
        <f>IFERROR(IF(VLOOKUP(B1111,IMPORT!$F:$AF,25,FALSE)&lt;&gt;"null",VLOOKUP(B1111,IMPORT!$F:$AF,25,FALSE),""),"")</f>
        <v/>
      </c>
    </row>
    <row r="1112" spans="1:26">
      <c r="A1112" s="1" t="str">
        <f>IFERROR(IF(IMPORT!C1112&lt;&gt;"",IMPORT!C1112,""),"")</f>
        <v/>
      </c>
      <c r="B1112" s="1">
        <f>IFERROR(VLOOKUP(D1112,IMPORT!$1:$1048576,6,FALSE),"")</f>
        <v>0</v>
      </c>
      <c r="C1112" s="1" t="str">
        <f>IFERROR(VLOOKUP(B1112,IMPORT!$F:$G,2,FALSE),"")</f>
        <v/>
      </c>
      <c r="D1112" s="8" t="str">
        <f>IFERROR(IF(IMPORT!A1112&lt;&gt;"",IMPORT!A1112,""),"")</f>
        <v/>
      </c>
      <c r="E1112" s="1">
        <f>IFERROR(VLOOKUP(D1112,IMPORT!$1:$1048576,21,FALSE),"")</f>
        <v>0</v>
      </c>
      <c r="F1112" s="22" t="str">
        <f>IFERROR(IF(VLOOKUP(B1112,IMPORT!$F:$J,4,0)="true","","S"),"")</f>
        <v/>
      </c>
      <c r="G1112" s="10" t="str">
        <f>IFERROR(IF(VLOOKUP(B1112,IMPORT!$F:$J,5,0)="normal","","B"),"")</f>
        <v/>
      </c>
      <c r="H1112" s="23" t="str">
        <f>IFERROR(IF(VLOOKUP(B1112,IMPORT!$F:$L,7,0)="true","","P"),"")</f>
        <v/>
      </c>
      <c r="I1112" s="18" t="str">
        <f>IF(AND(OR(IMPORT!K1112="available",IMPORT!K1112="reservation",IMPORT!K1112="reservation-late"),OR(A1112&lt;&gt;"Z - Garage - Livraison",A1112&lt;&gt;"Z - Garage - Livraison")),B1112,"")</f>
        <v/>
      </c>
      <c r="J1112" s="18" t="str">
        <f>IFERROR(IF(VLOOKUP(B1112,IMPORT!$F:$AF,21,FALSE)&lt;&gt;"null",IF(OR(A1112="Z - Garage - Livraison",A1112="Z - Garage - Restitution"),"",B1112),""),"")</f>
        <v/>
      </c>
      <c r="K1112" s="18" t="str">
        <f>IF(AND(J1112="",OR(IMPORT!K1112="intervention",IMPORT!K1112="intervention-late")),IF(OR(A1112="Z - Garage - Livraison",A1112="Z - Garage - Restitution"),"",B1112),"")</f>
        <v/>
      </c>
      <c r="L1112" s="18" t="str">
        <f t="shared" si="34"/>
        <v/>
      </c>
      <c r="M1112" s="20" t="str">
        <f>IFERROR(INT(IF(OR(IMPORT!K1112="intervention",IMPORT!K1112="intervention-late",IMPORT!K1112="unavailable"),IF(J1112&lt;&gt;"",MID(VLOOKUP(B1112,IMPORT!$F:$AF,21,0),1,10),MID(VLOOKUP(B1112,IMPORT!$F:$AF,19,0),1,10)),"")),"")</f>
        <v/>
      </c>
      <c r="N1112" s="20" t="str">
        <f>IFERROR(INT(IF(OR(IMPORT!K1112="intervention",IMPORT!K1112="intervention-late",IMPORT!K1112="unavailable"),IF(J1112&lt;&gt;"",MID(VLOOKUP(B1112,IMPORT!$F:$AF,22,0),1,10),MID(VLOOKUP(B1112,IMPORT!$F:$AF,20,0),1,10)),"")),"")</f>
        <v/>
      </c>
      <c r="O1112" s="18" t="str">
        <f t="shared" ca="1" si="35"/>
        <v/>
      </c>
      <c r="P1112" s="14" t="str">
        <f>IFERROR(INT(IF(MID(VLOOKUP(B1112,IMPORT!$F:$AF,23,FALSE),1,10)&lt;&gt;"null",MID(VLOOKUP(B1112,IMPORT!$F:$AF,23,FALSE),1,10),"")),"")</f>
        <v/>
      </c>
      <c r="Q1112" s="16" t="str">
        <f>IFERROR(INT(IF(MID(VLOOKUP(B1112,IMPORT!$F:$AF,26,FALSE),1,10)&lt;&gt;"null",MID(VLOOKUP(B1112,IMPORT!$F:$AF,26,FALSE),1,10),"")),"")</f>
        <v/>
      </c>
      <c r="R1112" s="16" t="str">
        <f>IFERROR(IF(VLOOKUP(B1112,IMPORT!$F:$AF,11,FALSE)="true","X",""),"")</f>
        <v/>
      </c>
      <c r="S1112" s="16" t="str">
        <f>IFERROR(IF(VLOOKUP(B1112,IMPORT!$F:$AF,12,FALSE)="true","X",""),"")</f>
        <v/>
      </c>
      <c r="T1112" s="16" t="str">
        <f>IFERROR(IF(VLOOKUP(B1112,IMPORT!$F:$AF,9,FALSE)="true","X",""),"")</f>
        <v/>
      </c>
      <c r="U1112" s="16" t="str">
        <f>IFERROR(IF(VLOOKUP(B1112,IMPORT!$F:$AF,10,FALSE)="true","X",""),"")</f>
        <v/>
      </c>
      <c r="V1112" s="16" t="str">
        <f>IFERROR(IF(VLOOKUP(B1112,IMPORT!$F:$AF,13,FALSE)="true","X",""),"")</f>
        <v/>
      </c>
      <c r="W1112" s="16" t="str">
        <f>IFERROR(IF(VLOOKUP(B1112,IMPORT!$F:$AF,14,FALSE)="true","X",""),"")</f>
        <v/>
      </c>
      <c r="X1112" s="12" t="str">
        <f>IFERROR(INT(IF(MID(VLOOKUP(B1112,IMPORT!$F:$AF,27,FALSE),1,10)&lt;&gt;"null",MID(VLOOKUP(B1112,IMPORT!$F:$AF,27,FALSE),1,10),"-")),"")</f>
        <v/>
      </c>
      <c r="Y1112" s="21" t="str">
        <f>IFERROR(IF(VLOOKUP(B1112,IMPORT!$F:$AF,24,FALSE)&lt;&gt;"null",VLOOKUP(B1112,IMPORT!$F:$AF,24,FALSE),""),"")</f>
        <v/>
      </c>
      <c r="Z1112" s="18" t="str">
        <f>IFERROR(IF(VLOOKUP(B1112,IMPORT!$F:$AF,25,FALSE)&lt;&gt;"null",VLOOKUP(B1112,IMPORT!$F:$AF,25,FALSE),""),"")</f>
        <v/>
      </c>
    </row>
    <row r="1113" spans="1:26">
      <c r="A1113" s="1" t="str">
        <f>IFERROR(IF(IMPORT!C1113&lt;&gt;"",IMPORT!C1113,""),"")</f>
        <v/>
      </c>
      <c r="B1113" s="1">
        <f>IFERROR(VLOOKUP(D1113,IMPORT!$1:$1048576,6,FALSE),"")</f>
        <v>0</v>
      </c>
      <c r="C1113" s="1" t="str">
        <f>IFERROR(VLOOKUP(B1113,IMPORT!$F:$G,2,FALSE),"")</f>
        <v/>
      </c>
      <c r="D1113" s="8" t="str">
        <f>IFERROR(IF(IMPORT!A1113&lt;&gt;"",IMPORT!A1113,""),"")</f>
        <v/>
      </c>
      <c r="E1113" s="1">
        <f>IFERROR(VLOOKUP(D1113,IMPORT!$1:$1048576,21,FALSE),"")</f>
        <v>0</v>
      </c>
      <c r="F1113" s="22" t="str">
        <f>IFERROR(IF(VLOOKUP(B1113,IMPORT!$F:$J,4,0)="true","","S"),"")</f>
        <v/>
      </c>
      <c r="G1113" s="10" t="str">
        <f>IFERROR(IF(VLOOKUP(B1113,IMPORT!$F:$J,5,0)="normal","","B"),"")</f>
        <v/>
      </c>
      <c r="H1113" s="23" t="str">
        <f>IFERROR(IF(VLOOKUP(B1113,IMPORT!$F:$L,7,0)="true","","P"),"")</f>
        <v/>
      </c>
      <c r="I1113" s="18" t="str">
        <f>IF(AND(OR(IMPORT!K1113="available",IMPORT!K1113="reservation",IMPORT!K1113="reservation-late"),OR(A1113&lt;&gt;"Z - Garage - Livraison",A1113&lt;&gt;"Z - Garage - Livraison")),B1113,"")</f>
        <v/>
      </c>
      <c r="J1113" s="18" t="str">
        <f>IFERROR(IF(VLOOKUP(B1113,IMPORT!$F:$AF,21,FALSE)&lt;&gt;"null",IF(OR(A1113="Z - Garage - Livraison",A1113="Z - Garage - Restitution"),"",B1113),""),"")</f>
        <v/>
      </c>
      <c r="K1113" s="18" t="str">
        <f>IF(AND(J1113="",OR(IMPORT!K1113="intervention",IMPORT!K1113="intervention-late")),IF(OR(A1113="Z - Garage - Livraison",A1113="Z - Garage - Restitution"),"",B1113),"")</f>
        <v/>
      </c>
      <c r="L1113" s="18" t="str">
        <f t="shared" si="34"/>
        <v/>
      </c>
      <c r="M1113" s="20" t="str">
        <f>IFERROR(INT(IF(OR(IMPORT!K1113="intervention",IMPORT!K1113="intervention-late",IMPORT!K1113="unavailable"),IF(J1113&lt;&gt;"",MID(VLOOKUP(B1113,IMPORT!$F:$AF,21,0),1,10),MID(VLOOKUP(B1113,IMPORT!$F:$AF,19,0),1,10)),"")),"")</f>
        <v/>
      </c>
      <c r="N1113" s="20" t="str">
        <f>IFERROR(INT(IF(OR(IMPORT!K1113="intervention",IMPORT!K1113="intervention-late",IMPORT!K1113="unavailable"),IF(J1113&lt;&gt;"",MID(VLOOKUP(B1113,IMPORT!$F:$AF,22,0),1,10),MID(VLOOKUP(B1113,IMPORT!$F:$AF,20,0),1,10)),"")),"")</f>
        <v/>
      </c>
      <c r="O1113" s="18" t="str">
        <f t="shared" ca="1" si="35"/>
        <v/>
      </c>
      <c r="P1113" s="14" t="str">
        <f>IFERROR(INT(IF(MID(VLOOKUP(B1113,IMPORT!$F:$AF,23,FALSE),1,10)&lt;&gt;"null",MID(VLOOKUP(B1113,IMPORT!$F:$AF,23,FALSE),1,10),"")),"")</f>
        <v/>
      </c>
      <c r="Q1113" s="16" t="str">
        <f>IFERROR(INT(IF(MID(VLOOKUP(B1113,IMPORT!$F:$AF,26,FALSE),1,10)&lt;&gt;"null",MID(VLOOKUP(B1113,IMPORT!$F:$AF,26,FALSE),1,10),"")),"")</f>
        <v/>
      </c>
      <c r="R1113" s="16" t="str">
        <f>IFERROR(IF(VLOOKUP(B1113,IMPORT!$F:$AF,11,FALSE)="true","X",""),"")</f>
        <v/>
      </c>
      <c r="S1113" s="16" t="str">
        <f>IFERROR(IF(VLOOKUP(B1113,IMPORT!$F:$AF,12,FALSE)="true","X",""),"")</f>
        <v/>
      </c>
      <c r="T1113" s="16" t="str">
        <f>IFERROR(IF(VLOOKUP(B1113,IMPORT!$F:$AF,9,FALSE)="true","X",""),"")</f>
        <v/>
      </c>
      <c r="U1113" s="16" t="str">
        <f>IFERROR(IF(VLOOKUP(B1113,IMPORT!$F:$AF,10,FALSE)="true","X",""),"")</f>
        <v/>
      </c>
      <c r="V1113" s="16" t="str">
        <f>IFERROR(IF(VLOOKUP(B1113,IMPORT!$F:$AF,13,FALSE)="true","X",""),"")</f>
        <v/>
      </c>
      <c r="W1113" s="16" t="str">
        <f>IFERROR(IF(VLOOKUP(B1113,IMPORT!$F:$AF,14,FALSE)="true","X",""),"")</f>
        <v/>
      </c>
      <c r="X1113" s="12" t="str">
        <f>IFERROR(INT(IF(MID(VLOOKUP(B1113,IMPORT!$F:$AF,27,FALSE),1,10)&lt;&gt;"null",MID(VLOOKUP(B1113,IMPORT!$F:$AF,27,FALSE),1,10),"-")),"")</f>
        <v/>
      </c>
      <c r="Y1113" s="21" t="str">
        <f>IFERROR(IF(VLOOKUP(B1113,IMPORT!$F:$AF,24,FALSE)&lt;&gt;"null",VLOOKUP(B1113,IMPORT!$F:$AF,24,FALSE),""),"")</f>
        <v/>
      </c>
      <c r="Z1113" s="18" t="str">
        <f>IFERROR(IF(VLOOKUP(B1113,IMPORT!$F:$AF,25,FALSE)&lt;&gt;"null",VLOOKUP(B1113,IMPORT!$F:$AF,25,FALSE),""),"")</f>
        <v/>
      </c>
    </row>
    <row r="1114" spans="1:26">
      <c r="A1114" s="1" t="str">
        <f>IFERROR(IF(IMPORT!C1114&lt;&gt;"",IMPORT!C1114,""),"")</f>
        <v/>
      </c>
      <c r="B1114" s="1">
        <f>IFERROR(VLOOKUP(D1114,IMPORT!$1:$1048576,6,FALSE),"")</f>
        <v>0</v>
      </c>
      <c r="C1114" s="1" t="str">
        <f>IFERROR(VLOOKUP(B1114,IMPORT!$F:$G,2,FALSE),"")</f>
        <v/>
      </c>
      <c r="D1114" s="8" t="str">
        <f>IFERROR(IF(IMPORT!A1114&lt;&gt;"",IMPORT!A1114,""),"")</f>
        <v/>
      </c>
      <c r="E1114" s="1">
        <f>IFERROR(VLOOKUP(D1114,IMPORT!$1:$1048576,21,FALSE),"")</f>
        <v>0</v>
      </c>
      <c r="F1114" s="22" t="str">
        <f>IFERROR(IF(VLOOKUP(B1114,IMPORT!$F:$J,4,0)="true","","S"),"")</f>
        <v/>
      </c>
      <c r="G1114" s="10" t="str">
        <f>IFERROR(IF(VLOOKUP(B1114,IMPORT!$F:$J,5,0)="normal","","B"),"")</f>
        <v/>
      </c>
      <c r="H1114" s="23" t="str">
        <f>IFERROR(IF(VLOOKUP(B1114,IMPORT!$F:$L,7,0)="true","","P"),"")</f>
        <v/>
      </c>
      <c r="I1114" s="18" t="str">
        <f>IF(AND(OR(IMPORT!K1114="available",IMPORT!K1114="reservation",IMPORT!K1114="reservation-late"),OR(A1114&lt;&gt;"Z - Garage - Livraison",A1114&lt;&gt;"Z - Garage - Livraison")),B1114,"")</f>
        <v/>
      </c>
      <c r="J1114" s="18" t="str">
        <f>IFERROR(IF(VLOOKUP(B1114,IMPORT!$F:$AF,21,FALSE)&lt;&gt;"null",IF(OR(A1114="Z - Garage - Livraison",A1114="Z - Garage - Restitution"),"",B1114),""),"")</f>
        <v/>
      </c>
      <c r="K1114" s="18" t="str">
        <f>IF(AND(J1114="",OR(IMPORT!K1114="intervention",IMPORT!K1114="intervention-late")),IF(OR(A1114="Z - Garage - Livraison",A1114="Z - Garage - Restitution"),"",B1114),"")</f>
        <v/>
      </c>
      <c r="L1114" s="18" t="str">
        <f t="shared" si="34"/>
        <v/>
      </c>
      <c r="M1114" s="20" t="str">
        <f>IFERROR(INT(IF(OR(IMPORT!K1114="intervention",IMPORT!K1114="intervention-late",IMPORT!K1114="unavailable"),IF(J1114&lt;&gt;"",MID(VLOOKUP(B1114,IMPORT!$F:$AF,21,0),1,10),MID(VLOOKUP(B1114,IMPORT!$F:$AF,19,0),1,10)),"")),"")</f>
        <v/>
      </c>
      <c r="N1114" s="20" t="str">
        <f>IFERROR(INT(IF(OR(IMPORT!K1114="intervention",IMPORT!K1114="intervention-late",IMPORT!K1114="unavailable"),IF(J1114&lt;&gt;"",MID(VLOOKUP(B1114,IMPORT!$F:$AF,22,0),1,10),MID(VLOOKUP(B1114,IMPORT!$F:$AF,20,0),1,10)),"")),"")</f>
        <v/>
      </c>
      <c r="O1114" s="18" t="str">
        <f t="shared" ca="1" si="35"/>
        <v/>
      </c>
      <c r="P1114" s="14" t="str">
        <f>IFERROR(INT(IF(MID(VLOOKUP(B1114,IMPORT!$F:$AF,23,FALSE),1,10)&lt;&gt;"null",MID(VLOOKUP(B1114,IMPORT!$F:$AF,23,FALSE),1,10),"")),"")</f>
        <v/>
      </c>
      <c r="Q1114" s="16" t="str">
        <f>IFERROR(INT(IF(MID(VLOOKUP(B1114,IMPORT!$F:$AF,26,FALSE),1,10)&lt;&gt;"null",MID(VLOOKUP(B1114,IMPORT!$F:$AF,26,FALSE),1,10),"")),"")</f>
        <v/>
      </c>
      <c r="R1114" s="16" t="str">
        <f>IFERROR(IF(VLOOKUP(B1114,IMPORT!$F:$AF,11,FALSE)="true","X",""),"")</f>
        <v/>
      </c>
      <c r="S1114" s="16" t="str">
        <f>IFERROR(IF(VLOOKUP(B1114,IMPORT!$F:$AF,12,FALSE)="true","X",""),"")</f>
        <v/>
      </c>
      <c r="T1114" s="16" t="str">
        <f>IFERROR(IF(VLOOKUP(B1114,IMPORT!$F:$AF,9,FALSE)="true","X",""),"")</f>
        <v/>
      </c>
      <c r="U1114" s="16" t="str">
        <f>IFERROR(IF(VLOOKUP(B1114,IMPORT!$F:$AF,10,FALSE)="true","X",""),"")</f>
        <v/>
      </c>
      <c r="V1114" s="16" t="str">
        <f>IFERROR(IF(VLOOKUP(B1114,IMPORT!$F:$AF,13,FALSE)="true","X",""),"")</f>
        <v/>
      </c>
      <c r="W1114" s="16" t="str">
        <f>IFERROR(IF(VLOOKUP(B1114,IMPORT!$F:$AF,14,FALSE)="true","X",""),"")</f>
        <v/>
      </c>
      <c r="X1114" s="12" t="str">
        <f>IFERROR(INT(IF(MID(VLOOKUP(B1114,IMPORT!$F:$AF,27,FALSE),1,10)&lt;&gt;"null",MID(VLOOKUP(B1114,IMPORT!$F:$AF,27,FALSE),1,10),"-")),"")</f>
        <v/>
      </c>
      <c r="Y1114" s="21" t="str">
        <f>IFERROR(IF(VLOOKUP(B1114,IMPORT!$F:$AF,24,FALSE)&lt;&gt;"null",VLOOKUP(B1114,IMPORT!$F:$AF,24,FALSE),""),"")</f>
        <v/>
      </c>
      <c r="Z1114" s="18" t="str">
        <f>IFERROR(IF(VLOOKUP(B1114,IMPORT!$F:$AF,25,FALSE)&lt;&gt;"null",VLOOKUP(B1114,IMPORT!$F:$AF,25,FALSE),""),"")</f>
        <v/>
      </c>
    </row>
    <row r="1115" spans="1:26">
      <c r="A1115" s="1" t="str">
        <f>IFERROR(IF(IMPORT!C1115&lt;&gt;"",IMPORT!C1115,""),"")</f>
        <v/>
      </c>
      <c r="B1115" s="1">
        <f>IFERROR(VLOOKUP(D1115,IMPORT!$1:$1048576,6,FALSE),"")</f>
        <v>0</v>
      </c>
      <c r="C1115" s="1" t="str">
        <f>IFERROR(VLOOKUP(B1115,IMPORT!$F:$G,2,FALSE),"")</f>
        <v/>
      </c>
      <c r="D1115" s="8" t="str">
        <f>IFERROR(IF(IMPORT!A1115&lt;&gt;"",IMPORT!A1115,""),"")</f>
        <v/>
      </c>
      <c r="E1115" s="1">
        <f>IFERROR(VLOOKUP(D1115,IMPORT!$1:$1048576,21,FALSE),"")</f>
        <v>0</v>
      </c>
      <c r="F1115" s="22" t="str">
        <f>IFERROR(IF(VLOOKUP(B1115,IMPORT!$F:$J,4,0)="true","","S"),"")</f>
        <v/>
      </c>
      <c r="G1115" s="10" t="str">
        <f>IFERROR(IF(VLOOKUP(B1115,IMPORT!$F:$J,5,0)="normal","","B"),"")</f>
        <v/>
      </c>
      <c r="H1115" s="23" t="str">
        <f>IFERROR(IF(VLOOKUP(B1115,IMPORT!$F:$L,7,0)="true","","P"),"")</f>
        <v/>
      </c>
      <c r="I1115" s="18" t="str">
        <f>IF(AND(OR(IMPORT!K1115="available",IMPORT!K1115="reservation",IMPORT!K1115="reservation-late"),OR(A1115&lt;&gt;"Z - Garage - Livraison",A1115&lt;&gt;"Z - Garage - Livraison")),B1115,"")</f>
        <v/>
      </c>
      <c r="J1115" s="18" t="str">
        <f>IFERROR(IF(VLOOKUP(B1115,IMPORT!$F:$AF,21,FALSE)&lt;&gt;"null",IF(OR(A1115="Z - Garage - Livraison",A1115="Z - Garage - Restitution"),"",B1115),""),"")</f>
        <v/>
      </c>
      <c r="K1115" s="18" t="str">
        <f>IF(AND(J1115="",OR(IMPORT!K1115="intervention",IMPORT!K1115="intervention-late")),IF(OR(A1115="Z - Garage - Livraison",A1115="Z - Garage - Restitution"),"",B1115),"")</f>
        <v/>
      </c>
      <c r="L1115" s="18" t="str">
        <f t="shared" si="34"/>
        <v/>
      </c>
      <c r="M1115" s="20" t="str">
        <f>IFERROR(INT(IF(OR(IMPORT!K1115="intervention",IMPORT!K1115="intervention-late",IMPORT!K1115="unavailable"),IF(J1115&lt;&gt;"",MID(VLOOKUP(B1115,IMPORT!$F:$AF,21,0),1,10),MID(VLOOKUP(B1115,IMPORT!$F:$AF,19,0),1,10)),"")),"")</f>
        <v/>
      </c>
      <c r="N1115" s="20" t="str">
        <f>IFERROR(INT(IF(OR(IMPORT!K1115="intervention",IMPORT!K1115="intervention-late",IMPORT!K1115="unavailable"),IF(J1115&lt;&gt;"",MID(VLOOKUP(B1115,IMPORT!$F:$AF,22,0),1,10),MID(VLOOKUP(B1115,IMPORT!$F:$AF,20,0),1,10)),"")),"")</f>
        <v/>
      </c>
      <c r="O1115" s="18" t="str">
        <f t="shared" ca="1" si="35"/>
        <v/>
      </c>
      <c r="P1115" s="14" t="str">
        <f>IFERROR(INT(IF(MID(VLOOKUP(B1115,IMPORT!$F:$AF,23,FALSE),1,10)&lt;&gt;"null",MID(VLOOKUP(B1115,IMPORT!$F:$AF,23,FALSE),1,10),"")),"")</f>
        <v/>
      </c>
      <c r="Q1115" s="16" t="str">
        <f>IFERROR(INT(IF(MID(VLOOKUP(B1115,IMPORT!$F:$AF,26,FALSE),1,10)&lt;&gt;"null",MID(VLOOKUP(B1115,IMPORT!$F:$AF,26,FALSE),1,10),"")),"")</f>
        <v/>
      </c>
      <c r="R1115" s="16" t="str">
        <f>IFERROR(IF(VLOOKUP(B1115,IMPORT!$F:$AF,11,FALSE)="true","X",""),"")</f>
        <v/>
      </c>
      <c r="S1115" s="16" t="str">
        <f>IFERROR(IF(VLOOKUP(B1115,IMPORT!$F:$AF,12,FALSE)="true","X",""),"")</f>
        <v/>
      </c>
      <c r="T1115" s="16" t="str">
        <f>IFERROR(IF(VLOOKUP(B1115,IMPORT!$F:$AF,9,FALSE)="true","X",""),"")</f>
        <v/>
      </c>
      <c r="U1115" s="16" t="str">
        <f>IFERROR(IF(VLOOKUP(B1115,IMPORT!$F:$AF,10,FALSE)="true","X",""),"")</f>
        <v/>
      </c>
      <c r="V1115" s="16" t="str">
        <f>IFERROR(IF(VLOOKUP(B1115,IMPORT!$F:$AF,13,FALSE)="true","X",""),"")</f>
        <v/>
      </c>
      <c r="W1115" s="16" t="str">
        <f>IFERROR(IF(VLOOKUP(B1115,IMPORT!$F:$AF,14,FALSE)="true","X",""),"")</f>
        <v/>
      </c>
      <c r="X1115" s="12" t="str">
        <f>IFERROR(INT(IF(MID(VLOOKUP(B1115,IMPORT!$F:$AF,27,FALSE),1,10)&lt;&gt;"null",MID(VLOOKUP(B1115,IMPORT!$F:$AF,27,FALSE),1,10),"-")),"")</f>
        <v/>
      </c>
      <c r="Y1115" s="21" t="str">
        <f>IFERROR(IF(VLOOKUP(B1115,IMPORT!$F:$AF,24,FALSE)&lt;&gt;"null",VLOOKUP(B1115,IMPORT!$F:$AF,24,FALSE),""),"")</f>
        <v/>
      </c>
      <c r="Z1115" s="18" t="str">
        <f>IFERROR(IF(VLOOKUP(B1115,IMPORT!$F:$AF,25,FALSE)&lt;&gt;"null",VLOOKUP(B1115,IMPORT!$F:$AF,25,FALSE),""),"")</f>
        <v/>
      </c>
    </row>
    <row r="1116" spans="1:26">
      <c r="A1116" s="1" t="str">
        <f>IFERROR(IF(IMPORT!C1116&lt;&gt;"",IMPORT!C1116,""),"")</f>
        <v/>
      </c>
      <c r="B1116" s="1">
        <f>IFERROR(VLOOKUP(D1116,IMPORT!$1:$1048576,6,FALSE),"")</f>
        <v>0</v>
      </c>
      <c r="C1116" s="1" t="str">
        <f>IFERROR(VLOOKUP(B1116,IMPORT!$F:$G,2,FALSE),"")</f>
        <v/>
      </c>
      <c r="D1116" s="8" t="str">
        <f>IFERROR(IF(IMPORT!A1116&lt;&gt;"",IMPORT!A1116,""),"")</f>
        <v/>
      </c>
      <c r="E1116" s="1">
        <f>IFERROR(VLOOKUP(D1116,IMPORT!$1:$1048576,21,FALSE),"")</f>
        <v>0</v>
      </c>
      <c r="F1116" s="22" t="str">
        <f>IFERROR(IF(VLOOKUP(B1116,IMPORT!$F:$J,4,0)="true","","S"),"")</f>
        <v/>
      </c>
      <c r="G1116" s="10" t="str">
        <f>IFERROR(IF(VLOOKUP(B1116,IMPORT!$F:$J,5,0)="normal","","B"),"")</f>
        <v/>
      </c>
      <c r="H1116" s="23" t="str">
        <f>IFERROR(IF(VLOOKUP(B1116,IMPORT!$F:$L,7,0)="true","","P"),"")</f>
        <v/>
      </c>
      <c r="I1116" s="18" t="str">
        <f>IF(AND(OR(IMPORT!K1116="available",IMPORT!K1116="reservation",IMPORT!K1116="reservation-late"),OR(A1116&lt;&gt;"Z - Garage - Livraison",A1116&lt;&gt;"Z - Garage - Livraison")),B1116,"")</f>
        <v/>
      </c>
      <c r="J1116" s="18" t="str">
        <f>IFERROR(IF(VLOOKUP(B1116,IMPORT!$F:$AF,21,FALSE)&lt;&gt;"null",IF(OR(A1116="Z - Garage - Livraison",A1116="Z - Garage - Restitution"),"",B1116),""),"")</f>
        <v/>
      </c>
      <c r="K1116" s="18" t="str">
        <f>IF(AND(J1116="",OR(IMPORT!K1116="intervention",IMPORT!K1116="intervention-late")),IF(OR(A1116="Z - Garage - Livraison",A1116="Z - Garage - Restitution"),"",B1116),"")</f>
        <v/>
      </c>
      <c r="L1116" s="18" t="str">
        <f t="shared" si="34"/>
        <v/>
      </c>
      <c r="M1116" s="20" t="str">
        <f>IFERROR(INT(IF(OR(IMPORT!K1116="intervention",IMPORT!K1116="intervention-late",IMPORT!K1116="unavailable"),IF(J1116&lt;&gt;"",MID(VLOOKUP(B1116,IMPORT!$F:$AF,21,0),1,10),MID(VLOOKUP(B1116,IMPORT!$F:$AF,19,0),1,10)),"")),"")</f>
        <v/>
      </c>
      <c r="N1116" s="20" t="str">
        <f>IFERROR(INT(IF(OR(IMPORT!K1116="intervention",IMPORT!K1116="intervention-late",IMPORT!K1116="unavailable"),IF(J1116&lt;&gt;"",MID(VLOOKUP(B1116,IMPORT!$F:$AF,22,0),1,10),MID(VLOOKUP(B1116,IMPORT!$F:$AF,20,0),1,10)),"")),"")</f>
        <v/>
      </c>
      <c r="O1116" s="18" t="str">
        <f t="shared" ca="1" si="35"/>
        <v/>
      </c>
      <c r="P1116" s="14" t="str">
        <f>IFERROR(INT(IF(MID(VLOOKUP(B1116,IMPORT!$F:$AF,23,FALSE),1,10)&lt;&gt;"null",MID(VLOOKUP(B1116,IMPORT!$F:$AF,23,FALSE),1,10),"")),"")</f>
        <v/>
      </c>
      <c r="Q1116" s="16" t="str">
        <f>IFERROR(INT(IF(MID(VLOOKUP(B1116,IMPORT!$F:$AF,26,FALSE),1,10)&lt;&gt;"null",MID(VLOOKUP(B1116,IMPORT!$F:$AF,26,FALSE),1,10),"")),"")</f>
        <v/>
      </c>
      <c r="R1116" s="16" t="str">
        <f>IFERROR(IF(VLOOKUP(B1116,IMPORT!$F:$AF,11,FALSE)="true","X",""),"")</f>
        <v/>
      </c>
      <c r="S1116" s="16" t="str">
        <f>IFERROR(IF(VLOOKUP(B1116,IMPORT!$F:$AF,12,FALSE)="true","X",""),"")</f>
        <v/>
      </c>
      <c r="T1116" s="16" t="str">
        <f>IFERROR(IF(VLOOKUP(B1116,IMPORT!$F:$AF,9,FALSE)="true","X",""),"")</f>
        <v/>
      </c>
      <c r="U1116" s="16" t="str">
        <f>IFERROR(IF(VLOOKUP(B1116,IMPORT!$F:$AF,10,FALSE)="true","X",""),"")</f>
        <v/>
      </c>
      <c r="V1116" s="16" t="str">
        <f>IFERROR(IF(VLOOKUP(B1116,IMPORT!$F:$AF,13,FALSE)="true","X",""),"")</f>
        <v/>
      </c>
      <c r="W1116" s="16" t="str">
        <f>IFERROR(IF(VLOOKUP(B1116,IMPORT!$F:$AF,14,FALSE)="true","X",""),"")</f>
        <v/>
      </c>
      <c r="X1116" s="12" t="str">
        <f>IFERROR(INT(IF(MID(VLOOKUP(B1116,IMPORT!$F:$AF,27,FALSE),1,10)&lt;&gt;"null",MID(VLOOKUP(B1116,IMPORT!$F:$AF,27,FALSE),1,10),"-")),"")</f>
        <v/>
      </c>
      <c r="Y1116" s="21" t="str">
        <f>IFERROR(IF(VLOOKUP(B1116,IMPORT!$F:$AF,24,FALSE)&lt;&gt;"null",VLOOKUP(B1116,IMPORT!$F:$AF,24,FALSE),""),"")</f>
        <v/>
      </c>
      <c r="Z1116" s="18" t="str">
        <f>IFERROR(IF(VLOOKUP(B1116,IMPORT!$F:$AF,25,FALSE)&lt;&gt;"null",VLOOKUP(B1116,IMPORT!$F:$AF,25,FALSE),""),"")</f>
        <v/>
      </c>
    </row>
    <row r="1117" spans="1:26">
      <c r="A1117" s="1" t="str">
        <f>IFERROR(IF(IMPORT!C1117&lt;&gt;"",IMPORT!C1117,""),"")</f>
        <v/>
      </c>
      <c r="B1117" s="1">
        <f>IFERROR(VLOOKUP(D1117,IMPORT!$1:$1048576,6,FALSE),"")</f>
        <v>0</v>
      </c>
      <c r="C1117" s="1" t="str">
        <f>IFERROR(VLOOKUP(B1117,IMPORT!$F:$G,2,FALSE),"")</f>
        <v/>
      </c>
      <c r="D1117" s="8" t="str">
        <f>IFERROR(IF(IMPORT!A1117&lt;&gt;"",IMPORT!A1117,""),"")</f>
        <v/>
      </c>
      <c r="E1117" s="1">
        <f>IFERROR(VLOOKUP(D1117,IMPORT!$1:$1048576,21,FALSE),"")</f>
        <v>0</v>
      </c>
      <c r="F1117" s="22" t="str">
        <f>IFERROR(IF(VLOOKUP(B1117,IMPORT!$F:$J,4,0)="true","","S"),"")</f>
        <v/>
      </c>
      <c r="G1117" s="10" t="str">
        <f>IFERROR(IF(VLOOKUP(B1117,IMPORT!$F:$J,5,0)="normal","","B"),"")</f>
        <v/>
      </c>
      <c r="H1117" s="23" t="str">
        <f>IFERROR(IF(VLOOKUP(B1117,IMPORT!$F:$L,7,0)="true","","P"),"")</f>
        <v/>
      </c>
      <c r="I1117" s="18" t="str">
        <f>IF(AND(OR(IMPORT!K1117="available",IMPORT!K1117="reservation",IMPORT!K1117="reservation-late"),OR(A1117&lt;&gt;"Z - Garage - Livraison",A1117&lt;&gt;"Z - Garage - Livraison")),B1117,"")</f>
        <v/>
      </c>
      <c r="J1117" s="18" t="str">
        <f>IFERROR(IF(VLOOKUP(B1117,IMPORT!$F:$AF,21,FALSE)&lt;&gt;"null",IF(OR(A1117="Z - Garage - Livraison",A1117="Z - Garage - Restitution"),"",B1117),""),"")</f>
        <v/>
      </c>
      <c r="K1117" s="18" t="str">
        <f>IF(AND(J1117="",OR(IMPORT!K1117="intervention",IMPORT!K1117="intervention-late")),IF(OR(A1117="Z - Garage - Livraison",A1117="Z - Garage - Restitution"),"",B1117),"")</f>
        <v/>
      </c>
      <c r="L1117" s="18" t="str">
        <f t="shared" si="34"/>
        <v/>
      </c>
      <c r="M1117" s="20" t="str">
        <f>IFERROR(INT(IF(OR(IMPORT!K1117="intervention",IMPORT!K1117="intervention-late",IMPORT!K1117="unavailable"),IF(J1117&lt;&gt;"",MID(VLOOKUP(B1117,IMPORT!$F:$AF,21,0),1,10),MID(VLOOKUP(B1117,IMPORT!$F:$AF,19,0),1,10)),"")),"")</f>
        <v/>
      </c>
      <c r="N1117" s="20" t="str">
        <f>IFERROR(INT(IF(OR(IMPORT!K1117="intervention",IMPORT!K1117="intervention-late",IMPORT!K1117="unavailable"),IF(J1117&lt;&gt;"",MID(VLOOKUP(B1117,IMPORT!$F:$AF,22,0),1,10),MID(VLOOKUP(B1117,IMPORT!$F:$AF,20,0),1,10)),"")),"")</f>
        <v/>
      </c>
      <c r="O1117" s="18" t="str">
        <f t="shared" ca="1" si="35"/>
        <v/>
      </c>
      <c r="P1117" s="14" t="str">
        <f>IFERROR(INT(IF(MID(VLOOKUP(B1117,IMPORT!$F:$AF,23,FALSE),1,10)&lt;&gt;"null",MID(VLOOKUP(B1117,IMPORT!$F:$AF,23,FALSE),1,10),"")),"")</f>
        <v/>
      </c>
      <c r="Q1117" s="16" t="str">
        <f>IFERROR(INT(IF(MID(VLOOKUP(B1117,IMPORT!$F:$AF,26,FALSE),1,10)&lt;&gt;"null",MID(VLOOKUP(B1117,IMPORT!$F:$AF,26,FALSE),1,10),"")),"")</f>
        <v/>
      </c>
      <c r="R1117" s="16" t="str">
        <f>IFERROR(IF(VLOOKUP(B1117,IMPORT!$F:$AF,11,FALSE)="true","X",""),"")</f>
        <v/>
      </c>
      <c r="S1117" s="16" t="str">
        <f>IFERROR(IF(VLOOKUP(B1117,IMPORT!$F:$AF,12,FALSE)="true","X",""),"")</f>
        <v/>
      </c>
      <c r="T1117" s="16" t="str">
        <f>IFERROR(IF(VLOOKUP(B1117,IMPORT!$F:$AF,9,FALSE)="true","X",""),"")</f>
        <v/>
      </c>
      <c r="U1117" s="16" t="str">
        <f>IFERROR(IF(VLOOKUP(B1117,IMPORT!$F:$AF,10,FALSE)="true","X",""),"")</f>
        <v/>
      </c>
      <c r="V1117" s="16" t="str">
        <f>IFERROR(IF(VLOOKUP(B1117,IMPORT!$F:$AF,13,FALSE)="true","X",""),"")</f>
        <v/>
      </c>
      <c r="W1117" s="16" t="str">
        <f>IFERROR(IF(VLOOKUP(B1117,IMPORT!$F:$AF,14,FALSE)="true","X",""),"")</f>
        <v/>
      </c>
      <c r="X1117" s="12" t="str">
        <f>IFERROR(INT(IF(MID(VLOOKUP(B1117,IMPORT!$F:$AF,27,FALSE),1,10)&lt;&gt;"null",MID(VLOOKUP(B1117,IMPORT!$F:$AF,27,FALSE),1,10),"-")),"")</f>
        <v/>
      </c>
      <c r="Y1117" s="21" t="str">
        <f>IFERROR(IF(VLOOKUP(B1117,IMPORT!$F:$AF,24,FALSE)&lt;&gt;"null",VLOOKUP(B1117,IMPORT!$F:$AF,24,FALSE),""),"")</f>
        <v/>
      </c>
      <c r="Z1117" s="18" t="str">
        <f>IFERROR(IF(VLOOKUP(B1117,IMPORT!$F:$AF,25,FALSE)&lt;&gt;"null",VLOOKUP(B1117,IMPORT!$F:$AF,25,FALSE),""),"")</f>
        <v/>
      </c>
    </row>
    <row r="1118" spans="1:26">
      <c r="A1118" s="1" t="str">
        <f>IFERROR(IF(IMPORT!C1118&lt;&gt;"",IMPORT!C1118,""),"")</f>
        <v/>
      </c>
      <c r="B1118" s="1">
        <f>IFERROR(VLOOKUP(D1118,IMPORT!$1:$1048576,6,FALSE),"")</f>
        <v>0</v>
      </c>
      <c r="C1118" s="1" t="str">
        <f>IFERROR(VLOOKUP(B1118,IMPORT!$F:$G,2,FALSE),"")</f>
        <v/>
      </c>
      <c r="D1118" s="8" t="str">
        <f>IFERROR(IF(IMPORT!A1118&lt;&gt;"",IMPORT!A1118,""),"")</f>
        <v/>
      </c>
      <c r="E1118" s="1">
        <f>IFERROR(VLOOKUP(D1118,IMPORT!$1:$1048576,21,FALSE),"")</f>
        <v>0</v>
      </c>
      <c r="F1118" s="22" t="str">
        <f>IFERROR(IF(VLOOKUP(B1118,IMPORT!$F:$J,4,0)="true","","S"),"")</f>
        <v/>
      </c>
      <c r="G1118" s="10" t="str">
        <f>IFERROR(IF(VLOOKUP(B1118,IMPORT!$F:$J,5,0)="normal","","B"),"")</f>
        <v/>
      </c>
      <c r="H1118" s="23" t="str">
        <f>IFERROR(IF(VLOOKUP(B1118,IMPORT!$F:$L,7,0)="true","","P"),"")</f>
        <v/>
      </c>
      <c r="I1118" s="18" t="str">
        <f>IF(AND(OR(IMPORT!K1118="available",IMPORT!K1118="reservation",IMPORT!K1118="reservation-late"),OR(A1118&lt;&gt;"Z - Garage - Livraison",A1118&lt;&gt;"Z - Garage - Livraison")),B1118,"")</f>
        <v/>
      </c>
      <c r="J1118" s="18" t="str">
        <f>IFERROR(IF(VLOOKUP(B1118,IMPORT!$F:$AF,21,FALSE)&lt;&gt;"null",IF(OR(A1118="Z - Garage - Livraison",A1118="Z - Garage - Restitution"),"",B1118),""),"")</f>
        <v/>
      </c>
      <c r="K1118" s="18" t="str">
        <f>IF(AND(J1118="",OR(IMPORT!K1118="intervention",IMPORT!K1118="intervention-late")),IF(OR(A1118="Z - Garage - Livraison",A1118="Z - Garage - Restitution"),"",B1118),"")</f>
        <v/>
      </c>
      <c r="L1118" s="18" t="str">
        <f t="shared" si="34"/>
        <v/>
      </c>
      <c r="M1118" s="20" t="str">
        <f>IFERROR(INT(IF(OR(IMPORT!K1118="intervention",IMPORT!K1118="intervention-late",IMPORT!K1118="unavailable"),IF(J1118&lt;&gt;"",MID(VLOOKUP(B1118,IMPORT!$F:$AF,21,0),1,10),MID(VLOOKUP(B1118,IMPORT!$F:$AF,19,0),1,10)),"")),"")</f>
        <v/>
      </c>
      <c r="N1118" s="20" t="str">
        <f>IFERROR(INT(IF(OR(IMPORT!K1118="intervention",IMPORT!K1118="intervention-late",IMPORT!K1118="unavailable"),IF(J1118&lt;&gt;"",MID(VLOOKUP(B1118,IMPORT!$F:$AF,22,0),1,10),MID(VLOOKUP(B1118,IMPORT!$F:$AF,20,0),1,10)),"")),"")</f>
        <v/>
      </c>
      <c r="O1118" s="18" t="str">
        <f t="shared" ca="1" si="35"/>
        <v/>
      </c>
      <c r="P1118" s="14" t="str">
        <f>IFERROR(INT(IF(MID(VLOOKUP(B1118,IMPORT!$F:$AF,23,FALSE),1,10)&lt;&gt;"null",MID(VLOOKUP(B1118,IMPORT!$F:$AF,23,FALSE),1,10),"")),"")</f>
        <v/>
      </c>
      <c r="Q1118" s="16" t="str">
        <f>IFERROR(INT(IF(MID(VLOOKUP(B1118,IMPORT!$F:$AF,26,FALSE),1,10)&lt;&gt;"null",MID(VLOOKUP(B1118,IMPORT!$F:$AF,26,FALSE),1,10),"")),"")</f>
        <v/>
      </c>
      <c r="R1118" s="16" t="str">
        <f>IFERROR(IF(VLOOKUP(B1118,IMPORT!$F:$AF,11,FALSE)="true","X",""),"")</f>
        <v/>
      </c>
      <c r="S1118" s="16" t="str">
        <f>IFERROR(IF(VLOOKUP(B1118,IMPORT!$F:$AF,12,FALSE)="true","X",""),"")</f>
        <v/>
      </c>
      <c r="T1118" s="16" t="str">
        <f>IFERROR(IF(VLOOKUP(B1118,IMPORT!$F:$AF,9,FALSE)="true","X",""),"")</f>
        <v/>
      </c>
      <c r="U1118" s="16" t="str">
        <f>IFERROR(IF(VLOOKUP(B1118,IMPORT!$F:$AF,10,FALSE)="true","X",""),"")</f>
        <v/>
      </c>
      <c r="V1118" s="16" t="str">
        <f>IFERROR(IF(VLOOKUP(B1118,IMPORT!$F:$AF,13,FALSE)="true","X",""),"")</f>
        <v/>
      </c>
      <c r="W1118" s="16" t="str">
        <f>IFERROR(IF(VLOOKUP(B1118,IMPORT!$F:$AF,14,FALSE)="true","X",""),"")</f>
        <v/>
      </c>
      <c r="X1118" s="12" t="str">
        <f>IFERROR(INT(IF(MID(VLOOKUP(B1118,IMPORT!$F:$AF,27,FALSE),1,10)&lt;&gt;"null",MID(VLOOKUP(B1118,IMPORT!$F:$AF,27,FALSE),1,10),"-")),"")</f>
        <v/>
      </c>
      <c r="Y1118" s="21" t="str">
        <f>IFERROR(IF(VLOOKUP(B1118,IMPORT!$F:$AF,24,FALSE)&lt;&gt;"null",VLOOKUP(B1118,IMPORT!$F:$AF,24,FALSE),""),"")</f>
        <v/>
      </c>
      <c r="Z1118" s="18" t="str">
        <f>IFERROR(IF(VLOOKUP(B1118,IMPORT!$F:$AF,25,FALSE)&lt;&gt;"null",VLOOKUP(B1118,IMPORT!$F:$AF,25,FALSE),""),"")</f>
        <v/>
      </c>
    </row>
    <row r="1119" spans="1:26">
      <c r="A1119" s="1" t="str">
        <f>IFERROR(IF(IMPORT!C1119&lt;&gt;"",IMPORT!C1119,""),"")</f>
        <v/>
      </c>
      <c r="B1119" s="1">
        <f>IFERROR(VLOOKUP(D1119,IMPORT!$1:$1048576,6,FALSE),"")</f>
        <v>0</v>
      </c>
      <c r="C1119" s="1" t="str">
        <f>IFERROR(VLOOKUP(B1119,IMPORT!$F:$G,2,FALSE),"")</f>
        <v/>
      </c>
      <c r="D1119" s="8" t="str">
        <f>IFERROR(IF(IMPORT!A1119&lt;&gt;"",IMPORT!A1119,""),"")</f>
        <v/>
      </c>
      <c r="E1119" s="1">
        <f>IFERROR(VLOOKUP(D1119,IMPORT!$1:$1048576,21,FALSE),"")</f>
        <v>0</v>
      </c>
      <c r="F1119" s="22" t="str">
        <f>IFERROR(IF(VLOOKUP(B1119,IMPORT!$F:$J,4,0)="true","","S"),"")</f>
        <v/>
      </c>
      <c r="G1119" s="10" t="str">
        <f>IFERROR(IF(VLOOKUP(B1119,IMPORT!$F:$J,5,0)="normal","","B"),"")</f>
        <v/>
      </c>
      <c r="H1119" s="23" t="str">
        <f>IFERROR(IF(VLOOKUP(B1119,IMPORT!$F:$L,7,0)="true","","P"),"")</f>
        <v/>
      </c>
      <c r="I1119" s="18" t="str">
        <f>IF(AND(OR(IMPORT!K1119="available",IMPORT!K1119="reservation",IMPORT!K1119="reservation-late"),OR(A1119&lt;&gt;"Z - Garage - Livraison",A1119&lt;&gt;"Z - Garage - Livraison")),B1119,"")</f>
        <v/>
      </c>
      <c r="J1119" s="18" t="str">
        <f>IFERROR(IF(VLOOKUP(B1119,IMPORT!$F:$AF,21,FALSE)&lt;&gt;"null",IF(OR(A1119="Z - Garage - Livraison",A1119="Z - Garage - Restitution"),"",B1119),""),"")</f>
        <v/>
      </c>
      <c r="K1119" s="18" t="str">
        <f>IF(AND(J1119="",OR(IMPORT!K1119="intervention",IMPORT!K1119="intervention-late")),IF(OR(A1119="Z - Garage - Livraison",A1119="Z - Garage - Restitution"),"",B1119),"")</f>
        <v/>
      </c>
      <c r="L1119" s="18" t="str">
        <f t="shared" si="34"/>
        <v/>
      </c>
      <c r="M1119" s="20" t="str">
        <f>IFERROR(INT(IF(OR(IMPORT!K1119="intervention",IMPORT!K1119="intervention-late",IMPORT!K1119="unavailable"),IF(J1119&lt;&gt;"",MID(VLOOKUP(B1119,IMPORT!$F:$AF,21,0),1,10),MID(VLOOKUP(B1119,IMPORT!$F:$AF,19,0),1,10)),"")),"")</f>
        <v/>
      </c>
      <c r="N1119" s="20" t="str">
        <f>IFERROR(INT(IF(OR(IMPORT!K1119="intervention",IMPORT!K1119="intervention-late",IMPORT!K1119="unavailable"),IF(J1119&lt;&gt;"",MID(VLOOKUP(B1119,IMPORT!$F:$AF,22,0),1,10),MID(VLOOKUP(B1119,IMPORT!$F:$AF,20,0),1,10)),"")),"")</f>
        <v/>
      </c>
      <c r="O1119" s="18" t="str">
        <f t="shared" ca="1" si="35"/>
        <v/>
      </c>
      <c r="P1119" s="14" t="str">
        <f>IFERROR(INT(IF(MID(VLOOKUP(B1119,IMPORT!$F:$AF,23,FALSE),1,10)&lt;&gt;"null",MID(VLOOKUP(B1119,IMPORT!$F:$AF,23,FALSE),1,10),"")),"")</f>
        <v/>
      </c>
      <c r="Q1119" s="16" t="str">
        <f>IFERROR(INT(IF(MID(VLOOKUP(B1119,IMPORT!$F:$AF,26,FALSE),1,10)&lt;&gt;"null",MID(VLOOKUP(B1119,IMPORT!$F:$AF,26,FALSE),1,10),"")),"")</f>
        <v/>
      </c>
      <c r="R1119" s="16" t="str">
        <f>IFERROR(IF(VLOOKUP(B1119,IMPORT!$F:$AF,11,FALSE)="true","X",""),"")</f>
        <v/>
      </c>
      <c r="S1119" s="16" t="str">
        <f>IFERROR(IF(VLOOKUP(B1119,IMPORT!$F:$AF,12,FALSE)="true","X",""),"")</f>
        <v/>
      </c>
      <c r="T1119" s="16" t="str">
        <f>IFERROR(IF(VLOOKUP(B1119,IMPORT!$F:$AF,9,FALSE)="true","X",""),"")</f>
        <v/>
      </c>
      <c r="U1119" s="16" t="str">
        <f>IFERROR(IF(VLOOKUP(B1119,IMPORT!$F:$AF,10,FALSE)="true","X",""),"")</f>
        <v/>
      </c>
      <c r="V1119" s="16" t="str">
        <f>IFERROR(IF(VLOOKUP(B1119,IMPORT!$F:$AF,13,FALSE)="true","X",""),"")</f>
        <v/>
      </c>
      <c r="W1119" s="16" t="str">
        <f>IFERROR(IF(VLOOKUP(B1119,IMPORT!$F:$AF,14,FALSE)="true","X",""),"")</f>
        <v/>
      </c>
      <c r="X1119" s="12" t="str">
        <f>IFERROR(INT(IF(MID(VLOOKUP(B1119,IMPORT!$F:$AF,27,FALSE),1,10)&lt;&gt;"null",MID(VLOOKUP(B1119,IMPORT!$F:$AF,27,FALSE),1,10),"-")),"")</f>
        <v/>
      </c>
      <c r="Y1119" s="21" t="str">
        <f>IFERROR(IF(VLOOKUP(B1119,IMPORT!$F:$AF,24,FALSE)&lt;&gt;"null",VLOOKUP(B1119,IMPORT!$F:$AF,24,FALSE),""),"")</f>
        <v/>
      </c>
      <c r="Z1119" s="18" t="str">
        <f>IFERROR(IF(VLOOKUP(B1119,IMPORT!$F:$AF,25,FALSE)&lt;&gt;"null",VLOOKUP(B1119,IMPORT!$F:$AF,25,FALSE),""),"")</f>
        <v/>
      </c>
    </row>
    <row r="1120" spans="1:26">
      <c r="A1120" s="1" t="str">
        <f>IFERROR(IF(IMPORT!C1120&lt;&gt;"",IMPORT!C1120,""),"")</f>
        <v/>
      </c>
      <c r="B1120" s="1">
        <f>IFERROR(VLOOKUP(D1120,IMPORT!$1:$1048576,6,FALSE),"")</f>
        <v>0</v>
      </c>
      <c r="C1120" s="1" t="str">
        <f>IFERROR(VLOOKUP(B1120,IMPORT!$F:$G,2,FALSE),"")</f>
        <v/>
      </c>
      <c r="D1120" s="8" t="str">
        <f>IFERROR(IF(IMPORT!A1120&lt;&gt;"",IMPORT!A1120,""),"")</f>
        <v/>
      </c>
      <c r="E1120" s="1">
        <f>IFERROR(VLOOKUP(D1120,IMPORT!$1:$1048576,21,FALSE),"")</f>
        <v>0</v>
      </c>
      <c r="F1120" s="22" t="str">
        <f>IFERROR(IF(VLOOKUP(B1120,IMPORT!$F:$J,4,0)="true","","S"),"")</f>
        <v/>
      </c>
      <c r="G1120" s="10" t="str">
        <f>IFERROR(IF(VLOOKUP(B1120,IMPORT!$F:$J,5,0)="normal","","B"),"")</f>
        <v/>
      </c>
      <c r="H1120" s="23" t="str">
        <f>IFERROR(IF(VLOOKUP(B1120,IMPORT!$F:$L,7,0)="true","","P"),"")</f>
        <v/>
      </c>
      <c r="I1120" s="18" t="str">
        <f>IF(AND(OR(IMPORT!K1120="available",IMPORT!K1120="reservation",IMPORT!K1120="reservation-late"),OR(A1120&lt;&gt;"Z - Garage - Livraison",A1120&lt;&gt;"Z - Garage - Livraison")),B1120,"")</f>
        <v/>
      </c>
      <c r="J1120" s="18" t="str">
        <f>IFERROR(IF(VLOOKUP(B1120,IMPORT!$F:$AF,21,FALSE)&lt;&gt;"null",IF(OR(A1120="Z - Garage - Livraison",A1120="Z - Garage - Restitution"),"",B1120),""),"")</f>
        <v/>
      </c>
      <c r="K1120" s="18" t="str">
        <f>IF(AND(J1120="",OR(IMPORT!K1120="intervention",IMPORT!K1120="intervention-late")),IF(OR(A1120="Z - Garage - Livraison",A1120="Z - Garage - Restitution"),"",B1120),"")</f>
        <v/>
      </c>
      <c r="L1120" s="18" t="str">
        <f t="shared" si="34"/>
        <v/>
      </c>
      <c r="M1120" s="20" t="str">
        <f>IFERROR(INT(IF(OR(IMPORT!K1120="intervention",IMPORT!K1120="intervention-late",IMPORT!K1120="unavailable"),IF(J1120&lt;&gt;"",MID(VLOOKUP(B1120,IMPORT!$F:$AF,21,0),1,10),MID(VLOOKUP(B1120,IMPORT!$F:$AF,19,0),1,10)),"")),"")</f>
        <v/>
      </c>
      <c r="N1120" s="20" t="str">
        <f>IFERROR(INT(IF(OR(IMPORT!K1120="intervention",IMPORT!K1120="intervention-late",IMPORT!K1120="unavailable"),IF(J1120&lt;&gt;"",MID(VLOOKUP(B1120,IMPORT!$F:$AF,22,0),1,10),MID(VLOOKUP(B1120,IMPORT!$F:$AF,20,0),1,10)),"")),"")</f>
        <v/>
      </c>
      <c r="O1120" s="18" t="str">
        <f t="shared" ca="1" si="35"/>
        <v/>
      </c>
      <c r="P1120" s="14" t="str">
        <f>IFERROR(INT(IF(MID(VLOOKUP(B1120,IMPORT!$F:$AF,23,FALSE),1,10)&lt;&gt;"null",MID(VLOOKUP(B1120,IMPORT!$F:$AF,23,FALSE),1,10),"")),"")</f>
        <v/>
      </c>
      <c r="Q1120" s="16" t="str">
        <f>IFERROR(INT(IF(MID(VLOOKUP(B1120,IMPORT!$F:$AF,26,FALSE),1,10)&lt;&gt;"null",MID(VLOOKUP(B1120,IMPORT!$F:$AF,26,FALSE),1,10),"")),"")</f>
        <v/>
      </c>
      <c r="R1120" s="16" t="str">
        <f>IFERROR(IF(VLOOKUP(B1120,IMPORT!$F:$AF,11,FALSE)="true","X",""),"")</f>
        <v/>
      </c>
      <c r="S1120" s="16" t="str">
        <f>IFERROR(IF(VLOOKUP(B1120,IMPORT!$F:$AF,12,FALSE)="true","X",""),"")</f>
        <v/>
      </c>
      <c r="T1120" s="16" t="str">
        <f>IFERROR(IF(VLOOKUP(B1120,IMPORT!$F:$AF,9,FALSE)="true","X",""),"")</f>
        <v/>
      </c>
      <c r="U1120" s="16" t="str">
        <f>IFERROR(IF(VLOOKUP(B1120,IMPORT!$F:$AF,10,FALSE)="true","X",""),"")</f>
        <v/>
      </c>
      <c r="V1120" s="16" t="str">
        <f>IFERROR(IF(VLOOKUP(B1120,IMPORT!$F:$AF,13,FALSE)="true","X",""),"")</f>
        <v/>
      </c>
      <c r="W1120" s="16" t="str">
        <f>IFERROR(IF(VLOOKUP(B1120,IMPORT!$F:$AF,14,FALSE)="true","X",""),"")</f>
        <v/>
      </c>
      <c r="X1120" s="12" t="str">
        <f>IFERROR(INT(IF(MID(VLOOKUP(B1120,IMPORT!$F:$AF,27,FALSE),1,10)&lt;&gt;"null",MID(VLOOKUP(B1120,IMPORT!$F:$AF,27,FALSE),1,10),"-")),"")</f>
        <v/>
      </c>
      <c r="Y1120" s="21" t="str">
        <f>IFERROR(IF(VLOOKUP(B1120,IMPORT!$F:$AF,24,FALSE)&lt;&gt;"null",VLOOKUP(B1120,IMPORT!$F:$AF,24,FALSE),""),"")</f>
        <v/>
      </c>
      <c r="Z1120" s="18" t="str">
        <f>IFERROR(IF(VLOOKUP(B1120,IMPORT!$F:$AF,25,FALSE)&lt;&gt;"null",VLOOKUP(B1120,IMPORT!$F:$AF,25,FALSE),""),"")</f>
        <v/>
      </c>
    </row>
    <row r="1121" spans="1:26">
      <c r="A1121" s="1" t="str">
        <f>IFERROR(IF(IMPORT!C1121&lt;&gt;"",IMPORT!C1121,""),"")</f>
        <v/>
      </c>
      <c r="B1121" s="1">
        <f>IFERROR(VLOOKUP(D1121,IMPORT!$1:$1048576,6,FALSE),"")</f>
        <v>0</v>
      </c>
      <c r="C1121" s="1" t="str">
        <f>IFERROR(VLOOKUP(B1121,IMPORT!$F:$G,2,FALSE),"")</f>
        <v/>
      </c>
      <c r="D1121" s="8" t="str">
        <f>IFERROR(IF(IMPORT!A1121&lt;&gt;"",IMPORT!A1121,""),"")</f>
        <v/>
      </c>
      <c r="E1121" s="1">
        <f>IFERROR(VLOOKUP(D1121,IMPORT!$1:$1048576,21,FALSE),"")</f>
        <v>0</v>
      </c>
      <c r="F1121" s="22" t="str">
        <f>IFERROR(IF(VLOOKUP(B1121,IMPORT!$F:$J,4,0)="true","","S"),"")</f>
        <v/>
      </c>
      <c r="G1121" s="10" t="str">
        <f>IFERROR(IF(VLOOKUP(B1121,IMPORT!$F:$J,5,0)="normal","","B"),"")</f>
        <v/>
      </c>
      <c r="H1121" s="23" t="str">
        <f>IFERROR(IF(VLOOKUP(B1121,IMPORT!$F:$L,7,0)="true","","P"),"")</f>
        <v/>
      </c>
      <c r="I1121" s="18" t="str">
        <f>IF(AND(OR(IMPORT!K1121="available",IMPORT!K1121="reservation",IMPORT!K1121="reservation-late"),OR(A1121&lt;&gt;"Z - Garage - Livraison",A1121&lt;&gt;"Z - Garage - Livraison")),B1121,"")</f>
        <v/>
      </c>
      <c r="J1121" s="18" t="str">
        <f>IFERROR(IF(VLOOKUP(B1121,IMPORT!$F:$AF,21,FALSE)&lt;&gt;"null",IF(OR(A1121="Z - Garage - Livraison",A1121="Z - Garage - Restitution"),"",B1121),""),"")</f>
        <v/>
      </c>
      <c r="K1121" s="18" t="str">
        <f>IF(AND(J1121="",OR(IMPORT!K1121="intervention",IMPORT!K1121="intervention-late")),IF(OR(A1121="Z - Garage - Livraison",A1121="Z - Garage - Restitution"),"",B1121),"")</f>
        <v/>
      </c>
      <c r="L1121" s="18" t="str">
        <f t="shared" si="34"/>
        <v/>
      </c>
      <c r="M1121" s="20" t="str">
        <f>IFERROR(INT(IF(OR(IMPORT!K1121="intervention",IMPORT!K1121="intervention-late",IMPORT!K1121="unavailable"),IF(J1121&lt;&gt;"",MID(VLOOKUP(B1121,IMPORT!$F:$AF,21,0),1,10),MID(VLOOKUP(B1121,IMPORT!$F:$AF,19,0),1,10)),"")),"")</f>
        <v/>
      </c>
      <c r="N1121" s="20" t="str">
        <f>IFERROR(INT(IF(OR(IMPORT!K1121="intervention",IMPORT!K1121="intervention-late",IMPORT!K1121="unavailable"),IF(J1121&lt;&gt;"",MID(VLOOKUP(B1121,IMPORT!$F:$AF,22,0),1,10),MID(VLOOKUP(B1121,IMPORT!$F:$AF,20,0),1,10)),"")),"")</f>
        <v/>
      </c>
      <c r="O1121" s="18" t="str">
        <f t="shared" ca="1" si="35"/>
        <v/>
      </c>
      <c r="P1121" s="14" t="str">
        <f>IFERROR(INT(IF(MID(VLOOKUP(B1121,IMPORT!$F:$AF,23,FALSE),1,10)&lt;&gt;"null",MID(VLOOKUP(B1121,IMPORT!$F:$AF,23,FALSE),1,10),"")),"")</f>
        <v/>
      </c>
      <c r="Q1121" s="16" t="str">
        <f>IFERROR(INT(IF(MID(VLOOKUP(B1121,IMPORT!$F:$AF,26,FALSE),1,10)&lt;&gt;"null",MID(VLOOKUP(B1121,IMPORT!$F:$AF,26,FALSE),1,10),"")),"")</f>
        <v/>
      </c>
      <c r="R1121" s="16" t="str">
        <f>IFERROR(IF(VLOOKUP(B1121,IMPORT!$F:$AF,11,FALSE)="true","X",""),"")</f>
        <v/>
      </c>
      <c r="S1121" s="16" t="str">
        <f>IFERROR(IF(VLOOKUP(B1121,IMPORT!$F:$AF,12,FALSE)="true","X",""),"")</f>
        <v/>
      </c>
      <c r="T1121" s="16" t="str">
        <f>IFERROR(IF(VLOOKUP(B1121,IMPORT!$F:$AF,9,FALSE)="true","X",""),"")</f>
        <v/>
      </c>
      <c r="U1121" s="16" t="str">
        <f>IFERROR(IF(VLOOKUP(B1121,IMPORT!$F:$AF,10,FALSE)="true","X",""),"")</f>
        <v/>
      </c>
      <c r="V1121" s="16" t="str">
        <f>IFERROR(IF(VLOOKUP(B1121,IMPORT!$F:$AF,13,FALSE)="true","X",""),"")</f>
        <v/>
      </c>
      <c r="W1121" s="16" t="str">
        <f>IFERROR(IF(VLOOKUP(B1121,IMPORT!$F:$AF,14,FALSE)="true","X",""),"")</f>
        <v/>
      </c>
      <c r="X1121" s="12" t="str">
        <f>IFERROR(INT(IF(MID(VLOOKUP(B1121,IMPORT!$F:$AF,27,FALSE),1,10)&lt;&gt;"null",MID(VLOOKUP(B1121,IMPORT!$F:$AF,27,FALSE),1,10),"-")),"")</f>
        <v/>
      </c>
      <c r="Y1121" s="21" t="str">
        <f>IFERROR(IF(VLOOKUP(B1121,IMPORT!$F:$AF,24,FALSE)&lt;&gt;"null",VLOOKUP(B1121,IMPORT!$F:$AF,24,FALSE),""),"")</f>
        <v/>
      </c>
      <c r="Z1121" s="18" t="str">
        <f>IFERROR(IF(VLOOKUP(B1121,IMPORT!$F:$AF,25,FALSE)&lt;&gt;"null",VLOOKUP(B1121,IMPORT!$F:$AF,25,FALSE),""),"")</f>
        <v/>
      </c>
    </row>
    <row r="1122" spans="1:26">
      <c r="A1122" s="1" t="str">
        <f>IFERROR(IF(IMPORT!C1122&lt;&gt;"",IMPORT!C1122,""),"")</f>
        <v/>
      </c>
      <c r="B1122" s="1">
        <f>IFERROR(VLOOKUP(D1122,IMPORT!$1:$1048576,6,FALSE),"")</f>
        <v>0</v>
      </c>
      <c r="C1122" s="1" t="str">
        <f>IFERROR(VLOOKUP(B1122,IMPORT!$F:$G,2,FALSE),"")</f>
        <v/>
      </c>
      <c r="D1122" s="8" t="str">
        <f>IFERROR(IF(IMPORT!A1122&lt;&gt;"",IMPORT!A1122,""),"")</f>
        <v/>
      </c>
      <c r="E1122" s="1">
        <f>IFERROR(VLOOKUP(D1122,IMPORT!$1:$1048576,21,FALSE),"")</f>
        <v>0</v>
      </c>
      <c r="F1122" s="22" t="str">
        <f>IFERROR(IF(VLOOKUP(B1122,IMPORT!$F:$J,4,0)="true","","S"),"")</f>
        <v/>
      </c>
      <c r="G1122" s="10" t="str">
        <f>IFERROR(IF(VLOOKUP(B1122,IMPORT!$F:$J,5,0)="normal","","B"),"")</f>
        <v/>
      </c>
      <c r="H1122" s="23" t="str">
        <f>IFERROR(IF(VLOOKUP(B1122,IMPORT!$F:$L,7,0)="true","","P"),"")</f>
        <v/>
      </c>
      <c r="I1122" s="18" t="str">
        <f>IF(AND(OR(IMPORT!K1122="available",IMPORT!K1122="reservation",IMPORT!K1122="reservation-late"),OR(A1122&lt;&gt;"Z - Garage - Livraison",A1122&lt;&gt;"Z - Garage - Livraison")),B1122,"")</f>
        <v/>
      </c>
      <c r="J1122" s="18" t="str">
        <f>IFERROR(IF(VLOOKUP(B1122,IMPORT!$F:$AF,21,FALSE)&lt;&gt;"null",IF(OR(A1122="Z - Garage - Livraison",A1122="Z - Garage - Restitution"),"",B1122),""),"")</f>
        <v/>
      </c>
      <c r="K1122" s="18" t="str">
        <f>IF(AND(J1122="",OR(IMPORT!K1122="intervention",IMPORT!K1122="intervention-late")),IF(OR(A1122="Z - Garage - Livraison",A1122="Z - Garage - Restitution"),"",B1122),"")</f>
        <v/>
      </c>
      <c r="L1122" s="18" t="str">
        <f t="shared" si="34"/>
        <v/>
      </c>
      <c r="M1122" s="20" t="str">
        <f>IFERROR(INT(IF(OR(IMPORT!K1122="intervention",IMPORT!K1122="intervention-late",IMPORT!K1122="unavailable"),IF(J1122&lt;&gt;"",MID(VLOOKUP(B1122,IMPORT!$F:$AF,21,0),1,10),MID(VLOOKUP(B1122,IMPORT!$F:$AF,19,0),1,10)),"")),"")</f>
        <v/>
      </c>
      <c r="N1122" s="20" t="str">
        <f>IFERROR(INT(IF(OR(IMPORT!K1122="intervention",IMPORT!K1122="intervention-late",IMPORT!K1122="unavailable"),IF(J1122&lt;&gt;"",MID(VLOOKUP(B1122,IMPORT!$F:$AF,22,0),1,10),MID(VLOOKUP(B1122,IMPORT!$F:$AF,20,0),1,10)),"")),"")</f>
        <v/>
      </c>
      <c r="O1122" s="18" t="str">
        <f t="shared" ca="1" si="35"/>
        <v/>
      </c>
      <c r="P1122" s="14" t="str">
        <f>IFERROR(INT(IF(MID(VLOOKUP(B1122,IMPORT!$F:$AF,23,FALSE),1,10)&lt;&gt;"null",MID(VLOOKUP(B1122,IMPORT!$F:$AF,23,FALSE),1,10),"")),"")</f>
        <v/>
      </c>
      <c r="Q1122" s="16" t="str">
        <f>IFERROR(INT(IF(MID(VLOOKUP(B1122,IMPORT!$F:$AF,26,FALSE),1,10)&lt;&gt;"null",MID(VLOOKUP(B1122,IMPORT!$F:$AF,26,FALSE),1,10),"")),"")</f>
        <v/>
      </c>
      <c r="R1122" s="16" t="str">
        <f>IFERROR(IF(VLOOKUP(B1122,IMPORT!$F:$AF,11,FALSE)="true","X",""),"")</f>
        <v/>
      </c>
      <c r="S1122" s="16" t="str">
        <f>IFERROR(IF(VLOOKUP(B1122,IMPORT!$F:$AF,12,FALSE)="true","X",""),"")</f>
        <v/>
      </c>
      <c r="T1122" s="16" t="str">
        <f>IFERROR(IF(VLOOKUP(B1122,IMPORT!$F:$AF,9,FALSE)="true","X",""),"")</f>
        <v/>
      </c>
      <c r="U1122" s="16" t="str">
        <f>IFERROR(IF(VLOOKUP(B1122,IMPORT!$F:$AF,10,FALSE)="true","X",""),"")</f>
        <v/>
      </c>
      <c r="V1122" s="16" t="str">
        <f>IFERROR(IF(VLOOKUP(B1122,IMPORT!$F:$AF,13,FALSE)="true","X",""),"")</f>
        <v/>
      </c>
      <c r="W1122" s="16" t="str">
        <f>IFERROR(IF(VLOOKUP(B1122,IMPORT!$F:$AF,14,FALSE)="true","X",""),"")</f>
        <v/>
      </c>
      <c r="X1122" s="12" t="str">
        <f>IFERROR(INT(IF(MID(VLOOKUP(B1122,IMPORT!$F:$AF,27,FALSE),1,10)&lt;&gt;"null",MID(VLOOKUP(B1122,IMPORT!$F:$AF,27,FALSE),1,10),"-")),"")</f>
        <v/>
      </c>
      <c r="Y1122" s="21" t="str">
        <f>IFERROR(IF(VLOOKUP(B1122,IMPORT!$F:$AF,24,FALSE)&lt;&gt;"null",VLOOKUP(B1122,IMPORT!$F:$AF,24,FALSE),""),"")</f>
        <v/>
      </c>
      <c r="Z1122" s="18" t="str">
        <f>IFERROR(IF(VLOOKUP(B1122,IMPORT!$F:$AF,25,FALSE)&lt;&gt;"null",VLOOKUP(B1122,IMPORT!$F:$AF,25,FALSE),""),"")</f>
        <v/>
      </c>
    </row>
    <row r="1123" spans="1:26">
      <c r="A1123" s="1" t="str">
        <f>IFERROR(IF(IMPORT!C1123&lt;&gt;"",IMPORT!C1123,""),"")</f>
        <v/>
      </c>
      <c r="B1123" s="1">
        <f>IFERROR(VLOOKUP(D1123,IMPORT!$1:$1048576,6,FALSE),"")</f>
        <v>0</v>
      </c>
      <c r="C1123" s="1" t="str">
        <f>IFERROR(VLOOKUP(B1123,IMPORT!$F:$G,2,FALSE),"")</f>
        <v/>
      </c>
      <c r="D1123" s="8" t="str">
        <f>IFERROR(IF(IMPORT!A1123&lt;&gt;"",IMPORT!A1123,""),"")</f>
        <v/>
      </c>
      <c r="E1123" s="1">
        <f>IFERROR(VLOOKUP(D1123,IMPORT!$1:$1048576,21,FALSE),"")</f>
        <v>0</v>
      </c>
      <c r="F1123" s="22" t="str">
        <f>IFERROR(IF(VLOOKUP(B1123,IMPORT!$F:$J,4,0)="true","","S"),"")</f>
        <v/>
      </c>
      <c r="G1123" s="10" t="str">
        <f>IFERROR(IF(VLOOKUP(B1123,IMPORT!$F:$J,5,0)="normal","","B"),"")</f>
        <v/>
      </c>
      <c r="H1123" s="23" t="str">
        <f>IFERROR(IF(VLOOKUP(B1123,IMPORT!$F:$L,7,0)="true","","P"),"")</f>
        <v/>
      </c>
      <c r="I1123" s="18" t="str">
        <f>IF(AND(OR(IMPORT!K1123="available",IMPORT!K1123="reservation",IMPORT!K1123="reservation-late"),OR(A1123&lt;&gt;"Z - Garage - Livraison",A1123&lt;&gt;"Z - Garage - Livraison")),B1123,"")</f>
        <v/>
      </c>
      <c r="J1123" s="18" t="str">
        <f>IFERROR(IF(VLOOKUP(B1123,IMPORT!$F:$AF,21,FALSE)&lt;&gt;"null",IF(OR(A1123="Z - Garage - Livraison",A1123="Z - Garage - Restitution"),"",B1123),""),"")</f>
        <v/>
      </c>
      <c r="K1123" s="18" t="str">
        <f>IF(AND(J1123="",OR(IMPORT!K1123="intervention",IMPORT!K1123="intervention-late")),IF(OR(A1123="Z - Garage - Livraison",A1123="Z - Garage - Restitution"),"",B1123),"")</f>
        <v/>
      </c>
      <c r="L1123" s="18" t="str">
        <f t="shared" si="34"/>
        <v/>
      </c>
      <c r="M1123" s="20" t="str">
        <f>IFERROR(INT(IF(OR(IMPORT!K1123="intervention",IMPORT!K1123="intervention-late",IMPORT!K1123="unavailable"),IF(J1123&lt;&gt;"",MID(VLOOKUP(B1123,IMPORT!$F:$AF,21,0),1,10),MID(VLOOKUP(B1123,IMPORT!$F:$AF,19,0),1,10)),"")),"")</f>
        <v/>
      </c>
      <c r="N1123" s="20" t="str">
        <f>IFERROR(INT(IF(OR(IMPORT!K1123="intervention",IMPORT!K1123="intervention-late",IMPORT!K1123="unavailable"),IF(J1123&lt;&gt;"",MID(VLOOKUP(B1123,IMPORT!$F:$AF,22,0),1,10),MID(VLOOKUP(B1123,IMPORT!$F:$AF,20,0),1,10)),"")),"")</f>
        <v/>
      </c>
      <c r="O1123" s="18" t="str">
        <f t="shared" ca="1" si="35"/>
        <v/>
      </c>
      <c r="P1123" s="14" t="str">
        <f>IFERROR(INT(IF(MID(VLOOKUP(B1123,IMPORT!$F:$AF,23,FALSE),1,10)&lt;&gt;"null",MID(VLOOKUP(B1123,IMPORT!$F:$AF,23,FALSE),1,10),"")),"")</f>
        <v/>
      </c>
      <c r="Q1123" s="16" t="str">
        <f>IFERROR(INT(IF(MID(VLOOKUP(B1123,IMPORT!$F:$AF,26,FALSE),1,10)&lt;&gt;"null",MID(VLOOKUP(B1123,IMPORT!$F:$AF,26,FALSE),1,10),"")),"")</f>
        <v/>
      </c>
      <c r="R1123" s="16" t="str">
        <f>IFERROR(IF(VLOOKUP(B1123,IMPORT!$F:$AF,11,FALSE)="true","X",""),"")</f>
        <v/>
      </c>
      <c r="S1123" s="16" t="str">
        <f>IFERROR(IF(VLOOKUP(B1123,IMPORT!$F:$AF,12,FALSE)="true","X",""),"")</f>
        <v/>
      </c>
      <c r="T1123" s="16" t="str">
        <f>IFERROR(IF(VLOOKUP(B1123,IMPORT!$F:$AF,9,FALSE)="true","X",""),"")</f>
        <v/>
      </c>
      <c r="U1123" s="16" t="str">
        <f>IFERROR(IF(VLOOKUP(B1123,IMPORT!$F:$AF,10,FALSE)="true","X",""),"")</f>
        <v/>
      </c>
      <c r="V1123" s="16" t="str">
        <f>IFERROR(IF(VLOOKUP(B1123,IMPORT!$F:$AF,13,FALSE)="true","X",""),"")</f>
        <v/>
      </c>
      <c r="W1123" s="16" t="str">
        <f>IFERROR(IF(VLOOKUP(B1123,IMPORT!$F:$AF,14,FALSE)="true","X",""),"")</f>
        <v/>
      </c>
      <c r="X1123" s="12" t="str">
        <f>IFERROR(INT(IF(MID(VLOOKUP(B1123,IMPORT!$F:$AF,27,FALSE),1,10)&lt;&gt;"null",MID(VLOOKUP(B1123,IMPORT!$F:$AF,27,FALSE),1,10),"-")),"")</f>
        <v/>
      </c>
      <c r="Y1123" s="21" t="str">
        <f>IFERROR(IF(VLOOKUP(B1123,IMPORT!$F:$AF,24,FALSE)&lt;&gt;"null",VLOOKUP(B1123,IMPORT!$F:$AF,24,FALSE),""),"")</f>
        <v/>
      </c>
      <c r="Z1123" s="18" t="str">
        <f>IFERROR(IF(VLOOKUP(B1123,IMPORT!$F:$AF,25,FALSE)&lt;&gt;"null",VLOOKUP(B1123,IMPORT!$F:$AF,25,FALSE),""),"")</f>
        <v/>
      </c>
    </row>
    <row r="1124" spans="1:26">
      <c r="A1124" s="1" t="str">
        <f>IFERROR(IF(IMPORT!C1124&lt;&gt;"",IMPORT!C1124,""),"")</f>
        <v/>
      </c>
      <c r="B1124" s="1">
        <f>IFERROR(VLOOKUP(D1124,IMPORT!$1:$1048576,6,FALSE),"")</f>
        <v>0</v>
      </c>
      <c r="C1124" s="1" t="str">
        <f>IFERROR(VLOOKUP(B1124,IMPORT!$F:$G,2,FALSE),"")</f>
        <v/>
      </c>
      <c r="D1124" s="8" t="str">
        <f>IFERROR(IF(IMPORT!A1124&lt;&gt;"",IMPORT!A1124,""),"")</f>
        <v/>
      </c>
      <c r="E1124" s="1">
        <f>IFERROR(VLOOKUP(D1124,IMPORT!$1:$1048576,21,FALSE),"")</f>
        <v>0</v>
      </c>
      <c r="F1124" s="22" t="str">
        <f>IFERROR(IF(VLOOKUP(B1124,IMPORT!$F:$J,4,0)="true","","S"),"")</f>
        <v/>
      </c>
      <c r="G1124" s="10" t="str">
        <f>IFERROR(IF(VLOOKUP(B1124,IMPORT!$F:$J,5,0)="normal","","B"),"")</f>
        <v/>
      </c>
      <c r="H1124" s="23" t="str">
        <f>IFERROR(IF(VLOOKUP(B1124,IMPORT!$F:$L,7,0)="true","","P"),"")</f>
        <v/>
      </c>
      <c r="I1124" s="18" t="str">
        <f>IF(AND(OR(IMPORT!K1124="available",IMPORT!K1124="reservation",IMPORT!K1124="reservation-late"),OR(A1124&lt;&gt;"Z - Garage - Livraison",A1124&lt;&gt;"Z - Garage - Livraison")),B1124,"")</f>
        <v/>
      </c>
      <c r="J1124" s="18" t="str">
        <f>IFERROR(IF(VLOOKUP(B1124,IMPORT!$F:$AF,21,FALSE)&lt;&gt;"null",IF(OR(A1124="Z - Garage - Livraison",A1124="Z - Garage - Restitution"),"",B1124),""),"")</f>
        <v/>
      </c>
      <c r="K1124" s="18" t="str">
        <f>IF(AND(J1124="",OR(IMPORT!K1124="intervention",IMPORT!K1124="intervention-late")),IF(OR(A1124="Z - Garage - Livraison",A1124="Z - Garage - Restitution"),"",B1124),"")</f>
        <v/>
      </c>
      <c r="L1124" s="18" t="str">
        <f t="shared" si="34"/>
        <v/>
      </c>
      <c r="M1124" s="20" t="str">
        <f>IFERROR(INT(IF(OR(IMPORT!K1124="intervention",IMPORT!K1124="intervention-late",IMPORT!K1124="unavailable"),IF(J1124&lt;&gt;"",MID(VLOOKUP(B1124,IMPORT!$F:$AF,21,0),1,10),MID(VLOOKUP(B1124,IMPORT!$F:$AF,19,0),1,10)),"")),"")</f>
        <v/>
      </c>
      <c r="N1124" s="20" t="str">
        <f>IFERROR(INT(IF(OR(IMPORT!K1124="intervention",IMPORT!K1124="intervention-late",IMPORT!K1124="unavailable"),IF(J1124&lt;&gt;"",MID(VLOOKUP(B1124,IMPORT!$F:$AF,22,0),1,10),MID(VLOOKUP(B1124,IMPORT!$F:$AF,20,0),1,10)),"")),"")</f>
        <v/>
      </c>
      <c r="O1124" s="18" t="str">
        <f t="shared" ca="1" si="35"/>
        <v/>
      </c>
      <c r="P1124" s="14" t="str">
        <f>IFERROR(INT(IF(MID(VLOOKUP(B1124,IMPORT!$F:$AF,23,FALSE),1,10)&lt;&gt;"null",MID(VLOOKUP(B1124,IMPORT!$F:$AF,23,FALSE),1,10),"")),"")</f>
        <v/>
      </c>
      <c r="Q1124" s="16" t="str">
        <f>IFERROR(INT(IF(MID(VLOOKUP(B1124,IMPORT!$F:$AF,26,FALSE),1,10)&lt;&gt;"null",MID(VLOOKUP(B1124,IMPORT!$F:$AF,26,FALSE),1,10),"")),"")</f>
        <v/>
      </c>
      <c r="R1124" s="16" t="str">
        <f>IFERROR(IF(VLOOKUP(B1124,IMPORT!$F:$AF,11,FALSE)="true","X",""),"")</f>
        <v/>
      </c>
      <c r="S1124" s="16" t="str">
        <f>IFERROR(IF(VLOOKUP(B1124,IMPORT!$F:$AF,12,FALSE)="true","X",""),"")</f>
        <v/>
      </c>
      <c r="T1124" s="16" t="str">
        <f>IFERROR(IF(VLOOKUP(B1124,IMPORT!$F:$AF,9,FALSE)="true","X",""),"")</f>
        <v/>
      </c>
      <c r="U1124" s="16" t="str">
        <f>IFERROR(IF(VLOOKUP(B1124,IMPORT!$F:$AF,10,FALSE)="true","X",""),"")</f>
        <v/>
      </c>
      <c r="V1124" s="16" t="str">
        <f>IFERROR(IF(VLOOKUP(B1124,IMPORT!$F:$AF,13,FALSE)="true","X",""),"")</f>
        <v/>
      </c>
      <c r="W1124" s="16" t="str">
        <f>IFERROR(IF(VLOOKUP(B1124,IMPORT!$F:$AF,14,FALSE)="true","X",""),"")</f>
        <v/>
      </c>
      <c r="X1124" s="12" t="str">
        <f>IFERROR(INT(IF(MID(VLOOKUP(B1124,IMPORT!$F:$AF,27,FALSE),1,10)&lt;&gt;"null",MID(VLOOKUP(B1124,IMPORT!$F:$AF,27,FALSE),1,10),"-")),"")</f>
        <v/>
      </c>
      <c r="Y1124" s="21" t="str">
        <f>IFERROR(IF(VLOOKUP(B1124,IMPORT!$F:$AF,24,FALSE)&lt;&gt;"null",VLOOKUP(B1124,IMPORT!$F:$AF,24,FALSE),""),"")</f>
        <v/>
      </c>
      <c r="Z1124" s="18" t="str">
        <f>IFERROR(IF(VLOOKUP(B1124,IMPORT!$F:$AF,25,FALSE)&lt;&gt;"null",VLOOKUP(B1124,IMPORT!$F:$AF,25,FALSE),""),"")</f>
        <v/>
      </c>
    </row>
    <row r="1125" spans="1:26">
      <c r="A1125" s="1" t="str">
        <f>IFERROR(IF(IMPORT!C1125&lt;&gt;"",IMPORT!C1125,""),"")</f>
        <v/>
      </c>
      <c r="B1125" s="1">
        <f>IFERROR(VLOOKUP(D1125,IMPORT!$1:$1048576,6,FALSE),"")</f>
        <v>0</v>
      </c>
      <c r="C1125" s="1" t="str">
        <f>IFERROR(VLOOKUP(B1125,IMPORT!$F:$G,2,FALSE),"")</f>
        <v/>
      </c>
      <c r="D1125" s="8" t="str">
        <f>IFERROR(IF(IMPORT!A1125&lt;&gt;"",IMPORT!A1125,""),"")</f>
        <v/>
      </c>
      <c r="E1125" s="1">
        <f>IFERROR(VLOOKUP(D1125,IMPORT!$1:$1048576,21,FALSE),"")</f>
        <v>0</v>
      </c>
      <c r="F1125" s="22" t="str">
        <f>IFERROR(IF(VLOOKUP(B1125,IMPORT!$F:$J,4,0)="true","","S"),"")</f>
        <v/>
      </c>
      <c r="G1125" s="10" t="str">
        <f>IFERROR(IF(VLOOKUP(B1125,IMPORT!$F:$J,5,0)="normal","","B"),"")</f>
        <v/>
      </c>
      <c r="H1125" s="23" t="str">
        <f>IFERROR(IF(VLOOKUP(B1125,IMPORT!$F:$L,7,0)="true","","P"),"")</f>
        <v/>
      </c>
      <c r="I1125" s="18" t="str">
        <f>IF(AND(OR(IMPORT!K1125="available",IMPORT!K1125="reservation",IMPORT!K1125="reservation-late"),OR(A1125&lt;&gt;"Z - Garage - Livraison",A1125&lt;&gt;"Z - Garage - Livraison")),B1125,"")</f>
        <v/>
      </c>
      <c r="J1125" s="18" t="str">
        <f>IFERROR(IF(VLOOKUP(B1125,IMPORT!$F:$AF,21,FALSE)&lt;&gt;"null",IF(OR(A1125="Z - Garage - Livraison",A1125="Z - Garage - Restitution"),"",B1125),""),"")</f>
        <v/>
      </c>
      <c r="K1125" s="18" t="str">
        <f>IF(AND(J1125="",OR(IMPORT!K1125="intervention",IMPORT!K1125="intervention-late")),IF(OR(A1125="Z - Garage - Livraison",A1125="Z - Garage - Restitution"),"",B1125),"")</f>
        <v/>
      </c>
      <c r="L1125" s="18" t="str">
        <f t="shared" si="34"/>
        <v/>
      </c>
      <c r="M1125" s="20" t="str">
        <f>IFERROR(INT(IF(OR(IMPORT!K1125="intervention",IMPORT!K1125="intervention-late",IMPORT!K1125="unavailable"),IF(J1125&lt;&gt;"",MID(VLOOKUP(B1125,IMPORT!$F:$AF,21,0),1,10),MID(VLOOKUP(B1125,IMPORT!$F:$AF,19,0),1,10)),"")),"")</f>
        <v/>
      </c>
      <c r="N1125" s="20" t="str">
        <f>IFERROR(INT(IF(OR(IMPORT!K1125="intervention",IMPORT!K1125="intervention-late",IMPORT!K1125="unavailable"),IF(J1125&lt;&gt;"",MID(VLOOKUP(B1125,IMPORT!$F:$AF,22,0),1,10),MID(VLOOKUP(B1125,IMPORT!$F:$AF,20,0),1,10)),"")),"")</f>
        <v/>
      </c>
      <c r="O1125" s="18" t="str">
        <f t="shared" ca="1" si="35"/>
        <v/>
      </c>
      <c r="P1125" s="14" t="str">
        <f>IFERROR(INT(IF(MID(VLOOKUP(B1125,IMPORT!$F:$AF,23,FALSE),1,10)&lt;&gt;"null",MID(VLOOKUP(B1125,IMPORT!$F:$AF,23,FALSE),1,10),"")),"")</f>
        <v/>
      </c>
      <c r="Q1125" s="16" t="str">
        <f>IFERROR(INT(IF(MID(VLOOKUP(B1125,IMPORT!$F:$AF,26,FALSE),1,10)&lt;&gt;"null",MID(VLOOKUP(B1125,IMPORT!$F:$AF,26,FALSE),1,10),"")),"")</f>
        <v/>
      </c>
      <c r="R1125" s="16" t="str">
        <f>IFERROR(IF(VLOOKUP(B1125,IMPORT!$F:$AF,11,FALSE)="true","X",""),"")</f>
        <v/>
      </c>
      <c r="S1125" s="16" t="str">
        <f>IFERROR(IF(VLOOKUP(B1125,IMPORT!$F:$AF,12,FALSE)="true","X",""),"")</f>
        <v/>
      </c>
      <c r="T1125" s="16" t="str">
        <f>IFERROR(IF(VLOOKUP(B1125,IMPORT!$F:$AF,9,FALSE)="true","X",""),"")</f>
        <v/>
      </c>
      <c r="U1125" s="16" t="str">
        <f>IFERROR(IF(VLOOKUP(B1125,IMPORT!$F:$AF,10,FALSE)="true","X",""),"")</f>
        <v/>
      </c>
      <c r="V1125" s="16" t="str">
        <f>IFERROR(IF(VLOOKUP(B1125,IMPORT!$F:$AF,13,FALSE)="true","X",""),"")</f>
        <v/>
      </c>
      <c r="W1125" s="16" t="str">
        <f>IFERROR(IF(VLOOKUP(B1125,IMPORT!$F:$AF,14,FALSE)="true","X",""),"")</f>
        <v/>
      </c>
      <c r="X1125" s="12" t="str">
        <f>IFERROR(INT(IF(MID(VLOOKUP(B1125,IMPORT!$F:$AF,27,FALSE),1,10)&lt;&gt;"null",MID(VLOOKUP(B1125,IMPORT!$F:$AF,27,FALSE),1,10),"-")),"")</f>
        <v/>
      </c>
      <c r="Y1125" s="21" t="str">
        <f>IFERROR(IF(VLOOKUP(B1125,IMPORT!$F:$AF,24,FALSE)&lt;&gt;"null",VLOOKUP(B1125,IMPORT!$F:$AF,24,FALSE),""),"")</f>
        <v/>
      </c>
      <c r="Z1125" s="18" t="str">
        <f>IFERROR(IF(VLOOKUP(B1125,IMPORT!$F:$AF,25,FALSE)&lt;&gt;"null",VLOOKUP(B1125,IMPORT!$F:$AF,25,FALSE),""),"")</f>
        <v/>
      </c>
    </row>
    <row r="1126" spans="1:26">
      <c r="A1126" s="1" t="str">
        <f>IFERROR(IF(IMPORT!C1126&lt;&gt;"",IMPORT!C1126,""),"")</f>
        <v/>
      </c>
      <c r="B1126" s="1">
        <f>IFERROR(VLOOKUP(D1126,IMPORT!$1:$1048576,6,FALSE),"")</f>
        <v>0</v>
      </c>
      <c r="C1126" s="1" t="str">
        <f>IFERROR(VLOOKUP(B1126,IMPORT!$F:$G,2,FALSE),"")</f>
        <v/>
      </c>
      <c r="D1126" s="8" t="str">
        <f>IFERROR(IF(IMPORT!A1126&lt;&gt;"",IMPORT!A1126,""),"")</f>
        <v/>
      </c>
      <c r="E1126" s="1">
        <f>IFERROR(VLOOKUP(D1126,IMPORT!$1:$1048576,21,FALSE),"")</f>
        <v>0</v>
      </c>
      <c r="F1126" s="22" t="str">
        <f>IFERROR(IF(VLOOKUP(B1126,IMPORT!$F:$J,4,0)="true","","S"),"")</f>
        <v/>
      </c>
      <c r="G1126" s="10" t="str">
        <f>IFERROR(IF(VLOOKUP(B1126,IMPORT!$F:$J,5,0)="normal","","B"),"")</f>
        <v/>
      </c>
      <c r="H1126" s="23" t="str">
        <f>IFERROR(IF(VLOOKUP(B1126,IMPORT!$F:$L,7,0)="true","","P"),"")</f>
        <v/>
      </c>
      <c r="I1126" s="18" t="str">
        <f>IF(AND(OR(IMPORT!K1126="available",IMPORT!K1126="reservation",IMPORT!K1126="reservation-late"),OR(A1126&lt;&gt;"Z - Garage - Livraison",A1126&lt;&gt;"Z - Garage - Livraison")),B1126,"")</f>
        <v/>
      </c>
      <c r="J1126" s="18" t="str">
        <f>IFERROR(IF(VLOOKUP(B1126,IMPORT!$F:$AF,21,FALSE)&lt;&gt;"null",IF(OR(A1126="Z - Garage - Livraison",A1126="Z - Garage - Restitution"),"",B1126),""),"")</f>
        <v/>
      </c>
      <c r="K1126" s="18" t="str">
        <f>IF(AND(J1126="",OR(IMPORT!K1126="intervention",IMPORT!K1126="intervention-late")),IF(OR(A1126="Z - Garage - Livraison",A1126="Z - Garage - Restitution"),"",B1126),"")</f>
        <v/>
      </c>
      <c r="L1126" s="18" t="str">
        <f t="shared" si="34"/>
        <v/>
      </c>
      <c r="M1126" s="20" t="str">
        <f>IFERROR(INT(IF(OR(IMPORT!K1126="intervention",IMPORT!K1126="intervention-late",IMPORT!K1126="unavailable"),IF(J1126&lt;&gt;"",MID(VLOOKUP(B1126,IMPORT!$F:$AF,21,0),1,10),MID(VLOOKUP(B1126,IMPORT!$F:$AF,19,0),1,10)),"")),"")</f>
        <v/>
      </c>
      <c r="N1126" s="20" t="str">
        <f>IFERROR(INT(IF(OR(IMPORT!K1126="intervention",IMPORT!K1126="intervention-late",IMPORT!K1126="unavailable"),IF(J1126&lt;&gt;"",MID(VLOOKUP(B1126,IMPORT!$F:$AF,22,0),1,10),MID(VLOOKUP(B1126,IMPORT!$F:$AF,20,0),1,10)),"")),"")</f>
        <v/>
      </c>
      <c r="O1126" s="18" t="str">
        <f t="shared" ca="1" si="35"/>
        <v/>
      </c>
      <c r="P1126" s="14" t="str">
        <f>IFERROR(INT(IF(MID(VLOOKUP(B1126,IMPORT!$F:$AF,23,FALSE),1,10)&lt;&gt;"null",MID(VLOOKUP(B1126,IMPORT!$F:$AF,23,FALSE),1,10),"")),"")</f>
        <v/>
      </c>
      <c r="Q1126" s="16" t="str">
        <f>IFERROR(INT(IF(MID(VLOOKUP(B1126,IMPORT!$F:$AF,26,FALSE),1,10)&lt;&gt;"null",MID(VLOOKUP(B1126,IMPORT!$F:$AF,26,FALSE),1,10),"")),"")</f>
        <v/>
      </c>
      <c r="R1126" s="16" t="str">
        <f>IFERROR(IF(VLOOKUP(B1126,IMPORT!$F:$AF,11,FALSE)="true","X",""),"")</f>
        <v/>
      </c>
      <c r="S1126" s="16" t="str">
        <f>IFERROR(IF(VLOOKUP(B1126,IMPORT!$F:$AF,12,FALSE)="true","X",""),"")</f>
        <v/>
      </c>
      <c r="T1126" s="16" t="str">
        <f>IFERROR(IF(VLOOKUP(B1126,IMPORT!$F:$AF,9,FALSE)="true","X",""),"")</f>
        <v/>
      </c>
      <c r="U1126" s="16" t="str">
        <f>IFERROR(IF(VLOOKUP(B1126,IMPORT!$F:$AF,10,FALSE)="true","X",""),"")</f>
        <v/>
      </c>
      <c r="V1126" s="16" t="str">
        <f>IFERROR(IF(VLOOKUP(B1126,IMPORT!$F:$AF,13,FALSE)="true","X",""),"")</f>
        <v/>
      </c>
      <c r="W1126" s="16" t="str">
        <f>IFERROR(IF(VLOOKUP(B1126,IMPORT!$F:$AF,14,FALSE)="true","X",""),"")</f>
        <v/>
      </c>
      <c r="X1126" s="12" t="str">
        <f>IFERROR(INT(IF(MID(VLOOKUP(B1126,IMPORT!$F:$AF,27,FALSE),1,10)&lt;&gt;"null",MID(VLOOKUP(B1126,IMPORT!$F:$AF,27,FALSE),1,10),"-")),"")</f>
        <v/>
      </c>
      <c r="Y1126" s="21" t="str">
        <f>IFERROR(IF(VLOOKUP(B1126,IMPORT!$F:$AF,24,FALSE)&lt;&gt;"null",VLOOKUP(B1126,IMPORT!$F:$AF,24,FALSE),""),"")</f>
        <v/>
      </c>
      <c r="Z1126" s="18" t="str">
        <f>IFERROR(IF(VLOOKUP(B1126,IMPORT!$F:$AF,25,FALSE)&lt;&gt;"null",VLOOKUP(B1126,IMPORT!$F:$AF,25,FALSE),""),"")</f>
        <v/>
      </c>
    </row>
    <row r="1127" spans="1:26">
      <c r="A1127" s="1" t="str">
        <f>IFERROR(IF(IMPORT!C1127&lt;&gt;"",IMPORT!C1127,""),"")</f>
        <v/>
      </c>
      <c r="B1127" s="1">
        <f>IFERROR(VLOOKUP(D1127,IMPORT!$1:$1048576,6,FALSE),"")</f>
        <v>0</v>
      </c>
      <c r="C1127" s="1" t="str">
        <f>IFERROR(VLOOKUP(B1127,IMPORT!$F:$G,2,FALSE),"")</f>
        <v/>
      </c>
      <c r="D1127" s="8" t="str">
        <f>IFERROR(IF(IMPORT!A1127&lt;&gt;"",IMPORT!A1127,""),"")</f>
        <v/>
      </c>
      <c r="E1127" s="1">
        <f>IFERROR(VLOOKUP(D1127,IMPORT!$1:$1048576,21,FALSE),"")</f>
        <v>0</v>
      </c>
      <c r="F1127" s="22" t="str">
        <f>IFERROR(IF(VLOOKUP(B1127,IMPORT!$F:$J,4,0)="true","","S"),"")</f>
        <v/>
      </c>
      <c r="G1127" s="10" t="str">
        <f>IFERROR(IF(VLOOKUP(B1127,IMPORT!$F:$J,5,0)="normal","","B"),"")</f>
        <v/>
      </c>
      <c r="H1127" s="23" t="str">
        <f>IFERROR(IF(VLOOKUP(B1127,IMPORT!$F:$L,7,0)="true","","P"),"")</f>
        <v/>
      </c>
      <c r="I1127" s="18" t="str">
        <f>IF(AND(OR(IMPORT!K1127="available",IMPORT!K1127="reservation",IMPORT!K1127="reservation-late"),OR(A1127&lt;&gt;"Z - Garage - Livraison",A1127&lt;&gt;"Z - Garage - Livraison")),B1127,"")</f>
        <v/>
      </c>
      <c r="J1127" s="18" t="str">
        <f>IFERROR(IF(VLOOKUP(B1127,IMPORT!$F:$AF,21,FALSE)&lt;&gt;"null",IF(OR(A1127="Z - Garage - Livraison",A1127="Z - Garage - Restitution"),"",B1127),""),"")</f>
        <v/>
      </c>
      <c r="K1127" s="18" t="str">
        <f>IF(AND(J1127="",OR(IMPORT!K1127="intervention",IMPORT!K1127="intervention-late")),IF(OR(A1127="Z - Garage - Livraison",A1127="Z - Garage - Restitution"),"",B1127),"")</f>
        <v/>
      </c>
      <c r="L1127" s="18" t="str">
        <f t="shared" si="34"/>
        <v/>
      </c>
      <c r="M1127" s="20" t="str">
        <f>IFERROR(INT(IF(OR(IMPORT!K1127="intervention",IMPORT!K1127="intervention-late",IMPORT!K1127="unavailable"),IF(J1127&lt;&gt;"",MID(VLOOKUP(B1127,IMPORT!$F:$AF,21,0),1,10),MID(VLOOKUP(B1127,IMPORT!$F:$AF,19,0),1,10)),"")),"")</f>
        <v/>
      </c>
      <c r="N1127" s="20" t="str">
        <f>IFERROR(INT(IF(OR(IMPORT!K1127="intervention",IMPORT!K1127="intervention-late",IMPORT!K1127="unavailable"),IF(J1127&lt;&gt;"",MID(VLOOKUP(B1127,IMPORT!$F:$AF,22,0),1,10),MID(VLOOKUP(B1127,IMPORT!$F:$AF,20,0),1,10)),"")),"")</f>
        <v/>
      </c>
      <c r="O1127" s="18" t="str">
        <f t="shared" ca="1" si="35"/>
        <v/>
      </c>
      <c r="P1127" s="14" t="str">
        <f>IFERROR(INT(IF(MID(VLOOKUP(B1127,IMPORT!$F:$AF,23,FALSE),1,10)&lt;&gt;"null",MID(VLOOKUP(B1127,IMPORT!$F:$AF,23,FALSE),1,10),"")),"")</f>
        <v/>
      </c>
      <c r="Q1127" s="16" t="str">
        <f>IFERROR(INT(IF(MID(VLOOKUP(B1127,IMPORT!$F:$AF,26,FALSE),1,10)&lt;&gt;"null",MID(VLOOKUP(B1127,IMPORT!$F:$AF,26,FALSE),1,10),"")),"")</f>
        <v/>
      </c>
      <c r="R1127" s="16" t="str">
        <f>IFERROR(IF(VLOOKUP(B1127,IMPORT!$F:$AF,11,FALSE)="true","X",""),"")</f>
        <v/>
      </c>
      <c r="S1127" s="16" t="str">
        <f>IFERROR(IF(VLOOKUP(B1127,IMPORT!$F:$AF,12,FALSE)="true","X",""),"")</f>
        <v/>
      </c>
      <c r="T1127" s="16" t="str">
        <f>IFERROR(IF(VLOOKUP(B1127,IMPORT!$F:$AF,9,FALSE)="true","X",""),"")</f>
        <v/>
      </c>
      <c r="U1127" s="16" t="str">
        <f>IFERROR(IF(VLOOKUP(B1127,IMPORT!$F:$AF,10,FALSE)="true","X",""),"")</f>
        <v/>
      </c>
      <c r="V1127" s="16" t="str">
        <f>IFERROR(IF(VLOOKUP(B1127,IMPORT!$F:$AF,13,FALSE)="true","X",""),"")</f>
        <v/>
      </c>
      <c r="W1127" s="16" t="str">
        <f>IFERROR(IF(VLOOKUP(B1127,IMPORT!$F:$AF,14,FALSE)="true","X",""),"")</f>
        <v/>
      </c>
      <c r="X1127" s="12" t="str">
        <f>IFERROR(INT(IF(MID(VLOOKUP(B1127,IMPORT!$F:$AF,27,FALSE),1,10)&lt;&gt;"null",MID(VLOOKUP(B1127,IMPORT!$F:$AF,27,FALSE),1,10),"-")),"")</f>
        <v/>
      </c>
      <c r="Y1127" s="21" t="str">
        <f>IFERROR(IF(VLOOKUP(B1127,IMPORT!$F:$AF,24,FALSE)&lt;&gt;"null",VLOOKUP(B1127,IMPORT!$F:$AF,24,FALSE),""),"")</f>
        <v/>
      </c>
      <c r="Z1127" s="18" t="str">
        <f>IFERROR(IF(VLOOKUP(B1127,IMPORT!$F:$AF,25,FALSE)&lt;&gt;"null",VLOOKUP(B1127,IMPORT!$F:$AF,25,FALSE),""),"")</f>
        <v/>
      </c>
    </row>
    <row r="1128" spans="1:26">
      <c r="A1128" s="1" t="str">
        <f>IFERROR(IF(IMPORT!C1128&lt;&gt;"",IMPORT!C1128,""),"")</f>
        <v/>
      </c>
      <c r="B1128" s="1">
        <f>IFERROR(VLOOKUP(D1128,IMPORT!$1:$1048576,6,FALSE),"")</f>
        <v>0</v>
      </c>
      <c r="C1128" s="1" t="str">
        <f>IFERROR(VLOOKUP(B1128,IMPORT!$F:$G,2,FALSE),"")</f>
        <v/>
      </c>
      <c r="D1128" s="8" t="str">
        <f>IFERROR(IF(IMPORT!A1128&lt;&gt;"",IMPORT!A1128,""),"")</f>
        <v/>
      </c>
      <c r="E1128" s="1">
        <f>IFERROR(VLOOKUP(D1128,IMPORT!$1:$1048576,21,FALSE),"")</f>
        <v>0</v>
      </c>
      <c r="F1128" s="22" t="str">
        <f>IFERROR(IF(VLOOKUP(B1128,IMPORT!$F:$J,4,0)="true","","S"),"")</f>
        <v/>
      </c>
      <c r="G1128" s="10" t="str">
        <f>IFERROR(IF(VLOOKUP(B1128,IMPORT!$F:$J,5,0)="normal","","B"),"")</f>
        <v/>
      </c>
      <c r="H1128" s="23" t="str">
        <f>IFERROR(IF(VLOOKUP(B1128,IMPORT!$F:$L,7,0)="true","","P"),"")</f>
        <v/>
      </c>
      <c r="I1128" s="18" t="str">
        <f>IF(AND(OR(IMPORT!K1128="available",IMPORT!K1128="reservation",IMPORT!K1128="reservation-late"),OR(A1128&lt;&gt;"Z - Garage - Livraison",A1128&lt;&gt;"Z - Garage - Livraison")),B1128,"")</f>
        <v/>
      </c>
      <c r="J1128" s="18" t="str">
        <f>IFERROR(IF(VLOOKUP(B1128,IMPORT!$F:$AF,21,FALSE)&lt;&gt;"null",IF(OR(A1128="Z - Garage - Livraison",A1128="Z - Garage - Restitution"),"",B1128),""),"")</f>
        <v/>
      </c>
      <c r="K1128" s="18" t="str">
        <f>IF(AND(J1128="",OR(IMPORT!K1128="intervention",IMPORT!K1128="intervention-late")),IF(OR(A1128="Z - Garage - Livraison",A1128="Z - Garage - Restitution"),"",B1128),"")</f>
        <v/>
      </c>
      <c r="L1128" s="18" t="str">
        <f t="shared" si="34"/>
        <v/>
      </c>
      <c r="M1128" s="20" t="str">
        <f>IFERROR(INT(IF(OR(IMPORT!K1128="intervention",IMPORT!K1128="intervention-late",IMPORT!K1128="unavailable"),IF(J1128&lt;&gt;"",MID(VLOOKUP(B1128,IMPORT!$F:$AF,21,0),1,10),MID(VLOOKUP(B1128,IMPORT!$F:$AF,19,0),1,10)),"")),"")</f>
        <v/>
      </c>
      <c r="N1128" s="20" t="str">
        <f>IFERROR(INT(IF(OR(IMPORT!K1128="intervention",IMPORT!K1128="intervention-late",IMPORT!K1128="unavailable"),IF(J1128&lt;&gt;"",MID(VLOOKUP(B1128,IMPORT!$F:$AF,22,0),1,10),MID(VLOOKUP(B1128,IMPORT!$F:$AF,20,0),1,10)),"")),"")</f>
        <v/>
      </c>
      <c r="O1128" s="18" t="str">
        <f t="shared" ca="1" si="35"/>
        <v/>
      </c>
      <c r="P1128" s="14" t="str">
        <f>IFERROR(INT(IF(MID(VLOOKUP(B1128,IMPORT!$F:$AF,23,FALSE),1,10)&lt;&gt;"null",MID(VLOOKUP(B1128,IMPORT!$F:$AF,23,FALSE),1,10),"")),"")</f>
        <v/>
      </c>
      <c r="Q1128" s="16" t="str">
        <f>IFERROR(INT(IF(MID(VLOOKUP(B1128,IMPORT!$F:$AF,26,FALSE),1,10)&lt;&gt;"null",MID(VLOOKUP(B1128,IMPORT!$F:$AF,26,FALSE),1,10),"")),"")</f>
        <v/>
      </c>
      <c r="R1128" s="16" t="str">
        <f>IFERROR(IF(VLOOKUP(B1128,IMPORT!$F:$AF,11,FALSE)="true","X",""),"")</f>
        <v/>
      </c>
      <c r="S1128" s="16" t="str">
        <f>IFERROR(IF(VLOOKUP(B1128,IMPORT!$F:$AF,12,FALSE)="true","X",""),"")</f>
        <v/>
      </c>
      <c r="T1128" s="16" t="str">
        <f>IFERROR(IF(VLOOKUP(B1128,IMPORT!$F:$AF,9,FALSE)="true","X",""),"")</f>
        <v/>
      </c>
      <c r="U1128" s="16" t="str">
        <f>IFERROR(IF(VLOOKUP(B1128,IMPORT!$F:$AF,10,FALSE)="true","X",""),"")</f>
        <v/>
      </c>
      <c r="V1128" s="16" t="str">
        <f>IFERROR(IF(VLOOKUP(B1128,IMPORT!$F:$AF,13,FALSE)="true","X",""),"")</f>
        <v/>
      </c>
      <c r="W1128" s="16" t="str">
        <f>IFERROR(IF(VLOOKUP(B1128,IMPORT!$F:$AF,14,FALSE)="true","X",""),"")</f>
        <v/>
      </c>
      <c r="X1128" s="12" t="str">
        <f>IFERROR(INT(IF(MID(VLOOKUP(B1128,IMPORT!$F:$AF,27,FALSE),1,10)&lt;&gt;"null",MID(VLOOKUP(B1128,IMPORT!$F:$AF,27,FALSE),1,10),"-")),"")</f>
        <v/>
      </c>
      <c r="Y1128" s="21" t="str">
        <f>IFERROR(IF(VLOOKUP(B1128,IMPORT!$F:$AF,24,FALSE)&lt;&gt;"null",VLOOKUP(B1128,IMPORT!$F:$AF,24,FALSE),""),"")</f>
        <v/>
      </c>
      <c r="Z1128" s="18" t="str">
        <f>IFERROR(IF(VLOOKUP(B1128,IMPORT!$F:$AF,25,FALSE)&lt;&gt;"null",VLOOKUP(B1128,IMPORT!$F:$AF,25,FALSE),""),"")</f>
        <v/>
      </c>
    </row>
    <row r="1129" spans="1:26">
      <c r="A1129" s="1" t="str">
        <f>IFERROR(IF(IMPORT!C1129&lt;&gt;"",IMPORT!C1129,""),"")</f>
        <v/>
      </c>
      <c r="B1129" s="1">
        <f>IFERROR(VLOOKUP(D1129,IMPORT!$1:$1048576,6,FALSE),"")</f>
        <v>0</v>
      </c>
      <c r="C1129" s="1" t="str">
        <f>IFERROR(VLOOKUP(B1129,IMPORT!$F:$G,2,FALSE),"")</f>
        <v/>
      </c>
      <c r="D1129" s="8" t="str">
        <f>IFERROR(IF(IMPORT!A1129&lt;&gt;"",IMPORT!A1129,""),"")</f>
        <v/>
      </c>
      <c r="E1129" s="1">
        <f>IFERROR(VLOOKUP(D1129,IMPORT!$1:$1048576,21,FALSE),"")</f>
        <v>0</v>
      </c>
      <c r="F1129" s="22" t="str">
        <f>IFERROR(IF(VLOOKUP(B1129,IMPORT!$F:$J,4,0)="true","","S"),"")</f>
        <v/>
      </c>
      <c r="G1129" s="10" t="str">
        <f>IFERROR(IF(VLOOKUP(B1129,IMPORT!$F:$J,5,0)="normal","","B"),"")</f>
        <v/>
      </c>
      <c r="H1129" s="23" t="str">
        <f>IFERROR(IF(VLOOKUP(B1129,IMPORT!$F:$L,7,0)="true","","P"),"")</f>
        <v/>
      </c>
      <c r="I1129" s="18" t="str">
        <f>IF(AND(OR(IMPORT!K1129="available",IMPORT!K1129="reservation",IMPORT!K1129="reservation-late"),OR(A1129&lt;&gt;"Z - Garage - Livraison",A1129&lt;&gt;"Z - Garage - Livraison")),B1129,"")</f>
        <v/>
      </c>
      <c r="J1129" s="18" t="str">
        <f>IFERROR(IF(VLOOKUP(B1129,IMPORT!$F:$AF,21,FALSE)&lt;&gt;"null",IF(OR(A1129="Z - Garage - Livraison",A1129="Z - Garage - Restitution"),"",B1129),""),"")</f>
        <v/>
      </c>
      <c r="K1129" s="18" t="str">
        <f>IF(AND(J1129="",OR(IMPORT!K1129="intervention",IMPORT!K1129="intervention-late")),IF(OR(A1129="Z - Garage - Livraison",A1129="Z - Garage - Restitution"),"",B1129),"")</f>
        <v/>
      </c>
      <c r="L1129" s="18" t="str">
        <f t="shared" si="34"/>
        <v/>
      </c>
      <c r="M1129" s="20" t="str">
        <f>IFERROR(INT(IF(OR(IMPORT!K1129="intervention",IMPORT!K1129="intervention-late",IMPORT!K1129="unavailable"),IF(J1129&lt;&gt;"",MID(VLOOKUP(B1129,IMPORT!$F:$AF,21,0),1,10),MID(VLOOKUP(B1129,IMPORT!$F:$AF,19,0),1,10)),"")),"")</f>
        <v/>
      </c>
      <c r="N1129" s="20" t="str">
        <f>IFERROR(INT(IF(OR(IMPORT!K1129="intervention",IMPORT!K1129="intervention-late",IMPORT!K1129="unavailable"),IF(J1129&lt;&gt;"",MID(VLOOKUP(B1129,IMPORT!$F:$AF,22,0),1,10),MID(VLOOKUP(B1129,IMPORT!$F:$AF,20,0),1,10)),"")),"")</f>
        <v/>
      </c>
      <c r="O1129" s="18" t="str">
        <f t="shared" ca="1" si="35"/>
        <v/>
      </c>
      <c r="P1129" s="14" t="str">
        <f>IFERROR(INT(IF(MID(VLOOKUP(B1129,IMPORT!$F:$AF,23,FALSE),1,10)&lt;&gt;"null",MID(VLOOKUP(B1129,IMPORT!$F:$AF,23,FALSE),1,10),"")),"")</f>
        <v/>
      </c>
      <c r="Q1129" s="16" t="str">
        <f>IFERROR(INT(IF(MID(VLOOKUP(B1129,IMPORT!$F:$AF,26,FALSE),1,10)&lt;&gt;"null",MID(VLOOKUP(B1129,IMPORT!$F:$AF,26,FALSE),1,10),"")),"")</f>
        <v/>
      </c>
      <c r="R1129" s="16" t="str">
        <f>IFERROR(IF(VLOOKUP(B1129,IMPORT!$F:$AF,11,FALSE)="true","X",""),"")</f>
        <v/>
      </c>
      <c r="S1129" s="16" t="str">
        <f>IFERROR(IF(VLOOKUP(B1129,IMPORT!$F:$AF,12,FALSE)="true","X",""),"")</f>
        <v/>
      </c>
      <c r="T1129" s="16" t="str">
        <f>IFERROR(IF(VLOOKUP(B1129,IMPORT!$F:$AF,9,FALSE)="true","X",""),"")</f>
        <v/>
      </c>
      <c r="U1129" s="16" t="str">
        <f>IFERROR(IF(VLOOKUP(B1129,IMPORT!$F:$AF,10,FALSE)="true","X",""),"")</f>
        <v/>
      </c>
      <c r="V1129" s="16" t="str">
        <f>IFERROR(IF(VLOOKUP(B1129,IMPORT!$F:$AF,13,FALSE)="true","X",""),"")</f>
        <v/>
      </c>
      <c r="W1129" s="16" t="str">
        <f>IFERROR(IF(VLOOKUP(B1129,IMPORT!$F:$AF,14,FALSE)="true","X",""),"")</f>
        <v/>
      </c>
      <c r="X1129" s="12" t="str">
        <f>IFERROR(INT(IF(MID(VLOOKUP(B1129,IMPORT!$F:$AF,27,FALSE),1,10)&lt;&gt;"null",MID(VLOOKUP(B1129,IMPORT!$F:$AF,27,FALSE),1,10),"-")),"")</f>
        <v/>
      </c>
      <c r="Y1129" s="21" t="str">
        <f>IFERROR(IF(VLOOKUP(B1129,IMPORT!$F:$AF,24,FALSE)&lt;&gt;"null",VLOOKUP(B1129,IMPORT!$F:$AF,24,FALSE),""),"")</f>
        <v/>
      </c>
      <c r="Z1129" s="18" t="str">
        <f>IFERROR(IF(VLOOKUP(B1129,IMPORT!$F:$AF,25,FALSE)&lt;&gt;"null",VLOOKUP(B1129,IMPORT!$F:$AF,25,FALSE),""),"")</f>
        <v/>
      </c>
    </row>
    <row r="1130" spans="1:26">
      <c r="A1130" s="1" t="str">
        <f>IFERROR(IF(IMPORT!C1130&lt;&gt;"",IMPORT!C1130,""),"")</f>
        <v/>
      </c>
      <c r="B1130" s="1">
        <f>IFERROR(VLOOKUP(D1130,IMPORT!$1:$1048576,6,FALSE),"")</f>
        <v>0</v>
      </c>
      <c r="C1130" s="1" t="str">
        <f>IFERROR(VLOOKUP(B1130,IMPORT!$F:$G,2,FALSE),"")</f>
        <v/>
      </c>
      <c r="D1130" s="8" t="str">
        <f>IFERROR(IF(IMPORT!A1130&lt;&gt;"",IMPORT!A1130,""),"")</f>
        <v/>
      </c>
      <c r="E1130" s="1">
        <f>IFERROR(VLOOKUP(D1130,IMPORT!$1:$1048576,21,FALSE),"")</f>
        <v>0</v>
      </c>
      <c r="F1130" s="22" t="str">
        <f>IFERROR(IF(VLOOKUP(B1130,IMPORT!$F:$J,4,0)="true","","S"),"")</f>
        <v/>
      </c>
      <c r="G1130" s="10" t="str">
        <f>IFERROR(IF(VLOOKUP(B1130,IMPORT!$F:$J,5,0)="normal","","B"),"")</f>
        <v/>
      </c>
      <c r="H1130" s="23" t="str">
        <f>IFERROR(IF(VLOOKUP(B1130,IMPORT!$F:$L,7,0)="true","","P"),"")</f>
        <v/>
      </c>
      <c r="I1130" s="18" t="str">
        <f>IF(AND(OR(IMPORT!K1130="available",IMPORT!K1130="reservation",IMPORT!K1130="reservation-late"),OR(A1130&lt;&gt;"Z - Garage - Livraison",A1130&lt;&gt;"Z - Garage - Livraison")),B1130,"")</f>
        <v/>
      </c>
      <c r="J1130" s="18" t="str">
        <f>IFERROR(IF(VLOOKUP(B1130,IMPORT!$F:$AF,21,FALSE)&lt;&gt;"null",IF(OR(A1130="Z - Garage - Livraison",A1130="Z - Garage - Restitution"),"",B1130),""),"")</f>
        <v/>
      </c>
      <c r="K1130" s="18" t="str">
        <f>IF(AND(J1130="",OR(IMPORT!K1130="intervention",IMPORT!K1130="intervention-late")),IF(OR(A1130="Z - Garage - Livraison",A1130="Z - Garage - Restitution"),"",B1130),"")</f>
        <v/>
      </c>
      <c r="L1130" s="18" t="str">
        <f t="shared" si="34"/>
        <v/>
      </c>
      <c r="M1130" s="20" t="str">
        <f>IFERROR(INT(IF(OR(IMPORT!K1130="intervention",IMPORT!K1130="intervention-late",IMPORT!K1130="unavailable"),IF(J1130&lt;&gt;"",MID(VLOOKUP(B1130,IMPORT!$F:$AF,21,0),1,10),MID(VLOOKUP(B1130,IMPORT!$F:$AF,19,0),1,10)),"")),"")</f>
        <v/>
      </c>
      <c r="N1130" s="20" t="str">
        <f>IFERROR(INT(IF(OR(IMPORT!K1130="intervention",IMPORT!K1130="intervention-late",IMPORT!K1130="unavailable"),IF(J1130&lt;&gt;"",MID(VLOOKUP(B1130,IMPORT!$F:$AF,22,0),1,10),MID(VLOOKUP(B1130,IMPORT!$F:$AF,20,0),1,10)),"")),"")</f>
        <v/>
      </c>
      <c r="O1130" s="18" t="str">
        <f t="shared" ca="1" si="35"/>
        <v/>
      </c>
      <c r="P1130" s="14" t="str">
        <f>IFERROR(INT(IF(MID(VLOOKUP(B1130,IMPORT!$F:$AF,23,FALSE),1,10)&lt;&gt;"null",MID(VLOOKUP(B1130,IMPORT!$F:$AF,23,FALSE),1,10),"")),"")</f>
        <v/>
      </c>
      <c r="Q1130" s="16" t="str">
        <f>IFERROR(INT(IF(MID(VLOOKUP(B1130,IMPORT!$F:$AF,26,FALSE),1,10)&lt;&gt;"null",MID(VLOOKUP(B1130,IMPORT!$F:$AF,26,FALSE),1,10),"")),"")</f>
        <v/>
      </c>
      <c r="R1130" s="16" t="str">
        <f>IFERROR(IF(VLOOKUP(B1130,IMPORT!$F:$AF,11,FALSE)="true","X",""),"")</f>
        <v/>
      </c>
      <c r="S1130" s="16" t="str">
        <f>IFERROR(IF(VLOOKUP(B1130,IMPORT!$F:$AF,12,FALSE)="true","X",""),"")</f>
        <v/>
      </c>
      <c r="T1130" s="16" t="str">
        <f>IFERROR(IF(VLOOKUP(B1130,IMPORT!$F:$AF,9,FALSE)="true","X",""),"")</f>
        <v/>
      </c>
      <c r="U1130" s="16" t="str">
        <f>IFERROR(IF(VLOOKUP(B1130,IMPORT!$F:$AF,10,FALSE)="true","X",""),"")</f>
        <v/>
      </c>
      <c r="V1130" s="16" t="str">
        <f>IFERROR(IF(VLOOKUP(B1130,IMPORT!$F:$AF,13,FALSE)="true","X",""),"")</f>
        <v/>
      </c>
      <c r="W1130" s="16" t="str">
        <f>IFERROR(IF(VLOOKUP(B1130,IMPORT!$F:$AF,14,FALSE)="true","X",""),"")</f>
        <v/>
      </c>
      <c r="X1130" s="12" t="str">
        <f>IFERROR(INT(IF(MID(VLOOKUP(B1130,IMPORT!$F:$AF,27,FALSE),1,10)&lt;&gt;"null",MID(VLOOKUP(B1130,IMPORT!$F:$AF,27,FALSE),1,10),"-")),"")</f>
        <v/>
      </c>
      <c r="Y1130" s="21" t="str">
        <f>IFERROR(IF(VLOOKUP(B1130,IMPORT!$F:$AF,24,FALSE)&lt;&gt;"null",VLOOKUP(B1130,IMPORT!$F:$AF,24,FALSE),""),"")</f>
        <v/>
      </c>
      <c r="Z1130" s="18" t="str">
        <f>IFERROR(IF(VLOOKUP(B1130,IMPORT!$F:$AF,25,FALSE)&lt;&gt;"null",VLOOKUP(B1130,IMPORT!$F:$AF,25,FALSE),""),"")</f>
        <v/>
      </c>
    </row>
    <row r="1131" spans="1:26">
      <c r="A1131" s="1" t="str">
        <f>IFERROR(IF(IMPORT!C1131&lt;&gt;"",IMPORT!C1131,""),"")</f>
        <v/>
      </c>
      <c r="B1131" s="1">
        <f>IFERROR(VLOOKUP(D1131,IMPORT!$1:$1048576,6,FALSE),"")</f>
        <v>0</v>
      </c>
      <c r="C1131" s="1" t="str">
        <f>IFERROR(VLOOKUP(B1131,IMPORT!$F:$G,2,FALSE),"")</f>
        <v/>
      </c>
      <c r="D1131" s="8" t="str">
        <f>IFERROR(IF(IMPORT!A1131&lt;&gt;"",IMPORT!A1131,""),"")</f>
        <v/>
      </c>
      <c r="E1131" s="1">
        <f>IFERROR(VLOOKUP(D1131,IMPORT!$1:$1048576,21,FALSE),"")</f>
        <v>0</v>
      </c>
      <c r="F1131" s="22" t="str">
        <f>IFERROR(IF(VLOOKUP(B1131,IMPORT!$F:$J,4,0)="true","","S"),"")</f>
        <v/>
      </c>
      <c r="G1131" s="10" t="str">
        <f>IFERROR(IF(VLOOKUP(B1131,IMPORT!$F:$J,5,0)="normal","","B"),"")</f>
        <v/>
      </c>
      <c r="H1131" s="23" t="str">
        <f>IFERROR(IF(VLOOKUP(B1131,IMPORT!$F:$L,7,0)="true","","P"),"")</f>
        <v/>
      </c>
      <c r="I1131" s="18" t="str">
        <f>IF(AND(OR(IMPORT!K1131="available",IMPORT!K1131="reservation",IMPORT!K1131="reservation-late"),OR(A1131&lt;&gt;"Z - Garage - Livraison",A1131&lt;&gt;"Z - Garage - Livraison")),B1131,"")</f>
        <v/>
      </c>
      <c r="J1131" s="18" t="str">
        <f>IFERROR(IF(VLOOKUP(B1131,IMPORT!$F:$AF,21,FALSE)&lt;&gt;"null",IF(OR(A1131="Z - Garage - Livraison",A1131="Z - Garage - Restitution"),"",B1131),""),"")</f>
        <v/>
      </c>
      <c r="K1131" s="18" t="str">
        <f>IF(AND(J1131="",OR(IMPORT!K1131="intervention",IMPORT!K1131="intervention-late")),IF(OR(A1131="Z - Garage - Livraison",A1131="Z - Garage - Restitution"),"",B1131),"")</f>
        <v/>
      </c>
      <c r="L1131" s="18" t="str">
        <f t="shared" si="34"/>
        <v/>
      </c>
      <c r="M1131" s="20" t="str">
        <f>IFERROR(INT(IF(OR(IMPORT!K1131="intervention",IMPORT!K1131="intervention-late",IMPORT!K1131="unavailable"),IF(J1131&lt;&gt;"",MID(VLOOKUP(B1131,IMPORT!$F:$AF,21,0),1,10),MID(VLOOKUP(B1131,IMPORT!$F:$AF,19,0),1,10)),"")),"")</f>
        <v/>
      </c>
      <c r="N1131" s="20" t="str">
        <f>IFERROR(INT(IF(OR(IMPORT!K1131="intervention",IMPORT!K1131="intervention-late",IMPORT!K1131="unavailable"),IF(J1131&lt;&gt;"",MID(VLOOKUP(B1131,IMPORT!$F:$AF,22,0),1,10),MID(VLOOKUP(B1131,IMPORT!$F:$AF,20,0),1,10)),"")),"")</f>
        <v/>
      </c>
      <c r="O1131" s="18" t="str">
        <f t="shared" ca="1" si="35"/>
        <v/>
      </c>
      <c r="P1131" s="14" t="str">
        <f>IFERROR(INT(IF(MID(VLOOKUP(B1131,IMPORT!$F:$AF,23,FALSE),1,10)&lt;&gt;"null",MID(VLOOKUP(B1131,IMPORT!$F:$AF,23,FALSE),1,10),"")),"")</f>
        <v/>
      </c>
      <c r="Q1131" s="16" t="str">
        <f>IFERROR(INT(IF(MID(VLOOKUP(B1131,IMPORT!$F:$AF,26,FALSE),1,10)&lt;&gt;"null",MID(VLOOKUP(B1131,IMPORT!$F:$AF,26,FALSE),1,10),"")),"")</f>
        <v/>
      </c>
      <c r="R1131" s="16" t="str">
        <f>IFERROR(IF(VLOOKUP(B1131,IMPORT!$F:$AF,11,FALSE)="true","X",""),"")</f>
        <v/>
      </c>
      <c r="S1131" s="16" t="str">
        <f>IFERROR(IF(VLOOKUP(B1131,IMPORT!$F:$AF,12,FALSE)="true","X",""),"")</f>
        <v/>
      </c>
      <c r="T1131" s="16" t="str">
        <f>IFERROR(IF(VLOOKUP(B1131,IMPORT!$F:$AF,9,FALSE)="true","X",""),"")</f>
        <v/>
      </c>
      <c r="U1131" s="16" t="str">
        <f>IFERROR(IF(VLOOKUP(B1131,IMPORT!$F:$AF,10,FALSE)="true","X",""),"")</f>
        <v/>
      </c>
      <c r="V1131" s="16" t="str">
        <f>IFERROR(IF(VLOOKUP(B1131,IMPORT!$F:$AF,13,FALSE)="true","X",""),"")</f>
        <v/>
      </c>
      <c r="W1131" s="16" t="str">
        <f>IFERROR(IF(VLOOKUP(B1131,IMPORT!$F:$AF,14,FALSE)="true","X",""),"")</f>
        <v/>
      </c>
      <c r="X1131" s="12" t="str">
        <f>IFERROR(INT(IF(MID(VLOOKUP(B1131,IMPORT!$F:$AF,27,FALSE),1,10)&lt;&gt;"null",MID(VLOOKUP(B1131,IMPORT!$F:$AF,27,FALSE),1,10),"-")),"")</f>
        <v/>
      </c>
      <c r="Y1131" s="21" t="str">
        <f>IFERROR(IF(VLOOKUP(B1131,IMPORT!$F:$AF,24,FALSE)&lt;&gt;"null",VLOOKUP(B1131,IMPORT!$F:$AF,24,FALSE),""),"")</f>
        <v/>
      </c>
      <c r="Z1131" s="18" t="str">
        <f>IFERROR(IF(VLOOKUP(B1131,IMPORT!$F:$AF,25,FALSE)&lt;&gt;"null",VLOOKUP(B1131,IMPORT!$F:$AF,25,FALSE),""),"")</f>
        <v/>
      </c>
    </row>
    <row r="1132" spans="1:26">
      <c r="A1132" s="1" t="str">
        <f>IFERROR(IF(IMPORT!C1132&lt;&gt;"",IMPORT!C1132,""),"")</f>
        <v/>
      </c>
      <c r="B1132" s="1">
        <f>IFERROR(VLOOKUP(D1132,IMPORT!$1:$1048576,6,FALSE),"")</f>
        <v>0</v>
      </c>
      <c r="C1132" s="1" t="str">
        <f>IFERROR(VLOOKUP(B1132,IMPORT!$F:$G,2,FALSE),"")</f>
        <v/>
      </c>
      <c r="D1132" s="8" t="str">
        <f>IFERROR(IF(IMPORT!A1132&lt;&gt;"",IMPORT!A1132,""),"")</f>
        <v/>
      </c>
      <c r="E1132" s="1">
        <f>IFERROR(VLOOKUP(D1132,IMPORT!$1:$1048576,21,FALSE),"")</f>
        <v>0</v>
      </c>
      <c r="F1132" s="22" t="str">
        <f>IFERROR(IF(VLOOKUP(B1132,IMPORT!$F:$J,4,0)="true","","S"),"")</f>
        <v/>
      </c>
      <c r="G1132" s="10" t="str">
        <f>IFERROR(IF(VLOOKUP(B1132,IMPORT!$F:$J,5,0)="normal","","B"),"")</f>
        <v/>
      </c>
      <c r="H1132" s="23" t="str">
        <f>IFERROR(IF(VLOOKUP(B1132,IMPORT!$F:$L,7,0)="true","","P"),"")</f>
        <v/>
      </c>
      <c r="I1132" s="18" t="str">
        <f>IF(AND(OR(IMPORT!K1132="available",IMPORT!K1132="reservation",IMPORT!K1132="reservation-late"),OR(A1132&lt;&gt;"Z - Garage - Livraison",A1132&lt;&gt;"Z - Garage - Livraison")),B1132,"")</f>
        <v/>
      </c>
      <c r="J1132" s="18" t="str">
        <f>IFERROR(IF(VLOOKUP(B1132,IMPORT!$F:$AF,21,FALSE)&lt;&gt;"null",IF(OR(A1132="Z - Garage - Livraison",A1132="Z - Garage - Restitution"),"",B1132),""),"")</f>
        <v/>
      </c>
      <c r="K1132" s="18" t="str">
        <f>IF(AND(J1132="",OR(IMPORT!K1132="intervention",IMPORT!K1132="intervention-late")),IF(OR(A1132="Z - Garage - Livraison",A1132="Z - Garage - Restitution"),"",B1132),"")</f>
        <v/>
      </c>
      <c r="L1132" s="18" t="str">
        <f t="shared" si="34"/>
        <v/>
      </c>
      <c r="M1132" s="20" t="str">
        <f>IFERROR(INT(IF(OR(IMPORT!K1132="intervention",IMPORT!K1132="intervention-late",IMPORT!K1132="unavailable"),IF(J1132&lt;&gt;"",MID(VLOOKUP(B1132,IMPORT!$F:$AF,21,0),1,10),MID(VLOOKUP(B1132,IMPORT!$F:$AF,19,0),1,10)),"")),"")</f>
        <v/>
      </c>
      <c r="N1132" s="20" t="str">
        <f>IFERROR(INT(IF(OR(IMPORT!K1132="intervention",IMPORT!K1132="intervention-late",IMPORT!K1132="unavailable"),IF(J1132&lt;&gt;"",MID(VLOOKUP(B1132,IMPORT!$F:$AF,22,0),1,10),MID(VLOOKUP(B1132,IMPORT!$F:$AF,20,0),1,10)),"")),"")</f>
        <v/>
      </c>
      <c r="O1132" s="18" t="str">
        <f t="shared" ca="1" si="35"/>
        <v/>
      </c>
      <c r="P1132" s="14" t="str">
        <f>IFERROR(INT(IF(MID(VLOOKUP(B1132,IMPORT!$F:$AF,23,FALSE),1,10)&lt;&gt;"null",MID(VLOOKUP(B1132,IMPORT!$F:$AF,23,FALSE),1,10),"")),"")</f>
        <v/>
      </c>
      <c r="Q1132" s="16" t="str">
        <f>IFERROR(INT(IF(MID(VLOOKUP(B1132,IMPORT!$F:$AF,26,FALSE),1,10)&lt;&gt;"null",MID(VLOOKUP(B1132,IMPORT!$F:$AF,26,FALSE),1,10),"")),"")</f>
        <v/>
      </c>
      <c r="R1132" s="16" t="str">
        <f>IFERROR(IF(VLOOKUP(B1132,IMPORT!$F:$AF,11,FALSE)="true","X",""),"")</f>
        <v/>
      </c>
      <c r="S1132" s="16" t="str">
        <f>IFERROR(IF(VLOOKUP(B1132,IMPORT!$F:$AF,12,FALSE)="true","X",""),"")</f>
        <v/>
      </c>
      <c r="T1132" s="16" t="str">
        <f>IFERROR(IF(VLOOKUP(B1132,IMPORT!$F:$AF,9,FALSE)="true","X",""),"")</f>
        <v/>
      </c>
      <c r="U1132" s="16" t="str">
        <f>IFERROR(IF(VLOOKUP(B1132,IMPORT!$F:$AF,10,FALSE)="true","X",""),"")</f>
        <v/>
      </c>
      <c r="V1132" s="16" t="str">
        <f>IFERROR(IF(VLOOKUP(B1132,IMPORT!$F:$AF,13,FALSE)="true","X",""),"")</f>
        <v/>
      </c>
      <c r="W1132" s="16" t="str">
        <f>IFERROR(IF(VLOOKUP(B1132,IMPORT!$F:$AF,14,FALSE)="true","X",""),"")</f>
        <v/>
      </c>
      <c r="X1132" s="12" t="str">
        <f>IFERROR(INT(IF(MID(VLOOKUP(B1132,IMPORT!$F:$AF,27,FALSE),1,10)&lt;&gt;"null",MID(VLOOKUP(B1132,IMPORT!$F:$AF,27,FALSE),1,10),"-")),"")</f>
        <v/>
      </c>
      <c r="Y1132" s="21" t="str">
        <f>IFERROR(IF(VLOOKUP(B1132,IMPORT!$F:$AF,24,FALSE)&lt;&gt;"null",VLOOKUP(B1132,IMPORT!$F:$AF,24,FALSE),""),"")</f>
        <v/>
      </c>
      <c r="Z1132" s="18" t="str">
        <f>IFERROR(IF(VLOOKUP(B1132,IMPORT!$F:$AF,25,FALSE)&lt;&gt;"null",VLOOKUP(B1132,IMPORT!$F:$AF,25,FALSE),""),"")</f>
        <v/>
      </c>
    </row>
    <row r="1133" spans="1:26">
      <c r="A1133" s="1" t="str">
        <f>IFERROR(IF(IMPORT!C1133&lt;&gt;"",IMPORT!C1133,""),"")</f>
        <v/>
      </c>
      <c r="B1133" s="1">
        <f>IFERROR(VLOOKUP(D1133,IMPORT!$1:$1048576,6,FALSE),"")</f>
        <v>0</v>
      </c>
      <c r="C1133" s="1" t="str">
        <f>IFERROR(VLOOKUP(B1133,IMPORT!$F:$G,2,FALSE),"")</f>
        <v/>
      </c>
      <c r="D1133" s="8" t="str">
        <f>IFERROR(IF(IMPORT!A1133&lt;&gt;"",IMPORT!A1133,""),"")</f>
        <v/>
      </c>
      <c r="E1133" s="1">
        <f>IFERROR(VLOOKUP(D1133,IMPORT!$1:$1048576,21,FALSE),"")</f>
        <v>0</v>
      </c>
      <c r="F1133" s="22" t="str">
        <f>IFERROR(IF(VLOOKUP(B1133,IMPORT!$F:$J,4,0)="true","","S"),"")</f>
        <v/>
      </c>
      <c r="G1133" s="10" t="str">
        <f>IFERROR(IF(VLOOKUP(B1133,IMPORT!$F:$J,5,0)="normal","","B"),"")</f>
        <v/>
      </c>
      <c r="H1133" s="23" t="str">
        <f>IFERROR(IF(VLOOKUP(B1133,IMPORT!$F:$L,7,0)="true","","P"),"")</f>
        <v/>
      </c>
      <c r="I1133" s="18" t="str">
        <f>IF(AND(OR(IMPORT!K1133="available",IMPORT!K1133="reservation",IMPORT!K1133="reservation-late"),OR(A1133&lt;&gt;"Z - Garage - Livraison",A1133&lt;&gt;"Z - Garage - Livraison")),B1133,"")</f>
        <v/>
      </c>
      <c r="J1133" s="18" t="str">
        <f>IFERROR(IF(VLOOKUP(B1133,IMPORT!$F:$AF,21,FALSE)&lt;&gt;"null",IF(OR(A1133="Z - Garage - Livraison",A1133="Z - Garage - Restitution"),"",B1133),""),"")</f>
        <v/>
      </c>
      <c r="K1133" s="18" t="str">
        <f>IF(AND(J1133="",OR(IMPORT!K1133="intervention",IMPORT!K1133="intervention-late")),IF(OR(A1133="Z - Garage - Livraison",A1133="Z - Garage - Restitution"),"",B1133),"")</f>
        <v/>
      </c>
      <c r="L1133" s="18" t="str">
        <f t="shared" si="34"/>
        <v/>
      </c>
      <c r="M1133" s="20" t="str">
        <f>IFERROR(INT(IF(OR(IMPORT!K1133="intervention",IMPORT!K1133="intervention-late",IMPORT!K1133="unavailable"),IF(J1133&lt;&gt;"",MID(VLOOKUP(B1133,IMPORT!$F:$AF,21,0),1,10),MID(VLOOKUP(B1133,IMPORT!$F:$AF,19,0),1,10)),"")),"")</f>
        <v/>
      </c>
      <c r="N1133" s="20" t="str">
        <f>IFERROR(INT(IF(OR(IMPORT!K1133="intervention",IMPORT!K1133="intervention-late",IMPORT!K1133="unavailable"),IF(J1133&lt;&gt;"",MID(VLOOKUP(B1133,IMPORT!$F:$AF,22,0),1,10),MID(VLOOKUP(B1133,IMPORT!$F:$AF,20,0),1,10)),"")),"")</f>
        <v/>
      </c>
      <c r="O1133" s="18" t="str">
        <f t="shared" ca="1" si="35"/>
        <v/>
      </c>
      <c r="P1133" s="14" t="str">
        <f>IFERROR(INT(IF(MID(VLOOKUP(B1133,IMPORT!$F:$AF,23,FALSE),1,10)&lt;&gt;"null",MID(VLOOKUP(B1133,IMPORT!$F:$AF,23,FALSE),1,10),"")),"")</f>
        <v/>
      </c>
      <c r="Q1133" s="16" t="str">
        <f>IFERROR(INT(IF(MID(VLOOKUP(B1133,IMPORT!$F:$AF,26,FALSE),1,10)&lt;&gt;"null",MID(VLOOKUP(B1133,IMPORT!$F:$AF,26,FALSE),1,10),"")),"")</f>
        <v/>
      </c>
      <c r="R1133" s="16" t="str">
        <f>IFERROR(IF(VLOOKUP(B1133,IMPORT!$F:$AF,11,FALSE)="true","X",""),"")</f>
        <v/>
      </c>
      <c r="S1133" s="16" t="str">
        <f>IFERROR(IF(VLOOKUP(B1133,IMPORT!$F:$AF,12,FALSE)="true","X",""),"")</f>
        <v/>
      </c>
      <c r="T1133" s="16" t="str">
        <f>IFERROR(IF(VLOOKUP(B1133,IMPORT!$F:$AF,9,FALSE)="true","X",""),"")</f>
        <v/>
      </c>
      <c r="U1133" s="16" t="str">
        <f>IFERROR(IF(VLOOKUP(B1133,IMPORT!$F:$AF,10,FALSE)="true","X",""),"")</f>
        <v/>
      </c>
      <c r="V1133" s="16" t="str">
        <f>IFERROR(IF(VLOOKUP(B1133,IMPORT!$F:$AF,13,FALSE)="true","X",""),"")</f>
        <v/>
      </c>
      <c r="W1133" s="16" t="str">
        <f>IFERROR(IF(VLOOKUP(B1133,IMPORT!$F:$AF,14,FALSE)="true","X",""),"")</f>
        <v/>
      </c>
      <c r="X1133" s="12" t="str">
        <f>IFERROR(INT(IF(MID(VLOOKUP(B1133,IMPORT!$F:$AF,27,FALSE),1,10)&lt;&gt;"null",MID(VLOOKUP(B1133,IMPORT!$F:$AF,27,FALSE),1,10),"-")),"")</f>
        <v/>
      </c>
      <c r="Y1133" s="21" t="str">
        <f>IFERROR(IF(VLOOKUP(B1133,IMPORT!$F:$AF,24,FALSE)&lt;&gt;"null",VLOOKUP(B1133,IMPORT!$F:$AF,24,FALSE),""),"")</f>
        <v/>
      </c>
      <c r="Z1133" s="18" t="str">
        <f>IFERROR(IF(VLOOKUP(B1133,IMPORT!$F:$AF,25,FALSE)&lt;&gt;"null",VLOOKUP(B1133,IMPORT!$F:$AF,25,FALSE),""),"")</f>
        <v/>
      </c>
    </row>
    <row r="1134" spans="1:26">
      <c r="A1134" s="1" t="str">
        <f>IFERROR(IF(IMPORT!C1134&lt;&gt;"",IMPORT!C1134,""),"")</f>
        <v/>
      </c>
      <c r="B1134" s="1">
        <f>IFERROR(VLOOKUP(D1134,IMPORT!$1:$1048576,6,FALSE),"")</f>
        <v>0</v>
      </c>
      <c r="C1134" s="1" t="str">
        <f>IFERROR(VLOOKUP(B1134,IMPORT!$F:$G,2,FALSE),"")</f>
        <v/>
      </c>
      <c r="D1134" s="8" t="str">
        <f>IFERROR(IF(IMPORT!A1134&lt;&gt;"",IMPORT!A1134,""),"")</f>
        <v/>
      </c>
      <c r="E1134" s="1">
        <f>IFERROR(VLOOKUP(D1134,IMPORT!$1:$1048576,21,FALSE),"")</f>
        <v>0</v>
      </c>
      <c r="F1134" s="22" t="str">
        <f>IFERROR(IF(VLOOKUP(B1134,IMPORT!$F:$J,4,0)="true","","S"),"")</f>
        <v/>
      </c>
      <c r="G1134" s="10" t="str">
        <f>IFERROR(IF(VLOOKUP(B1134,IMPORT!$F:$J,5,0)="normal","","B"),"")</f>
        <v/>
      </c>
      <c r="H1134" s="23" t="str">
        <f>IFERROR(IF(VLOOKUP(B1134,IMPORT!$F:$L,7,0)="true","","P"),"")</f>
        <v/>
      </c>
      <c r="I1134" s="18" t="str">
        <f>IF(AND(OR(IMPORT!K1134="available",IMPORT!K1134="reservation",IMPORT!K1134="reservation-late"),OR(A1134&lt;&gt;"Z - Garage - Livraison",A1134&lt;&gt;"Z - Garage - Livraison")),B1134,"")</f>
        <v/>
      </c>
      <c r="J1134" s="18" t="str">
        <f>IFERROR(IF(VLOOKUP(B1134,IMPORT!$F:$AF,21,FALSE)&lt;&gt;"null",IF(OR(A1134="Z - Garage - Livraison",A1134="Z - Garage - Restitution"),"",B1134),""),"")</f>
        <v/>
      </c>
      <c r="K1134" s="18" t="str">
        <f>IF(AND(J1134="",OR(IMPORT!K1134="intervention",IMPORT!K1134="intervention-late")),IF(OR(A1134="Z - Garage - Livraison",A1134="Z - Garage - Restitution"),"",B1134),"")</f>
        <v/>
      </c>
      <c r="L1134" s="18" t="str">
        <f t="shared" si="34"/>
        <v/>
      </c>
      <c r="M1134" s="20" t="str">
        <f>IFERROR(INT(IF(OR(IMPORT!K1134="intervention",IMPORT!K1134="intervention-late",IMPORT!K1134="unavailable"),IF(J1134&lt;&gt;"",MID(VLOOKUP(B1134,IMPORT!$F:$AF,21,0),1,10),MID(VLOOKUP(B1134,IMPORT!$F:$AF,19,0),1,10)),"")),"")</f>
        <v/>
      </c>
      <c r="N1134" s="20" t="str">
        <f>IFERROR(INT(IF(OR(IMPORT!K1134="intervention",IMPORT!K1134="intervention-late",IMPORT!K1134="unavailable"),IF(J1134&lt;&gt;"",MID(VLOOKUP(B1134,IMPORT!$F:$AF,22,0),1,10),MID(VLOOKUP(B1134,IMPORT!$F:$AF,20,0),1,10)),"")),"")</f>
        <v/>
      </c>
      <c r="O1134" s="18" t="str">
        <f t="shared" ca="1" si="35"/>
        <v/>
      </c>
      <c r="P1134" s="14" t="str">
        <f>IFERROR(INT(IF(MID(VLOOKUP(B1134,IMPORT!$F:$AF,23,FALSE),1,10)&lt;&gt;"null",MID(VLOOKUP(B1134,IMPORT!$F:$AF,23,FALSE),1,10),"")),"")</f>
        <v/>
      </c>
      <c r="Q1134" s="16" t="str">
        <f>IFERROR(INT(IF(MID(VLOOKUP(B1134,IMPORT!$F:$AF,26,FALSE),1,10)&lt;&gt;"null",MID(VLOOKUP(B1134,IMPORT!$F:$AF,26,FALSE),1,10),"")),"")</f>
        <v/>
      </c>
      <c r="R1134" s="16" t="str">
        <f>IFERROR(IF(VLOOKUP(B1134,IMPORT!$F:$AF,11,FALSE)="true","X",""),"")</f>
        <v/>
      </c>
      <c r="S1134" s="16" t="str">
        <f>IFERROR(IF(VLOOKUP(B1134,IMPORT!$F:$AF,12,FALSE)="true","X",""),"")</f>
        <v/>
      </c>
      <c r="T1134" s="16" t="str">
        <f>IFERROR(IF(VLOOKUP(B1134,IMPORT!$F:$AF,9,FALSE)="true","X",""),"")</f>
        <v/>
      </c>
      <c r="U1134" s="16" t="str">
        <f>IFERROR(IF(VLOOKUP(B1134,IMPORT!$F:$AF,10,FALSE)="true","X",""),"")</f>
        <v/>
      </c>
      <c r="V1134" s="16" t="str">
        <f>IFERROR(IF(VLOOKUP(B1134,IMPORT!$F:$AF,13,FALSE)="true","X",""),"")</f>
        <v/>
      </c>
      <c r="W1134" s="16" t="str">
        <f>IFERROR(IF(VLOOKUP(B1134,IMPORT!$F:$AF,14,FALSE)="true","X",""),"")</f>
        <v/>
      </c>
      <c r="X1134" s="12" t="str">
        <f>IFERROR(INT(IF(MID(VLOOKUP(B1134,IMPORT!$F:$AF,27,FALSE),1,10)&lt;&gt;"null",MID(VLOOKUP(B1134,IMPORT!$F:$AF,27,FALSE),1,10),"-")),"")</f>
        <v/>
      </c>
      <c r="Y1134" s="21" t="str">
        <f>IFERROR(IF(VLOOKUP(B1134,IMPORT!$F:$AF,24,FALSE)&lt;&gt;"null",VLOOKUP(B1134,IMPORT!$F:$AF,24,FALSE),""),"")</f>
        <v/>
      </c>
      <c r="Z1134" s="18" t="str">
        <f>IFERROR(IF(VLOOKUP(B1134,IMPORT!$F:$AF,25,FALSE)&lt;&gt;"null",VLOOKUP(B1134,IMPORT!$F:$AF,25,FALSE),""),"")</f>
        <v/>
      </c>
    </row>
    <row r="1135" spans="1:26">
      <c r="A1135" s="1" t="str">
        <f>IFERROR(IF(IMPORT!C1135&lt;&gt;"",IMPORT!C1135,""),"")</f>
        <v/>
      </c>
      <c r="B1135" s="1">
        <f>IFERROR(VLOOKUP(D1135,IMPORT!$1:$1048576,6,FALSE),"")</f>
        <v>0</v>
      </c>
      <c r="C1135" s="1" t="str">
        <f>IFERROR(VLOOKUP(B1135,IMPORT!$F:$G,2,FALSE),"")</f>
        <v/>
      </c>
      <c r="D1135" s="8" t="str">
        <f>IFERROR(IF(IMPORT!A1135&lt;&gt;"",IMPORT!A1135,""),"")</f>
        <v/>
      </c>
      <c r="E1135" s="1">
        <f>IFERROR(VLOOKUP(D1135,IMPORT!$1:$1048576,21,FALSE),"")</f>
        <v>0</v>
      </c>
      <c r="F1135" s="22" t="str">
        <f>IFERROR(IF(VLOOKUP(B1135,IMPORT!$F:$J,4,0)="true","","S"),"")</f>
        <v/>
      </c>
      <c r="G1135" s="10" t="str">
        <f>IFERROR(IF(VLOOKUP(B1135,IMPORT!$F:$J,5,0)="normal","","B"),"")</f>
        <v/>
      </c>
      <c r="H1135" s="23" t="str">
        <f>IFERROR(IF(VLOOKUP(B1135,IMPORT!$F:$L,7,0)="true","","P"),"")</f>
        <v/>
      </c>
      <c r="I1135" s="18" t="str">
        <f>IF(AND(OR(IMPORT!K1135="available",IMPORT!K1135="reservation",IMPORT!K1135="reservation-late"),OR(A1135&lt;&gt;"Z - Garage - Livraison",A1135&lt;&gt;"Z - Garage - Livraison")),B1135,"")</f>
        <v/>
      </c>
      <c r="J1135" s="18" t="str">
        <f>IFERROR(IF(VLOOKUP(B1135,IMPORT!$F:$AF,21,FALSE)&lt;&gt;"null",IF(OR(A1135="Z - Garage - Livraison",A1135="Z - Garage - Restitution"),"",B1135),""),"")</f>
        <v/>
      </c>
      <c r="K1135" s="18" t="str">
        <f>IF(AND(J1135="",OR(IMPORT!K1135="intervention",IMPORT!K1135="intervention-late")),IF(OR(A1135="Z - Garage - Livraison",A1135="Z - Garage - Restitution"),"",B1135),"")</f>
        <v/>
      </c>
      <c r="L1135" s="18" t="str">
        <f t="shared" si="34"/>
        <v/>
      </c>
      <c r="M1135" s="20" t="str">
        <f>IFERROR(INT(IF(OR(IMPORT!K1135="intervention",IMPORT!K1135="intervention-late",IMPORT!K1135="unavailable"),IF(J1135&lt;&gt;"",MID(VLOOKUP(B1135,IMPORT!$F:$AF,21,0),1,10),MID(VLOOKUP(B1135,IMPORT!$F:$AF,19,0),1,10)),"")),"")</f>
        <v/>
      </c>
      <c r="N1135" s="20" t="str">
        <f>IFERROR(INT(IF(OR(IMPORT!K1135="intervention",IMPORT!K1135="intervention-late",IMPORT!K1135="unavailable"),IF(J1135&lt;&gt;"",MID(VLOOKUP(B1135,IMPORT!$F:$AF,22,0),1,10),MID(VLOOKUP(B1135,IMPORT!$F:$AF,20,0),1,10)),"")),"")</f>
        <v/>
      </c>
      <c r="O1135" s="18" t="str">
        <f t="shared" ca="1" si="35"/>
        <v/>
      </c>
      <c r="P1135" s="14" t="str">
        <f>IFERROR(INT(IF(MID(VLOOKUP(B1135,IMPORT!$F:$AF,23,FALSE),1,10)&lt;&gt;"null",MID(VLOOKUP(B1135,IMPORT!$F:$AF,23,FALSE),1,10),"")),"")</f>
        <v/>
      </c>
      <c r="Q1135" s="16" t="str">
        <f>IFERROR(INT(IF(MID(VLOOKUP(B1135,IMPORT!$F:$AF,26,FALSE),1,10)&lt;&gt;"null",MID(VLOOKUP(B1135,IMPORT!$F:$AF,26,FALSE),1,10),"")),"")</f>
        <v/>
      </c>
      <c r="R1135" s="16" t="str">
        <f>IFERROR(IF(VLOOKUP(B1135,IMPORT!$F:$AF,11,FALSE)="true","X",""),"")</f>
        <v/>
      </c>
      <c r="S1135" s="16" t="str">
        <f>IFERROR(IF(VLOOKUP(B1135,IMPORT!$F:$AF,12,FALSE)="true","X",""),"")</f>
        <v/>
      </c>
      <c r="T1135" s="16" t="str">
        <f>IFERROR(IF(VLOOKUP(B1135,IMPORT!$F:$AF,9,FALSE)="true","X",""),"")</f>
        <v/>
      </c>
      <c r="U1135" s="16" t="str">
        <f>IFERROR(IF(VLOOKUP(B1135,IMPORT!$F:$AF,10,FALSE)="true","X",""),"")</f>
        <v/>
      </c>
      <c r="V1135" s="16" t="str">
        <f>IFERROR(IF(VLOOKUP(B1135,IMPORT!$F:$AF,13,FALSE)="true","X",""),"")</f>
        <v/>
      </c>
      <c r="W1135" s="16" t="str">
        <f>IFERROR(IF(VLOOKUP(B1135,IMPORT!$F:$AF,14,FALSE)="true","X",""),"")</f>
        <v/>
      </c>
      <c r="X1135" s="12" t="str">
        <f>IFERROR(INT(IF(MID(VLOOKUP(B1135,IMPORT!$F:$AF,27,FALSE),1,10)&lt;&gt;"null",MID(VLOOKUP(B1135,IMPORT!$F:$AF,27,FALSE),1,10),"-")),"")</f>
        <v/>
      </c>
      <c r="Y1135" s="21" t="str">
        <f>IFERROR(IF(VLOOKUP(B1135,IMPORT!$F:$AF,24,FALSE)&lt;&gt;"null",VLOOKUP(B1135,IMPORT!$F:$AF,24,FALSE),""),"")</f>
        <v/>
      </c>
      <c r="Z1135" s="18" t="str">
        <f>IFERROR(IF(VLOOKUP(B1135,IMPORT!$F:$AF,25,FALSE)&lt;&gt;"null",VLOOKUP(B1135,IMPORT!$F:$AF,25,FALSE),""),"")</f>
        <v/>
      </c>
    </row>
    <row r="1136" spans="1:26">
      <c r="A1136" s="1" t="str">
        <f>IFERROR(IF(IMPORT!C1136&lt;&gt;"",IMPORT!C1136,""),"")</f>
        <v/>
      </c>
      <c r="B1136" s="1">
        <f>IFERROR(VLOOKUP(D1136,IMPORT!$1:$1048576,6,FALSE),"")</f>
        <v>0</v>
      </c>
      <c r="C1136" s="1" t="str">
        <f>IFERROR(VLOOKUP(B1136,IMPORT!$F:$G,2,FALSE),"")</f>
        <v/>
      </c>
      <c r="D1136" s="8" t="str">
        <f>IFERROR(IF(IMPORT!A1136&lt;&gt;"",IMPORT!A1136,""),"")</f>
        <v/>
      </c>
      <c r="E1136" s="1">
        <f>IFERROR(VLOOKUP(D1136,IMPORT!$1:$1048576,21,FALSE),"")</f>
        <v>0</v>
      </c>
      <c r="F1136" s="22" t="str">
        <f>IFERROR(IF(VLOOKUP(B1136,IMPORT!$F:$J,4,0)="true","","S"),"")</f>
        <v/>
      </c>
      <c r="G1136" s="10" t="str">
        <f>IFERROR(IF(VLOOKUP(B1136,IMPORT!$F:$J,5,0)="normal","","B"),"")</f>
        <v/>
      </c>
      <c r="H1136" s="23" t="str">
        <f>IFERROR(IF(VLOOKUP(B1136,IMPORT!$F:$L,7,0)="true","","P"),"")</f>
        <v/>
      </c>
      <c r="I1136" s="18" t="str">
        <f>IF(AND(OR(IMPORT!K1136="available",IMPORT!K1136="reservation",IMPORT!K1136="reservation-late"),OR(A1136&lt;&gt;"Z - Garage - Livraison",A1136&lt;&gt;"Z - Garage - Livraison")),B1136,"")</f>
        <v/>
      </c>
      <c r="J1136" s="18" t="str">
        <f>IFERROR(IF(VLOOKUP(B1136,IMPORT!$F:$AF,21,FALSE)&lt;&gt;"null",IF(OR(A1136="Z - Garage - Livraison",A1136="Z - Garage - Restitution"),"",B1136),""),"")</f>
        <v/>
      </c>
      <c r="K1136" s="18" t="str">
        <f>IF(AND(J1136="",OR(IMPORT!K1136="intervention",IMPORT!K1136="intervention-late")),IF(OR(A1136="Z - Garage - Livraison",A1136="Z - Garage - Restitution"),"",B1136),"")</f>
        <v/>
      </c>
      <c r="L1136" s="18" t="str">
        <f t="shared" si="34"/>
        <v/>
      </c>
      <c r="M1136" s="20" t="str">
        <f>IFERROR(INT(IF(OR(IMPORT!K1136="intervention",IMPORT!K1136="intervention-late",IMPORT!K1136="unavailable"),IF(J1136&lt;&gt;"",MID(VLOOKUP(B1136,IMPORT!$F:$AF,21,0),1,10),MID(VLOOKUP(B1136,IMPORT!$F:$AF,19,0),1,10)),"")),"")</f>
        <v/>
      </c>
      <c r="N1136" s="20" t="str">
        <f>IFERROR(INT(IF(OR(IMPORT!K1136="intervention",IMPORT!K1136="intervention-late",IMPORT!K1136="unavailable"),IF(J1136&lt;&gt;"",MID(VLOOKUP(B1136,IMPORT!$F:$AF,22,0),1,10),MID(VLOOKUP(B1136,IMPORT!$F:$AF,20,0),1,10)),"")),"")</f>
        <v/>
      </c>
      <c r="O1136" s="18" t="str">
        <f t="shared" ca="1" si="35"/>
        <v/>
      </c>
      <c r="P1136" s="14" t="str">
        <f>IFERROR(INT(IF(MID(VLOOKUP(B1136,IMPORT!$F:$AF,23,FALSE),1,10)&lt;&gt;"null",MID(VLOOKUP(B1136,IMPORT!$F:$AF,23,FALSE),1,10),"")),"")</f>
        <v/>
      </c>
      <c r="Q1136" s="16" t="str">
        <f>IFERROR(INT(IF(MID(VLOOKUP(B1136,IMPORT!$F:$AF,26,FALSE),1,10)&lt;&gt;"null",MID(VLOOKUP(B1136,IMPORT!$F:$AF,26,FALSE),1,10),"")),"")</f>
        <v/>
      </c>
      <c r="R1136" s="16" t="str">
        <f>IFERROR(IF(VLOOKUP(B1136,IMPORT!$F:$AF,11,FALSE)="true","X",""),"")</f>
        <v/>
      </c>
      <c r="S1136" s="16" t="str">
        <f>IFERROR(IF(VLOOKUP(B1136,IMPORT!$F:$AF,12,FALSE)="true","X",""),"")</f>
        <v/>
      </c>
      <c r="T1136" s="16" t="str">
        <f>IFERROR(IF(VLOOKUP(B1136,IMPORT!$F:$AF,9,FALSE)="true","X",""),"")</f>
        <v/>
      </c>
      <c r="U1136" s="16" t="str">
        <f>IFERROR(IF(VLOOKUP(B1136,IMPORT!$F:$AF,10,FALSE)="true","X",""),"")</f>
        <v/>
      </c>
      <c r="V1136" s="16" t="str">
        <f>IFERROR(IF(VLOOKUP(B1136,IMPORT!$F:$AF,13,FALSE)="true","X",""),"")</f>
        <v/>
      </c>
      <c r="W1136" s="16" t="str">
        <f>IFERROR(IF(VLOOKUP(B1136,IMPORT!$F:$AF,14,FALSE)="true","X",""),"")</f>
        <v/>
      </c>
      <c r="X1136" s="12" t="str">
        <f>IFERROR(INT(IF(MID(VLOOKUP(B1136,IMPORT!$F:$AF,27,FALSE),1,10)&lt;&gt;"null",MID(VLOOKUP(B1136,IMPORT!$F:$AF,27,FALSE),1,10),"-")),"")</f>
        <v/>
      </c>
      <c r="Y1136" s="21" t="str">
        <f>IFERROR(IF(VLOOKUP(B1136,IMPORT!$F:$AF,24,FALSE)&lt;&gt;"null",VLOOKUP(B1136,IMPORT!$F:$AF,24,FALSE),""),"")</f>
        <v/>
      </c>
      <c r="Z1136" s="18" t="str">
        <f>IFERROR(IF(VLOOKUP(B1136,IMPORT!$F:$AF,25,FALSE)&lt;&gt;"null",VLOOKUP(B1136,IMPORT!$F:$AF,25,FALSE),""),"")</f>
        <v/>
      </c>
    </row>
    <row r="1137" spans="1:26">
      <c r="A1137" s="1" t="str">
        <f>IFERROR(IF(IMPORT!C1137&lt;&gt;"",IMPORT!C1137,""),"")</f>
        <v/>
      </c>
      <c r="B1137" s="1">
        <f>IFERROR(VLOOKUP(D1137,IMPORT!$1:$1048576,6,FALSE),"")</f>
        <v>0</v>
      </c>
      <c r="C1137" s="1" t="str">
        <f>IFERROR(VLOOKUP(B1137,IMPORT!$F:$G,2,FALSE),"")</f>
        <v/>
      </c>
      <c r="D1137" s="8" t="str">
        <f>IFERROR(IF(IMPORT!A1137&lt;&gt;"",IMPORT!A1137,""),"")</f>
        <v/>
      </c>
      <c r="E1137" s="1">
        <f>IFERROR(VLOOKUP(D1137,IMPORT!$1:$1048576,21,FALSE),"")</f>
        <v>0</v>
      </c>
      <c r="F1137" s="22" t="str">
        <f>IFERROR(IF(VLOOKUP(B1137,IMPORT!$F:$J,4,0)="true","","S"),"")</f>
        <v/>
      </c>
      <c r="G1137" s="10" t="str">
        <f>IFERROR(IF(VLOOKUP(B1137,IMPORT!$F:$J,5,0)="normal","","B"),"")</f>
        <v/>
      </c>
      <c r="H1137" s="23" t="str">
        <f>IFERROR(IF(VLOOKUP(B1137,IMPORT!$F:$L,7,0)="true","","P"),"")</f>
        <v/>
      </c>
      <c r="I1137" s="18" t="str">
        <f>IF(AND(OR(IMPORT!K1137="available",IMPORT!K1137="reservation",IMPORT!K1137="reservation-late"),OR(A1137&lt;&gt;"Z - Garage - Livraison",A1137&lt;&gt;"Z - Garage - Livraison")),B1137,"")</f>
        <v/>
      </c>
      <c r="J1137" s="18" t="str">
        <f>IFERROR(IF(VLOOKUP(B1137,IMPORT!$F:$AF,21,FALSE)&lt;&gt;"null",IF(OR(A1137="Z - Garage - Livraison",A1137="Z - Garage - Restitution"),"",B1137),""),"")</f>
        <v/>
      </c>
      <c r="K1137" s="18" t="str">
        <f>IF(AND(J1137="",OR(IMPORT!K1137="intervention",IMPORT!K1137="intervention-late")),IF(OR(A1137="Z - Garage - Livraison",A1137="Z - Garage - Restitution"),"",B1137),"")</f>
        <v/>
      </c>
      <c r="L1137" s="18" t="str">
        <f t="shared" si="34"/>
        <v/>
      </c>
      <c r="M1137" s="20" t="str">
        <f>IFERROR(INT(IF(OR(IMPORT!K1137="intervention",IMPORT!K1137="intervention-late",IMPORT!K1137="unavailable"),IF(J1137&lt;&gt;"",MID(VLOOKUP(B1137,IMPORT!$F:$AF,21,0),1,10),MID(VLOOKUP(B1137,IMPORT!$F:$AF,19,0),1,10)),"")),"")</f>
        <v/>
      </c>
      <c r="N1137" s="20" t="str">
        <f>IFERROR(INT(IF(OR(IMPORT!K1137="intervention",IMPORT!K1137="intervention-late",IMPORT!K1137="unavailable"),IF(J1137&lt;&gt;"",MID(VLOOKUP(B1137,IMPORT!$F:$AF,22,0),1,10),MID(VLOOKUP(B1137,IMPORT!$F:$AF,20,0),1,10)),"")),"")</f>
        <v/>
      </c>
      <c r="O1137" s="18" t="str">
        <f t="shared" ca="1" si="35"/>
        <v/>
      </c>
      <c r="P1137" s="14" t="str">
        <f>IFERROR(INT(IF(MID(VLOOKUP(B1137,IMPORT!$F:$AF,23,FALSE),1,10)&lt;&gt;"null",MID(VLOOKUP(B1137,IMPORT!$F:$AF,23,FALSE),1,10),"")),"")</f>
        <v/>
      </c>
      <c r="Q1137" s="16" t="str">
        <f>IFERROR(INT(IF(MID(VLOOKUP(B1137,IMPORT!$F:$AF,26,FALSE),1,10)&lt;&gt;"null",MID(VLOOKUP(B1137,IMPORT!$F:$AF,26,FALSE),1,10),"")),"")</f>
        <v/>
      </c>
      <c r="R1137" s="16" t="str">
        <f>IFERROR(IF(VLOOKUP(B1137,IMPORT!$F:$AF,11,FALSE)="true","X",""),"")</f>
        <v/>
      </c>
      <c r="S1137" s="16" t="str">
        <f>IFERROR(IF(VLOOKUP(B1137,IMPORT!$F:$AF,12,FALSE)="true","X",""),"")</f>
        <v/>
      </c>
      <c r="T1137" s="16" t="str">
        <f>IFERROR(IF(VLOOKUP(B1137,IMPORT!$F:$AF,9,FALSE)="true","X",""),"")</f>
        <v/>
      </c>
      <c r="U1137" s="16" t="str">
        <f>IFERROR(IF(VLOOKUP(B1137,IMPORT!$F:$AF,10,FALSE)="true","X",""),"")</f>
        <v/>
      </c>
      <c r="V1137" s="16" t="str">
        <f>IFERROR(IF(VLOOKUP(B1137,IMPORT!$F:$AF,13,FALSE)="true","X",""),"")</f>
        <v/>
      </c>
      <c r="W1137" s="16" t="str">
        <f>IFERROR(IF(VLOOKUP(B1137,IMPORT!$F:$AF,14,FALSE)="true","X",""),"")</f>
        <v/>
      </c>
      <c r="X1137" s="12" t="str">
        <f>IFERROR(INT(IF(MID(VLOOKUP(B1137,IMPORT!$F:$AF,27,FALSE),1,10)&lt;&gt;"null",MID(VLOOKUP(B1137,IMPORT!$F:$AF,27,FALSE),1,10),"-")),"")</f>
        <v/>
      </c>
      <c r="Y1137" s="21" t="str">
        <f>IFERROR(IF(VLOOKUP(B1137,IMPORT!$F:$AF,24,FALSE)&lt;&gt;"null",VLOOKUP(B1137,IMPORT!$F:$AF,24,FALSE),""),"")</f>
        <v/>
      </c>
      <c r="Z1137" s="18" t="str">
        <f>IFERROR(IF(VLOOKUP(B1137,IMPORT!$F:$AF,25,FALSE)&lt;&gt;"null",VLOOKUP(B1137,IMPORT!$F:$AF,25,FALSE),""),"")</f>
        <v/>
      </c>
    </row>
    <row r="1138" spans="1:26">
      <c r="A1138" s="1" t="str">
        <f>IFERROR(IF(IMPORT!C1138&lt;&gt;"",IMPORT!C1138,""),"")</f>
        <v/>
      </c>
      <c r="B1138" s="1">
        <f>IFERROR(VLOOKUP(D1138,IMPORT!$1:$1048576,6,FALSE),"")</f>
        <v>0</v>
      </c>
      <c r="C1138" s="1" t="str">
        <f>IFERROR(VLOOKUP(B1138,IMPORT!$F:$G,2,FALSE),"")</f>
        <v/>
      </c>
      <c r="D1138" s="8" t="str">
        <f>IFERROR(IF(IMPORT!A1138&lt;&gt;"",IMPORT!A1138,""),"")</f>
        <v/>
      </c>
      <c r="E1138" s="1">
        <f>IFERROR(VLOOKUP(D1138,IMPORT!$1:$1048576,21,FALSE),"")</f>
        <v>0</v>
      </c>
      <c r="F1138" s="22" t="str">
        <f>IFERROR(IF(VLOOKUP(B1138,IMPORT!$F:$J,4,0)="true","","S"),"")</f>
        <v/>
      </c>
      <c r="G1138" s="10" t="str">
        <f>IFERROR(IF(VLOOKUP(B1138,IMPORT!$F:$J,5,0)="normal","","B"),"")</f>
        <v/>
      </c>
      <c r="H1138" s="23" t="str">
        <f>IFERROR(IF(VLOOKUP(B1138,IMPORT!$F:$L,7,0)="true","","P"),"")</f>
        <v/>
      </c>
      <c r="I1138" s="18" t="str">
        <f>IF(AND(OR(IMPORT!K1138="available",IMPORT!K1138="reservation",IMPORT!K1138="reservation-late"),OR(A1138&lt;&gt;"Z - Garage - Livraison",A1138&lt;&gt;"Z - Garage - Livraison")),B1138,"")</f>
        <v/>
      </c>
      <c r="J1138" s="18" t="str">
        <f>IFERROR(IF(VLOOKUP(B1138,IMPORT!$F:$AF,21,FALSE)&lt;&gt;"null",IF(OR(A1138="Z - Garage - Livraison",A1138="Z - Garage - Restitution"),"",B1138),""),"")</f>
        <v/>
      </c>
      <c r="K1138" s="18" t="str">
        <f>IF(AND(J1138="",OR(IMPORT!K1138="intervention",IMPORT!K1138="intervention-late")),IF(OR(A1138="Z - Garage - Livraison",A1138="Z - Garage - Restitution"),"",B1138),"")</f>
        <v/>
      </c>
      <c r="L1138" s="18" t="str">
        <f t="shared" si="34"/>
        <v/>
      </c>
      <c r="M1138" s="20" t="str">
        <f>IFERROR(INT(IF(OR(IMPORT!K1138="intervention",IMPORT!K1138="intervention-late",IMPORT!K1138="unavailable"),IF(J1138&lt;&gt;"",MID(VLOOKUP(B1138,IMPORT!$F:$AF,21,0),1,10),MID(VLOOKUP(B1138,IMPORT!$F:$AF,19,0),1,10)),"")),"")</f>
        <v/>
      </c>
      <c r="N1138" s="20" t="str">
        <f>IFERROR(INT(IF(OR(IMPORT!K1138="intervention",IMPORT!K1138="intervention-late",IMPORT!K1138="unavailable"),IF(J1138&lt;&gt;"",MID(VLOOKUP(B1138,IMPORT!$F:$AF,22,0),1,10),MID(VLOOKUP(B1138,IMPORT!$F:$AF,20,0),1,10)),"")),"")</f>
        <v/>
      </c>
      <c r="O1138" s="18" t="str">
        <f t="shared" ca="1" si="35"/>
        <v/>
      </c>
      <c r="P1138" s="14" t="str">
        <f>IFERROR(INT(IF(MID(VLOOKUP(B1138,IMPORT!$F:$AF,23,FALSE),1,10)&lt;&gt;"null",MID(VLOOKUP(B1138,IMPORT!$F:$AF,23,FALSE),1,10),"")),"")</f>
        <v/>
      </c>
      <c r="Q1138" s="16" t="str">
        <f>IFERROR(INT(IF(MID(VLOOKUP(B1138,IMPORT!$F:$AF,26,FALSE),1,10)&lt;&gt;"null",MID(VLOOKUP(B1138,IMPORT!$F:$AF,26,FALSE),1,10),"")),"")</f>
        <v/>
      </c>
      <c r="R1138" s="16" t="str">
        <f>IFERROR(IF(VLOOKUP(B1138,IMPORT!$F:$AF,11,FALSE)="true","X",""),"")</f>
        <v/>
      </c>
      <c r="S1138" s="16" t="str">
        <f>IFERROR(IF(VLOOKUP(B1138,IMPORT!$F:$AF,12,FALSE)="true","X",""),"")</f>
        <v/>
      </c>
      <c r="T1138" s="16" t="str">
        <f>IFERROR(IF(VLOOKUP(B1138,IMPORT!$F:$AF,9,FALSE)="true","X",""),"")</f>
        <v/>
      </c>
      <c r="U1138" s="16" t="str">
        <f>IFERROR(IF(VLOOKUP(B1138,IMPORT!$F:$AF,10,FALSE)="true","X",""),"")</f>
        <v/>
      </c>
      <c r="V1138" s="16" t="str">
        <f>IFERROR(IF(VLOOKUP(B1138,IMPORT!$F:$AF,13,FALSE)="true","X",""),"")</f>
        <v/>
      </c>
      <c r="W1138" s="16" t="str">
        <f>IFERROR(IF(VLOOKUP(B1138,IMPORT!$F:$AF,14,FALSE)="true","X",""),"")</f>
        <v/>
      </c>
      <c r="X1138" s="12" t="str">
        <f>IFERROR(INT(IF(MID(VLOOKUP(B1138,IMPORT!$F:$AF,27,FALSE),1,10)&lt;&gt;"null",MID(VLOOKUP(B1138,IMPORT!$F:$AF,27,FALSE),1,10),"-")),"")</f>
        <v/>
      </c>
      <c r="Y1138" s="21" t="str">
        <f>IFERROR(IF(VLOOKUP(B1138,IMPORT!$F:$AF,24,FALSE)&lt;&gt;"null",VLOOKUP(B1138,IMPORT!$F:$AF,24,FALSE),""),"")</f>
        <v/>
      </c>
      <c r="Z1138" s="18" t="str">
        <f>IFERROR(IF(VLOOKUP(B1138,IMPORT!$F:$AF,25,FALSE)&lt;&gt;"null",VLOOKUP(B1138,IMPORT!$F:$AF,25,FALSE),""),"")</f>
        <v/>
      </c>
    </row>
    <row r="1139" spans="1:26">
      <c r="A1139" s="1" t="str">
        <f>IFERROR(IF(IMPORT!C1139&lt;&gt;"",IMPORT!C1139,""),"")</f>
        <v/>
      </c>
      <c r="B1139" s="1">
        <f>IFERROR(VLOOKUP(D1139,IMPORT!$1:$1048576,6,FALSE),"")</f>
        <v>0</v>
      </c>
      <c r="C1139" s="1" t="str">
        <f>IFERROR(VLOOKUP(B1139,IMPORT!$F:$G,2,FALSE),"")</f>
        <v/>
      </c>
      <c r="D1139" s="8" t="str">
        <f>IFERROR(IF(IMPORT!A1139&lt;&gt;"",IMPORT!A1139,""),"")</f>
        <v/>
      </c>
      <c r="E1139" s="1">
        <f>IFERROR(VLOOKUP(D1139,IMPORT!$1:$1048576,21,FALSE),"")</f>
        <v>0</v>
      </c>
      <c r="F1139" s="22" t="str">
        <f>IFERROR(IF(VLOOKUP(B1139,IMPORT!$F:$J,4,0)="true","","S"),"")</f>
        <v/>
      </c>
      <c r="G1139" s="10" t="str">
        <f>IFERROR(IF(VLOOKUP(B1139,IMPORT!$F:$J,5,0)="normal","","B"),"")</f>
        <v/>
      </c>
      <c r="H1139" s="23" t="str">
        <f>IFERROR(IF(VLOOKUP(B1139,IMPORT!$F:$L,7,0)="true","","P"),"")</f>
        <v/>
      </c>
      <c r="I1139" s="18" t="str">
        <f>IF(AND(OR(IMPORT!K1139="available",IMPORT!K1139="reservation",IMPORT!K1139="reservation-late"),OR(A1139&lt;&gt;"Z - Garage - Livraison",A1139&lt;&gt;"Z - Garage - Livraison")),B1139,"")</f>
        <v/>
      </c>
      <c r="J1139" s="18" t="str">
        <f>IFERROR(IF(VLOOKUP(B1139,IMPORT!$F:$AF,21,FALSE)&lt;&gt;"null",IF(OR(A1139="Z - Garage - Livraison",A1139="Z - Garage - Restitution"),"",B1139),""),"")</f>
        <v/>
      </c>
      <c r="K1139" s="18" t="str">
        <f>IF(AND(J1139="",OR(IMPORT!K1139="intervention",IMPORT!K1139="intervention-late")),IF(OR(A1139="Z - Garage - Livraison",A1139="Z - Garage - Restitution"),"",B1139),"")</f>
        <v/>
      </c>
      <c r="L1139" s="18" t="str">
        <f t="shared" si="34"/>
        <v/>
      </c>
      <c r="M1139" s="20" t="str">
        <f>IFERROR(INT(IF(OR(IMPORT!K1139="intervention",IMPORT!K1139="intervention-late",IMPORT!K1139="unavailable"),IF(J1139&lt;&gt;"",MID(VLOOKUP(B1139,IMPORT!$F:$AF,21,0),1,10),MID(VLOOKUP(B1139,IMPORT!$F:$AF,19,0),1,10)),"")),"")</f>
        <v/>
      </c>
      <c r="N1139" s="20" t="str">
        <f>IFERROR(INT(IF(OR(IMPORT!K1139="intervention",IMPORT!K1139="intervention-late",IMPORT!K1139="unavailable"),IF(J1139&lt;&gt;"",MID(VLOOKUP(B1139,IMPORT!$F:$AF,22,0),1,10),MID(VLOOKUP(B1139,IMPORT!$F:$AF,20,0),1,10)),"")),"")</f>
        <v/>
      </c>
      <c r="O1139" s="18" t="str">
        <f t="shared" ca="1" si="35"/>
        <v/>
      </c>
      <c r="P1139" s="14" t="str">
        <f>IFERROR(INT(IF(MID(VLOOKUP(B1139,IMPORT!$F:$AF,23,FALSE),1,10)&lt;&gt;"null",MID(VLOOKUP(B1139,IMPORT!$F:$AF,23,FALSE),1,10),"")),"")</f>
        <v/>
      </c>
      <c r="Q1139" s="16" t="str">
        <f>IFERROR(INT(IF(MID(VLOOKUP(B1139,IMPORT!$F:$AF,26,FALSE),1,10)&lt;&gt;"null",MID(VLOOKUP(B1139,IMPORT!$F:$AF,26,FALSE),1,10),"")),"")</f>
        <v/>
      </c>
      <c r="R1139" s="16" t="str">
        <f>IFERROR(IF(VLOOKUP(B1139,IMPORT!$F:$AF,11,FALSE)="true","X",""),"")</f>
        <v/>
      </c>
      <c r="S1139" s="16" t="str">
        <f>IFERROR(IF(VLOOKUP(B1139,IMPORT!$F:$AF,12,FALSE)="true","X",""),"")</f>
        <v/>
      </c>
      <c r="T1139" s="16" t="str">
        <f>IFERROR(IF(VLOOKUP(B1139,IMPORT!$F:$AF,9,FALSE)="true","X",""),"")</f>
        <v/>
      </c>
      <c r="U1139" s="16" t="str">
        <f>IFERROR(IF(VLOOKUP(B1139,IMPORT!$F:$AF,10,FALSE)="true","X",""),"")</f>
        <v/>
      </c>
      <c r="V1139" s="16" t="str">
        <f>IFERROR(IF(VLOOKUP(B1139,IMPORT!$F:$AF,13,FALSE)="true","X",""),"")</f>
        <v/>
      </c>
      <c r="W1139" s="16" t="str">
        <f>IFERROR(IF(VLOOKUP(B1139,IMPORT!$F:$AF,14,FALSE)="true","X",""),"")</f>
        <v/>
      </c>
      <c r="X1139" s="12" t="str">
        <f>IFERROR(INT(IF(MID(VLOOKUP(B1139,IMPORT!$F:$AF,27,FALSE),1,10)&lt;&gt;"null",MID(VLOOKUP(B1139,IMPORT!$F:$AF,27,FALSE),1,10),"-")),"")</f>
        <v/>
      </c>
      <c r="Y1139" s="21" t="str">
        <f>IFERROR(IF(VLOOKUP(B1139,IMPORT!$F:$AF,24,FALSE)&lt;&gt;"null",VLOOKUP(B1139,IMPORT!$F:$AF,24,FALSE),""),"")</f>
        <v/>
      </c>
      <c r="Z1139" s="18" t="str">
        <f>IFERROR(IF(VLOOKUP(B1139,IMPORT!$F:$AF,25,FALSE)&lt;&gt;"null",VLOOKUP(B1139,IMPORT!$F:$AF,25,FALSE),""),"")</f>
        <v/>
      </c>
    </row>
    <row r="1140" spans="1:26">
      <c r="A1140" s="1" t="str">
        <f>IFERROR(IF(IMPORT!C1140&lt;&gt;"",IMPORT!C1140,""),"")</f>
        <v/>
      </c>
      <c r="B1140" s="1">
        <f>IFERROR(VLOOKUP(D1140,IMPORT!$1:$1048576,6,FALSE),"")</f>
        <v>0</v>
      </c>
      <c r="C1140" s="1" t="str">
        <f>IFERROR(VLOOKUP(B1140,IMPORT!$F:$G,2,FALSE),"")</f>
        <v/>
      </c>
      <c r="D1140" s="8" t="str">
        <f>IFERROR(IF(IMPORT!A1140&lt;&gt;"",IMPORT!A1140,""),"")</f>
        <v/>
      </c>
      <c r="E1140" s="1">
        <f>IFERROR(VLOOKUP(D1140,IMPORT!$1:$1048576,21,FALSE),"")</f>
        <v>0</v>
      </c>
      <c r="F1140" s="22" t="str">
        <f>IFERROR(IF(VLOOKUP(B1140,IMPORT!$F:$J,4,0)="true","","S"),"")</f>
        <v/>
      </c>
      <c r="G1140" s="10" t="str">
        <f>IFERROR(IF(VLOOKUP(B1140,IMPORT!$F:$J,5,0)="normal","","B"),"")</f>
        <v/>
      </c>
      <c r="H1140" s="23" t="str">
        <f>IFERROR(IF(VLOOKUP(B1140,IMPORT!$F:$L,7,0)="true","","P"),"")</f>
        <v/>
      </c>
      <c r="I1140" s="18" t="str">
        <f>IF(AND(OR(IMPORT!K1140="available",IMPORT!K1140="reservation",IMPORT!K1140="reservation-late"),OR(A1140&lt;&gt;"Z - Garage - Livraison",A1140&lt;&gt;"Z - Garage - Livraison")),B1140,"")</f>
        <v/>
      </c>
      <c r="J1140" s="18" t="str">
        <f>IFERROR(IF(VLOOKUP(B1140,IMPORT!$F:$AF,21,FALSE)&lt;&gt;"null",IF(OR(A1140="Z - Garage - Livraison",A1140="Z - Garage - Restitution"),"",B1140),""),"")</f>
        <v/>
      </c>
      <c r="K1140" s="18" t="str">
        <f>IF(AND(J1140="",OR(IMPORT!K1140="intervention",IMPORT!K1140="intervention-late")),IF(OR(A1140="Z - Garage - Livraison",A1140="Z - Garage - Restitution"),"",B1140),"")</f>
        <v/>
      </c>
      <c r="L1140" s="18" t="str">
        <f t="shared" si="34"/>
        <v/>
      </c>
      <c r="M1140" s="20" t="str">
        <f>IFERROR(INT(IF(OR(IMPORT!K1140="intervention",IMPORT!K1140="intervention-late",IMPORT!K1140="unavailable"),IF(J1140&lt;&gt;"",MID(VLOOKUP(B1140,IMPORT!$F:$AF,21,0),1,10),MID(VLOOKUP(B1140,IMPORT!$F:$AF,19,0),1,10)),"")),"")</f>
        <v/>
      </c>
      <c r="N1140" s="20" t="str">
        <f>IFERROR(INT(IF(OR(IMPORT!K1140="intervention",IMPORT!K1140="intervention-late",IMPORT!K1140="unavailable"),IF(J1140&lt;&gt;"",MID(VLOOKUP(B1140,IMPORT!$F:$AF,22,0),1,10),MID(VLOOKUP(B1140,IMPORT!$F:$AF,20,0),1,10)),"")),"")</f>
        <v/>
      </c>
      <c r="O1140" s="18" t="str">
        <f t="shared" ca="1" si="35"/>
        <v/>
      </c>
      <c r="P1140" s="14" t="str">
        <f>IFERROR(INT(IF(MID(VLOOKUP(B1140,IMPORT!$F:$AF,23,FALSE),1,10)&lt;&gt;"null",MID(VLOOKUP(B1140,IMPORT!$F:$AF,23,FALSE),1,10),"")),"")</f>
        <v/>
      </c>
      <c r="Q1140" s="16" t="str">
        <f>IFERROR(INT(IF(MID(VLOOKUP(B1140,IMPORT!$F:$AF,26,FALSE),1,10)&lt;&gt;"null",MID(VLOOKUP(B1140,IMPORT!$F:$AF,26,FALSE),1,10),"")),"")</f>
        <v/>
      </c>
      <c r="R1140" s="16" t="str">
        <f>IFERROR(IF(VLOOKUP(B1140,IMPORT!$F:$AF,11,FALSE)="true","X",""),"")</f>
        <v/>
      </c>
      <c r="S1140" s="16" t="str">
        <f>IFERROR(IF(VLOOKUP(B1140,IMPORT!$F:$AF,12,FALSE)="true","X",""),"")</f>
        <v/>
      </c>
      <c r="T1140" s="16" t="str">
        <f>IFERROR(IF(VLOOKUP(B1140,IMPORT!$F:$AF,9,FALSE)="true","X",""),"")</f>
        <v/>
      </c>
      <c r="U1140" s="16" t="str">
        <f>IFERROR(IF(VLOOKUP(B1140,IMPORT!$F:$AF,10,FALSE)="true","X",""),"")</f>
        <v/>
      </c>
      <c r="V1140" s="16" t="str">
        <f>IFERROR(IF(VLOOKUP(B1140,IMPORT!$F:$AF,13,FALSE)="true","X",""),"")</f>
        <v/>
      </c>
      <c r="W1140" s="16" t="str">
        <f>IFERROR(IF(VLOOKUP(B1140,IMPORT!$F:$AF,14,FALSE)="true","X",""),"")</f>
        <v/>
      </c>
      <c r="X1140" s="12" t="str">
        <f>IFERROR(INT(IF(MID(VLOOKUP(B1140,IMPORT!$F:$AF,27,FALSE),1,10)&lt;&gt;"null",MID(VLOOKUP(B1140,IMPORT!$F:$AF,27,FALSE),1,10),"-")),"")</f>
        <v/>
      </c>
      <c r="Y1140" s="21" t="str">
        <f>IFERROR(IF(VLOOKUP(B1140,IMPORT!$F:$AF,24,FALSE)&lt;&gt;"null",VLOOKUP(B1140,IMPORT!$F:$AF,24,FALSE),""),"")</f>
        <v/>
      </c>
      <c r="Z1140" s="18" t="str">
        <f>IFERROR(IF(VLOOKUP(B1140,IMPORT!$F:$AF,25,FALSE)&lt;&gt;"null",VLOOKUP(B1140,IMPORT!$F:$AF,25,FALSE),""),"")</f>
        <v/>
      </c>
    </row>
    <row r="1141" spans="1:26">
      <c r="A1141" s="1" t="str">
        <f>IFERROR(IF(IMPORT!C1141&lt;&gt;"",IMPORT!C1141,""),"")</f>
        <v/>
      </c>
      <c r="B1141" s="1">
        <f>IFERROR(VLOOKUP(D1141,IMPORT!$1:$1048576,6,FALSE),"")</f>
        <v>0</v>
      </c>
      <c r="C1141" s="1" t="str">
        <f>IFERROR(VLOOKUP(B1141,IMPORT!$F:$G,2,FALSE),"")</f>
        <v/>
      </c>
      <c r="D1141" s="8" t="str">
        <f>IFERROR(IF(IMPORT!A1141&lt;&gt;"",IMPORT!A1141,""),"")</f>
        <v/>
      </c>
      <c r="E1141" s="1">
        <f>IFERROR(VLOOKUP(D1141,IMPORT!$1:$1048576,21,FALSE),"")</f>
        <v>0</v>
      </c>
      <c r="F1141" s="22" t="str">
        <f>IFERROR(IF(VLOOKUP(B1141,IMPORT!$F:$J,4,0)="true","","S"),"")</f>
        <v/>
      </c>
      <c r="G1141" s="10" t="str">
        <f>IFERROR(IF(VLOOKUP(B1141,IMPORT!$F:$J,5,0)="normal","","B"),"")</f>
        <v/>
      </c>
      <c r="H1141" s="23" t="str">
        <f>IFERROR(IF(VLOOKUP(B1141,IMPORT!$F:$L,7,0)="true","","P"),"")</f>
        <v/>
      </c>
      <c r="I1141" s="18" t="str">
        <f>IF(AND(OR(IMPORT!K1141="available",IMPORT!K1141="reservation",IMPORT!K1141="reservation-late"),OR(A1141&lt;&gt;"Z - Garage - Livraison",A1141&lt;&gt;"Z - Garage - Livraison")),B1141,"")</f>
        <v/>
      </c>
      <c r="J1141" s="18" t="str">
        <f>IFERROR(IF(VLOOKUP(B1141,IMPORT!$F:$AF,21,FALSE)&lt;&gt;"null",IF(OR(A1141="Z - Garage - Livraison",A1141="Z - Garage - Restitution"),"",B1141),""),"")</f>
        <v/>
      </c>
      <c r="K1141" s="18" t="str">
        <f>IF(AND(J1141="",OR(IMPORT!K1141="intervention",IMPORT!K1141="intervention-late")),IF(OR(A1141="Z - Garage - Livraison",A1141="Z - Garage - Restitution"),"",B1141),"")</f>
        <v/>
      </c>
      <c r="L1141" s="18" t="str">
        <f t="shared" si="34"/>
        <v/>
      </c>
      <c r="M1141" s="20" t="str">
        <f>IFERROR(INT(IF(OR(IMPORT!K1141="intervention",IMPORT!K1141="intervention-late",IMPORT!K1141="unavailable"),IF(J1141&lt;&gt;"",MID(VLOOKUP(B1141,IMPORT!$F:$AF,21,0),1,10),MID(VLOOKUP(B1141,IMPORT!$F:$AF,19,0),1,10)),"")),"")</f>
        <v/>
      </c>
      <c r="N1141" s="20" t="str">
        <f>IFERROR(INT(IF(OR(IMPORT!K1141="intervention",IMPORT!K1141="intervention-late",IMPORT!K1141="unavailable"),IF(J1141&lt;&gt;"",MID(VLOOKUP(B1141,IMPORT!$F:$AF,22,0),1,10),MID(VLOOKUP(B1141,IMPORT!$F:$AF,20,0),1,10)),"")),"")</f>
        <v/>
      </c>
      <c r="O1141" s="18" t="str">
        <f t="shared" ca="1" si="35"/>
        <v/>
      </c>
      <c r="P1141" s="14" t="str">
        <f>IFERROR(INT(IF(MID(VLOOKUP(B1141,IMPORT!$F:$AF,23,FALSE),1,10)&lt;&gt;"null",MID(VLOOKUP(B1141,IMPORT!$F:$AF,23,FALSE),1,10),"")),"")</f>
        <v/>
      </c>
      <c r="Q1141" s="16" t="str">
        <f>IFERROR(INT(IF(MID(VLOOKUP(B1141,IMPORT!$F:$AF,26,FALSE),1,10)&lt;&gt;"null",MID(VLOOKUP(B1141,IMPORT!$F:$AF,26,FALSE),1,10),"")),"")</f>
        <v/>
      </c>
      <c r="R1141" s="16" t="str">
        <f>IFERROR(IF(VLOOKUP(B1141,IMPORT!$F:$AF,11,FALSE)="true","X",""),"")</f>
        <v/>
      </c>
      <c r="S1141" s="16" t="str">
        <f>IFERROR(IF(VLOOKUP(B1141,IMPORT!$F:$AF,12,FALSE)="true","X",""),"")</f>
        <v/>
      </c>
      <c r="T1141" s="16" t="str">
        <f>IFERROR(IF(VLOOKUP(B1141,IMPORT!$F:$AF,9,FALSE)="true","X",""),"")</f>
        <v/>
      </c>
      <c r="U1141" s="16" t="str">
        <f>IFERROR(IF(VLOOKUP(B1141,IMPORT!$F:$AF,10,FALSE)="true","X",""),"")</f>
        <v/>
      </c>
      <c r="V1141" s="16" t="str">
        <f>IFERROR(IF(VLOOKUP(B1141,IMPORT!$F:$AF,13,FALSE)="true","X",""),"")</f>
        <v/>
      </c>
      <c r="W1141" s="16" t="str">
        <f>IFERROR(IF(VLOOKUP(B1141,IMPORT!$F:$AF,14,FALSE)="true","X",""),"")</f>
        <v/>
      </c>
      <c r="X1141" s="12" t="str">
        <f>IFERROR(INT(IF(MID(VLOOKUP(B1141,IMPORT!$F:$AF,27,FALSE),1,10)&lt;&gt;"null",MID(VLOOKUP(B1141,IMPORT!$F:$AF,27,FALSE),1,10),"-")),"")</f>
        <v/>
      </c>
      <c r="Y1141" s="21" t="str">
        <f>IFERROR(IF(VLOOKUP(B1141,IMPORT!$F:$AF,24,FALSE)&lt;&gt;"null",VLOOKUP(B1141,IMPORT!$F:$AF,24,FALSE),""),"")</f>
        <v/>
      </c>
      <c r="Z1141" s="18" t="str">
        <f>IFERROR(IF(VLOOKUP(B1141,IMPORT!$F:$AF,25,FALSE)&lt;&gt;"null",VLOOKUP(B1141,IMPORT!$F:$AF,25,FALSE),""),"")</f>
        <v/>
      </c>
    </row>
    <row r="1142" spans="1:26">
      <c r="A1142" s="1" t="str">
        <f>IFERROR(IF(IMPORT!C1142&lt;&gt;"",IMPORT!C1142,""),"")</f>
        <v/>
      </c>
      <c r="B1142" s="1">
        <f>IFERROR(VLOOKUP(D1142,IMPORT!$1:$1048576,6,FALSE),"")</f>
        <v>0</v>
      </c>
      <c r="C1142" s="1" t="str">
        <f>IFERROR(VLOOKUP(B1142,IMPORT!$F:$G,2,FALSE),"")</f>
        <v/>
      </c>
      <c r="D1142" s="8" t="str">
        <f>IFERROR(IF(IMPORT!A1142&lt;&gt;"",IMPORT!A1142,""),"")</f>
        <v/>
      </c>
      <c r="E1142" s="1">
        <f>IFERROR(VLOOKUP(D1142,IMPORT!$1:$1048576,21,FALSE),"")</f>
        <v>0</v>
      </c>
      <c r="F1142" s="22" t="str">
        <f>IFERROR(IF(VLOOKUP(B1142,IMPORT!$F:$J,4,0)="true","","S"),"")</f>
        <v/>
      </c>
      <c r="G1142" s="10" t="str">
        <f>IFERROR(IF(VLOOKUP(B1142,IMPORT!$F:$J,5,0)="normal","","B"),"")</f>
        <v/>
      </c>
      <c r="H1142" s="23" t="str">
        <f>IFERROR(IF(VLOOKUP(B1142,IMPORT!$F:$L,7,0)="true","","P"),"")</f>
        <v/>
      </c>
      <c r="I1142" s="18" t="str">
        <f>IF(AND(OR(IMPORT!K1142="available",IMPORT!K1142="reservation",IMPORT!K1142="reservation-late"),OR(A1142&lt;&gt;"Z - Garage - Livraison",A1142&lt;&gt;"Z - Garage - Livraison")),B1142,"")</f>
        <v/>
      </c>
      <c r="J1142" s="18" t="str">
        <f>IFERROR(IF(VLOOKUP(B1142,IMPORT!$F:$AF,21,FALSE)&lt;&gt;"null",IF(OR(A1142="Z - Garage - Livraison",A1142="Z - Garage - Restitution"),"",B1142),""),"")</f>
        <v/>
      </c>
      <c r="K1142" s="18" t="str">
        <f>IF(AND(J1142="",OR(IMPORT!K1142="intervention",IMPORT!K1142="intervention-late")),IF(OR(A1142="Z - Garage - Livraison",A1142="Z - Garage - Restitution"),"",B1142),"")</f>
        <v/>
      </c>
      <c r="L1142" s="18" t="str">
        <f t="shared" si="34"/>
        <v/>
      </c>
      <c r="M1142" s="20" t="str">
        <f>IFERROR(INT(IF(OR(IMPORT!K1142="intervention",IMPORT!K1142="intervention-late",IMPORT!K1142="unavailable"),IF(J1142&lt;&gt;"",MID(VLOOKUP(B1142,IMPORT!$F:$AF,21,0),1,10),MID(VLOOKUP(B1142,IMPORT!$F:$AF,19,0),1,10)),"")),"")</f>
        <v/>
      </c>
      <c r="N1142" s="20" t="str">
        <f>IFERROR(INT(IF(OR(IMPORT!K1142="intervention",IMPORT!K1142="intervention-late",IMPORT!K1142="unavailable"),IF(J1142&lt;&gt;"",MID(VLOOKUP(B1142,IMPORT!$F:$AF,22,0),1,10),MID(VLOOKUP(B1142,IMPORT!$F:$AF,20,0),1,10)),"")),"")</f>
        <v/>
      </c>
      <c r="O1142" s="18" t="str">
        <f t="shared" ca="1" si="35"/>
        <v/>
      </c>
      <c r="P1142" s="14" t="str">
        <f>IFERROR(INT(IF(MID(VLOOKUP(B1142,IMPORT!$F:$AF,23,FALSE),1,10)&lt;&gt;"null",MID(VLOOKUP(B1142,IMPORT!$F:$AF,23,FALSE),1,10),"")),"")</f>
        <v/>
      </c>
      <c r="Q1142" s="16" t="str">
        <f>IFERROR(INT(IF(MID(VLOOKUP(B1142,IMPORT!$F:$AF,26,FALSE),1,10)&lt;&gt;"null",MID(VLOOKUP(B1142,IMPORT!$F:$AF,26,FALSE),1,10),"")),"")</f>
        <v/>
      </c>
      <c r="R1142" s="16" t="str">
        <f>IFERROR(IF(VLOOKUP(B1142,IMPORT!$F:$AF,11,FALSE)="true","X",""),"")</f>
        <v/>
      </c>
      <c r="S1142" s="16" t="str">
        <f>IFERROR(IF(VLOOKUP(B1142,IMPORT!$F:$AF,12,FALSE)="true","X",""),"")</f>
        <v/>
      </c>
      <c r="T1142" s="16" t="str">
        <f>IFERROR(IF(VLOOKUP(B1142,IMPORT!$F:$AF,9,FALSE)="true","X",""),"")</f>
        <v/>
      </c>
      <c r="U1142" s="16" t="str">
        <f>IFERROR(IF(VLOOKUP(B1142,IMPORT!$F:$AF,10,FALSE)="true","X",""),"")</f>
        <v/>
      </c>
      <c r="V1142" s="16" t="str">
        <f>IFERROR(IF(VLOOKUP(B1142,IMPORT!$F:$AF,13,FALSE)="true","X",""),"")</f>
        <v/>
      </c>
      <c r="W1142" s="16" t="str">
        <f>IFERROR(IF(VLOOKUP(B1142,IMPORT!$F:$AF,14,FALSE)="true","X",""),"")</f>
        <v/>
      </c>
      <c r="X1142" s="12" t="str">
        <f>IFERROR(INT(IF(MID(VLOOKUP(B1142,IMPORT!$F:$AF,27,FALSE),1,10)&lt;&gt;"null",MID(VLOOKUP(B1142,IMPORT!$F:$AF,27,FALSE),1,10),"-")),"")</f>
        <v/>
      </c>
      <c r="Y1142" s="21" t="str">
        <f>IFERROR(IF(VLOOKUP(B1142,IMPORT!$F:$AF,24,FALSE)&lt;&gt;"null",VLOOKUP(B1142,IMPORT!$F:$AF,24,FALSE),""),"")</f>
        <v/>
      </c>
      <c r="Z1142" s="18" t="str">
        <f>IFERROR(IF(VLOOKUP(B1142,IMPORT!$F:$AF,25,FALSE)&lt;&gt;"null",VLOOKUP(B1142,IMPORT!$F:$AF,25,FALSE),""),"")</f>
        <v/>
      </c>
    </row>
    <row r="1143" spans="1:26">
      <c r="A1143" s="1" t="str">
        <f>IFERROR(IF(IMPORT!C1143&lt;&gt;"",IMPORT!C1143,""),"")</f>
        <v/>
      </c>
      <c r="B1143" s="1">
        <f>IFERROR(VLOOKUP(D1143,IMPORT!$1:$1048576,6,FALSE),"")</f>
        <v>0</v>
      </c>
      <c r="C1143" s="1" t="str">
        <f>IFERROR(VLOOKUP(B1143,IMPORT!$F:$G,2,FALSE),"")</f>
        <v/>
      </c>
      <c r="D1143" s="8" t="str">
        <f>IFERROR(IF(IMPORT!A1143&lt;&gt;"",IMPORT!A1143,""),"")</f>
        <v/>
      </c>
      <c r="E1143" s="1">
        <f>IFERROR(VLOOKUP(D1143,IMPORT!$1:$1048576,21,FALSE),"")</f>
        <v>0</v>
      </c>
      <c r="F1143" s="22" t="str">
        <f>IFERROR(IF(VLOOKUP(B1143,IMPORT!$F:$J,4,0)="true","","S"),"")</f>
        <v/>
      </c>
      <c r="G1143" s="10" t="str">
        <f>IFERROR(IF(VLOOKUP(B1143,IMPORT!$F:$J,5,0)="normal","","B"),"")</f>
        <v/>
      </c>
      <c r="H1143" s="23" t="str">
        <f>IFERROR(IF(VLOOKUP(B1143,IMPORT!$F:$L,7,0)="true","","P"),"")</f>
        <v/>
      </c>
      <c r="I1143" s="18" t="str">
        <f>IF(AND(OR(IMPORT!K1143="available",IMPORT!K1143="reservation",IMPORT!K1143="reservation-late"),OR(A1143&lt;&gt;"Z - Garage - Livraison",A1143&lt;&gt;"Z - Garage - Livraison")),B1143,"")</f>
        <v/>
      </c>
      <c r="J1143" s="18" t="str">
        <f>IFERROR(IF(VLOOKUP(B1143,IMPORT!$F:$AF,21,FALSE)&lt;&gt;"null",IF(OR(A1143="Z - Garage - Livraison",A1143="Z - Garage - Restitution"),"",B1143),""),"")</f>
        <v/>
      </c>
      <c r="K1143" s="18" t="str">
        <f>IF(AND(J1143="",OR(IMPORT!K1143="intervention",IMPORT!K1143="intervention-late")),IF(OR(A1143="Z - Garage - Livraison",A1143="Z - Garage - Restitution"),"",B1143),"")</f>
        <v/>
      </c>
      <c r="L1143" s="18" t="str">
        <f t="shared" si="34"/>
        <v/>
      </c>
      <c r="M1143" s="20" t="str">
        <f>IFERROR(INT(IF(OR(IMPORT!K1143="intervention",IMPORT!K1143="intervention-late",IMPORT!K1143="unavailable"),IF(J1143&lt;&gt;"",MID(VLOOKUP(B1143,IMPORT!$F:$AF,21,0),1,10),MID(VLOOKUP(B1143,IMPORT!$F:$AF,19,0),1,10)),"")),"")</f>
        <v/>
      </c>
      <c r="N1143" s="20" t="str">
        <f>IFERROR(INT(IF(OR(IMPORT!K1143="intervention",IMPORT!K1143="intervention-late",IMPORT!K1143="unavailable"),IF(J1143&lt;&gt;"",MID(VLOOKUP(B1143,IMPORT!$F:$AF,22,0),1,10),MID(VLOOKUP(B1143,IMPORT!$F:$AF,20,0),1,10)),"")),"")</f>
        <v/>
      </c>
      <c r="O1143" s="18" t="str">
        <f t="shared" ca="1" si="35"/>
        <v/>
      </c>
      <c r="P1143" s="14" t="str">
        <f>IFERROR(INT(IF(MID(VLOOKUP(B1143,IMPORT!$F:$AF,23,FALSE),1,10)&lt;&gt;"null",MID(VLOOKUP(B1143,IMPORT!$F:$AF,23,FALSE),1,10),"")),"")</f>
        <v/>
      </c>
      <c r="Q1143" s="16" t="str">
        <f>IFERROR(INT(IF(MID(VLOOKUP(B1143,IMPORT!$F:$AF,26,FALSE),1,10)&lt;&gt;"null",MID(VLOOKUP(B1143,IMPORT!$F:$AF,26,FALSE),1,10),"")),"")</f>
        <v/>
      </c>
      <c r="R1143" s="16" t="str">
        <f>IFERROR(IF(VLOOKUP(B1143,IMPORT!$F:$AF,11,FALSE)="true","X",""),"")</f>
        <v/>
      </c>
      <c r="S1143" s="16" t="str">
        <f>IFERROR(IF(VLOOKUP(B1143,IMPORT!$F:$AF,12,FALSE)="true","X",""),"")</f>
        <v/>
      </c>
      <c r="T1143" s="16" t="str">
        <f>IFERROR(IF(VLOOKUP(B1143,IMPORT!$F:$AF,9,FALSE)="true","X",""),"")</f>
        <v/>
      </c>
      <c r="U1143" s="16" t="str">
        <f>IFERROR(IF(VLOOKUP(B1143,IMPORT!$F:$AF,10,FALSE)="true","X",""),"")</f>
        <v/>
      </c>
      <c r="V1143" s="16" t="str">
        <f>IFERROR(IF(VLOOKUP(B1143,IMPORT!$F:$AF,13,FALSE)="true","X",""),"")</f>
        <v/>
      </c>
      <c r="W1143" s="16" t="str">
        <f>IFERROR(IF(VLOOKUP(B1143,IMPORT!$F:$AF,14,FALSE)="true","X",""),"")</f>
        <v/>
      </c>
      <c r="X1143" s="12" t="str">
        <f>IFERROR(INT(IF(MID(VLOOKUP(B1143,IMPORT!$F:$AF,27,FALSE),1,10)&lt;&gt;"null",MID(VLOOKUP(B1143,IMPORT!$F:$AF,27,FALSE),1,10),"-")),"")</f>
        <v/>
      </c>
      <c r="Y1143" s="21" t="str">
        <f>IFERROR(IF(VLOOKUP(B1143,IMPORT!$F:$AF,24,FALSE)&lt;&gt;"null",VLOOKUP(B1143,IMPORT!$F:$AF,24,FALSE),""),"")</f>
        <v/>
      </c>
      <c r="Z1143" s="18" t="str">
        <f>IFERROR(IF(VLOOKUP(B1143,IMPORT!$F:$AF,25,FALSE)&lt;&gt;"null",VLOOKUP(B1143,IMPORT!$F:$AF,25,FALSE),""),"")</f>
        <v/>
      </c>
    </row>
    <row r="1144" spans="1:26">
      <c r="A1144" s="1" t="str">
        <f>IFERROR(IF(IMPORT!C1144&lt;&gt;"",IMPORT!C1144,""),"")</f>
        <v/>
      </c>
      <c r="B1144" s="1">
        <f>IFERROR(VLOOKUP(D1144,IMPORT!$1:$1048576,6,FALSE),"")</f>
        <v>0</v>
      </c>
      <c r="C1144" s="1" t="str">
        <f>IFERROR(VLOOKUP(B1144,IMPORT!$F:$G,2,FALSE),"")</f>
        <v/>
      </c>
      <c r="D1144" s="8" t="str">
        <f>IFERROR(IF(IMPORT!A1144&lt;&gt;"",IMPORT!A1144,""),"")</f>
        <v/>
      </c>
      <c r="E1144" s="1">
        <f>IFERROR(VLOOKUP(D1144,IMPORT!$1:$1048576,21,FALSE),"")</f>
        <v>0</v>
      </c>
      <c r="F1144" s="22" t="str">
        <f>IFERROR(IF(VLOOKUP(B1144,IMPORT!$F:$J,4,0)="true","","S"),"")</f>
        <v/>
      </c>
      <c r="G1144" s="10" t="str">
        <f>IFERROR(IF(VLOOKUP(B1144,IMPORT!$F:$J,5,0)="normal","","B"),"")</f>
        <v/>
      </c>
      <c r="H1144" s="23" t="str">
        <f>IFERROR(IF(VLOOKUP(B1144,IMPORT!$F:$L,7,0)="true","","P"),"")</f>
        <v/>
      </c>
      <c r="I1144" s="18" t="str">
        <f>IF(AND(OR(IMPORT!K1144="available",IMPORT!K1144="reservation",IMPORT!K1144="reservation-late"),OR(A1144&lt;&gt;"Z - Garage - Livraison",A1144&lt;&gt;"Z - Garage - Livraison")),B1144,"")</f>
        <v/>
      </c>
      <c r="J1144" s="18" t="str">
        <f>IFERROR(IF(VLOOKUP(B1144,IMPORT!$F:$AF,21,FALSE)&lt;&gt;"null",IF(OR(A1144="Z - Garage - Livraison",A1144="Z - Garage - Restitution"),"",B1144),""),"")</f>
        <v/>
      </c>
      <c r="K1144" s="18" t="str">
        <f>IF(AND(J1144="",OR(IMPORT!K1144="intervention",IMPORT!K1144="intervention-late")),IF(OR(A1144="Z - Garage - Livraison",A1144="Z - Garage - Restitution"),"",B1144),"")</f>
        <v/>
      </c>
      <c r="L1144" s="18" t="str">
        <f t="shared" si="34"/>
        <v/>
      </c>
      <c r="M1144" s="20" t="str">
        <f>IFERROR(INT(IF(OR(IMPORT!K1144="intervention",IMPORT!K1144="intervention-late",IMPORT!K1144="unavailable"),IF(J1144&lt;&gt;"",MID(VLOOKUP(B1144,IMPORT!$F:$AF,21,0),1,10),MID(VLOOKUP(B1144,IMPORT!$F:$AF,19,0),1,10)),"")),"")</f>
        <v/>
      </c>
      <c r="N1144" s="20" t="str">
        <f>IFERROR(INT(IF(OR(IMPORT!K1144="intervention",IMPORT!K1144="intervention-late",IMPORT!K1144="unavailable"),IF(J1144&lt;&gt;"",MID(VLOOKUP(B1144,IMPORT!$F:$AF,22,0),1,10),MID(VLOOKUP(B1144,IMPORT!$F:$AF,20,0),1,10)),"")),"")</f>
        <v/>
      </c>
      <c r="O1144" s="18" t="str">
        <f t="shared" ca="1" si="35"/>
        <v/>
      </c>
      <c r="P1144" s="14" t="str">
        <f>IFERROR(INT(IF(MID(VLOOKUP(B1144,IMPORT!$F:$AF,23,FALSE),1,10)&lt;&gt;"null",MID(VLOOKUP(B1144,IMPORT!$F:$AF,23,FALSE),1,10),"")),"")</f>
        <v/>
      </c>
      <c r="Q1144" s="16" t="str">
        <f>IFERROR(INT(IF(MID(VLOOKUP(B1144,IMPORT!$F:$AF,26,FALSE),1,10)&lt;&gt;"null",MID(VLOOKUP(B1144,IMPORT!$F:$AF,26,FALSE),1,10),"")),"")</f>
        <v/>
      </c>
      <c r="R1144" s="16" t="str">
        <f>IFERROR(IF(VLOOKUP(B1144,IMPORT!$F:$AF,11,FALSE)="true","X",""),"")</f>
        <v/>
      </c>
      <c r="S1144" s="16" t="str">
        <f>IFERROR(IF(VLOOKUP(B1144,IMPORT!$F:$AF,12,FALSE)="true","X",""),"")</f>
        <v/>
      </c>
      <c r="T1144" s="16" t="str">
        <f>IFERROR(IF(VLOOKUP(B1144,IMPORT!$F:$AF,9,FALSE)="true","X",""),"")</f>
        <v/>
      </c>
      <c r="U1144" s="16" t="str">
        <f>IFERROR(IF(VLOOKUP(B1144,IMPORT!$F:$AF,10,FALSE)="true","X",""),"")</f>
        <v/>
      </c>
      <c r="V1144" s="16" t="str">
        <f>IFERROR(IF(VLOOKUP(B1144,IMPORT!$F:$AF,13,FALSE)="true","X",""),"")</f>
        <v/>
      </c>
      <c r="W1144" s="16" t="str">
        <f>IFERROR(IF(VLOOKUP(B1144,IMPORT!$F:$AF,14,FALSE)="true","X",""),"")</f>
        <v/>
      </c>
      <c r="X1144" s="12" t="str">
        <f>IFERROR(INT(IF(MID(VLOOKUP(B1144,IMPORT!$F:$AF,27,FALSE),1,10)&lt;&gt;"null",MID(VLOOKUP(B1144,IMPORT!$F:$AF,27,FALSE),1,10),"-")),"")</f>
        <v/>
      </c>
      <c r="Y1144" s="21" t="str">
        <f>IFERROR(IF(VLOOKUP(B1144,IMPORT!$F:$AF,24,FALSE)&lt;&gt;"null",VLOOKUP(B1144,IMPORT!$F:$AF,24,FALSE),""),"")</f>
        <v/>
      </c>
      <c r="Z1144" s="18" t="str">
        <f>IFERROR(IF(VLOOKUP(B1144,IMPORT!$F:$AF,25,FALSE)&lt;&gt;"null",VLOOKUP(B1144,IMPORT!$F:$AF,25,FALSE),""),"")</f>
        <v/>
      </c>
    </row>
    <row r="1145" spans="1:26">
      <c r="A1145" s="1" t="str">
        <f>IFERROR(IF(IMPORT!C1145&lt;&gt;"",IMPORT!C1145,""),"")</f>
        <v/>
      </c>
      <c r="B1145" s="1">
        <f>IFERROR(VLOOKUP(D1145,IMPORT!$1:$1048576,6,FALSE),"")</f>
        <v>0</v>
      </c>
      <c r="C1145" s="1" t="str">
        <f>IFERROR(VLOOKUP(B1145,IMPORT!$F:$G,2,FALSE),"")</f>
        <v/>
      </c>
      <c r="D1145" s="8" t="str">
        <f>IFERROR(IF(IMPORT!A1145&lt;&gt;"",IMPORT!A1145,""),"")</f>
        <v/>
      </c>
      <c r="E1145" s="1">
        <f>IFERROR(VLOOKUP(D1145,IMPORT!$1:$1048576,21,FALSE),"")</f>
        <v>0</v>
      </c>
      <c r="F1145" s="22" t="str">
        <f>IFERROR(IF(VLOOKUP(B1145,IMPORT!$F:$J,4,0)="true","","S"),"")</f>
        <v/>
      </c>
      <c r="G1145" s="10" t="str">
        <f>IFERROR(IF(VLOOKUP(B1145,IMPORT!$F:$J,5,0)="normal","","B"),"")</f>
        <v/>
      </c>
      <c r="H1145" s="23" t="str">
        <f>IFERROR(IF(VLOOKUP(B1145,IMPORT!$F:$L,7,0)="true","","P"),"")</f>
        <v/>
      </c>
      <c r="I1145" s="18" t="str">
        <f>IF(AND(OR(IMPORT!K1145="available",IMPORT!K1145="reservation",IMPORT!K1145="reservation-late"),OR(A1145&lt;&gt;"Z - Garage - Livraison",A1145&lt;&gt;"Z - Garage - Livraison")),B1145,"")</f>
        <v/>
      </c>
      <c r="J1145" s="18" t="str">
        <f>IFERROR(IF(VLOOKUP(B1145,IMPORT!$F:$AF,21,FALSE)&lt;&gt;"null",IF(OR(A1145="Z - Garage - Livraison",A1145="Z - Garage - Restitution"),"",B1145),""),"")</f>
        <v/>
      </c>
      <c r="K1145" s="18" t="str">
        <f>IF(AND(J1145="",OR(IMPORT!K1145="intervention",IMPORT!K1145="intervention-late")),IF(OR(A1145="Z - Garage - Livraison",A1145="Z - Garage - Restitution"),"",B1145),"")</f>
        <v/>
      </c>
      <c r="L1145" s="18" t="str">
        <f t="shared" si="34"/>
        <v/>
      </c>
      <c r="M1145" s="20" t="str">
        <f>IFERROR(INT(IF(OR(IMPORT!K1145="intervention",IMPORT!K1145="intervention-late",IMPORT!K1145="unavailable"),IF(J1145&lt;&gt;"",MID(VLOOKUP(B1145,IMPORT!$F:$AF,21,0),1,10),MID(VLOOKUP(B1145,IMPORT!$F:$AF,19,0),1,10)),"")),"")</f>
        <v/>
      </c>
      <c r="N1145" s="20" t="str">
        <f>IFERROR(INT(IF(OR(IMPORT!K1145="intervention",IMPORT!K1145="intervention-late",IMPORT!K1145="unavailable"),IF(J1145&lt;&gt;"",MID(VLOOKUP(B1145,IMPORT!$F:$AF,22,0),1,10),MID(VLOOKUP(B1145,IMPORT!$F:$AF,20,0),1,10)),"")),"")</f>
        <v/>
      </c>
      <c r="O1145" s="18" t="str">
        <f t="shared" ca="1" si="35"/>
        <v/>
      </c>
      <c r="P1145" s="14" t="str">
        <f>IFERROR(INT(IF(MID(VLOOKUP(B1145,IMPORT!$F:$AF,23,FALSE),1,10)&lt;&gt;"null",MID(VLOOKUP(B1145,IMPORT!$F:$AF,23,FALSE),1,10),"")),"")</f>
        <v/>
      </c>
      <c r="Q1145" s="16" t="str">
        <f>IFERROR(INT(IF(MID(VLOOKUP(B1145,IMPORT!$F:$AF,26,FALSE),1,10)&lt;&gt;"null",MID(VLOOKUP(B1145,IMPORT!$F:$AF,26,FALSE),1,10),"")),"")</f>
        <v/>
      </c>
      <c r="R1145" s="16" t="str">
        <f>IFERROR(IF(VLOOKUP(B1145,IMPORT!$F:$AF,11,FALSE)="true","X",""),"")</f>
        <v/>
      </c>
      <c r="S1145" s="16" t="str">
        <f>IFERROR(IF(VLOOKUP(B1145,IMPORT!$F:$AF,12,FALSE)="true","X",""),"")</f>
        <v/>
      </c>
      <c r="T1145" s="16" t="str">
        <f>IFERROR(IF(VLOOKUP(B1145,IMPORT!$F:$AF,9,FALSE)="true","X",""),"")</f>
        <v/>
      </c>
      <c r="U1145" s="16" t="str">
        <f>IFERROR(IF(VLOOKUP(B1145,IMPORT!$F:$AF,10,FALSE)="true","X",""),"")</f>
        <v/>
      </c>
      <c r="V1145" s="16" t="str">
        <f>IFERROR(IF(VLOOKUP(B1145,IMPORT!$F:$AF,13,FALSE)="true","X",""),"")</f>
        <v/>
      </c>
      <c r="W1145" s="16" t="str">
        <f>IFERROR(IF(VLOOKUP(B1145,IMPORT!$F:$AF,14,FALSE)="true","X",""),"")</f>
        <v/>
      </c>
      <c r="X1145" s="12" t="str">
        <f>IFERROR(INT(IF(MID(VLOOKUP(B1145,IMPORT!$F:$AF,27,FALSE),1,10)&lt;&gt;"null",MID(VLOOKUP(B1145,IMPORT!$F:$AF,27,FALSE),1,10),"-")),"")</f>
        <v/>
      </c>
      <c r="Y1145" s="21" t="str">
        <f>IFERROR(IF(VLOOKUP(B1145,IMPORT!$F:$AF,24,FALSE)&lt;&gt;"null",VLOOKUP(B1145,IMPORT!$F:$AF,24,FALSE),""),"")</f>
        <v/>
      </c>
      <c r="Z1145" s="18" t="str">
        <f>IFERROR(IF(VLOOKUP(B1145,IMPORT!$F:$AF,25,FALSE)&lt;&gt;"null",VLOOKUP(B1145,IMPORT!$F:$AF,25,FALSE),""),"")</f>
        <v/>
      </c>
    </row>
    <row r="1146" spans="1:26">
      <c r="A1146" s="1" t="str">
        <f>IFERROR(IF(IMPORT!C1146&lt;&gt;"",IMPORT!C1146,""),"")</f>
        <v/>
      </c>
      <c r="B1146" s="1">
        <f>IFERROR(VLOOKUP(D1146,IMPORT!$1:$1048576,6,FALSE),"")</f>
        <v>0</v>
      </c>
      <c r="C1146" s="1" t="str">
        <f>IFERROR(VLOOKUP(B1146,IMPORT!$F:$G,2,FALSE),"")</f>
        <v/>
      </c>
      <c r="D1146" s="8" t="str">
        <f>IFERROR(IF(IMPORT!A1146&lt;&gt;"",IMPORT!A1146,""),"")</f>
        <v/>
      </c>
      <c r="E1146" s="1">
        <f>IFERROR(VLOOKUP(D1146,IMPORT!$1:$1048576,21,FALSE),"")</f>
        <v>0</v>
      </c>
      <c r="F1146" s="22" t="str">
        <f>IFERROR(IF(VLOOKUP(B1146,IMPORT!$F:$J,4,0)="true","","S"),"")</f>
        <v/>
      </c>
      <c r="G1146" s="10" t="str">
        <f>IFERROR(IF(VLOOKUP(B1146,IMPORT!$F:$J,5,0)="normal","","B"),"")</f>
        <v/>
      </c>
      <c r="H1146" s="23" t="str">
        <f>IFERROR(IF(VLOOKUP(B1146,IMPORT!$F:$L,7,0)="true","","P"),"")</f>
        <v/>
      </c>
      <c r="I1146" s="18" t="str">
        <f>IF(AND(OR(IMPORT!K1146="available",IMPORT!K1146="reservation",IMPORT!K1146="reservation-late"),OR(A1146&lt;&gt;"Z - Garage - Livraison",A1146&lt;&gt;"Z - Garage - Livraison")),B1146,"")</f>
        <v/>
      </c>
      <c r="J1146" s="18" t="str">
        <f>IFERROR(IF(VLOOKUP(B1146,IMPORT!$F:$AF,21,FALSE)&lt;&gt;"null",IF(OR(A1146="Z - Garage - Livraison",A1146="Z - Garage - Restitution"),"",B1146),""),"")</f>
        <v/>
      </c>
      <c r="K1146" s="18" t="str">
        <f>IF(AND(J1146="",OR(IMPORT!K1146="intervention",IMPORT!K1146="intervention-late")),IF(OR(A1146="Z - Garage - Livraison",A1146="Z - Garage - Restitution"),"",B1146),"")</f>
        <v/>
      </c>
      <c r="L1146" s="18" t="str">
        <f t="shared" si="34"/>
        <v/>
      </c>
      <c r="M1146" s="20" t="str">
        <f>IFERROR(INT(IF(OR(IMPORT!K1146="intervention",IMPORT!K1146="intervention-late",IMPORT!K1146="unavailable"),IF(J1146&lt;&gt;"",MID(VLOOKUP(B1146,IMPORT!$F:$AF,21,0),1,10),MID(VLOOKUP(B1146,IMPORT!$F:$AF,19,0),1,10)),"")),"")</f>
        <v/>
      </c>
      <c r="N1146" s="20" t="str">
        <f>IFERROR(INT(IF(OR(IMPORT!K1146="intervention",IMPORT!K1146="intervention-late",IMPORT!K1146="unavailable"),IF(J1146&lt;&gt;"",MID(VLOOKUP(B1146,IMPORT!$F:$AF,22,0),1,10),MID(VLOOKUP(B1146,IMPORT!$F:$AF,20,0),1,10)),"")),"")</f>
        <v/>
      </c>
      <c r="O1146" s="18" t="str">
        <f t="shared" ca="1" si="35"/>
        <v/>
      </c>
      <c r="P1146" s="14" t="str">
        <f>IFERROR(INT(IF(MID(VLOOKUP(B1146,IMPORT!$F:$AF,23,FALSE),1,10)&lt;&gt;"null",MID(VLOOKUP(B1146,IMPORT!$F:$AF,23,FALSE),1,10),"")),"")</f>
        <v/>
      </c>
      <c r="Q1146" s="16" t="str">
        <f>IFERROR(INT(IF(MID(VLOOKUP(B1146,IMPORT!$F:$AF,26,FALSE),1,10)&lt;&gt;"null",MID(VLOOKUP(B1146,IMPORT!$F:$AF,26,FALSE),1,10),"")),"")</f>
        <v/>
      </c>
      <c r="R1146" s="16" t="str">
        <f>IFERROR(IF(VLOOKUP(B1146,IMPORT!$F:$AF,11,FALSE)="true","X",""),"")</f>
        <v/>
      </c>
      <c r="S1146" s="16" t="str">
        <f>IFERROR(IF(VLOOKUP(B1146,IMPORT!$F:$AF,12,FALSE)="true","X",""),"")</f>
        <v/>
      </c>
      <c r="T1146" s="16" t="str">
        <f>IFERROR(IF(VLOOKUP(B1146,IMPORT!$F:$AF,9,FALSE)="true","X",""),"")</f>
        <v/>
      </c>
      <c r="U1146" s="16" t="str">
        <f>IFERROR(IF(VLOOKUP(B1146,IMPORT!$F:$AF,10,FALSE)="true","X",""),"")</f>
        <v/>
      </c>
      <c r="V1146" s="16" t="str">
        <f>IFERROR(IF(VLOOKUP(B1146,IMPORT!$F:$AF,13,FALSE)="true","X",""),"")</f>
        <v/>
      </c>
      <c r="W1146" s="16" t="str">
        <f>IFERROR(IF(VLOOKUP(B1146,IMPORT!$F:$AF,14,FALSE)="true","X",""),"")</f>
        <v/>
      </c>
      <c r="X1146" s="12" t="str">
        <f>IFERROR(INT(IF(MID(VLOOKUP(B1146,IMPORT!$F:$AF,27,FALSE),1,10)&lt;&gt;"null",MID(VLOOKUP(B1146,IMPORT!$F:$AF,27,FALSE),1,10),"-")),"")</f>
        <v/>
      </c>
      <c r="Y1146" s="21" t="str">
        <f>IFERROR(IF(VLOOKUP(B1146,IMPORT!$F:$AF,24,FALSE)&lt;&gt;"null",VLOOKUP(B1146,IMPORT!$F:$AF,24,FALSE),""),"")</f>
        <v/>
      </c>
      <c r="Z1146" s="18" t="str">
        <f>IFERROR(IF(VLOOKUP(B1146,IMPORT!$F:$AF,25,FALSE)&lt;&gt;"null",VLOOKUP(B1146,IMPORT!$F:$AF,25,FALSE),""),"")</f>
        <v/>
      </c>
    </row>
    <row r="1147" spans="1:26">
      <c r="A1147" s="1" t="str">
        <f>IFERROR(IF(IMPORT!C1147&lt;&gt;"",IMPORT!C1147,""),"")</f>
        <v/>
      </c>
      <c r="B1147" s="1">
        <f>IFERROR(VLOOKUP(D1147,IMPORT!$1:$1048576,6,FALSE),"")</f>
        <v>0</v>
      </c>
      <c r="C1147" s="1" t="str">
        <f>IFERROR(VLOOKUP(B1147,IMPORT!$F:$G,2,FALSE),"")</f>
        <v/>
      </c>
      <c r="D1147" s="8" t="str">
        <f>IFERROR(IF(IMPORT!A1147&lt;&gt;"",IMPORT!A1147,""),"")</f>
        <v/>
      </c>
      <c r="E1147" s="1">
        <f>IFERROR(VLOOKUP(D1147,IMPORT!$1:$1048576,21,FALSE),"")</f>
        <v>0</v>
      </c>
      <c r="F1147" s="22" t="str">
        <f>IFERROR(IF(VLOOKUP(B1147,IMPORT!$F:$J,4,0)="true","","S"),"")</f>
        <v/>
      </c>
      <c r="G1147" s="10" t="str">
        <f>IFERROR(IF(VLOOKUP(B1147,IMPORT!$F:$J,5,0)="normal","","B"),"")</f>
        <v/>
      </c>
      <c r="H1147" s="23" t="str">
        <f>IFERROR(IF(VLOOKUP(B1147,IMPORT!$F:$L,7,0)="true","","P"),"")</f>
        <v/>
      </c>
      <c r="I1147" s="18" t="str">
        <f>IF(AND(OR(IMPORT!K1147="available",IMPORT!K1147="reservation",IMPORT!K1147="reservation-late"),OR(A1147&lt;&gt;"Z - Garage - Livraison",A1147&lt;&gt;"Z - Garage - Livraison")),B1147,"")</f>
        <v/>
      </c>
      <c r="J1147" s="18" t="str">
        <f>IFERROR(IF(VLOOKUP(B1147,IMPORT!$F:$AF,21,FALSE)&lt;&gt;"null",IF(OR(A1147="Z - Garage - Livraison",A1147="Z - Garage - Restitution"),"",B1147),""),"")</f>
        <v/>
      </c>
      <c r="K1147" s="18" t="str">
        <f>IF(AND(J1147="",OR(IMPORT!K1147="intervention",IMPORT!K1147="intervention-late")),IF(OR(A1147="Z - Garage - Livraison",A1147="Z - Garage - Restitution"),"",B1147),"")</f>
        <v/>
      </c>
      <c r="L1147" s="18" t="str">
        <f t="shared" si="34"/>
        <v/>
      </c>
      <c r="M1147" s="20" t="str">
        <f>IFERROR(INT(IF(OR(IMPORT!K1147="intervention",IMPORT!K1147="intervention-late",IMPORT!K1147="unavailable"),IF(J1147&lt;&gt;"",MID(VLOOKUP(B1147,IMPORT!$F:$AF,21,0),1,10),MID(VLOOKUP(B1147,IMPORT!$F:$AF,19,0),1,10)),"")),"")</f>
        <v/>
      </c>
      <c r="N1147" s="20" t="str">
        <f>IFERROR(INT(IF(OR(IMPORT!K1147="intervention",IMPORT!K1147="intervention-late",IMPORT!K1147="unavailable"),IF(J1147&lt;&gt;"",MID(VLOOKUP(B1147,IMPORT!$F:$AF,22,0),1,10),MID(VLOOKUP(B1147,IMPORT!$F:$AF,20,0),1,10)),"")),"")</f>
        <v/>
      </c>
      <c r="O1147" s="18" t="str">
        <f t="shared" ca="1" si="35"/>
        <v/>
      </c>
      <c r="P1147" s="14" t="str">
        <f>IFERROR(INT(IF(MID(VLOOKUP(B1147,IMPORT!$F:$AF,23,FALSE),1,10)&lt;&gt;"null",MID(VLOOKUP(B1147,IMPORT!$F:$AF,23,FALSE),1,10),"")),"")</f>
        <v/>
      </c>
      <c r="Q1147" s="16" t="str">
        <f>IFERROR(INT(IF(MID(VLOOKUP(B1147,IMPORT!$F:$AF,26,FALSE),1,10)&lt;&gt;"null",MID(VLOOKUP(B1147,IMPORT!$F:$AF,26,FALSE),1,10),"")),"")</f>
        <v/>
      </c>
      <c r="R1147" s="16" t="str">
        <f>IFERROR(IF(VLOOKUP(B1147,IMPORT!$F:$AF,11,FALSE)="true","X",""),"")</f>
        <v/>
      </c>
      <c r="S1147" s="16" t="str">
        <f>IFERROR(IF(VLOOKUP(B1147,IMPORT!$F:$AF,12,FALSE)="true","X",""),"")</f>
        <v/>
      </c>
      <c r="T1147" s="16" t="str">
        <f>IFERROR(IF(VLOOKUP(B1147,IMPORT!$F:$AF,9,FALSE)="true","X",""),"")</f>
        <v/>
      </c>
      <c r="U1147" s="16" t="str">
        <f>IFERROR(IF(VLOOKUP(B1147,IMPORT!$F:$AF,10,FALSE)="true","X",""),"")</f>
        <v/>
      </c>
      <c r="V1147" s="16" t="str">
        <f>IFERROR(IF(VLOOKUP(B1147,IMPORT!$F:$AF,13,FALSE)="true","X",""),"")</f>
        <v/>
      </c>
      <c r="W1147" s="16" t="str">
        <f>IFERROR(IF(VLOOKUP(B1147,IMPORT!$F:$AF,14,FALSE)="true","X",""),"")</f>
        <v/>
      </c>
      <c r="X1147" s="12" t="str">
        <f>IFERROR(INT(IF(MID(VLOOKUP(B1147,IMPORT!$F:$AF,27,FALSE),1,10)&lt;&gt;"null",MID(VLOOKUP(B1147,IMPORT!$F:$AF,27,FALSE),1,10),"-")),"")</f>
        <v/>
      </c>
      <c r="Y1147" s="21" t="str">
        <f>IFERROR(IF(VLOOKUP(B1147,IMPORT!$F:$AF,24,FALSE)&lt;&gt;"null",VLOOKUP(B1147,IMPORT!$F:$AF,24,FALSE),""),"")</f>
        <v/>
      </c>
      <c r="Z1147" s="18" t="str">
        <f>IFERROR(IF(VLOOKUP(B1147,IMPORT!$F:$AF,25,FALSE)&lt;&gt;"null",VLOOKUP(B1147,IMPORT!$F:$AF,25,FALSE),""),"")</f>
        <v/>
      </c>
    </row>
    <row r="1148" spans="1:26">
      <c r="A1148" s="1" t="str">
        <f>IFERROR(IF(IMPORT!C1148&lt;&gt;"",IMPORT!C1148,""),"")</f>
        <v/>
      </c>
      <c r="B1148" s="1">
        <f>IFERROR(VLOOKUP(D1148,IMPORT!$1:$1048576,6,FALSE),"")</f>
        <v>0</v>
      </c>
      <c r="C1148" s="1" t="str">
        <f>IFERROR(VLOOKUP(B1148,IMPORT!$F:$G,2,FALSE),"")</f>
        <v/>
      </c>
      <c r="D1148" s="8" t="str">
        <f>IFERROR(IF(IMPORT!A1148&lt;&gt;"",IMPORT!A1148,""),"")</f>
        <v/>
      </c>
      <c r="E1148" s="1">
        <f>IFERROR(VLOOKUP(D1148,IMPORT!$1:$1048576,21,FALSE),"")</f>
        <v>0</v>
      </c>
      <c r="F1148" s="22" t="str">
        <f>IFERROR(IF(VLOOKUP(B1148,IMPORT!$F:$J,4,0)="true","","S"),"")</f>
        <v/>
      </c>
      <c r="G1148" s="10" t="str">
        <f>IFERROR(IF(VLOOKUP(B1148,IMPORT!$F:$J,5,0)="normal","","B"),"")</f>
        <v/>
      </c>
      <c r="H1148" s="23" t="str">
        <f>IFERROR(IF(VLOOKUP(B1148,IMPORT!$F:$L,7,0)="true","","P"),"")</f>
        <v/>
      </c>
      <c r="I1148" s="18" t="str">
        <f>IF(AND(OR(IMPORT!K1148="available",IMPORT!K1148="reservation",IMPORT!K1148="reservation-late"),OR(A1148&lt;&gt;"Z - Garage - Livraison",A1148&lt;&gt;"Z - Garage - Livraison")),B1148,"")</f>
        <v/>
      </c>
      <c r="J1148" s="18" t="str">
        <f>IFERROR(IF(VLOOKUP(B1148,IMPORT!$F:$AF,21,FALSE)&lt;&gt;"null",IF(OR(A1148="Z - Garage - Livraison",A1148="Z - Garage - Restitution"),"",B1148),""),"")</f>
        <v/>
      </c>
      <c r="K1148" s="18" t="str">
        <f>IF(AND(J1148="",OR(IMPORT!K1148="intervention",IMPORT!K1148="intervention-late")),IF(OR(A1148="Z - Garage - Livraison",A1148="Z - Garage - Restitution"),"",B1148),"")</f>
        <v/>
      </c>
      <c r="L1148" s="18" t="str">
        <f t="shared" si="34"/>
        <v/>
      </c>
      <c r="M1148" s="20" t="str">
        <f>IFERROR(INT(IF(OR(IMPORT!K1148="intervention",IMPORT!K1148="intervention-late",IMPORT!K1148="unavailable"),IF(J1148&lt;&gt;"",MID(VLOOKUP(B1148,IMPORT!$F:$AF,21,0),1,10),MID(VLOOKUP(B1148,IMPORT!$F:$AF,19,0),1,10)),"")),"")</f>
        <v/>
      </c>
      <c r="N1148" s="20" t="str">
        <f>IFERROR(INT(IF(OR(IMPORT!K1148="intervention",IMPORT!K1148="intervention-late",IMPORT!K1148="unavailable"),IF(J1148&lt;&gt;"",MID(VLOOKUP(B1148,IMPORT!$F:$AF,22,0),1,10),MID(VLOOKUP(B1148,IMPORT!$F:$AF,20,0),1,10)),"")),"")</f>
        <v/>
      </c>
      <c r="O1148" s="18" t="str">
        <f t="shared" ca="1" si="35"/>
        <v/>
      </c>
      <c r="P1148" s="14" t="str">
        <f>IFERROR(INT(IF(MID(VLOOKUP(B1148,IMPORT!$F:$AF,23,FALSE),1,10)&lt;&gt;"null",MID(VLOOKUP(B1148,IMPORT!$F:$AF,23,FALSE),1,10),"")),"")</f>
        <v/>
      </c>
      <c r="Q1148" s="16" t="str">
        <f>IFERROR(INT(IF(MID(VLOOKUP(B1148,IMPORT!$F:$AF,26,FALSE),1,10)&lt;&gt;"null",MID(VLOOKUP(B1148,IMPORT!$F:$AF,26,FALSE),1,10),"")),"")</f>
        <v/>
      </c>
      <c r="R1148" s="16" t="str">
        <f>IFERROR(IF(VLOOKUP(B1148,IMPORT!$F:$AF,11,FALSE)="true","X",""),"")</f>
        <v/>
      </c>
      <c r="S1148" s="16" t="str">
        <f>IFERROR(IF(VLOOKUP(B1148,IMPORT!$F:$AF,12,FALSE)="true","X",""),"")</f>
        <v/>
      </c>
      <c r="T1148" s="16" t="str">
        <f>IFERROR(IF(VLOOKUP(B1148,IMPORT!$F:$AF,9,FALSE)="true","X",""),"")</f>
        <v/>
      </c>
      <c r="U1148" s="16" t="str">
        <f>IFERROR(IF(VLOOKUP(B1148,IMPORT!$F:$AF,10,FALSE)="true","X",""),"")</f>
        <v/>
      </c>
      <c r="V1148" s="16" t="str">
        <f>IFERROR(IF(VLOOKUP(B1148,IMPORT!$F:$AF,13,FALSE)="true","X",""),"")</f>
        <v/>
      </c>
      <c r="W1148" s="16" t="str">
        <f>IFERROR(IF(VLOOKUP(B1148,IMPORT!$F:$AF,14,FALSE)="true","X",""),"")</f>
        <v/>
      </c>
      <c r="X1148" s="12" t="str">
        <f>IFERROR(INT(IF(MID(VLOOKUP(B1148,IMPORT!$F:$AF,27,FALSE),1,10)&lt;&gt;"null",MID(VLOOKUP(B1148,IMPORT!$F:$AF,27,FALSE),1,10),"-")),"")</f>
        <v/>
      </c>
      <c r="Y1148" s="21" t="str">
        <f>IFERROR(IF(VLOOKUP(B1148,IMPORT!$F:$AF,24,FALSE)&lt;&gt;"null",VLOOKUP(B1148,IMPORT!$F:$AF,24,FALSE),""),"")</f>
        <v/>
      </c>
      <c r="Z1148" s="18" t="str">
        <f>IFERROR(IF(VLOOKUP(B1148,IMPORT!$F:$AF,25,FALSE)&lt;&gt;"null",VLOOKUP(B1148,IMPORT!$F:$AF,25,FALSE),""),"")</f>
        <v/>
      </c>
    </row>
    <row r="1149" spans="1:26">
      <c r="A1149" s="1" t="str">
        <f>IFERROR(IF(IMPORT!C1149&lt;&gt;"",IMPORT!C1149,""),"")</f>
        <v/>
      </c>
      <c r="B1149" s="1">
        <f>IFERROR(VLOOKUP(D1149,IMPORT!$1:$1048576,6,FALSE),"")</f>
        <v>0</v>
      </c>
      <c r="C1149" s="1" t="str">
        <f>IFERROR(VLOOKUP(B1149,IMPORT!$F:$G,2,FALSE),"")</f>
        <v/>
      </c>
      <c r="D1149" s="8" t="str">
        <f>IFERROR(IF(IMPORT!A1149&lt;&gt;"",IMPORT!A1149,""),"")</f>
        <v/>
      </c>
      <c r="E1149" s="1">
        <f>IFERROR(VLOOKUP(D1149,IMPORT!$1:$1048576,21,FALSE),"")</f>
        <v>0</v>
      </c>
      <c r="F1149" s="22" t="str">
        <f>IFERROR(IF(VLOOKUP(B1149,IMPORT!$F:$J,4,0)="true","","S"),"")</f>
        <v/>
      </c>
      <c r="G1149" s="10" t="str">
        <f>IFERROR(IF(VLOOKUP(B1149,IMPORT!$F:$J,5,0)="normal","","B"),"")</f>
        <v/>
      </c>
      <c r="H1149" s="23" t="str">
        <f>IFERROR(IF(VLOOKUP(B1149,IMPORT!$F:$L,7,0)="true","","P"),"")</f>
        <v/>
      </c>
      <c r="I1149" s="18" t="str">
        <f>IF(AND(OR(IMPORT!K1149="available",IMPORT!K1149="reservation",IMPORT!K1149="reservation-late"),OR(A1149&lt;&gt;"Z - Garage - Livraison",A1149&lt;&gt;"Z - Garage - Livraison")),B1149,"")</f>
        <v/>
      </c>
      <c r="J1149" s="18" t="str">
        <f>IFERROR(IF(VLOOKUP(B1149,IMPORT!$F:$AF,21,FALSE)&lt;&gt;"null",IF(OR(A1149="Z - Garage - Livraison",A1149="Z - Garage - Restitution"),"",B1149),""),"")</f>
        <v/>
      </c>
      <c r="K1149" s="18" t="str">
        <f>IF(AND(J1149="",OR(IMPORT!K1149="intervention",IMPORT!K1149="intervention-late")),IF(OR(A1149="Z - Garage - Livraison",A1149="Z - Garage - Restitution"),"",B1149),"")</f>
        <v/>
      </c>
      <c r="L1149" s="18" t="str">
        <f t="shared" si="34"/>
        <v/>
      </c>
      <c r="M1149" s="20" t="str">
        <f>IFERROR(INT(IF(OR(IMPORT!K1149="intervention",IMPORT!K1149="intervention-late",IMPORT!K1149="unavailable"),IF(J1149&lt;&gt;"",MID(VLOOKUP(B1149,IMPORT!$F:$AF,21,0),1,10),MID(VLOOKUP(B1149,IMPORT!$F:$AF,19,0),1,10)),"")),"")</f>
        <v/>
      </c>
      <c r="N1149" s="20" t="str">
        <f>IFERROR(INT(IF(OR(IMPORT!K1149="intervention",IMPORT!K1149="intervention-late",IMPORT!K1149="unavailable"),IF(J1149&lt;&gt;"",MID(VLOOKUP(B1149,IMPORT!$F:$AF,22,0),1,10),MID(VLOOKUP(B1149,IMPORT!$F:$AF,20,0),1,10)),"")),"")</f>
        <v/>
      </c>
      <c r="O1149" s="18" t="str">
        <f t="shared" ca="1" si="35"/>
        <v/>
      </c>
      <c r="P1149" s="14" t="str">
        <f>IFERROR(INT(IF(MID(VLOOKUP(B1149,IMPORT!$F:$AF,23,FALSE),1,10)&lt;&gt;"null",MID(VLOOKUP(B1149,IMPORT!$F:$AF,23,FALSE),1,10),"")),"")</f>
        <v/>
      </c>
      <c r="Q1149" s="16" t="str">
        <f>IFERROR(INT(IF(MID(VLOOKUP(B1149,IMPORT!$F:$AF,26,FALSE),1,10)&lt;&gt;"null",MID(VLOOKUP(B1149,IMPORT!$F:$AF,26,FALSE),1,10),"")),"")</f>
        <v/>
      </c>
      <c r="R1149" s="16" t="str">
        <f>IFERROR(IF(VLOOKUP(B1149,IMPORT!$F:$AF,11,FALSE)="true","X",""),"")</f>
        <v/>
      </c>
      <c r="S1149" s="16" t="str">
        <f>IFERROR(IF(VLOOKUP(B1149,IMPORT!$F:$AF,12,FALSE)="true","X",""),"")</f>
        <v/>
      </c>
      <c r="T1149" s="16" t="str">
        <f>IFERROR(IF(VLOOKUP(B1149,IMPORT!$F:$AF,9,FALSE)="true","X",""),"")</f>
        <v/>
      </c>
      <c r="U1149" s="16" t="str">
        <f>IFERROR(IF(VLOOKUP(B1149,IMPORT!$F:$AF,10,FALSE)="true","X",""),"")</f>
        <v/>
      </c>
      <c r="V1149" s="16" t="str">
        <f>IFERROR(IF(VLOOKUP(B1149,IMPORT!$F:$AF,13,FALSE)="true","X",""),"")</f>
        <v/>
      </c>
      <c r="W1149" s="16" t="str">
        <f>IFERROR(IF(VLOOKUP(B1149,IMPORT!$F:$AF,14,FALSE)="true","X",""),"")</f>
        <v/>
      </c>
      <c r="X1149" s="12" t="str">
        <f>IFERROR(INT(IF(MID(VLOOKUP(B1149,IMPORT!$F:$AF,27,FALSE),1,10)&lt;&gt;"null",MID(VLOOKUP(B1149,IMPORT!$F:$AF,27,FALSE),1,10),"-")),"")</f>
        <v/>
      </c>
      <c r="Y1149" s="21" t="str">
        <f>IFERROR(IF(VLOOKUP(B1149,IMPORT!$F:$AF,24,FALSE)&lt;&gt;"null",VLOOKUP(B1149,IMPORT!$F:$AF,24,FALSE),""),"")</f>
        <v/>
      </c>
      <c r="Z1149" s="18" t="str">
        <f>IFERROR(IF(VLOOKUP(B1149,IMPORT!$F:$AF,25,FALSE)&lt;&gt;"null",VLOOKUP(B1149,IMPORT!$F:$AF,25,FALSE),""),"")</f>
        <v/>
      </c>
    </row>
    <row r="1150" spans="1:26">
      <c r="A1150" s="1" t="str">
        <f>IFERROR(IF(IMPORT!C1150&lt;&gt;"",IMPORT!C1150,""),"")</f>
        <v/>
      </c>
      <c r="B1150" s="1">
        <f>IFERROR(VLOOKUP(D1150,IMPORT!$1:$1048576,6,FALSE),"")</f>
        <v>0</v>
      </c>
      <c r="C1150" s="1" t="str">
        <f>IFERROR(VLOOKUP(B1150,IMPORT!$F:$G,2,FALSE),"")</f>
        <v/>
      </c>
      <c r="D1150" s="8" t="str">
        <f>IFERROR(IF(IMPORT!A1150&lt;&gt;"",IMPORT!A1150,""),"")</f>
        <v/>
      </c>
      <c r="E1150" s="1">
        <f>IFERROR(VLOOKUP(D1150,IMPORT!$1:$1048576,21,FALSE),"")</f>
        <v>0</v>
      </c>
      <c r="F1150" s="22" t="str">
        <f>IFERROR(IF(VLOOKUP(B1150,IMPORT!$F:$J,4,0)="true","","S"),"")</f>
        <v/>
      </c>
      <c r="G1150" s="10" t="str">
        <f>IFERROR(IF(VLOOKUP(B1150,IMPORT!$F:$J,5,0)="normal","","B"),"")</f>
        <v/>
      </c>
      <c r="H1150" s="23" t="str">
        <f>IFERROR(IF(VLOOKUP(B1150,IMPORT!$F:$L,7,0)="true","","P"),"")</f>
        <v/>
      </c>
      <c r="I1150" s="18" t="str">
        <f>IF(AND(OR(IMPORT!K1150="available",IMPORT!K1150="reservation",IMPORT!K1150="reservation-late"),OR(A1150&lt;&gt;"Z - Garage - Livraison",A1150&lt;&gt;"Z - Garage - Livraison")),B1150,"")</f>
        <v/>
      </c>
      <c r="J1150" s="18" t="str">
        <f>IFERROR(IF(VLOOKUP(B1150,IMPORT!$F:$AF,21,FALSE)&lt;&gt;"null",IF(OR(A1150="Z - Garage - Livraison",A1150="Z - Garage - Restitution"),"",B1150),""),"")</f>
        <v/>
      </c>
      <c r="K1150" s="18" t="str">
        <f>IF(AND(J1150="",OR(IMPORT!K1150="intervention",IMPORT!K1150="intervention-late")),IF(OR(A1150="Z - Garage - Livraison",A1150="Z - Garage - Restitution"),"",B1150),"")</f>
        <v/>
      </c>
      <c r="L1150" s="18" t="str">
        <f t="shared" si="34"/>
        <v/>
      </c>
      <c r="M1150" s="20" t="str">
        <f>IFERROR(INT(IF(OR(IMPORT!K1150="intervention",IMPORT!K1150="intervention-late",IMPORT!K1150="unavailable"),IF(J1150&lt;&gt;"",MID(VLOOKUP(B1150,IMPORT!$F:$AF,21,0),1,10),MID(VLOOKUP(B1150,IMPORT!$F:$AF,19,0),1,10)),"")),"")</f>
        <v/>
      </c>
      <c r="N1150" s="20" t="str">
        <f>IFERROR(INT(IF(OR(IMPORT!K1150="intervention",IMPORT!K1150="intervention-late",IMPORT!K1150="unavailable"),IF(J1150&lt;&gt;"",MID(VLOOKUP(B1150,IMPORT!$F:$AF,22,0),1,10),MID(VLOOKUP(B1150,IMPORT!$F:$AF,20,0),1,10)),"")),"")</f>
        <v/>
      </c>
      <c r="O1150" s="18" t="str">
        <f t="shared" ca="1" si="35"/>
        <v/>
      </c>
      <c r="P1150" s="14" t="str">
        <f>IFERROR(INT(IF(MID(VLOOKUP(B1150,IMPORT!$F:$AF,23,FALSE),1,10)&lt;&gt;"null",MID(VLOOKUP(B1150,IMPORT!$F:$AF,23,FALSE),1,10),"")),"")</f>
        <v/>
      </c>
      <c r="Q1150" s="16" t="str">
        <f>IFERROR(INT(IF(MID(VLOOKUP(B1150,IMPORT!$F:$AF,26,FALSE),1,10)&lt;&gt;"null",MID(VLOOKUP(B1150,IMPORT!$F:$AF,26,FALSE),1,10),"")),"")</f>
        <v/>
      </c>
      <c r="R1150" s="16" t="str">
        <f>IFERROR(IF(VLOOKUP(B1150,IMPORT!$F:$AF,11,FALSE)="true","X",""),"")</f>
        <v/>
      </c>
      <c r="S1150" s="16" t="str">
        <f>IFERROR(IF(VLOOKUP(B1150,IMPORT!$F:$AF,12,FALSE)="true","X",""),"")</f>
        <v/>
      </c>
      <c r="T1150" s="16" t="str">
        <f>IFERROR(IF(VLOOKUP(B1150,IMPORT!$F:$AF,9,FALSE)="true","X",""),"")</f>
        <v/>
      </c>
      <c r="U1150" s="16" t="str">
        <f>IFERROR(IF(VLOOKUP(B1150,IMPORT!$F:$AF,10,FALSE)="true","X",""),"")</f>
        <v/>
      </c>
      <c r="V1150" s="16" t="str">
        <f>IFERROR(IF(VLOOKUP(B1150,IMPORT!$F:$AF,13,FALSE)="true","X",""),"")</f>
        <v/>
      </c>
      <c r="W1150" s="16" t="str">
        <f>IFERROR(IF(VLOOKUP(B1150,IMPORT!$F:$AF,14,FALSE)="true","X",""),"")</f>
        <v/>
      </c>
      <c r="X1150" s="12" t="str">
        <f>IFERROR(INT(IF(MID(VLOOKUP(B1150,IMPORT!$F:$AF,27,FALSE),1,10)&lt;&gt;"null",MID(VLOOKUP(B1150,IMPORT!$F:$AF,27,FALSE),1,10),"-")),"")</f>
        <v/>
      </c>
      <c r="Y1150" s="21" t="str">
        <f>IFERROR(IF(VLOOKUP(B1150,IMPORT!$F:$AF,24,FALSE)&lt;&gt;"null",VLOOKUP(B1150,IMPORT!$F:$AF,24,FALSE),""),"")</f>
        <v/>
      </c>
      <c r="Z1150" s="18" t="str">
        <f>IFERROR(IF(VLOOKUP(B1150,IMPORT!$F:$AF,25,FALSE)&lt;&gt;"null",VLOOKUP(B1150,IMPORT!$F:$AF,25,FALSE),""),"")</f>
        <v/>
      </c>
    </row>
    <row r="1151" spans="1:26">
      <c r="A1151" s="1" t="str">
        <f>IFERROR(IF(IMPORT!C1151&lt;&gt;"",IMPORT!C1151,""),"")</f>
        <v/>
      </c>
      <c r="B1151" s="1">
        <f>IFERROR(VLOOKUP(D1151,IMPORT!$1:$1048576,6,FALSE),"")</f>
        <v>0</v>
      </c>
      <c r="C1151" s="1" t="str">
        <f>IFERROR(VLOOKUP(B1151,IMPORT!$F:$G,2,FALSE),"")</f>
        <v/>
      </c>
      <c r="D1151" s="8" t="str">
        <f>IFERROR(IF(IMPORT!A1151&lt;&gt;"",IMPORT!A1151,""),"")</f>
        <v/>
      </c>
      <c r="E1151" s="1">
        <f>IFERROR(VLOOKUP(D1151,IMPORT!$1:$1048576,21,FALSE),"")</f>
        <v>0</v>
      </c>
      <c r="F1151" s="22" t="str">
        <f>IFERROR(IF(VLOOKUP(B1151,IMPORT!$F:$J,4,0)="true","","S"),"")</f>
        <v/>
      </c>
      <c r="G1151" s="10" t="str">
        <f>IFERROR(IF(VLOOKUP(B1151,IMPORT!$F:$J,5,0)="normal","","B"),"")</f>
        <v/>
      </c>
      <c r="H1151" s="23" t="str">
        <f>IFERROR(IF(VLOOKUP(B1151,IMPORT!$F:$L,7,0)="true","","P"),"")</f>
        <v/>
      </c>
      <c r="I1151" s="18" t="str">
        <f>IF(AND(OR(IMPORT!K1151="available",IMPORT!K1151="reservation",IMPORT!K1151="reservation-late"),OR(A1151&lt;&gt;"Z - Garage - Livraison",A1151&lt;&gt;"Z - Garage - Livraison")),B1151,"")</f>
        <v/>
      </c>
      <c r="J1151" s="18" t="str">
        <f>IFERROR(IF(VLOOKUP(B1151,IMPORT!$F:$AF,21,FALSE)&lt;&gt;"null",IF(OR(A1151="Z - Garage - Livraison",A1151="Z - Garage - Restitution"),"",B1151),""),"")</f>
        <v/>
      </c>
      <c r="K1151" s="18" t="str">
        <f>IF(AND(J1151="",OR(IMPORT!K1151="intervention",IMPORT!K1151="intervention-late")),IF(OR(A1151="Z - Garage - Livraison",A1151="Z - Garage - Restitution"),"",B1151),"")</f>
        <v/>
      </c>
      <c r="L1151" s="18" t="str">
        <f t="shared" si="34"/>
        <v/>
      </c>
      <c r="M1151" s="20" t="str">
        <f>IFERROR(INT(IF(OR(IMPORT!K1151="intervention",IMPORT!K1151="intervention-late",IMPORT!K1151="unavailable"),IF(J1151&lt;&gt;"",MID(VLOOKUP(B1151,IMPORT!$F:$AF,21,0),1,10),MID(VLOOKUP(B1151,IMPORT!$F:$AF,19,0),1,10)),"")),"")</f>
        <v/>
      </c>
      <c r="N1151" s="20" t="str">
        <f>IFERROR(INT(IF(OR(IMPORT!K1151="intervention",IMPORT!K1151="intervention-late",IMPORT!K1151="unavailable"),IF(J1151&lt;&gt;"",MID(VLOOKUP(B1151,IMPORT!$F:$AF,22,0),1,10),MID(VLOOKUP(B1151,IMPORT!$F:$AF,20,0),1,10)),"")),"")</f>
        <v/>
      </c>
      <c r="O1151" s="18" t="str">
        <f t="shared" ca="1" si="35"/>
        <v/>
      </c>
      <c r="P1151" s="14" t="str">
        <f>IFERROR(INT(IF(MID(VLOOKUP(B1151,IMPORT!$F:$AF,23,FALSE),1,10)&lt;&gt;"null",MID(VLOOKUP(B1151,IMPORT!$F:$AF,23,FALSE),1,10),"")),"")</f>
        <v/>
      </c>
      <c r="Q1151" s="16" t="str">
        <f>IFERROR(INT(IF(MID(VLOOKUP(B1151,IMPORT!$F:$AF,26,FALSE),1,10)&lt;&gt;"null",MID(VLOOKUP(B1151,IMPORT!$F:$AF,26,FALSE),1,10),"")),"")</f>
        <v/>
      </c>
      <c r="R1151" s="16" t="str">
        <f>IFERROR(IF(VLOOKUP(B1151,IMPORT!$F:$AF,11,FALSE)="true","X",""),"")</f>
        <v/>
      </c>
      <c r="S1151" s="16" t="str">
        <f>IFERROR(IF(VLOOKUP(B1151,IMPORT!$F:$AF,12,FALSE)="true","X",""),"")</f>
        <v/>
      </c>
      <c r="T1151" s="16" t="str">
        <f>IFERROR(IF(VLOOKUP(B1151,IMPORT!$F:$AF,9,FALSE)="true","X",""),"")</f>
        <v/>
      </c>
      <c r="U1151" s="16" t="str">
        <f>IFERROR(IF(VLOOKUP(B1151,IMPORT!$F:$AF,10,FALSE)="true","X",""),"")</f>
        <v/>
      </c>
      <c r="V1151" s="16" t="str">
        <f>IFERROR(IF(VLOOKUP(B1151,IMPORT!$F:$AF,13,FALSE)="true","X",""),"")</f>
        <v/>
      </c>
      <c r="W1151" s="16" t="str">
        <f>IFERROR(IF(VLOOKUP(B1151,IMPORT!$F:$AF,14,FALSE)="true","X",""),"")</f>
        <v/>
      </c>
      <c r="X1151" s="12" t="str">
        <f>IFERROR(INT(IF(MID(VLOOKUP(B1151,IMPORT!$F:$AF,27,FALSE),1,10)&lt;&gt;"null",MID(VLOOKUP(B1151,IMPORT!$F:$AF,27,FALSE),1,10),"-")),"")</f>
        <v/>
      </c>
      <c r="Y1151" s="21" t="str">
        <f>IFERROR(IF(VLOOKUP(B1151,IMPORT!$F:$AF,24,FALSE)&lt;&gt;"null",VLOOKUP(B1151,IMPORT!$F:$AF,24,FALSE),""),"")</f>
        <v/>
      </c>
      <c r="Z1151" s="18" t="str">
        <f>IFERROR(IF(VLOOKUP(B1151,IMPORT!$F:$AF,25,FALSE)&lt;&gt;"null",VLOOKUP(B1151,IMPORT!$F:$AF,25,FALSE),""),"")</f>
        <v/>
      </c>
    </row>
    <row r="1152" spans="1:26">
      <c r="A1152" s="1" t="str">
        <f>IFERROR(IF(IMPORT!C1152&lt;&gt;"",IMPORT!C1152,""),"")</f>
        <v/>
      </c>
      <c r="B1152" s="1">
        <f>IFERROR(VLOOKUP(D1152,IMPORT!$1:$1048576,6,FALSE),"")</f>
        <v>0</v>
      </c>
      <c r="C1152" s="1" t="str">
        <f>IFERROR(VLOOKUP(B1152,IMPORT!$F:$G,2,FALSE),"")</f>
        <v/>
      </c>
      <c r="D1152" s="8" t="str">
        <f>IFERROR(IF(IMPORT!A1152&lt;&gt;"",IMPORT!A1152,""),"")</f>
        <v/>
      </c>
      <c r="E1152" s="1">
        <f>IFERROR(VLOOKUP(D1152,IMPORT!$1:$1048576,21,FALSE),"")</f>
        <v>0</v>
      </c>
      <c r="F1152" s="22" t="str">
        <f>IFERROR(IF(VLOOKUP(B1152,IMPORT!$F:$J,4,0)="true","","S"),"")</f>
        <v/>
      </c>
      <c r="G1152" s="10" t="str">
        <f>IFERROR(IF(VLOOKUP(B1152,IMPORT!$F:$J,5,0)="normal","","B"),"")</f>
        <v/>
      </c>
      <c r="H1152" s="23" t="str">
        <f>IFERROR(IF(VLOOKUP(B1152,IMPORT!$F:$L,7,0)="true","","P"),"")</f>
        <v/>
      </c>
      <c r="I1152" s="18" t="str">
        <f>IF(AND(OR(IMPORT!K1152="available",IMPORT!K1152="reservation",IMPORT!K1152="reservation-late"),OR(A1152&lt;&gt;"Z - Garage - Livraison",A1152&lt;&gt;"Z - Garage - Livraison")),B1152,"")</f>
        <v/>
      </c>
      <c r="J1152" s="18" t="str">
        <f>IFERROR(IF(VLOOKUP(B1152,IMPORT!$F:$AF,21,FALSE)&lt;&gt;"null",IF(OR(A1152="Z - Garage - Livraison",A1152="Z - Garage - Restitution"),"",B1152),""),"")</f>
        <v/>
      </c>
      <c r="K1152" s="18" t="str">
        <f>IF(AND(J1152="",OR(IMPORT!K1152="intervention",IMPORT!K1152="intervention-late")),IF(OR(A1152="Z - Garage - Livraison",A1152="Z - Garage - Restitution"),"",B1152),"")</f>
        <v/>
      </c>
      <c r="L1152" s="18" t="str">
        <f t="shared" si="34"/>
        <v/>
      </c>
      <c r="M1152" s="20" t="str">
        <f>IFERROR(INT(IF(OR(IMPORT!K1152="intervention",IMPORT!K1152="intervention-late",IMPORT!K1152="unavailable"),IF(J1152&lt;&gt;"",MID(VLOOKUP(B1152,IMPORT!$F:$AF,21,0),1,10),MID(VLOOKUP(B1152,IMPORT!$F:$AF,19,0),1,10)),"")),"")</f>
        <v/>
      </c>
      <c r="N1152" s="20" t="str">
        <f>IFERROR(INT(IF(OR(IMPORT!K1152="intervention",IMPORT!K1152="intervention-late",IMPORT!K1152="unavailable"),IF(J1152&lt;&gt;"",MID(VLOOKUP(B1152,IMPORT!$F:$AF,22,0),1,10),MID(VLOOKUP(B1152,IMPORT!$F:$AF,20,0),1,10)),"")),"")</f>
        <v/>
      </c>
      <c r="O1152" s="18" t="str">
        <f t="shared" ca="1" si="35"/>
        <v/>
      </c>
      <c r="P1152" s="14" t="str">
        <f>IFERROR(INT(IF(MID(VLOOKUP(B1152,IMPORT!$F:$AF,23,FALSE),1,10)&lt;&gt;"null",MID(VLOOKUP(B1152,IMPORT!$F:$AF,23,FALSE),1,10),"")),"")</f>
        <v/>
      </c>
      <c r="Q1152" s="16" t="str">
        <f>IFERROR(INT(IF(MID(VLOOKUP(B1152,IMPORT!$F:$AF,26,FALSE),1,10)&lt;&gt;"null",MID(VLOOKUP(B1152,IMPORT!$F:$AF,26,FALSE),1,10),"")),"")</f>
        <v/>
      </c>
      <c r="R1152" s="16" t="str">
        <f>IFERROR(IF(VLOOKUP(B1152,IMPORT!$F:$AF,11,FALSE)="true","X",""),"")</f>
        <v/>
      </c>
      <c r="S1152" s="16" t="str">
        <f>IFERROR(IF(VLOOKUP(B1152,IMPORT!$F:$AF,12,FALSE)="true","X",""),"")</f>
        <v/>
      </c>
      <c r="T1152" s="16" t="str">
        <f>IFERROR(IF(VLOOKUP(B1152,IMPORT!$F:$AF,9,FALSE)="true","X",""),"")</f>
        <v/>
      </c>
      <c r="U1152" s="16" t="str">
        <f>IFERROR(IF(VLOOKUP(B1152,IMPORT!$F:$AF,10,FALSE)="true","X",""),"")</f>
        <v/>
      </c>
      <c r="V1152" s="16" t="str">
        <f>IFERROR(IF(VLOOKUP(B1152,IMPORT!$F:$AF,13,FALSE)="true","X",""),"")</f>
        <v/>
      </c>
      <c r="W1152" s="16" t="str">
        <f>IFERROR(IF(VLOOKUP(B1152,IMPORT!$F:$AF,14,FALSE)="true","X",""),"")</f>
        <v/>
      </c>
      <c r="X1152" s="12" t="str">
        <f>IFERROR(INT(IF(MID(VLOOKUP(B1152,IMPORT!$F:$AF,27,FALSE),1,10)&lt;&gt;"null",MID(VLOOKUP(B1152,IMPORT!$F:$AF,27,FALSE),1,10),"-")),"")</f>
        <v/>
      </c>
      <c r="Y1152" s="21" t="str">
        <f>IFERROR(IF(VLOOKUP(B1152,IMPORT!$F:$AF,24,FALSE)&lt;&gt;"null",VLOOKUP(B1152,IMPORT!$F:$AF,24,FALSE),""),"")</f>
        <v/>
      </c>
      <c r="Z1152" s="18" t="str">
        <f>IFERROR(IF(VLOOKUP(B1152,IMPORT!$F:$AF,25,FALSE)&lt;&gt;"null",VLOOKUP(B1152,IMPORT!$F:$AF,25,FALSE),""),"")</f>
        <v/>
      </c>
    </row>
    <row r="1153" spans="1:26">
      <c r="A1153" s="1" t="str">
        <f>IFERROR(IF(IMPORT!C1153&lt;&gt;"",IMPORT!C1153,""),"")</f>
        <v/>
      </c>
      <c r="B1153" s="1">
        <f>IFERROR(VLOOKUP(D1153,IMPORT!$1:$1048576,6,FALSE),"")</f>
        <v>0</v>
      </c>
      <c r="C1153" s="1" t="str">
        <f>IFERROR(VLOOKUP(B1153,IMPORT!$F:$G,2,FALSE),"")</f>
        <v/>
      </c>
      <c r="D1153" s="8" t="str">
        <f>IFERROR(IF(IMPORT!A1153&lt;&gt;"",IMPORT!A1153,""),"")</f>
        <v/>
      </c>
      <c r="E1153" s="1">
        <f>IFERROR(VLOOKUP(D1153,IMPORT!$1:$1048576,21,FALSE),"")</f>
        <v>0</v>
      </c>
      <c r="F1153" s="22" t="str">
        <f>IFERROR(IF(VLOOKUP(B1153,IMPORT!$F:$J,4,0)="true","","S"),"")</f>
        <v/>
      </c>
      <c r="G1153" s="10" t="str">
        <f>IFERROR(IF(VLOOKUP(B1153,IMPORT!$F:$J,5,0)="normal","","B"),"")</f>
        <v/>
      </c>
      <c r="H1153" s="23" t="str">
        <f>IFERROR(IF(VLOOKUP(B1153,IMPORT!$F:$L,7,0)="true","","P"),"")</f>
        <v/>
      </c>
      <c r="I1153" s="18" t="str">
        <f>IF(AND(OR(IMPORT!K1153="available",IMPORT!K1153="reservation",IMPORT!K1153="reservation-late"),OR(A1153&lt;&gt;"Z - Garage - Livraison",A1153&lt;&gt;"Z - Garage - Livraison")),B1153,"")</f>
        <v/>
      </c>
      <c r="J1153" s="18" t="str">
        <f>IFERROR(IF(VLOOKUP(B1153,IMPORT!$F:$AF,21,FALSE)&lt;&gt;"null",IF(OR(A1153="Z - Garage - Livraison",A1153="Z - Garage - Restitution"),"",B1153),""),"")</f>
        <v/>
      </c>
      <c r="K1153" s="18" t="str">
        <f>IF(AND(J1153="",OR(IMPORT!K1153="intervention",IMPORT!K1153="intervention-late")),IF(OR(A1153="Z - Garage - Livraison",A1153="Z - Garage - Restitution"),"",B1153),"")</f>
        <v/>
      </c>
      <c r="L1153" s="18" t="str">
        <f t="shared" si="34"/>
        <v/>
      </c>
      <c r="M1153" s="20" t="str">
        <f>IFERROR(INT(IF(OR(IMPORT!K1153="intervention",IMPORT!K1153="intervention-late",IMPORT!K1153="unavailable"),IF(J1153&lt;&gt;"",MID(VLOOKUP(B1153,IMPORT!$F:$AF,21,0),1,10),MID(VLOOKUP(B1153,IMPORT!$F:$AF,19,0),1,10)),"")),"")</f>
        <v/>
      </c>
      <c r="N1153" s="20" t="str">
        <f>IFERROR(INT(IF(OR(IMPORT!K1153="intervention",IMPORT!K1153="intervention-late",IMPORT!K1153="unavailable"),IF(J1153&lt;&gt;"",MID(VLOOKUP(B1153,IMPORT!$F:$AF,22,0),1,10),MID(VLOOKUP(B1153,IMPORT!$F:$AF,20,0),1,10)),"")),"")</f>
        <v/>
      </c>
      <c r="O1153" s="18" t="str">
        <f t="shared" ca="1" si="35"/>
        <v/>
      </c>
      <c r="P1153" s="14" t="str">
        <f>IFERROR(INT(IF(MID(VLOOKUP(B1153,IMPORT!$F:$AF,23,FALSE),1,10)&lt;&gt;"null",MID(VLOOKUP(B1153,IMPORT!$F:$AF,23,FALSE),1,10),"")),"")</f>
        <v/>
      </c>
      <c r="Q1153" s="16" t="str">
        <f>IFERROR(INT(IF(MID(VLOOKUP(B1153,IMPORT!$F:$AF,26,FALSE),1,10)&lt;&gt;"null",MID(VLOOKUP(B1153,IMPORT!$F:$AF,26,FALSE),1,10),"")),"")</f>
        <v/>
      </c>
      <c r="R1153" s="16" t="str">
        <f>IFERROR(IF(VLOOKUP(B1153,IMPORT!$F:$AF,11,FALSE)="true","X",""),"")</f>
        <v/>
      </c>
      <c r="S1153" s="16" t="str">
        <f>IFERROR(IF(VLOOKUP(B1153,IMPORT!$F:$AF,12,FALSE)="true","X",""),"")</f>
        <v/>
      </c>
      <c r="T1153" s="16" t="str">
        <f>IFERROR(IF(VLOOKUP(B1153,IMPORT!$F:$AF,9,FALSE)="true","X",""),"")</f>
        <v/>
      </c>
      <c r="U1153" s="16" t="str">
        <f>IFERROR(IF(VLOOKUP(B1153,IMPORT!$F:$AF,10,FALSE)="true","X",""),"")</f>
        <v/>
      </c>
      <c r="V1153" s="16" t="str">
        <f>IFERROR(IF(VLOOKUP(B1153,IMPORT!$F:$AF,13,FALSE)="true","X",""),"")</f>
        <v/>
      </c>
      <c r="W1153" s="16" t="str">
        <f>IFERROR(IF(VLOOKUP(B1153,IMPORT!$F:$AF,14,FALSE)="true","X",""),"")</f>
        <v/>
      </c>
      <c r="X1153" s="12" t="str">
        <f>IFERROR(INT(IF(MID(VLOOKUP(B1153,IMPORT!$F:$AF,27,FALSE),1,10)&lt;&gt;"null",MID(VLOOKUP(B1153,IMPORT!$F:$AF,27,FALSE),1,10),"-")),"")</f>
        <v/>
      </c>
      <c r="Y1153" s="21" t="str">
        <f>IFERROR(IF(VLOOKUP(B1153,IMPORT!$F:$AF,24,FALSE)&lt;&gt;"null",VLOOKUP(B1153,IMPORT!$F:$AF,24,FALSE),""),"")</f>
        <v/>
      </c>
      <c r="Z1153" s="18" t="str">
        <f>IFERROR(IF(VLOOKUP(B1153,IMPORT!$F:$AF,25,FALSE)&lt;&gt;"null",VLOOKUP(B1153,IMPORT!$F:$AF,25,FALSE),""),"")</f>
        <v/>
      </c>
    </row>
    <row r="1154" spans="1:26">
      <c r="A1154" s="1" t="str">
        <f>IFERROR(IF(IMPORT!C1154&lt;&gt;"",IMPORT!C1154,""),"")</f>
        <v/>
      </c>
      <c r="B1154" s="1">
        <f>IFERROR(VLOOKUP(D1154,IMPORT!$1:$1048576,6,FALSE),"")</f>
        <v>0</v>
      </c>
      <c r="C1154" s="1" t="str">
        <f>IFERROR(VLOOKUP(B1154,IMPORT!$F:$G,2,FALSE),"")</f>
        <v/>
      </c>
      <c r="D1154" s="8" t="str">
        <f>IFERROR(IF(IMPORT!A1154&lt;&gt;"",IMPORT!A1154,""),"")</f>
        <v/>
      </c>
      <c r="E1154" s="1">
        <f>IFERROR(VLOOKUP(D1154,IMPORT!$1:$1048576,21,FALSE),"")</f>
        <v>0</v>
      </c>
      <c r="F1154" s="22" t="str">
        <f>IFERROR(IF(VLOOKUP(B1154,IMPORT!$F:$J,4,0)="true","","S"),"")</f>
        <v/>
      </c>
      <c r="G1154" s="10" t="str">
        <f>IFERROR(IF(VLOOKUP(B1154,IMPORT!$F:$J,5,0)="normal","","B"),"")</f>
        <v/>
      </c>
      <c r="H1154" s="23" t="str">
        <f>IFERROR(IF(VLOOKUP(B1154,IMPORT!$F:$L,7,0)="true","","P"),"")</f>
        <v/>
      </c>
      <c r="I1154" s="18" t="str">
        <f>IF(AND(OR(IMPORT!K1154="available",IMPORT!K1154="reservation",IMPORT!K1154="reservation-late"),OR(A1154&lt;&gt;"Z - Garage - Livraison",A1154&lt;&gt;"Z - Garage - Livraison")),B1154,"")</f>
        <v/>
      </c>
      <c r="J1154" s="18" t="str">
        <f>IFERROR(IF(VLOOKUP(B1154,IMPORT!$F:$AF,21,FALSE)&lt;&gt;"null",IF(OR(A1154="Z - Garage - Livraison",A1154="Z - Garage - Restitution"),"",B1154),""),"")</f>
        <v/>
      </c>
      <c r="K1154" s="18" t="str">
        <f>IF(AND(J1154="",OR(IMPORT!K1154="intervention",IMPORT!K1154="intervention-late")),IF(OR(A1154="Z - Garage - Livraison",A1154="Z - Garage - Restitution"),"",B1154),"")</f>
        <v/>
      </c>
      <c r="L1154" s="18" t="str">
        <f t="shared" ref="L1154:L1200" si="36">IFERROR(IF(OR(A1154="Z - Garage - Livraison",A1154="Z - Garage - Restitution"),B1154,""),"")</f>
        <v/>
      </c>
      <c r="M1154" s="20" t="str">
        <f>IFERROR(INT(IF(OR(IMPORT!K1154="intervention",IMPORT!K1154="intervention-late",IMPORT!K1154="unavailable"),IF(J1154&lt;&gt;"",MID(VLOOKUP(B1154,IMPORT!$F:$AF,21,0),1,10),MID(VLOOKUP(B1154,IMPORT!$F:$AF,19,0),1,10)),"")),"")</f>
        <v/>
      </c>
      <c r="N1154" s="20" t="str">
        <f>IFERROR(INT(IF(OR(IMPORT!K1154="intervention",IMPORT!K1154="intervention-late",IMPORT!K1154="unavailable"),IF(J1154&lt;&gt;"",MID(VLOOKUP(B1154,IMPORT!$F:$AF,22,0),1,10),MID(VLOOKUP(B1154,IMPORT!$F:$AF,20,0),1,10)),"")),"")</f>
        <v/>
      </c>
      <c r="O1154" s="18" t="str">
        <f t="shared" ca="1" si="35"/>
        <v/>
      </c>
      <c r="P1154" s="14" t="str">
        <f>IFERROR(INT(IF(MID(VLOOKUP(B1154,IMPORT!$F:$AF,23,FALSE),1,10)&lt;&gt;"null",MID(VLOOKUP(B1154,IMPORT!$F:$AF,23,FALSE),1,10),"")),"")</f>
        <v/>
      </c>
      <c r="Q1154" s="16" t="str">
        <f>IFERROR(INT(IF(MID(VLOOKUP(B1154,IMPORT!$F:$AF,26,FALSE),1,10)&lt;&gt;"null",MID(VLOOKUP(B1154,IMPORT!$F:$AF,26,FALSE),1,10),"")),"")</f>
        <v/>
      </c>
      <c r="R1154" s="16" t="str">
        <f>IFERROR(IF(VLOOKUP(B1154,IMPORT!$F:$AF,11,FALSE)="true","X",""),"")</f>
        <v/>
      </c>
      <c r="S1154" s="16" t="str">
        <f>IFERROR(IF(VLOOKUP(B1154,IMPORT!$F:$AF,12,FALSE)="true","X",""),"")</f>
        <v/>
      </c>
      <c r="T1154" s="16" t="str">
        <f>IFERROR(IF(VLOOKUP(B1154,IMPORT!$F:$AF,9,FALSE)="true","X",""),"")</f>
        <v/>
      </c>
      <c r="U1154" s="16" t="str">
        <f>IFERROR(IF(VLOOKUP(B1154,IMPORT!$F:$AF,10,FALSE)="true","X",""),"")</f>
        <v/>
      </c>
      <c r="V1154" s="16" t="str">
        <f>IFERROR(IF(VLOOKUP(B1154,IMPORT!$F:$AF,13,FALSE)="true","X",""),"")</f>
        <v/>
      </c>
      <c r="W1154" s="16" t="str">
        <f>IFERROR(IF(VLOOKUP(B1154,IMPORT!$F:$AF,14,FALSE)="true","X",""),"")</f>
        <v/>
      </c>
      <c r="X1154" s="12" t="str">
        <f>IFERROR(INT(IF(MID(VLOOKUP(B1154,IMPORT!$F:$AF,27,FALSE),1,10)&lt;&gt;"null",MID(VLOOKUP(B1154,IMPORT!$F:$AF,27,FALSE),1,10),"-")),"")</f>
        <v/>
      </c>
      <c r="Y1154" s="21" t="str">
        <f>IFERROR(IF(VLOOKUP(B1154,IMPORT!$F:$AF,24,FALSE)&lt;&gt;"null",VLOOKUP(B1154,IMPORT!$F:$AF,24,FALSE),""),"")</f>
        <v/>
      </c>
      <c r="Z1154" s="18" t="str">
        <f>IFERROR(IF(VLOOKUP(B1154,IMPORT!$F:$AF,25,FALSE)&lt;&gt;"null",VLOOKUP(B1154,IMPORT!$F:$AF,25,FALSE),""),"")</f>
        <v/>
      </c>
    </row>
    <row r="1155" spans="1:26">
      <c r="A1155" s="1" t="str">
        <f>IFERROR(IF(IMPORT!C1155&lt;&gt;"",IMPORT!C1155,""),"")</f>
        <v/>
      </c>
      <c r="B1155" s="1">
        <f>IFERROR(VLOOKUP(D1155,IMPORT!$1:$1048576,6,FALSE),"")</f>
        <v>0</v>
      </c>
      <c r="C1155" s="1" t="str">
        <f>IFERROR(VLOOKUP(B1155,IMPORT!$F:$G,2,FALSE),"")</f>
        <v/>
      </c>
      <c r="D1155" s="8" t="str">
        <f>IFERROR(IF(IMPORT!A1155&lt;&gt;"",IMPORT!A1155,""),"")</f>
        <v/>
      </c>
      <c r="E1155" s="1">
        <f>IFERROR(VLOOKUP(D1155,IMPORT!$1:$1048576,21,FALSE),"")</f>
        <v>0</v>
      </c>
      <c r="F1155" s="22" t="str">
        <f>IFERROR(IF(VLOOKUP(B1155,IMPORT!$F:$J,4,0)="true","","S"),"")</f>
        <v/>
      </c>
      <c r="G1155" s="10" t="str">
        <f>IFERROR(IF(VLOOKUP(B1155,IMPORT!$F:$J,5,0)="normal","","B"),"")</f>
        <v/>
      </c>
      <c r="H1155" s="23" t="str">
        <f>IFERROR(IF(VLOOKUP(B1155,IMPORT!$F:$L,7,0)="true","","P"),"")</f>
        <v/>
      </c>
      <c r="I1155" s="18" t="str">
        <f>IF(AND(OR(IMPORT!K1155="available",IMPORT!K1155="reservation",IMPORT!K1155="reservation-late"),OR(A1155&lt;&gt;"Z - Garage - Livraison",A1155&lt;&gt;"Z - Garage - Livraison")),B1155,"")</f>
        <v/>
      </c>
      <c r="J1155" s="18" t="str">
        <f>IFERROR(IF(VLOOKUP(B1155,IMPORT!$F:$AF,21,FALSE)&lt;&gt;"null",IF(OR(A1155="Z - Garage - Livraison",A1155="Z - Garage - Restitution"),"",B1155),""),"")</f>
        <v/>
      </c>
      <c r="K1155" s="18" t="str">
        <f>IF(AND(J1155="",OR(IMPORT!K1155="intervention",IMPORT!K1155="intervention-late")),IF(OR(A1155="Z - Garage - Livraison",A1155="Z - Garage - Restitution"),"",B1155),"")</f>
        <v/>
      </c>
      <c r="L1155" s="18" t="str">
        <f t="shared" si="36"/>
        <v/>
      </c>
      <c r="M1155" s="20" t="str">
        <f>IFERROR(INT(IF(OR(IMPORT!K1155="intervention",IMPORT!K1155="intervention-late",IMPORT!K1155="unavailable"),IF(J1155&lt;&gt;"",MID(VLOOKUP(B1155,IMPORT!$F:$AF,21,0),1,10),MID(VLOOKUP(B1155,IMPORT!$F:$AF,19,0),1,10)),"")),"")</f>
        <v/>
      </c>
      <c r="N1155" s="20" t="str">
        <f>IFERROR(INT(IF(OR(IMPORT!K1155="intervention",IMPORT!K1155="intervention-late",IMPORT!K1155="unavailable"),IF(J1155&lt;&gt;"",MID(VLOOKUP(B1155,IMPORT!$F:$AF,22,0),1,10),MID(VLOOKUP(B1155,IMPORT!$F:$AF,20,0),1,10)),"")),"")</f>
        <v/>
      </c>
      <c r="O1155" s="18" t="str">
        <f t="shared" ref="O1155:O1200" ca="1" si="37">IF(J1155&lt;&gt;"",IF(N1155&lt;&gt;"",N1155-TODAY(),""),"")</f>
        <v/>
      </c>
      <c r="P1155" s="14" t="str">
        <f>IFERROR(INT(IF(MID(VLOOKUP(B1155,IMPORT!$F:$AF,23,FALSE),1,10)&lt;&gt;"null",MID(VLOOKUP(B1155,IMPORT!$F:$AF,23,FALSE),1,10),"")),"")</f>
        <v/>
      </c>
      <c r="Q1155" s="16" t="str">
        <f>IFERROR(INT(IF(MID(VLOOKUP(B1155,IMPORT!$F:$AF,26,FALSE),1,10)&lt;&gt;"null",MID(VLOOKUP(B1155,IMPORT!$F:$AF,26,FALSE),1,10),"")),"")</f>
        <v/>
      </c>
      <c r="R1155" s="16" t="str">
        <f>IFERROR(IF(VLOOKUP(B1155,IMPORT!$F:$AF,11,FALSE)="true","X",""),"")</f>
        <v/>
      </c>
      <c r="S1155" s="16" t="str">
        <f>IFERROR(IF(VLOOKUP(B1155,IMPORT!$F:$AF,12,FALSE)="true","X",""),"")</f>
        <v/>
      </c>
      <c r="T1155" s="16" t="str">
        <f>IFERROR(IF(VLOOKUP(B1155,IMPORT!$F:$AF,9,FALSE)="true","X",""),"")</f>
        <v/>
      </c>
      <c r="U1155" s="16" t="str">
        <f>IFERROR(IF(VLOOKUP(B1155,IMPORT!$F:$AF,10,FALSE)="true","X",""),"")</f>
        <v/>
      </c>
      <c r="V1155" s="16" t="str">
        <f>IFERROR(IF(VLOOKUP(B1155,IMPORT!$F:$AF,13,FALSE)="true","X",""),"")</f>
        <v/>
      </c>
      <c r="W1155" s="16" t="str">
        <f>IFERROR(IF(VLOOKUP(B1155,IMPORT!$F:$AF,14,FALSE)="true","X",""),"")</f>
        <v/>
      </c>
      <c r="X1155" s="12" t="str">
        <f>IFERROR(INT(IF(MID(VLOOKUP(B1155,IMPORT!$F:$AF,27,FALSE),1,10)&lt;&gt;"null",MID(VLOOKUP(B1155,IMPORT!$F:$AF,27,FALSE),1,10),"-")),"")</f>
        <v/>
      </c>
      <c r="Y1155" s="21" t="str">
        <f>IFERROR(IF(VLOOKUP(B1155,IMPORT!$F:$AF,24,FALSE)&lt;&gt;"null",VLOOKUP(B1155,IMPORT!$F:$AF,24,FALSE),""),"")</f>
        <v/>
      </c>
      <c r="Z1155" s="18" t="str">
        <f>IFERROR(IF(VLOOKUP(B1155,IMPORT!$F:$AF,25,FALSE)&lt;&gt;"null",VLOOKUP(B1155,IMPORT!$F:$AF,25,FALSE),""),"")</f>
        <v/>
      </c>
    </row>
    <row r="1156" spans="1:26">
      <c r="A1156" s="1" t="str">
        <f>IFERROR(IF(IMPORT!C1156&lt;&gt;"",IMPORT!C1156,""),"")</f>
        <v/>
      </c>
      <c r="B1156" s="1">
        <f>IFERROR(VLOOKUP(D1156,IMPORT!$1:$1048576,6,FALSE),"")</f>
        <v>0</v>
      </c>
      <c r="C1156" s="1" t="str">
        <f>IFERROR(VLOOKUP(B1156,IMPORT!$F:$G,2,FALSE),"")</f>
        <v/>
      </c>
      <c r="D1156" s="8" t="str">
        <f>IFERROR(IF(IMPORT!A1156&lt;&gt;"",IMPORT!A1156,""),"")</f>
        <v/>
      </c>
      <c r="E1156" s="1">
        <f>IFERROR(VLOOKUP(D1156,IMPORT!$1:$1048576,21,FALSE),"")</f>
        <v>0</v>
      </c>
      <c r="F1156" s="22" t="str">
        <f>IFERROR(IF(VLOOKUP(B1156,IMPORT!$F:$J,4,0)="true","","S"),"")</f>
        <v/>
      </c>
      <c r="G1156" s="10" t="str">
        <f>IFERROR(IF(VLOOKUP(B1156,IMPORT!$F:$J,5,0)="normal","","B"),"")</f>
        <v/>
      </c>
      <c r="H1156" s="23" t="str">
        <f>IFERROR(IF(VLOOKUP(B1156,IMPORT!$F:$L,7,0)="true","","P"),"")</f>
        <v/>
      </c>
      <c r="I1156" s="18" t="str">
        <f>IF(AND(OR(IMPORT!K1156="available",IMPORT!K1156="reservation",IMPORT!K1156="reservation-late"),OR(A1156&lt;&gt;"Z - Garage - Livraison",A1156&lt;&gt;"Z - Garage - Livraison")),B1156,"")</f>
        <v/>
      </c>
      <c r="J1156" s="18" t="str">
        <f>IFERROR(IF(VLOOKUP(B1156,IMPORT!$F:$AF,21,FALSE)&lt;&gt;"null",IF(OR(A1156="Z - Garage - Livraison",A1156="Z - Garage - Restitution"),"",B1156),""),"")</f>
        <v/>
      </c>
      <c r="K1156" s="18" t="str">
        <f>IF(AND(J1156="",OR(IMPORT!K1156="intervention",IMPORT!K1156="intervention-late")),IF(OR(A1156="Z - Garage - Livraison",A1156="Z - Garage - Restitution"),"",B1156),"")</f>
        <v/>
      </c>
      <c r="L1156" s="18" t="str">
        <f t="shared" si="36"/>
        <v/>
      </c>
      <c r="M1156" s="20" t="str">
        <f>IFERROR(INT(IF(OR(IMPORT!K1156="intervention",IMPORT!K1156="intervention-late",IMPORT!K1156="unavailable"),IF(J1156&lt;&gt;"",MID(VLOOKUP(B1156,IMPORT!$F:$AF,21,0),1,10),MID(VLOOKUP(B1156,IMPORT!$F:$AF,19,0),1,10)),"")),"")</f>
        <v/>
      </c>
      <c r="N1156" s="20" t="str">
        <f>IFERROR(INT(IF(OR(IMPORT!K1156="intervention",IMPORT!K1156="intervention-late",IMPORT!K1156="unavailable"),IF(J1156&lt;&gt;"",MID(VLOOKUP(B1156,IMPORT!$F:$AF,22,0),1,10),MID(VLOOKUP(B1156,IMPORT!$F:$AF,20,0),1,10)),"")),"")</f>
        <v/>
      </c>
      <c r="O1156" s="18" t="str">
        <f t="shared" ca="1" si="37"/>
        <v/>
      </c>
      <c r="P1156" s="14" t="str">
        <f>IFERROR(INT(IF(MID(VLOOKUP(B1156,IMPORT!$F:$AF,23,FALSE),1,10)&lt;&gt;"null",MID(VLOOKUP(B1156,IMPORT!$F:$AF,23,FALSE),1,10),"")),"")</f>
        <v/>
      </c>
      <c r="Q1156" s="16" t="str">
        <f>IFERROR(INT(IF(MID(VLOOKUP(B1156,IMPORT!$F:$AF,26,FALSE),1,10)&lt;&gt;"null",MID(VLOOKUP(B1156,IMPORT!$F:$AF,26,FALSE),1,10),"")),"")</f>
        <v/>
      </c>
      <c r="R1156" s="16" t="str">
        <f>IFERROR(IF(VLOOKUP(B1156,IMPORT!$F:$AF,11,FALSE)="true","X",""),"")</f>
        <v/>
      </c>
      <c r="S1156" s="16" t="str">
        <f>IFERROR(IF(VLOOKUP(B1156,IMPORT!$F:$AF,12,FALSE)="true","X",""),"")</f>
        <v/>
      </c>
      <c r="T1156" s="16" t="str">
        <f>IFERROR(IF(VLOOKUP(B1156,IMPORT!$F:$AF,9,FALSE)="true","X",""),"")</f>
        <v/>
      </c>
      <c r="U1156" s="16" t="str">
        <f>IFERROR(IF(VLOOKUP(B1156,IMPORT!$F:$AF,10,FALSE)="true","X",""),"")</f>
        <v/>
      </c>
      <c r="V1156" s="16" t="str">
        <f>IFERROR(IF(VLOOKUP(B1156,IMPORT!$F:$AF,13,FALSE)="true","X",""),"")</f>
        <v/>
      </c>
      <c r="W1156" s="16" t="str">
        <f>IFERROR(IF(VLOOKUP(B1156,IMPORT!$F:$AF,14,FALSE)="true","X",""),"")</f>
        <v/>
      </c>
      <c r="X1156" s="12" t="str">
        <f>IFERROR(INT(IF(MID(VLOOKUP(B1156,IMPORT!$F:$AF,27,FALSE),1,10)&lt;&gt;"null",MID(VLOOKUP(B1156,IMPORT!$F:$AF,27,FALSE),1,10),"-")),"")</f>
        <v/>
      </c>
      <c r="Y1156" s="21" t="str">
        <f>IFERROR(IF(VLOOKUP(B1156,IMPORT!$F:$AF,24,FALSE)&lt;&gt;"null",VLOOKUP(B1156,IMPORT!$F:$AF,24,FALSE),""),"")</f>
        <v/>
      </c>
      <c r="Z1156" s="18" t="str">
        <f>IFERROR(IF(VLOOKUP(B1156,IMPORT!$F:$AF,25,FALSE)&lt;&gt;"null",VLOOKUP(B1156,IMPORT!$F:$AF,25,FALSE),""),"")</f>
        <v/>
      </c>
    </row>
    <row r="1157" spans="1:26">
      <c r="A1157" s="1" t="str">
        <f>IFERROR(IF(IMPORT!C1157&lt;&gt;"",IMPORT!C1157,""),"")</f>
        <v/>
      </c>
      <c r="B1157" s="1">
        <f>IFERROR(VLOOKUP(D1157,IMPORT!$1:$1048576,6,FALSE),"")</f>
        <v>0</v>
      </c>
      <c r="C1157" s="1" t="str">
        <f>IFERROR(VLOOKUP(B1157,IMPORT!$F:$G,2,FALSE),"")</f>
        <v/>
      </c>
      <c r="D1157" s="8" t="str">
        <f>IFERROR(IF(IMPORT!A1157&lt;&gt;"",IMPORT!A1157,""),"")</f>
        <v/>
      </c>
      <c r="E1157" s="1">
        <f>IFERROR(VLOOKUP(D1157,IMPORT!$1:$1048576,21,FALSE),"")</f>
        <v>0</v>
      </c>
      <c r="F1157" s="22" t="str">
        <f>IFERROR(IF(VLOOKUP(B1157,IMPORT!$F:$J,4,0)="true","","S"),"")</f>
        <v/>
      </c>
      <c r="G1157" s="10" t="str">
        <f>IFERROR(IF(VLOOKUP(B1157,IMPORT!$F:$J,5,0)="normal","","B"),"")</f>
        <v/>
      </c>
      <c r="H1157" s="23" t="str">
        <f>IFERROR(IF(VLOOKUP(B1157,IMPORT!$F:$L,7,0)="true","","P"),"")</f>
        <v/>
      </c>
      <c r="I1157" s="18" t="str">
        <f>IF(AND(OR(IMPORT!K1157="available",IMPORT!K1157="reservation",IMPORT!K1157="reservation-late"),OR(A1157&lt;&gt;"Z - Garage - Livraison",A1157&lt;&gt;"Z - Garage - Livraison")),B1157,"")</f>
        <v/>
      </c>
      <c r="J1157" s="18" t="str">
        <f>IFERROR(IF(VLOOKUP(B1157,IMPORT!$F:$AF,21,FALSE)&lt;&gt;"null",IF(OR(A1157="Z - Garage - Livraison",A1157="Z - Garage - Restitution"),"",B1157),""),"")</f>
        <v/>
      </c>
      <c r="K1157" s="18" t="str">
        <f>IF(AND(J1157="",OR(IMPORT!K1157="intervention",IMPORT!K1157="intervention-late")),IF(OR(A1157="Z - Garage - Livraison",A1157="Z - Garage - Restitution"),"",B1157),"")</f>
        <v/>
      </c>
      <c r="L1157" s="18" t="str">
        <f t="shared" si="36"/>
        <v/>
      </c>
      <c r="M1157" s="20" t="str">
        <f>IFERROR(INT(IF(OR(IMPORT!K1157="intervention",IMPORT!K1157="intervention-late",IMPORT!K1157="unavailable"),IF(J1157&lt;&gt;"",MID(VLOOKUP(B1157,IMPORT!$F:$AF,21,0),1,10),MID(VLOOKUP(B1157,IMPORT!$F:$AF,19,0),1,10)),"")),"")</f>
        <v/>
      </c>
      <c r="N1157" s="20" t="str">
        <f>IFERROR(INT(IF(OR(IMPORT!K1157="intervention",IMPORT!K1157="intervention-late",IMPORT!K1157="unavailable"),IF(J1157&lt;&gt;"",MID(VLOOKUP(B1157,IMPORT!$F:$AF,22,0),1,10),MID(VLOOKUP(B1157,IMPORT!$F:$AF,20,0),1,10)),"")),"")</f>
        <v/>
      </c>
      <c r="O1157" s="18" t="str">
        <f t="shared" ca="1" si="37"/>
        <v/>
      </c>
      <c r="P1157" s="14" t="str">
        <f>IFERROR(INT(IF(MID(VLOOKUP(B1157,IMPORT!$F:$AF,23,FALSE),1,10)&lt;&gt;"null",MID(VLOOKUP(B1157,IMPORT!$F:$AF,23,FALSE),1,10),"")),"")</f>
        <v/>
      </c>
      <c r="Q1157" s="16" t="str">
        <f>IFERROR(INT(IF(MID(VLOOKUP(B1157,IMPORT!$F:$AF,26,FALSE),1,10)&lt;&gt;"null",MID(VLOOKUP(B1157,IMPORT!$F:$AF,26,FALSE),1,10),"")),"")</f>
        <v/>
      </c>
      <c r="R1157" s="16" t="str">
        <f>IFERROR(IF(VLOOKUP(B1157,IMPORT!$F:$AF,11,FALSE)="true","X",""),"")</f>
        <v/>
      </c>
      <c r="S1157" s="16" t="str">
        <f>IFERROR(IF(VLOOKUP(B1157,IMPORT!$F:$AF,12,FALSE)="true","X",""),"")</f>
        <v/>
      </c>
      <c r="T1157" s="16" t="str">
        <f>IFERROR(IF(VLOOKUP(B1157,IMPORT!$F:$AF,9,FALSE)="true","X",""),"")</f>
        <v/>
      </c>
      <c r="U1157" s="16" t="str">
        <f>IFERROR(IF(VLOOKUP(B1157,IMPORT!$F:$AF,10,FALSE)="true","X",""),"")</f>
        <v/>
      </c>
      <c r="V1157" s="16" t="str">
        <f>IFERROR(IF(VLOOKUP(B1157,IMPORT!$F:$AF,13,FALSE)="true","X",""),"")</f>
        <v/>
      </c>
      <c r="W1157" s="16" t="str">
        <f>IFERROR(IF(VLOOKUP(B1157,IMPORT!$F:$AF,14,FALSE)="true","X",""),"")</f>
        <v/>
      </c>
      <c r="X1157" s="12" t="str">
        <f>IFERROR(INT(IF(MID(VLOOKUP(B1157,IMPORT!$F:$AF,27,FALSE),1,10)&lt;&gt;"null",MID(VLOOKUP(B1157,IMPORT!$F:$AF,27,FALSE),1,10),"-")),"")</f>
        <v/>
      </c>
      <c r="Y1157" s="21" t="str">
        <f>IFERROR(IF(VLOOKUP(B1157,IMPORT!$F:$AF,24,FALSE)&lt;&gt;"null",VLOOKUP(B1157,IMPORT!$F:$AF,24,FALSE),""),"")</f>
        <v/>
      </c>
      <c r="Z1157" s="18" t="str">
        <f>IFERROR(IF(VLOOKUP(B1157,IMPORT!$F:$AF,25,FALSE)&lt;&gt;"null",VLOOKUP(B1157,IMPORT!$F:$AF,25,FALSE),""),"")</f>
        <v/>
      </c>
    </row>
    <row r="1158" spans="1:26">
      <c r="A1158" s="1" t="str">
        <f>IFERROR(IF(IMPORT!C1158&lt;&gt;"",IMPORT!C1158,""),"")</f>
        <v/>
      </c>
      <c r="B1158" s="1">
        <f>IFERROR(VLOOKUP(D1158,IMPORT!$1:$1048576,6,FALSE),"")</f>
        <v>0</v>
      </c>
      <c r="C1158" s="1" t="str">
        <f>IFERROR(VLOOKUP(B1158,IMPORT!$F:$G,2,FALSE),"")</f>
        <v/>
      </c>
      <c r="D1158" s="8" t="str">
        <f>IFERROR(IF(IMPORT!A1158&lt;&gt;"",IMPORT!A1158,""),"")</f>
        <v/>
      </c>
      <c r="E1158" s="1">
        <f>IFERROR(VLOOKUP(D1158,IMPORT!$1:$1048576,21,FALSE),"")</f>
        <v>0</v>
      </c>
      <c r="F1158" s="22" t="str">
        <f>IFERROR(IF(VLOOKUP(B1158,IMPORT!$F:$J,4,0)="true","","S"),"")</f>
        <v/>
      </c>
      <c r="G1158" s="10" t="str">
        <f>IFERROR(IF(VLOOKUP(B1158,IMPORT!$F:$J,5,0)="normal","","B"),"")</f>
        <v/>
      </c>
      <c r="H1158" s="23" t="str">
        <f>IFERROR(IF(VLOOKUP(B1158,IMPORT!$F:$L,7,0)="true","","P"),"")</f>
        <v/>
      </c>
      <c r="I1158" s="18" t="str">
        <f>IF(AND(OR(IMPORT!K1158="available",IMPORT!K1158="reservation",IMPORT!K1158="reservation-late"),OR(A1158&lt;&gt;"Z - Garage - Livraison",A1158&lt;&gt;"Z - Garage - Livraison")),B1158,"")</f>
        <v/>
      </c>
      <c r="J1158" s="18" t="str">
        <f>IFERROR(IF(VLOOKUP(B1158,IMPORT!$F:$AF,21,FALSE)&lt;&gt;"null",IF(OR(A1158="Z - Garage - Livraison",A1158="Z - Garage - Restitution"),"",B1158),""),"")</f>
        <v/>
      </c>
      <c r="K1158" s="18" t="str">
        <f>IF(AND(J1158="",OR(IMPORT!K1158="intervention",IMPORT!K1158="intervention-late")),IF(OR(A1158="Z - Garage - Livraison",A1158="Z - Garage - Restitution"),"",B1158),"")</f>
        <v/>
      </c>
      <c r="L1158" s="18" t="str">
        <f t="shared" si="36"/>
        <v/>
      </c>
      <c r="M1158" s="20" t="str">
        <f>IFERROR(INT(IF(OR(IMPORT!K1158="intervention",IMPORT!K1158="intervention-late",IMPORT!K1158="unavailable"),IF(J1158&lt;&gt;"",MID(VLOOKUP(B1158,IMPORT!$F:$AF,21,0),1,10),MID(VLOOKUP(B1158,IMPORT!$F:$AF,19,0),1,10)),"")),"")</f>
        <v/>
      </c>
      <c r="N1158" s="20" t="str">
        <f>IFERROR(INT(IF(OR(IMPORT!K1158="intervention",IMPORT!K1158="intervention-late",IMPORT!K1158="unavailable"),IF(J1158&lt;&gt;"",MID(VLOOKUP(B1158,IMPORT!$F:$AF,22,0),1,10),MID(VLOOKUP(B1158,IMPORT!$F:$AF,20,0),1,10)),"")),"")</f>
        <v/>
      </c>
      <c r="O1158" s="18" t="str">
        <f t="shared" ca="1" si="37"/>
        <v/>
      </c>
      <c r="P1158" s="14" t="str">
        <f>IFERROR(INT(IF(MID(VLOOKUP(B1158,IMPORT!$F:$AF,23,FALSE),1,10)&lt;&gt;"null",MID(VLOOKUP(B1158,IMPORT!$F:$AF,23,FALSE),1,10),"")),"")</f>
        <v/>
      </c>
      <c r="Q1158" s="16" t="str">
        <f>IFERROR(INT(IF(MID(VLOOKUP(B1158,IMPORT!$F:$AF,26,FALSE),1,10)&lt;&gt;"null",MID(VLOOKUP(B1158,IMPORT!$F:$AF,26,FALSE),1,10),"")),"")</f>
        <v/>
      </c>
      <c r="R1158" s="16" t="str">
        <f>IFERROR(IF(VLOOKUP(B1158,IMPORT!$F:$AF,11,FALSE)="true","X",""),"")</f>
        <v/>
      </c>
      <c r="S1158" s="16" t="str">
        <f>IFERROR(IF(VLOOKUP(B1158,IMPORT!$F:$AF,12,FALSE)="true","X",""),"")</f>
        <v/>
      </c>
      <c r="T1158" s="16" t="str">
        <f>IFERROR(IF(VLOOKUP(B1158,IMPORT!$F:$AF,9,FALSE)="true","X",""),"")</f>
        <v/>
      </c>
      <c r="U1158" s="16" t="str">
        <f>IFERROR(IF(VLOOKUP(B1158,IMPORT!$F:$AF,10,FALSE)="true","X",""),"")</f>
        <v/>
      </c>
      <c r="V1158" s="16" t="str">
        <f>IFERROR(IF(VLOOKUP(B1158,IMPORT!$F:$AF,13,FALSE)="true","X",""),"")</f>
        <v/>
      </c>
      <c r="W1158" s="16" t="str">
        <f>IFERROR(IF(VLOOKUP(B1158,IMPORT!$F:$AF,14,FALSE)="true","X",""),"")</f>
        <v/>
      </c>
      <c r="X1158" s="12" t="str">
        <f>IFERROR(INT(IF(MID(VLOOKUP(B1158,IMPORT!$F:$AF,27,FALSE),1,10)&lt;&gt;"null",MID(VLOOKUP(B1158,IMPORT!$F:$AF,27,FALSE),1,10),"-")),"")</f>
        <v/>
      </c>
      <c r="Y1158" s="21" t="str">
        <f>IFERROR(IF(VLOOKUP(B1158,IMPORT!$F:$AF,24,FALSE)&lt;&gt;"null",VLOOKUP(B1158,IMPORT!$F:$AF,24,FALSE),""),"")</f>
        <v/>
      </c>
      <c r="Z1158" s="18" t="str">
        <f>IFERROR(IF(VLOOKUP(B1158,IMPORT!$F:$AF,25,FALSE)&lt;&gt;"null",VLOOKUP(B1158,IMPORT!$F:$AF,25,FALSE),""),"")</f>
        <v/>
      </c>
    </row>
    <row r="1159" spans="1:26">
      <c r="A1159" s="1" t="str">
        <f>IFERROR(IF(IMPORT!C1159&lt;&gt;"",IMPORT!C1159,""),"")</f>
        <v/>
      </c>
      <c r="B1159" s="1">
        <f>IFERROR(VLOOKUP(D1159,IMPORT!$1:$1048576,6,FALSE),"")</f>
        <v>0</v>
      </c>
      <c r="C1159" s="1" t="str">
        <f>IFERROR(VLOOKUP(B1159,IMPORT!$F:$G,2,FALSE),"")</f>
        <v/>
      </c>
      <c r="D1159" s="8" t="str">
        <f>IFERROR(IF(IMPORT!A1159&lt;&gt;"",IMPORT!A1159,""),"")</f>
        <v/>
      </c>
      <c r="E1159" s="1">
        <f>IFERROR(VLOOKUP(D1159,IMPORT!$1:$1048576,21,FALSE),"")</f>
        <v>0</v>
      </c>
      <c r="F1159" s="22" t="str">
        <f>IFERROR(IF(VLOOKUP(B1159,IMPORT!$F:$J,4,0)="true","","S"),"")</f>
        <v/>
      </c>
      <c r="G1159" s="10" t="str">
        <f>IFERROR(IF(VLOOKUP(B1159,IMPORT!$F:$J,5,0)="normal","","B"),"")</f>
        <v/>
      </c>
      <c r="H1159" s="23" t="str">
        <f>IFERROR(IF(VLOOKUP(B1159,IMPORT!$F:$L,7,0)="true","","P"),"")</f>
        <v/>
      </c>
      <c r="I1159" s="18" t="str">
        <f>IF(AND(OR(IMPORT!K1159="available",IMPORT!K1159="reservation",IMPORT!K1159="reservation-late"),OR(A1159&lt;&gt;"Z - Garage - Livraison",A1159&lt;&gt;"Z - Garage - Livraison")),B1159,"")</f>
        <v/>
      </c>
      <c r="J1159" s="18" t="str">
        <f>IFERROR(IF(VLOOKUP(B1159,IMPORT!$F:$AF,21,FALSE)&lt;&gt;"null",IF(OR(A1159="Z - Garage - Livraison",A1159="Z - Garage - Restitution"),"",B1159),""),"")</f>
        <v/>
      </c>
      <c r="K1159" s="18" t="str">
        <f>IF(AND(J1159="",OR(IMPORT!K1159="intervention",IMPORT!K1159="intervention-late")),IF(OR(A1159="Z - Garage - Livraison",A1159="Z - Garage - Restitution"),"",B1159),"")</f>
        <v/>
      </c>
      <c r="L1159" s="18" t="str">
        <f t="shared" si="36"/>
        <v/>
      </c>
      <c r="M1159" s="20" t="str">
        <f>IFERROR(INT(IF(OR(IMPORT!K1159="intervention",IMPORT!K1159="intervention-late",IMPORT!K1159="unavailable"),IF(J1159&lt;&gt;"",MID(VLOOKUP(B1159,IMPORT!$F:$AF,21,0),1,10),MID(VLOOKUP(B1159,IMPORT!$F:$AF,19,0),1,10)),"")),"")</f>
        <v/>
      </c>
      <c r="N1159" s="20" t="str">
        <f>IFERROR(INT(IF(OR(IMPORT!K1159="intervention",IMPORT!K1159="intervention-late",IMPORT!K1159="unavailable"),IF(J1159&lt;&gt;"",MID(VLOOKUP(B1159,IMPORT!$F:$AF,22,0),1,10),MID(VLOOKUP(B1159,IMPORT!$F:$AF,20,0),1,10)),"")),"")</f>
        <v/>
      </c>
      <c r="O1159" s="18" t="str">
        <f t="shared" ca="1" si="37"/>
        <v/>
      </c>
      <c r="P1159" s="14" t="str">
        <f>IFERROR(INT(IF(MID(VLOOKUP(B1159,IMPORT!$F:$AF,23,FALSE),1,10)&lt;&gt;"null",MID(VLOOKUP(B1159,IMPORT!$F:$AF,23,FALSE),1,10),"")),"")</f>
        <v/>
      </c>
      <c r="Q1159" s="16" t="str">
        <f>IFERROR(INT(IF(MID(VLOOKUP(B1159,IMPORT!$F:$AF,26,FALSE),1,10)&lt;&gt;"null",MID(VLOOKUP(B1159,IMPORT!$F:$AF,26,FALSE),1,10),"")),"")</f>
        <v/>
      </c>
      <c r="R1159" s="16" t="str">
        <f>IFERROR(IF(VLOOKUP(B1159,IMPORT!$F:$AF,11,FALSE)="true","X",""),"")</f>
        <v/>
      </c>
      <c r="S1159" s="16" t="str">
        <f>IFERROR(IF(VLOOKUP(B1159,IMPORT!$F:$AF,12,FALSE)="true","X",""),"")</f>
        <v/>
      </c>
      <c r="T1159" s="16" t="str">
        <f>IFERROR(IF(VLOOKUP(B1159,IMPORT!$F:$AF,9,FALSE)="true","X",""),"")</f>
        <v/>
      </c>
      <c r="U1159" s="16" t="str">
        <f>IFERROR(IF(VLOOKUP(B1159,IMPORT!$F:$AF,10,FALSE)="true","X",""),"")</f>
        <v/>
      </c>
      <c r="V1159" s="16" t="str">
        <f>IFERROR(IF(VLOOKUP(B1159,IMPORT!$F:$AF,13,FALSE)="true","X",""),"")</f>
        <v/>
      </c>
      <c r="W1159" s="16" t="str">
        <f>IFERROR(IF(VLOOKUP(B1159,IMPORT!$F:$AF,14,FALSE)="true","X",""),"")</f>
        <v/>
      </c>
      <c r="X1159" s="12" t="str">
        <f>IFERROR(INT(IF(MID(VLOOKUP(B1159,IMPORT!$F:$AF,27,FALSE),1,10)&lt;&gt;"null",MID(VLOOKUP(B1159,IMPORT!$F:$AF,27,FALSE),1,10),"-")),"")</f>
        <v/>
      </c>
      <c r="Y1159" s="21" t="str">
        <f>IFERROR(IF(VLOOKUP(B1159,IMPORT!$F:$AF,24,FALSE)&lt;&gt;"null",VLOOKUP(B1159,IMPORT!$F:$AF,24,FALSE),""),"")</f>
        <v/>
      </c>
      <c r="Z1159" s="18" t="str">
        <f>IFERROR(IF(VLOOKUP(B1159,IMPORT!$F:$AF,25,FALSE)&lt;&gt;"null",VLOOKUP(B1159,IMPORT!$F:$AF,25,FALSE),""),"")</f>
        <v/>
      </c>
    </row>
    <row r="1160" spans="1:26">
      <c r="A1160" s="1" t="str">
        <f>IFERROR(IF(IMPORT!C1160&lt;&gt;"",IMPORT!C1160,""),"")</f>
        <v/>
      </c>
      <c r="B1160" s="1">
        <f>IFERROR(VLOOKUP(D1160,IMPORT!$1:$1048576,6,FALSE),"")</f>
        <v>0</v>
      </c>
      <c r="C1160" s="1" t="str">
        <f>IFERROR(VLOOKUP(B1160,IMPORT!$F:$G,2,FALSE),"")</f>
        <v/>
      </c>
      <c r="D1160" s="8" t="str">
        <f>IFERROR(IF(IMPORT!A1160&lt;&gt;"",IMPORT!A1160,""),"")</f>
        <v/>
      </c>
      <c r="E1160" s="1">
        <f>IFERROR(VLOOKUP(D1160,IMPORT!$1:$1048576,21,FALSE),"")</f>
        <v>0</v>
      </c>
      <c r="F1160" s="22" t="str">
        <f>IFERROR(IF(VLOOKUP(B1160,IMPORT!$F:$J,4,0)="true","","S"),"")</f>
        <v/>
      </c>
      <c r="G1160" s="10" t="str">
        <f>IFERROR(IF(VLOOKUP(B1160,IMPORT!$F:$J,5,0)="normal","","B"),"")</f>
        <v/>
      </c>
      <c r="H1160" s="23" t="str">
        <f>IFERROR(IF(VLOOKUP(B1160,IMPORT!$F:$L,7,0)="true","","P"),"")</f>
        <v/>
      </c>
      <c r="I1160" s="18" t="str">
        <f>IF(AND(OR(IMPORT!K1160="available",IMPORT!K1160="reservation",IMPORT!K1160="reservation-late"),OR(A1160&lt;&gt;"Z - Garage - Livraison",A1160&lt;&gt;"Z - Garage - Livraison")),B1160,"")</f>
        <v/>
      </c>
      <c r="J1160" s="18" t="str">
        <f>IFERROR(IF(VLOOKUP(B1160,IMPORT!$F:$AF,21,FALSE)&lt;&gt;"null",IF(OR(A1160="Z - Garage - Livraison",A1160="Z - Garage - Restitution"),"",B1160),""),"")</f>
        <v/>
      </c>
      <c r="K1160" s="18" t="str">
        <f>IF(AND(J1160="",OR(IMPORT!K1160="intervention",IMPORT!K1160="intervention-late")),IF(OR(A1160="Z - Garage - Livraison",A1160="Z - Garage - Restitution"),"",B1160),"")</f>
        <v/>
      </c>
      <c r="L1160" s="18" t="str">
        <f t="shared" si="36"/>
        <v/>
      </c>
      <c r="M1160" s="20" t="str">
        <f>IFERROR(INT(IF(OR(IMPORT!K1160="intervention",IMPORT!K1160="intervention-late",IMPORT!K1160="unavailable"),IF(J1160&lt;&gt;"",MID(VLOOKUP(B1160,IMPORT!$F:$AF,21,0),1,10),MID(VLOOKUP(B1160,IMPORT!$F:$AF,19,0),1,10)),"")),"")</f>
        <v/>
      </c>
      <c r="N1160" s="20" t="str">
        <f>IFERROR(INT(IF(OR(IMPORT!K1160="intervention",IMPORT!K1160="intervention-late",IMPORT!K1160="unavailable"),IF(J1160&lt;&gt;"",MID(VLOOKUP(B1160,IMPORT!$F:$AF,22,0),1,10),MID(VLOOKUP(B1160,IMPORT!$F:$AF,20,0),1,10)),"")),"")</f>
        <v/>
      </c>
      <c r="O1160" s="18" t="str">
        <f t="shared" ca="1" si="37"/>
        <v/>
      </c>
      <c r="P1160" s="14" t="str">
        <f>IFERROR(INT(IF(MID(VLOOKUP(B1160,IMPORT!$F:$AF,23,FALSE),1,10)&lt;&gt;"null",MID(VLOOKUP(B1160,IMPORT!$F:$AF,23,FALSE),1,10),"")),"")</f>
        <v/>
      </c>
      <c r="Q1160" s="16" t="str">
        <f>IFERROR(INT(IF(MID(VLOOKUP(B1160,IMPORT!$F:$AF,26,FALSE),1,10)&lt;&gt;"null",MID(VLOOKUP(B1160,IMPORT!$F:$AF,26,FALSE),1,10),"")),"")</f>
        <v/>
      </c>
      <c r="R1160" s="16" t="str">
        <f>IFERROR(IF(VLOOKUP(B1160,IMPORT!$F:$AF,11,FALSE)="true","X",""),"")</f>
        <v/>
      </c>
      <c r="S1160" s="16" t="str">
        <f>IFERROR(IF(VLOOKUP(B1160,IMPORT!$F:$AF,12,FALSE)="true","X",""),"")</f>
        <v/>
      </c>
      <c r="T1160" s="16" t="str">
        <f>IFERROR(IF(VLOOKUP(B1160,IMPORT!$F:$AF,9,FALSE)="true","X",""),"")</f>
        <v/>
      </c>
      <c r="U1160" s="16" t="str">
        <f>IFERROR(IF(VLOOKUP(B1160,IMPORT!$F:$AF,10,FALSE)="true","X",""),"")</f>
        <v/>
      </c>
      <c r="V1160" s="16" t="str">
        <f>IFERROR(IF(VLOOKUP(B1160,IMPORT!$F:$AF,13,FALSE)="true","X",""),"")</f>
        <v/>
      </c>
      <c r="W1160" s="16" t="str">
        <f>IFERROR(IF(VLOOKUP(B1160,IMPORT!$F:$AF,14,FALSE)="true","X",""),"")</f>
        <v/>
      </c>
      <c r="X1160" s="12" t="str">
        <f>IFERROR(INT(IF(MID(VLOOKUP(B1160,IMPORT!$F:$AF,27,FALSE),1,10)&lt;&gt;"null",MID(VLOOKUP(B1160,IMPORT!$F:$AF,27,FALSE),1,10),"-")),"")</f>
        <v/>
      </c>
      <c r="Y1160" s="21" t="str">
        <f>IFERROR(IF(VLOOKUP(B1160,IMPORT!$F:$AF,24,FALSE)&lt;&gt;"null",VLOOKUP(B1160,IMPORT!$F:$AF,24,FALSE),""),"")</f>
        <v/>
      </c>
      <c r="Z1160" s="18" t="str">
        <f>IFERROR(IF(VLOOKUP(B1160,IMPORT!$F:$AF,25,FALSE)&lt;&gt;"null",VLOOKUP(B1160,IMPORT!$F:$AF,25,FALSE),""),"")</f>
        <v/>
      </c>
    </row>
    <row r="1161" spans="1:26">
      <c r="A1161" s="1" t="str">
        <f>IFERROR(IF(IMPORT!C1161&lt;&gt;"",IMPORT!C1161,""),"")</f>
        <v/>
      </c>
      <c r="B1161" s="1">
        <f>IFERROR(VLOOKUP(D1161,IMPORT!$1:$1048576,6,FALSE),"")</f>
        <v>0</v>
      </c>
      <c r="C1161" s="1" t="str">
        <f>IFERROR(VLOOKUP(B1161,IMPORT!$F:$G,2,FALSE),"")</f>
        <v/>
      </c>
      <c r="D1161" s="8" t="str">
        <f>IFERROR(IF(IMPORT!A1161&lt;&gt;"",IMPORT!A1161,""),"")</f>
        <v/>
      </c>
      <c r="E1161" s="1">
        <f>IFERROR(VLOOKUP(D1161,IMPORT!$1:$1048576,21,FALSE),"")</f>
        <v>0</v>
      </c>
      <c r="F1161" s="22" t="str">
        <f>IFERROR(IF(VLOOKUP(B1161,IMPORT!$F:$J,4,0)="true","","S"),"")</f>
        <v/>
      </c>
      <c r="G1161" s="10" t="str">
        <f>IFERROR(IF(VLOOKUP(B1161,IMPORT!$F:$J,5,0)="normal","","B"),"")</f>
        <v/>
      </c>
      <c r="H1161" s="23" t="str">
        <f>IFERROR(IF(VLOOKUP(B1161,IMPORT!$F:$L,7,0)="true","","P"),"")</f>
        <v/>
      </c>
      <c r="I1161" s="18" t="str">
        <f>IF(AND(OR(IMPORT!K1161="available",IMPORT!K1161="reservation",IMPORT!K1161="reservation-late"),OR(A1161&lt;&gt;"Z - Garage - Livraison",A1161&lt;&gt;"Z - Garage - Livraison")),B1161,"")</f>
        <v/>
      </c>
      <c r="J1161" s="18" t="str">
        <f>IFERROR(IF(VLOOKUP(B1161,IMPORT!$F:$AF,21,FALSE)&lt;&gt;"null",IF(OR(A1161="Z - Garage - Livraison",A1161="Z - Garage - Restitution"),"",B1161),""),"")</f>
        <v/>
      </c>
      <c r="K1161" s="18" t="str">
        <f>IF(AND(J1161="",OR(IMPORT!K1161="intervention",IMPORT!K1161="intervention-late")),IF(OR(A1161="Z - Garage - Livraison",A1161="Z - Garage - Restitution"),"",B1161),"")</f>
        <v/>
      </c>
      <c r="L1161" s="18" t="str">
        <f t="shared" si="36"/>
        <v/>
      </c>
      <c r="M1161" s="20" t="str">
        <f>IFERROR(INT(IF(OR(IMPORT!K1161="intervention",IMPORT!K1161="intervention-late",IMPORT!K1161="unavailable"),IF(J1161&lt;&gt;"",MID(VLOOKUP(B1161,IMPORT!$F:$AF,21,0),1,10),MID(VLOOKUP(B1161,IMPORT!$F:$AF,19,0),1,10)),"")),"")</f>
        <v/>
      </c>
      <c r="N1161" s="20" t="str">
        <f>IFERROR(INT(IF(OR(IMPORT!K1161="intervention",IMPORT!K1161="intervention-late",IMPORT!K1161="unavailable"),IF(J1161&lt;&gt;"",MID(VLOOKUP(B1161,IMPORT!$F:$AF,22,0),1,10),MID(VLOOKUP(B1161,IMPORT!$F:$AF,20,0),1,10)),"")),"")</f>
        <v/>
      </c>
      <c r="O1161" s="18" t="str">
        <f t="shared" ca="1" si="37"/>
        <v/>
      </c>
      <c r="P1161" s="14" t="str">
        <f>IFERROR(INT(IF(MID(VLOOKUP(B1161,IMPORT!$F:$AF,23,FALSE),1,10)&lt;&gt;"null",MID(VLOOKUP(B1161,IMPORT!$F:$AF,23,FALSE),1,10),"")),"")</f>
        <v/>
      </c>
      <c r="Q1161" s="16" t="str">
        <f>IFERROR(INT(IF(MID(VLOOKUP(B1161,IMPORT!$F:$AF,26,FALSE),1,10)&lt;&gt;"null",MID(VLOOKUP(B1161,IMPORT!$F:$AF,26,FALSE),1,10),"")),"")</f>
        <v/>
      </c>
      <c r="R1161" s="16" t="str">
        <f>IFERROR(IF(VLOOKUP(B1161,IMPORT!$F:$AF,11,FALSE)="true","X",""),"")</f>
        <v/>
      </c>
      <c r="S1161" s="16" t="str">
        <f>IFERROR(IF(VLOOKUP(B1161,IMPORT!$F:$AF,12,FALSE)="true","X",""),"")</f>
        <v/>
      </c>
      <c r="T1161" s="16" t="str">
        <f>IFERROR(IF(VLOOKUP(B1161,IMPORT!$F:$AF,9,FALSE)="true","X",""),"")</f>
        <v/>
      </c>
      <c r="U1161" s="16" t="str">
        <f>IFERROR(IF(VLOOKUP(B1161,IMPORT!$F:$AF,10,FALSE)="true","X",""),"")</f>
        <v/>
      </c>
      <c r="V1161" s="16" t="str">
        <f>IFERROR(IF(VLOOKUP(B1161,IMPORT!$F:$AF,13,FALSE)="true","X",""),"")</f>
        <v/>
      </c>
      <c r="W1161" s="16" t="str">
        <f>IFERROR(IF(VLOOKUP(B1161,IMPORT!$F:$AF,14,FALSE)="true","X",""),"")</f>
        <v/>
      </c>
      <c r="X1161" s="12" t="str">
        <f>IFERROR(INT(IF(MID(VLOOKUP(B1161,IMPORT!$F:$AF,27,FALSE),1,10)&lt;&gt;"null",MID(VLOOKUP(B1161,IMPORT!$F:$AF,27,FALSE),1,10),"-")),"")</f>
        <v/>
      </c>
      <c r="Y1161" s="21" t="str">
        <f>IFERROR(IF(VLOOKUP(B1161,IMPORT!$F:$AF,24,FALSE)&lt;&gt;"null",VLOOKUP(B1161,IMPORT!$F:$AF,24,FALSE),""),"")</f>
        <v/>
      </c>
      <c r="Z1161" s="18" t="str">
        <f>IFERROR(IF(VLOOKUP(B1161,IMPORT!$F:$AF,25,FALSE)&lt;&gt;"null",VLOOKUP(B1161,IMPORT!$F:$AF,25,FALSE),""),"")</f>
        <v/>
      </c>
    </row>
    <row r="1162" spans="1:26">
      <c r="A1162" s="1" t="str">
        <f>IFERROR(IF(IMPORT!C1162&lt;&gt;"",IMPORT!C1162,""),"")</f>
        <v/>
      </c>
      <c r="B1162" s="1">
        <f>IFERROR(VLOOKUP(D1162,IMPORT!$1:$1048576,6,FALSE),"")</f>
        <v>0</v>
      </c>
      <c r="C1162" s="1" t="str">
        <f>IFERROR(VLOOKUP(B1162,IMPORT!$F:$G,2,FALSE),"")</f>
        <v/>
      </c>
      <c r="D1162" s="8" t="str">
        <f>IFERROR(IF(IMPORT!A1162&lt;&gt;"",IMPORT!A1162,""),"")</f>
        <v/>
      </c>
      <c r="E1162" s="1">
        <f>IFERROR(VLOOKUP(D1162,IMPORT!$1:$1048576,21,FALSE),"")</f>
        <v>0</v>
      </c>
      <c r="F1162" s="22" t="str">
        <f>IFERROR(IF(VLOOKUP(B1162,IMPORT!$F:$J,4,0)="true","","S"),"")</f>
        <v/>
      </c>
      <c r="G1162" s="10" t="str">
        <f>IFERROR(IF(VLOOKUP(B1162,IMPORT!$F:$J,5,0)="normal","","B"),"")</f>
        <v/>
      </c>
      <c r="H1162" s="23" t="str">
        <f>IFERROR(IF(VLOOKUP(B1162,IMPORT!$F:$L,7,0)="true","","P"),"")</f>
        <v/>
      </c>
      <c r="I1162" s="18" t="str">
        <f>IF(AND(OR(IMPORT!K1162="available",IMPORT!K1162="reservation",IMPORT!K1162="reservation-late"),OR(A1162&lt;&gt;"Z - Garage - Livraison",A1162&lt;&gt;"Z - Garage - Livraison")),B1162,"")</f>
        <v/>
      </c>
      <c r="J1162" s="18" t="str">
        <f>IFERROR(IF(VLOOKUP(B1162,IMPORT!$F:$AF,21,FALSE)&lt;&gt;"null",IF(OR(A1162="Z - Garage - Livraison",A1162="Z - Garage - Restitution"),"",B1162),""),"")</f>
        <v/>
      </c>
      <c r="K1162" s="18" t="str">
        <f>IF(AND(J1162="",OR(IMPORT!K1162="intervention",IMPORT!K1162="intervention-late")),IF(OR(A1162="Z - Garage - Livraison",A1162="Z - Garage - Restitution"),"",B1162),"")</f>
        <v/>
      </c>
      <c r="L1162" s="18" t="str">
        <f t="shared" si="36"/>
        <v/>
      </c>
      <c r="M1162" s="20" t="str">
        <f>IFERROR(INT(IF(OR(IMPORT!K1162="intervention",IMPORT!K1162="intervention-late",IMPORT!K1162="unavailable"),IF(J1162&lt;&gt;"",MID(VLOOKUP(B1162,IMPORT!$F:$AF,21,0),1,10),MID(VLOOKUP(B1162,IMPORT!$F:$AF,19,0),1,10)),"")),"")</f>
        <v/>
      </c>
      <c r="N1162" s="20" t="str">
        <f>IFERROR(INT(IF(OR(IMPORT!K1162="intervention",IMPORT!K1162="intervention-late",IMPORT!K1162="unavailable"),IF(J1162&lt;&gt;"",MID(VLOOKUP(B1162,IMPORT!$F:$AF,22,0),1,10),MID(VLOOKUP(B1162,IMPORT!$F:$AF,20,0),1,10)),"")),"")</f>
        <v/>
      </c>
      <c r="O1162" s="18" t="str">
        <f t="shared" ca="1" si="37"/>
        <v/>
      </c>
      <c r="P1162" s="14" t="str">
        <f>IFERROR(INT(IF(MID(VLOOKUP(B1162,IMPORT!$F:$AF,23,FALSE),1,10)&lt;&gt;"null",MID(VLOOKUP(B1162,IMPORT!$F:$AF,23,FALSE),1,10),"")),"")</f>
        <v/>
      </c>
      <c r="Q1162" s="16" t="str">
        <f>IFERROR(INT(IF(MID(VLOOKUP(B1162,IMPORT!$F:$AF,26,FALSE),1,10)&lt;&gt;"null",MID(VLOOKUP(B1162,IMPORT!$F:$AF,26,FALSE),1,10),"")),"")</f>
        <v/>
      </c>
      <c r="R1162" s="16" t="str">
        <f>IFERROR(IF(VLOOKUP(B1162,IMPORT!$F:$AF,11,FALSE)="true","X",""),"")</f>
        <v/>
      </c>
      <c r="S1162" s="16" t="str">
        <f>IFERROR(IF(VLOOKUP(B1162,IMPORT!$F:$AF,12,FALSE)="true","X",""),"")</f>
        <v/>
      </c>
      <c r="T1162" s="16" t="str">
        <f>IFERROR(IF(VLOOKUP(B1162,IMPORT!$F:$AF,9,FALSE)="true","X",""),"")</f>
        <v/>
      </c>
      <c r="U1162" s="16" t="str">
        <f>IFERROR(IF(VLOOKUP(B1162,IMPORT!$F:$AF,10,FALSE)="true","X",""),"")</f>
        <v/>
      </c>
      <c r="V1162" s="16" t="str">
        <f>IFERROR(IF(VLOOKUP(B1162,IMPORT!$F:$AF,13,FALSE)="true","X",""),"")</f>
        <v/>
      </c>
      <c r="W1162" s="16" t="str">
        <f>IFERROR(IF(VLOOKUP(B1162,IMPORT!$F:$AF,14,FALSE)="true","X",""),"")</f>
        <v/>
      </c>
      <c r="X1162" s="12" t="str">
        <f>IFERROR(INT(IF(MID(VLOOKUP(B1162,IMPORT!$F:$AF,27,FALSE),1,10)&lt;&gt;"null",MID(VLOOKUP(B1162,IMPORT!$F:$AF,27,FALSE),1,10),"-")),"")</f>
        <v/>
      </c>
      <c r="Y1162" s="21" t="str">
        <f>IFERROR(IF(VLOOKUP(B1162,IMPORT!$F:$AF,24,FALSE)&lt;&gt;"null",VLOOKUP(B1162,IMPORT!$F:$AF,24,FALSE),""),"")</f>
        <v/>
      </c>
      <c r="Z1162" s="18" t="str">
        <f>IFERROR(IF(VLOOKUP(B1162,IMPORT!$F:$AF,25,FALSE)&lt;&gt;"null",VLOOKUP(B1162,IMPORT!$F:$AF,25,FALSE),""),"")</f>
        <v/>
      </c>
    </row>
    <row r="1163" spans="1:26">
      <c r="A1163" s="1" t="str">
        <f>IFERROR(IF(IMPORT!C1163&lt;&gt;"",IMPORT!C1163,""),"")</f>
        <v/>
      </c>
      <c r="B1163" s="1">
        <f>IFERROR(VLOOKUP(D1163,IMPORT!$1:$1048576,6,FALSE),"")</f>
        <v>0</v>
      </c>
      <c r="C1163" s="1" t="str">
        <f>IFERROR(VLOOKUP(B1163,IMPORT!$F:$G,2,FALSE),"")</f>
        <v/>
      </c>
      <c r="D1163" s="8" t="str">
        <f>IFERROR(IF(IMPORT!A1163&lt;&gt;"",IMPORT!A1163,""),"")</f>
        <v/>
      </c>
      <c r="E1163" s="1">
        <f>IFERROR(VLOOKUP(D1163,IMPORT!$1:$1048576,21,FALSE),"")</f>
        <v>0</v>
      </c>
      <c r="F1163" s="22" t="str">
        <f>IFERROR(IF(VLOOKUP(B1163,IMPORT!$F:$J,4,0)="true","","S"),"")</f>
        <v/>
      </c>
      <c r="G1163" s="10" t="str">
        <f>IFERROR(IF(VLOOKUP(B1163,IMPORT!$F:$J,5,0)="normal","","B"),"")</f>
        <v/>
      </c>
      <c r="H1163" s="23" t="str">
        <f>IFERROR(IF(VLOOKUP(B1163,IMPORT!$F:$L,7,0)="true","","P"),"")</f>
        <v/>
      </c>
      <c r="I1163" s="18" t="str">
        <f>IF(AND(OR(IMPORT!K1163="available",IMPORT!K1163="reservation",IMPORT!K1163="reservation-late"),OR(A1163&lt;&gt;"Z - Garage - Livraison",A1163&lt;&gt;"Z - Garage - Livraison")),B1163,"")</f>
        <v/>
      </c>
      <c r="J1163" s="18" t="str">
        <f>IFERROR(IF(VLOOKUP(B1163,IMPORT!$F:$AF,21,FALSE)&lt;&gt;"null",IF(OR(A1163="Z - Garage - Livraison",A1163="Z - Garage - Restitution"),"",B1163),""),"")</f>
        <v/>
      </c>
      <c r="K1163" s="18" t="str">
        <f>IF(AND(J1163="",OR(IMPORT!K1163="intervention",IMPORT!K1163="intervention-late")),IF(OR(A1163="Z - Garage - Livraison",A1163="Z - Garage - Restitution"),"",B1163),"")</f>
        <v/>
      </c>
      <c r="L1163" s="18" t="str">
        <f t="shared" si="36"/>
        <v/>
      </c>
      <c r="M1163" s="20" t="str">
        <f>IFERROR(INT(IF(OR(IMPORT!K1163="intervention",IMPORT!K1163="intervention-late",IMPORT!K1163="unavailable"),IF(J1163&lt;&gt;"",MID(VLOOKUP(B1163,IMPORT!$F:$AF,21,0),1,10),MID(VLOOKUP(B1163,IMPORT!$F:$AF,19,0),1,10)),"")),"")</f>
        <v/>
      </c>
      <c r="N1163" s="20" t="str">
        <f>IFERROR(INT(IF(OR(IMPORT!K1163="intervention",IMPORT!K1163="intervention-late",IMPORT!K1163="unavailable"),IF(J1163&lt;&gt;"",MID(VLOOKUP(B1163,IMPORT!$F:$AF,22,0),1,10),MID(VLOOKUP(B1163,IMPORT!$F:$AF,20,0),1,10)),"")),"")</f>
        <v/>
      </c>
      <c r="O1163" s="18" t="str">
        <f t="shared" ca="1" si="37"/>
        <v/>
      </c>
      <c r="P1163" s="14" t="str">
        <f>IFERROR(INT(IF(MID(VLOOKUP(B1163,IMPORT!$F:$AF,23,FALSE),1,10)&lt;&gt;"null",MID(VLOOKUP(B1163,IMPORT!$F:$AF,23,FALSE),1,10),"")),"")</f>
        <v/>
      </c>
      <c r="Q1163" s="16" t="str">
        <f>IFERROR(INT(IF(MID(VLOOKUP(B1163,IMPORT!$F:$AF,26,FALSE),1,10)&lt;&gt;"null",MID(VLOOKUP(B1163,IMPORT!$F:$AF,26,FALSE),1,10),"")),"")</f>
        <v/>
      </c>
      <c r="R1163" s="16" t="str">
        <f>IFERROR(IF(VLOOKUP(B1163,IMPORT!$F:$AF,11,FALSE)="true","X",""),"")</f>
        <v/>
      </c>
      <c r="S1163" s="16" t="str">
        <f>IFERROR(IF(VLOOKUP(B1163,IMPORT!$F:$AF,12,FALSE)="true","X",""),"")</f>
        <v/>
      </c>
      <c r="T1163" s="16" t="str">
        <f>IFERROR(IF(VLOOKUP(B1163,IMPORT!$F:$AF,9,FALSE)="true","X",""),"")</f>
        <v/>
      </c>
      <c r="U1163" s="16" t="str">
        <f>IFERROR(IF(VLOOKUP(B1163,IMPORT!$F:$AF,10,FALSE)="true","X",""),"")</f>
        <v/>
      </c>
      <c r="V1163" s="16" t="str">
        <f>IFERROR(IF(VLOOKUP(B1163,IMPORT!$F:$AF,13,FALSE)="true","X",""),"")</f>
        <v/>
      </c>
      <c r="W1163" s="16" t="str">
        <f>IFERROR(IF(VLOOKUP(B1163,IMPORT!$F:$AF,14,FALSE)="true","X",""),"")</f>
        <v/>
      </c>
      <c r="X1163" s="12" t="str">
        <f>IFERROR(INT(IF(MID(VLOOKUP(B1163,IMPORT!$F:$AF,27,FALSE),1,10)&lt;&gt;"null",MID(VLOOKUP(B1163,IMPORT!$F:$AF,27,FALSE),1,10),"-")),"")</f>
        <v/>
      </c>
      <c r="Y1163" s="21" t="str">
        <f>IFERROR(IF(VLOOKUP(B1163,IMPORT!$F:$AF,24,FALSE)&lt;&gt;"null",VLOOKUP(B1163,IMPORT!$F:$AF,24,FALSE),""),"")</f>
        <v/>
      </c>
      <c r="Z1163" s="18" t="str">
        <f>IFERROR(IF(VLOOKUP(B1163,IMPORT!$F:$AF,25,FALSE)&lt;&gt;"null",VLOOKUP(B1163,IMPORT!$F:$AF,25,FALSE),""),"")</f>
        <v/>
      </c>
    </row>
    <row r="1164" spans="1:26">
      <c r="A1164" s="1" t="str">
        <f>IFERROR(IF(IMPORT!C1164&lt;&gt;"",IMPORT!C1164,""),"")</f>
        <v/>
      </c>
      <c r="B1164" s="1">
        <f>IFERROR(VLOOKUP(D1164,IMPORT!$1:$1048576,6,FALSE),"")</f>
        <v>0</v>
      </c>
      <c r="C1164" s="1" t="str">
        <f>IFERROR(VLOOKUP(B1164,IMPORT!$F:$G,2,FALSE),"")</f>
        <v/>
      </c>
      <c r="D1164" s="8" t="str">
        <f>IFERROR(IF(IMPORT!A1164&lt;&gt;"",IMPORT!A1164,""),"")</f>
        <v/>
      </c>
      <c r="E1164" s="1">
        <f>IFERROR(VLOOKUP(D1164,IMPORT!$1:$1048576,21,FALSE),"")</f>
        <v>0</v>
      </c>
      <c r="F1164" s="22" t="str">
        <f>IFERROR(IF(VLOOKUP(B1164,IMPORT!$F:$J,4,0)="true","","S"),"")</f>
        <v/>
      </c>
      <c r="G1164" s="10" t="str">
        <f>IFERROR(IF(VLOOKUP(B1164,IMPORT!$F:$J,5,0)="normal","","B"),"")</f>
        <v/>
      </c>
      <c r="H1164" s="23" t="str">
        <f>IFERROR(IF(VLOOKUP(B1164,IMPORT!$F:$L,7,0)="true","","P"),"")</f>
        <v/>
      </c>
      <c r="I1164" s="18" t="str">
        <f>IF(AND(OR(IMPORT!K1164="available",IMPORT!K1164="reservation",IMPORT!K1164="reservation-late"),OR(A1164&lt;&gt;"Z - Garage - Livraison",A1164&lt;&gt;"Z - Garage - Livraison")),B1164,"")</f>
        <v/>
      </c>
      <c r="J1164" s="18" t="str">
        <f>IFERROR(IF(VLOOKUP(B1164,IMPORT!$F:$AF,21,FALSE)&lt;&gt;"null",IF(OR(A1164="Z - Garage - Livraison",A1164="Z - Garage - Restitution"),"",B1164),""),"")</f>
        <v/>
      </c>
      <c r="K1164" s="18" t="str">
        <f>IF(AND(J1164="",OR(IMPORT!K1164="intervention",IMPORT!K1164="intervention-late")),IF(OR(A1164="Z - Garage - Livraison",A1164="Z - Garage - Restitution"),"",B1164),"")</f>
        <v/>
      </c>
      <c r="L1164" s="18" t="str">
        <f t="shared" si="36"/>
        <v/>
      </c>
      <c r="M1164" s="20" t="str">
        <f>IFERROR(INT(IF(OR(IMPORT!K1164="intervention",IMPORT!K1164="intervention-late",IMPORT!K1164="unavailable"),IF(J1164&lt;&gt;"",MID(VLOOKUP(B1164,IMPORT!$F:$AF,21,0),1,10),MID(VLOOKUP(B1164,IMPORT!$F:$AF,19,0),1,10)),"")),"")</f>
        <v/>
      </c>
      <c r="N1164" s="20" t="str">
        <f>IFERROR(INT(IF(OR(IMPORT!K1164="intervention",IMPORT!K1164="intervention-late",IMPORT!K1164="unavailable"),IF(J1164&lt;&gt;"",MID(VLOOKUP(B1164,IMPORT!$F:$AF,22,0),1,10),MID(VLOOKUP(B1164,IMPORT!$F:$AF,20,0),1,10)),"")),"")</f>
        <v/>
      </c>
      <c r="O1164" s="18" t="str">
        <f t="shared" ca="1" si="37"/>
        <v/>
      </c>
      <c r="P1164" s="14" t="str">
        <f>IFERROR(INT(IF(MID(VLOOKUP(B1164,IMPORT!$F:$AF,23,FALSE),1,10)&lt;&gt;"null",MID(VLOOKUP(B1164,IMPORT!$F:$AF,23,FALSE),1,10),"")),"")</f>
        <v/>
      </c>
      <c r="Q1164" s="16" t="str">
        <f>IFERROR(INT(IF(MID(VLOOKUP(B1164,IMPORT!$F:$AF,26,FALSE),1,10)&lt;&gt;"null",MID(VLOOKUP(B1164,IMPORT!$F:$AF,26,FALSE),1,10),"")),"")</f>
        <v/>
      </c>
      <c r="R1164" s="16" t="str">
        <f>IFERROR(IF(VLOOKUP(B1164,IMPORT!$F:$AF,11,FALSE)="true","X",""),"")</f>
        <v/>
      </c>
      <c r="S1164" s="16" t="str">
        <f>IFERROR(IF(VLOOKUP(B1164,IMPORT!$F:$AF,12,FALSE)="true","X",""),"")</f>
        <v/>
      </c>
      <c r="T1164" s="16" t="str">
        <f>IFERROR(IF(VLOOKUP(B1164,IMPORT!$F:$AF,9,FALSE)="true","X",""),"")</f>
        <v/>
      </c>
      <c r="U1164" s="16" t="str">
        <f>IFERROR(IF(VLOOKUP(B1164,IMPORT!$F:$AF,10,FALSE)="true","X",""),"")</f>
        <v/>
      </c>
      <c r="V1164" s="16" t="str">
        <f>IFERROR(IF(VLOOKUP(B1164,IMPORT!$F:$AF,13,FALSE)="true","X",""),"")</f>
        <v/>
      </c>
      <c r="W1164" s="16" t="str">
        <f>IFERROR(IF(VLOOKUP(B1164,IMPORT!$F:$AF,14,FALSE)="true","X",""),"")</f>
        <v/>
      </c>
      <c r="X1164" s="12" t="str">
        <f>IFERROR(INT(IF(MID(VLOOKUP(B1164,IMPORT!$F:$AF,27,FALSE),1,10)&lt;&gt;"null",MID(VLOOKUP(B1164,IMPORT!$F:$AF,27,FALSE),1,10),"-")),"")</f>
        <v/>
      </c>
      <c r="Y1164" s="21" t="str">
        <f>IFERROR(IF(VLOOKUP(B1164,IMPORT!$F:$AF,24,FALSE)&lt;&gt;"null",VLOOKUP(B1164,IMPORT!$F:$AF,24,FALSE),""),"")</f>
        <v/>
      </c>
      <c r="Z1164" s="18" t="str">
        <f>IFERROR(IF(VLOOKUP(B1164,IMPORT!$F:$AF,25,FALSE)&lt;&gt;"null",VLOOKUP(B1164,IMPORT!$F:$AF,25,FALSE),""),"")</f>
        <v/>
      </c>
    </row>
    <row r="1165" spans="1:26">
      <c r="A1165" s="1" t="str">
        <f>IFERROR(IF(IMPORT!C1165&lt;&gt;"",IMPORT!C1165,""),"")</f>
        <v/>
      </c>
      <c r="B1165" s="1">
        <f>IFERROR(VLOOKUP(D1165,IMPORT!$1:$1048576,6,FALSE),"")</f>
        <v>0</v>
      </c>
      <c r="C1165" s="1" t="str">
        <f>IFERROR(VLOOKUP(B1165,IMPORT!$F:$G,2,FALSE),"")</f>
        <v/>
      </c>
      <c r="D1165" s="8" t="str">
        <f>IFERROR(IF(IMPORT!A1165&lt;&gt;"",IMPORT!A1165,""),"")</f>
        <v/>
      </c>
      <c r="E1165" s="1">
        <f>IFERROR(VLOOKUP(D1165,IMPORT!$1:$1048576,21,FALSE),"")</f>
        <v>0</v>
      </c>
      <c r="F1165" s="22" t="str">
        <f>IFERROR(IF(VLOOKUP(B1165,IMPORT!$F:$J,4,0)="true","","S"),"")</f>
        <v/>
      </c>
      <c r="G1165" s="10" t="str">
        <f>IFERROR(IF(VLOOKUP(B1165,IMPORT!$F:$J,5,0)="normal","","B"),"")</f>
        <v/>
      </c>
      <c r="H1165" s="23" t="str">
        <f>IFERROR(IF(VLOOKUP(B1165,IMPORT!$F:$L,7,0)="true","","P"),"")</f>
        <v/>
      </c>
      <c r="I1165" s="18" t="str">
        <f>IF(AND(OR(IMPORT!K1165="available",IMPORT!K1165="reservation",IMPORT!K1165="reservation-late"),OR(A1165&lt;&gt;"Z - Garage - Livraison",A1165&lt;&gt;"Z - Garage - Livraison")),B1165,"")</f>
        <v/>
      </c>
      <c r="J1165" s="18" t="str">
        <f>IFERROR(IF(VLOOKUP(B1165,IMPORT!$F:$AF,21,FALSE)&lt;&gt;"null",IF(OR(A1165="Z - Garage - Livraison",A1165="Z - Garage - Restitution"),"",B1165),""),"")</f>
        <v/>
      </c>
      <c r="K1165" s="18" t="str">
        <f>IF(AND(J1165="",OR(IMPORT!K1165="intervention",IMPORT!K1165="intervention-late")),IF(OR(A1165="Z - Garage - Livraison",A1165="Z - Garage - Restitution"),"",B1165),"")</f>
        <v/>
      </c>
      <c r="L1165" s="18" t="str">
        <f t="shared" si="36"/>
        <v/>
      </c>
      <c r="M1165" s="20" t="str">
        <f>IFERROR(INT(IF(OR(IMPORT!K1165="intervention",IMPORT!K1165="intervention-late",IMPORT!K1165="unavailable"),IF(J1165&lt;&gt;"",MID(VLOOKUP(B1165,IMPORT!$F:$AF,21,0),1,10),MID(VLOOKUP(B1165,IMPORT!$F:$AF,19,0),1,10)),"")),"")</f>
        <v/>
      </c>
      <c r="N1165" s="20" t="str">
        <f>IFERROR(INT(IF(OR(IMPORT!K1165="intervention",IMPORT!K1165="intervention-late",IMPORT!K1165="unavailable"),IF(J1165&lt;&gt;"",MID(VLOOKUP(B1165,IMPORT!$F:$AF,22,0),1,10),MID(VLOOKUP(B1165,IMPORT!$F:$AF,20,0),1,10)),"")),"")</f>
        <v/>
      </c>
      <c r="O1165" s="18" t="str">
        <f t="shared" ca="1" si="37"/>
        <v/>
      </c>
      <c r="P1165" s="14" t="str">
        <f>IFERROR(INT(IF(MID(VLOOKUP(B1165,IMPORT!$F:$AF,23,FALSE),1,10)&lt;&gt;"null",MID(VLOOKUP(B1165,IMPORT!$F:$AF,23,FALSE),1,10),"")),"")</f>
        <v/>
      </c>
      <c r="Q1165" s="16" t="str">
        <f>IFERROR(INT(IF(MID(VLOOKUP(B1165,IMPORT!$F:$AF,26,FALSE),1,10)&lt;&gt;"null",MID(VLOOKUP(B1165,IMPORT!$F:$AF,26,FALSE),1,10),"")),"")</f>
        <v/>
      </c>
      <c r="R1165" s="16" t="str">
        <f>IFERROR(IF(VLOOKUP(B1165,IMPORT!$F:$AF,11,FALSE)="true","X",""),"")</f>
        <v/>
      </c>
      <c r="S1165" s="16" t="str">
        <f>IFERROR(IF(VLOOKUP(B1165,IMPORT!$F:$AF,12,FALSE)="true","X",""),"")</f>
        <v/>
      </c>
      <c r="T1165" s="16" t="str">
        <f>IFERROR(IF(VLOOKUP(B1165,IMPORT!$F:$AF,9,FALSE)="true","X",""),"")</f>
        <v/>
      </c>
      <c r="U1165" s="16" t="str">
        <f>IFERROR(IF(VLOOKUP(B1165,IMPORT!$F:$AF,10,FALSE)="true","X",""),"")</f>
        <v/>
      </c>
      <c r="V1165" s="16" t="str">
        <f>IFERROR(IF(VLOOKUP(B1165,IMPORT!$F:$AF,13,FALSE)="true","X",""),"")</f>
        <v/>
      </c>
      <c r="W1165" s="16" t="str">
        <f>IFERROR(IF(VLOOKUP(B1165,IMPORT!$F:$AF,14,FALSE)="true","X",""),"")</f>
        <v/>
      </c>
      <c r="X1165" s="12" t="str">
        <f>IFERROR(INT(IF(MID(VLOOKUP(B1165,IMPORT!$F:$AF,27,FALSE),1,10)&lt;&gt;"null",MID(VLOOKUP(B1165,IMPORT!$F:$AF,27,FALSE),1,10),"-")),"")</f>
        <v/>
      </c>
      <c r="Y1165" s="21" t="str">
        <f>IFERROR(IF(VLOOKUP(B1165,IMPORT!$F:$AF,24,FALSE)&lt;&gt;"null",VLOOKUP(B1165,IMPORT!$F:$AF,24,FALSE),""),"")</f>
        <v/>
      </c>
      <c r="Z1165" s="18" t="str">
        <f>IFERROR(IF(VLOOKUP(B1165,IMPORT!$F:$AF,25,FALSE)&lt;&gt;"null",VLOOKUP(B1165,IMPORT!$F:$AF,25,FALSE),""),"")</f>
        <v/>
      </c>
    </row>
    <row r="1166" spans="1:26">
      <c r="A1166" s="1" t="str">
        <f>IFERROR(IF(IMPORT!C1166&lt;&gt;"",IMPORT!C1166,""),"")</f>
        <v/>
      </c>
      <c r="B1166" s="1">
        <f>IFERROR(VLOOKUP(D1166,IMPORT!$1:$1048576,6,FALSE),"")</f>
        <v>0</v>
      </c>
      <c r="C1166" s="1" t="str">
        <f>IFERROR(VLOOKUP(B1166,IMPORT!$F:$G,2,FALSE),"")</f>
        <v/>
      </c>
      <c r="D1166" s="8" t="str">
        <f>IFERROR(IF(IMPORT!A1166&lt;&gt;"",IMPORT!A1166,""),"")</f>
        <v/>
      </c>
      <c r="E1166" s="1">
        <f>IFERROR(VLOOKUP(D1166,IMPORT!$1:$1048576,21,FALSE),"")</f>
        <v>0</v>
      </c>
      <c r="F1166" s="22" t="str">
        <f>IFERROR(IF(VLOOKUP(B1166,IMPORT!$F:$J,4,0)="true","","S"),"")</f>
        <v/>
      </c>
      <c r="G1166" s="10" t="str">
        <f>IFERROR(IF(VLOOKUP(B1166,IMPORT!$F:$J,5,0)="normal","","B"),"")</f>
        <v/>
      </c>
      <c r="H1166" s="23" t="str">
        <f>IFERROR(IF(VLOOKUP(B1166,IMPORT!$F:$L,7,0)="true","","P"),"")</f>
        <v/>
      </c>
      <c r="I1166" s="18" t="str">
        <f>IF(AND(OR(IMPORT!K1166="available",IMPORT!K1166="reservation",IMPORT!K1166="reservation-late"),OR(A1166&lt;&gt;"Z - Garage - Livraison",A1166&lt;&gt;"Z - Garage - Livraison")),B1166,"")</f>
        <v/>
      </c>
      <c r="J1166" s="18" t="str">
        <f>IFERROR(IF(VLOOKUP(B1166,IMPORT!$F:$AF,21,FALSE)&lt;&gt;"null",IF(OR(A1166="Z - Garage - Livraison",A1166="Z - Garage - Restitution"),"",B1166),""),"")</f>
        <v/>
      </c>
      <c r="K1166" s="18" t="str">
        <f>IF(AND(J1166="",OR(IMPORT!K1166="intervention",IMPORT!K1166="intervention-late")),IF(OR(A1166="Z - Garage - Livraison",A1166="Z - Garage - Restitution"),"",B1166),"")</f>
        <v/>
      </c>
      <c r="L1166" s="18" t="str">
        <f t="shared" si="36"/>
        <v/>
      </c>
      <c r="M1166" s="20" t="str">
        <f>IFERROR(INT(IF(OR(IMPORT!K1166="intervention",IMPORT!K1166="intervention-late",IMPORT!K1166="unavailable"),IF(J1166&lt;&gt;"",MID(VLOOKUP(B1166,IMPORT!$F:$AF,21,0),1,10),MID(VLOOKUP(B1166,IMPORT!$F:$AF,19,0),1,10)),"")),"")</f>
        <v/>
      </c>
      <c r="N1166" s="20" t="str">
        <f>IFERROR(INT(IF(OR(IMPORT!K1166="intervention",IMPORT!K1166="intervention-late",IMPORT!K1166="unavailable"),IF(J1166&lt;&gt;"",MID(VLOOKUP(B1166,IMPORT!$F:$AF,22,0),1,10),MID(VLOOKUP(B1166,IMPORT!$F:$AF,20,0),1,10)),"")),"")</f>
        <v/>
      </c>
      <c r="O1166" s="18" t="str">
        <f t="shared" ca="1" si="37"/>
        <v/>
      </c>
      <c r="P1166" s="14" t="str">
        <f>IFERROR(INT(IF(MID(VLOOKUP(B1166,IMPORT!$F:$AF,23,FALSE),1,10)&lt;&gt;"null",MID(VLOOKUP(B1166,IMPORT!$F:$AF,23,FALSE),1,10),"")),"")</f>
        <v/>
      </c>
      <c r="Q1166" s="16" t="str">
        <f>IFERROR(INT(IF(MID(VLOOKUP(B1166,IMPORT!$F:$AF,26,FALSE),1,10)&lt;&gt;"null",MID(VLOOKUP(B1166,IMPORT!$F:$AF,26,FALSE),1,10),"")),"")</f>
        <v/>
      </c>
      <c r="R1166" s="16" t="str">
        <f>IFERROR(IF(VLOOKUP(B1166,IMPORT!$F:$AF,11,FALSE)="true","X",""),"")</f>
        <v/>
      </c>
      <c r="S1166" s="16" t="str">
        <f>IFERROR(IF(VLOOKUP(B1166,IMPORT!$F:$AF,12,FALSE)="true","X",""),"")</f>
        <v/>
      </c>
      <c r="T1166" s="16" t="str">
        <f>IFERROR(IF(VLOOKUP(B1166,IMPORT!$F:$AF,9,FALSE)="true","X",""),"")</f>
        <v/>
      </c>
      <c r="U1166" s="16" t="str">
        <f>IFERROR(IF(VLOOKUP(B1166,IMPORT!$F:$AF,10,FALSE)="true","X",""),"")</f>
        <v/>
      </c>
      <c r="V1166" s="16" t="str">
        <f>IFERROR(IF(VLOOKUP(B1166,IMPORT!$F:$AF,13,FALSE)="true","X",""),"")</f>
        <v/>
      </c>
      <c r="W1166" s="16" t="str">
        <f>IFERROR(IF(VLOOKUP(B1166,IMPORT!$F:$AF,14,FALSE)="true","X",""),"")</f>
        <v/>
      </c>
      <c r="X1166" s="12" t="str">
        <f>IFERROR(INT(IF(MID(VLOOKUP(B1166,IMPORT!$F:$AF,27,FALSE),1,10)&lt;&gt;"null",MID(VLOOKUP(B1166,IMPORT!$F:$AF,27,FALSE),1,10),"-")),"")</f>
        <v/>
      </c>
      <c r="Y1166" s="21" t="str">
        <f>IFERROR(IF(VLOOKUP(B1166,IMPORT!$F:$AF,24,FALSE)&lt;&gt;"null",VLOOKUP(B1166,IMPORT!$F:$AF,24,FALSE),""),"")</f>
        <v/>
      </c>
      <c r="Z1166" s="18" t="str">
        <f>IFERROR(IF(VLOOKUP(B1166,IMPORT!$F:$AF,25,FALSE)&lt;&gt;"null",VLOOKUP(B1166,IMPORT!$F:$AF,25,FALSE),""),"")</f>
        <v/>
      </c>
    </row>
    <row r="1167" spans="1:26">
      <c r="A1167" s="1" t="str">
        <f>IFERROR(IF(IMPORT!C1167&lt;&gt;"",IMPORT!C1167,""),"")</f>
        <v/>
      </c>
      <c r="B1167" s="1">
        <f>IFERROR(VLOOKUP(D1167,IMPORT!$1:$1048576,6,FALSE),"")</f>
        <v>0</v>
      </c>
      <c r="C1167" s="1" t="str">
        <f>IFERROR(VLOOKUP(B1167,IMPORT!$F:$G,2,FALSE),"")</f>
        <v/>
      </c>
      <c r="D1167" s="8" t="str">
        <f>IFERROR(IF(IMPORT!A1167&lt;&gt;"",IMPORT!A1167,""),"")</f>
        <v/>
      </c>
      <c r="E1167" s="1">
        <f>IFERROR(VLOOKUP(D1167,IMPORT!$1:$1048576,21,FALSE),"")</f>
        <v>0</v>
      </c>
      <c r="F1167" s="22" t="str">
        <f>IFERROR(IF(VLOOKUP(B1167,IMPORT!$F:$J,4,0)="true","","S"),"")</f>
        <v/>
      </c>
      <c r="G1167" s="10" t="str">
        <f>IFERROR(IF(VLOOKUP(B1167,IMPORT!$F:$J,5,0)="normal","","B"),"")</f>
        <v/>
      </c>
      <c r="H1167" s="23" t="str">
        <f>IFERROR(IF(VLOOKUP(B1167,IMPORT!$F:$L,7,0)="true","","P"),"")</f>
        <v/>
      </c>
      <c r="I1167" s="18" t="str">
        <f>IF(AND(OR(IMPORT!K1167="available",IMPORT!K1167="reservation",IMPORT!K1167="reservation-late"),OR(A1167&lt;&gt;"Z - Garage - Livraison",A1167&lt;&gt;"Z - Garage - Livraison")),B1167,"")</f>
        <v/>
      </c>
      <c r="J1167" s="18" t="str">
        <f>IFERROR(IF(VLOOKUP(B1167,IMPORT!$F:$AF,21,FALSE)&lt;&gt;"null",IF(OR(A1167="Z - Garage - Livraison",A1167="Z - Garage - Restitution"),"",B1167),""),"")</f>
        <v/>
      </c>
      <c r="K1167" s="18" t="str">
        <f>IF(AND(J1167="",OR(IMPORT!K1167="intervention",IMPORT!K1167="intervention-late")),IF(OR(A1167="Z - Garage - Livraison",A1167="Z - Garage - Restitution"),"",B1167),"")</f>
        <v/>
      </c>
      <c r="L1167" s="18" t="str">
        <f t="shared" si="36"/>
        <v/>
      </c>
      <c r="M1167" s="20" t="str">
        <f>IFERROR(INT(IF(OR(IMPORT!K1167="intervention",IMPORT!K1167="intervention-late",IMPORT!K1167="unavailable"),IF(J1167&lt;&gt;"",MID(VLOOKUP(B1167,IMPORT!$F:$AF,21,0),1,10),MID(VLOOKUP(B1167,IMPORT!$F:$AF,19,0),1,10)),"")),"")</f>
        <v/>
      </c>
      <c r="N1167" s="20" t="str">
        <f>IFERROR(INT(IF(OR(IMPORT!K1167="intervention",IMPORT!K1167="intervention-late",IMPORT!K1167="unavailable"),IF(J1167&lt;&gt;"",MID(VLOOKUP(B1167,IMPORT!$F:$AF,22,0),1,10),MID(VLOOKUP(B1167,IMPORT!$F:$AF,20,0),1,10)),"")),"")</f>
        <v/>
      </c>
      <c r="O1167" s="18" t="str">
        <f t="shared" ca="1" si="37"/>
        <v/>
      </c>
      <c r="P1167" s="14" t="str">
        <f>IFERROR(INT(IF(MID(VLOOKUP(B1167,IMPORT!$F:$AF,23,FALSE),1,10)&lt;&gt;"null",MID(VLOOKUP(B1167,IMPORT!$F:$AF,23,FALSE),1,10),"")),"")</f>
        <v/>
      </c>
      <c r="Q1167" s="16" t="str">
        <f>IFERROR(INT(IF(MID(VLOOKUP(B1167,IMPORT!$F:$AF,26,FALSE),1,10)&lt;&gt;"null",MID(VLOOKUP(B1167,IMPORT!$F:$AF,26,FALSE),1,10),"")),"")</f>
        <v/>
      </c>
      <c r="R1167" s="16" t="str">
        <f>IFERROR(IF(VLOOKUP(B1167,IMPORT!$F:$AF,11,FALSE)="true","X",""),"")</f>
        <v/>
      </c>
      <c r="S1167" s="16" t="str">
        <f>IFERROR(IF(VLOOKUP(B1167,IMPORT!$F:$AF,12,FALSE)="true","X",""),"")</f>
        <v/>
      </c>
      <c r="T1167" s="16" t="str">
        <f>IFERROR(IF(VLOOKUP(B1167,IMPORT!$F:$AF,9,FALSE)="true","X",""),"")</f>
        <v/>
      </c>
      <c r="U1167" s="16" t="str">
        <f>IFERROR(IF(VLOOKUP(B1167,IMPORT!$F:$AF,10,FALSE)="true","X",""),"")</f>
        <v/>
      </c>
      <c r="V1167" s="16" t="str">
        <f>IFERROR(IF(VLOOKUP(B1167,IMPORT!$F:$AF,13,FALSE)="true","X",""),"")</f>
        <v/>
      </c>
      <c r="W1167" s="16" t="str">
        <f>IFERROR(IF(VLOOKUP(B1167,IMPORT!$F:$AF,14,FALSE)="true","X",""),"")</f>
        <v/>
      </c>
      <c r="X1167" s="12" t="str">
        <f>IFERROR(INT(IF(MID(VLOOKUP(B1167,IMPORT!$F:$AF,27,FALSE),1,10)&lt;&gt;"null",MID(VLOOKUP(B1167,IMPORT!$F:$AF,27,FALSE),1,10),"-")),"")</f>
        <v/>
      </c>
      <c r="Y1167" s="21" t="str">
        <f>IFERROR(IF(VLOOKUP(B1167,IMPORT!$F:$AF,24,FALSE)&lt;&gt;"null",VLOOKUP(B1167,IMPORT!$F:$AF,24,FALSE),""),"")</f>
        <v/>
      </c>
      <c r="Z1167" s="18" t="str">
        <f>IFERROR(IF(VLOOKUP(B1167,IMPORT!$F:$AF,25,FALSE)&lt;&gt;"null",VLOOKUP(B1167,IMPORT!$F:$AF,25,FALSE),""),"")</f>
        <v/>
      </c>
    </row>
    <row r="1168" spans="1:26">
      <c r="A1168" s="1" t="str">
        <f>IFERROR(IF(IMPORT!C1168&lt;&gt;"",IMPORT!C1168,""),"")</f>
        <v/>
      </c>
      <c r="B1168" s="1">
        <f>IFERROR(VLOOKUP(D1168,IMPORT!$1:$1048576,6,FALSE),"")</f>
        <v>0</v>
      </c>
      <c r="C1168" s="1" t="str">
        <f>IFERROR(VLOOKUP(B1168,IMPORT!$F:$G,2,FALSE),"")</f>
        <v/>
      </c>
      <c r="D1168" s="8" t="str">
        <f>IFERROR(IF(IMPORT!A1168&lt;&gt;"",IMPORT!A1168,""),"")</f>
        <v/>
      </c>
      <c r="E1168" s="1">
        <f>IFERROR(VLOOKUP(D1168,IMPORT!$1:$1048576,21,FALSE),"")</f>
        <v>0</v>
      </c>
      <c r="F1168" s="22" t="str">
        <f>IFERROR(IF(VLOOKUP(B1168,IMPORT!$F:$J,4,0)="true","","S"),"")</f>
        <v/>
      </c>
      <c r="G1168" s="10" t="str">
        <f>IFERROR(IF(VLOOKUP(B1168,IMPORT!$F:$J,5,0)="normal","","B"),"")</f>
        <v/>
      </c>
      <c r="H1168" s="23" t="str">
        <f>IFERROR(IF(VLOOKUP(B1168,IMPORT!$F:$L,7,0)="true","","P"),"")</f>
        <v/>
      </c>
      <c r="I1168" s="18" t="str">
        <f>IF(AND(OR(IMPORT!K1168="available",IMPORT!K1168="reservation",IMPORT!K1168="reservation-late"),OR(A1168&lt;&gt;"Z - Garage - Livraison",A1168&lt;&gt;"Z - Garage - Livraison")),B1168,"")</f>
        <v/>
      </c>
      <c r="J1168" s="18" t="str">
        <f>IFERROR(IF(VLOOKUP(B1168,IMPORT!$F:$AF,21,FALSE)&lt;&gt;"null",IF(OR(A1168="Z - Garage - Livraison",A1168="Z - Garage - Restitution"),"",B1168),""),"")</f>
        <v/>
      </c>
      <c r="K1168" s="18" t="str">
        <f>IF(AND(J1168="",OR(IMPORT!K1168="intervention",IMPORT!K1168="intervention-late")),IF(OR(A1168="Z - Garage - Livraison",A1168="Z - Garage - Restitution"),"",B1168),"")</f>
        <v/>
      </c>
      <c r="L1168" s="18" t="str">
        <f t="shared" si="36"/>
        <v/>
      </c>
      <c r="M1168" s="20" t="str">
        <f>IFERROR(INT(IF(OR(IMPORT!K1168="intervention",IMPORT!K1168="intervention-late",IMPORT!K1168="unavailable"),IF(J1168&lt;&gt;"",MID(VLOOKUP(B1168,IMPORT!$F:$AF,21,0),1,10),MID(VLOOKUP(B1168,IMPORT!$F:$AF,19,0),1,10)),"")),"")</f>
        <v/>
      </c>
      <c r="N1168" s="20" t="str">
        <f>IFERROR(INT(IF(OR(IMPORT!K1168="intervention",IMPORT!K1168="intervention-late",IMPORT!K1168="unavailable"),IF(J1168&lt;&gt;"",MID(VLOOKUP(B1168,IMPORT!$F:$AF,22,0),1,10),MID(VLOOKUP(B1168,IMPORT!$F:$AF,20,0),1,10)),"")),"")</f>
        <v/>
      </c>
      <c r="O1168" s="18" t="str">
        <f t="shared" ca="1" si="37"/>
        <v/>
      </c>
      <c r="P1168" s="14" t="str">
        <f>IFERROR(INT(IF(MID(VLOOKUP(B1168,IMPORT!$F:$AF,23,FALSE),1,10)&lt;&gt;"null",MID(VLOOKUP(B1168,IMPORT!$F:$AF,23,FALSE),1,10),"")),"")</f>
        <v/>
      </c>
      <c r="Q1168" s="16" t="str">
        <f>IFERROR(INT(IF(MID(VLOOKUP(B1168,IMPORT!$F:$AF,26,FALSE),1,10)&lt;&gt;"null",MID(VLOOKUP(B1168,IMPORT!$F:$AF,26,FALSE),1,10),"")),"")</f>
        <v/>
      </c>
      <c r="R1168" s="16" t="str">
        <f>IFERROR(IF(VLOOKUP(B1168,IMPORT!$F:$AF,11,FALSE)="true","X",""),"")</f>
        <v/>
      </c>
      <c r="S1168" s="16" t="str">
        <f>IFERROR(IF(VLOOKUP(B1168,IMPORT!$F:$AF,12,FALSE)="true","X",""),"")</f>
        <v/>
      </c>
      <c r="T1168" s="16" t="str">
        <f>IFERROR(IF(VLOOKUP(B1168,IMPORT!$F:$AF,9,FALSE)="true","X",""),"")</f>
        <v/>
      </c>
      <c r="U1168" s="16" t="str">
        <f>IFERROR(IF(VLOOKUP(B1168,IMPORT!$F:$AF,10,FALSE)="true","X",""),"")</f>
        <v/>
      </c>
      <c r="V1168" s="16" t="str">
        <f>IFERROR(IF(VLOOKUP(B1168,IMPORT!$F:$AF,13,FALSE)="true","X",""),"")</f>
        <v/>
      </c>
      <c r="W1168" s="16" t="str">
        <f>IFERROR(IF(VLOOKUP(B1168,IMPORT!$F:$AF,14,FALSE)="true","X",""),"")</f>
        <v/>
      </c>
      <c r="X1168" s="12" t="str">
        <f>IFERROR(INT(IF(MID(VLOOKUP(B1168,IMPORT!$F:$AF,27,FALSE),1,10)&lt;&gt;"null",MID(VLOOKUP(B1168,IMPORT!$F:$AF,27,FALSE),1,10),"-")),"")</f>
        <v/>
      </c>
      <c r="Y1168" s="21" t="str">
        <f>IFERROR(IF(VLOOKUP(B1168,IMPORT!$F:$AF,24,FALSE)&lt;&gt;"null",VLOOKUP(B1168,IMPORT!$F:$AF,24,FALSE),""),"")</f>
        <v/>
      </c>
      <c r="Z1168" s="18" t="str">
        <f>IFERROR(IF(VLOOKUP(B1168,IMPORT!$F:$AF,25,FALSE)&lt;&gt;"null",VLOOKUP(B1168,IMPORT!$F:$AF,25,FALSE),""),"")</f>
        <v/>
      </c>
    </row>
    <row r="1169" spans="1:26">
      <c r="A1169" s="1" t="str">
        <f>IFERROR(IF(IMPORT!C1169&lt;&gt;"",IMPORT!C1169,""),"")</f>
        <v/>
      </c>
      <c r="B1169" s="1">
        <f>IFERROR(VLOOKUP(D1169,IMPORT!$1:$1048576,6,FALSE),"")</f>
        <v>0</v>
      </c>
      <c r="C1169" s="1" t="str">
        <f>IFERROR(VLOOKUP(B1169,IMPORT!$F:$G,2,FALSE),"")</f>
        <v/>
      </c>
      <c r="D1169" s="8" t="str">
        <f>IFERROR(IF(IMPORT!A1169&lt;&gt;"",IMPORT!A1169,""),"")</f>
        <v/>
      </c>
      <c r="E1169" s="1">
        <f>IFERROR(VLOOKUP(D1169,IMPORT!$1:$1048576,21,FALSE),"")</f>
        <v>0</v>
      </c>
      <c r="F1169" s="22" t="str">
        <f>IFERROR(IF(VLOOKUP(B1169,IMPORT!$F:$J,4,0)="true","","S"),"")</f>
        <v/>
      </c>
      <c r="G1169" s="10" t="str">
        <f>IFERROR(IF(VLOOKUP(B1169,IMPORT!$F:$J,5,0)="normal","","B"),"")</f>
        <v/>
      </c>
      <c r="H1169" s="23" t="str">
        <f>IFERROR(IF(VLOOKUP(B1169,IMPORT!$F:$L,7,0)="true","","P"),"")</f>
        <v/>
      </c>
      <c r="I1169" s="18" t="str">
        <f>IF(AND(OR(IMPORT!K1169="available",IMPORT!K1169="reservation",IMPORT!K1169="reservation-late"),OR(A1169&lt;&gt;"Z - Garage - Livraison",A1169&lt;&gt;"Z - Garage - Livraison")),B1169,"")</f>
        <v/>
      </c>
      <c r="J1169" s="18" t="str">
        <f>IFERROR(IF(VLOOKUP(B1169,IMPORT!$F:$AF,21,FALSE)&lt;&gt;"null",IF(OR(A1169="Z - Garage - Livraison",A1169="Z - Garage - Restitution"),"",B1169),""),"")</f>
        <v/>
      </c>
      <c r="K1169" s="18" t="str">
        <f>IF(AND(J1169="",OR(IMPORT!K1169="intervention",IMPORT!K1169="intervention-late")),IF(OR(A1169="Z - Garage - Livraison",A1169="Z - Garage - Restitution"),"",B1169),"")</f>
        <v/>
      </c>
      <c r="L1169" s="18" t="str">
        <f t="shared" si="36"/>
        <v/>
      </c>
      <c r="M1169" s="20" t="str">
        <f>IFERROR(INT(IF(OR(IMPORT!K1169="intervention",IMPORT!K1169="intervention-late",IMPORT!K1169="unavailable"),IF(J1169&lt;&gt;"",MID(VLOOKUP(B1169,IMPORT!$F:$AF,21,0),1,10),MID(VLOOKUP(B1169,IMPORT!$F:$AF,19,0),1,10)),"")),"")</f>
        <v/>
      </c>
      <c r="N1169" s="20" t="str">
        <f>IFERROR(INT(IF(OR(IMPORT!K1169="intervention",IMPORT!K1169="intervention-late",IMPORT!K1169="unavailable"),IF(J1169&lt;&gt;"",MID(VLOOKUP(B1169,IMPORT!$F:$AF,22,0),1,10),MID(VLOOKUP(B1169,IMPORT!$F:$AF,20,0),1,10)),"")),"")</f>
        <v/>
      </c>
      <c r="O1169" s="18" t="str">
        <f t="shared" ca="1" si="37"/>
        <v/>
      </c>
      <c r="P1169" s="14" t="str">
        <f>IFERROR(INT(IF(MID(VLOOKUP(B1169,IMPORT!$F:$AF,23,FALSE),1,10)&lt;&gt;"null",MID(VLOOKUP(B1169,IMPORT!$F:$AF,23,FALSE),1,10),"")),"")</f>
        <v/>
      </c>
      <c r="Q1169" s="16" t="str">
        <f>IFERROR(INT(IF(MID(VLOOKUP(B1169,IMPORT!$F:$AF,26,FALSE),1,10)&lt;&gt;"null",MID(VLOOKUP(B1169,IMPORT!$F:$AF,26,FALSE),1,10),"")),"")</f>
        <v/>
      </c>
      <c r="R1169" s="16" t="str">
        <f>IFERROR(IF(VLOOKUP(B1169,IMPORT!$F:$AF,11,FALSE)="true","X",""),"")</f>
        <v/>
      </c>
      <c r="S1169" s="16" t="str">
        <f>IFERROR(IF(VLOOKUP(B1169,IMPORT!$F:$AF,12,FALSE)="true","X",""),"")</f>
        <v/>
      </c>
      <c r="T1169" s="16" t="str">
        <f>IFERROR(IF(VLOOKUP(B1169,IMPORT!$F:$AF,9,FALSE)="true","X",""),"")</f>
        <v/>
      </c>
      <c r="U1169" s="16" t="str">
        <f>IFERROR(IF(VLOOKUP(B1169,IMPORT!$F:$AF,10,FALSE)="true","X",""),"")</f>
        <v/>
      </c>
      <c r="V1169" s="16" t="str">
        <f>IFERROR(IF(VLOOKUP(B1169,IMPORT!$F:$AF,13,FALSE)="true","X",""),"")</f>
        <v/>
      </c>
      <c r="W1169" s="16" t="str">
        <f>IFERROR(IF(VLOOKUP(B1169,IMPORT!$F:$AF,14,FALSE)="true","X",""),"")</f>
        <v/>
      </c>
      <c r="X1169" s="12" t="str">
        <f>IFERROR(INT(IF(MID(VLOOKUP(B1169,IMPORT!$F:$AF,27,FALSE),1,10)&lt;&gt;"null",MID(VLOOKUP(B1169,IMPORT!$F:$AF,27,FALSE),1,10),"-")),"")</f>
        <v/>
      </c>
      <c r="Y1169" s="21" t="str">
        <f>IFERROR(IF(VLOOKUP(B1169,IMPORT!$F:$AF,24,FALSE)&lt;&gt;"null",VLOOKUP(B1169,IMPORT!$F:$AF,24,FALSE),""),"")</f>
        <v/>
      </c>
      <c r="Z1169" s="18" t="str">
        <f>IFERROR(IF(VLOOKUP(B1169,IMPORT!$F:$AF,25,FALSE)&lt;&gt;"null",VLOOKUP(B1169,IMPORT!$F:$AF,25,FALSE),""),"")</f>
        <v/>
      </c>
    </row>
    <row r="1170" spans="1:26">
      <c r="A1170" s="1" t="str">
        <f>IFERROR(IF(IMPORT!C1170&lt;&gt;"",IMPORT!C1170,""),"")</f>
        <v/>
      </c>
      <c r="B1170" s="1">
        <f>IFERROR(VLOOKUP(D1170,IMPORT!$1:$1048576,6,FALSE),"")</f>
        <v>0</v>
      </c>
      <c r="C1170" s="1" t="str">
        <f>IFERROR(VLOOKUP(B1170,IMPORT!$F:$G,2,FALSE),"")</f>
        <v/>
      </c>
      <c r="D1170" s="8" t="str">
        <f>IFERROR(IF(IMPORT!A1170&lt;&gt;"",IMPORT!A1170,""),"")</f>
        <v/>
      </c>
      <c r="E1170" s="1">
        <f>IFERROR(VLOOKUP(D1170,IMPORT!$1:$1048576,21,FALSE),"")</f>
        <v>0</v>
      </c>
      <c r="F1170" s="22" t="str">
        <f>IFERROR(IF(VLOOKUP(B1170,IMPORT!$F:$J,4,0)="true","","S"),"")</f>
        <v/>
      </c>
      <c r="G1170" s="10" t="str">
        <f>IFERROR(IF(VLOOKUP(B1170,IMPORT!$F:$J,5,0)="normal","","B"),"")</f>
        <v/>
      </c>
      <c r="H1170" s="23" t="str">
        <f>IFERROR(IF(VLOOKUP(B1170,IMPORT!$F:$L,7,0)="true","","P"),"")</f>
        <v/>
      </c>
      <c r="I1170" s="18" t="str">
        <f>IF(AND(OR(IMPORT!K1170="available",IMPORT!K1170="reservation",IMPORT!K1170="reservation-late"),OR(A1170&lt;&gt;"Z - Garage - Livraison",A1170&lt;&gt;"Z - Garage - Livraison")),B1170,"")</f>
        <v/>
      </c>
      <c r="J1170" s="18" t="str">
        <f>IFERROR(IF(VLOOKUP(B1170,IMPORT!$F:$AF,21,FALSE)&lt;&gt;"null",IF(OR(A1170="Z - Garage - Livraison",A1170="Z - Garage - Restitution"),"",B1170),""),"")</f>
        <v/>
      </c>
      <c r="K1170" s="18" t="str">
        <f>IF(AND(J1170="",OR(IMPORT!K1170="intervention",IMPORT!K1170="intervention-late")),IF(OR(A1170="Z - Garage - Livraison",A1170="Z - Garage - Restitution"),"",B1170),"")</f>
        <v/>
      </c>
      <c r="L1170" s="18" t="str">
        <f t="shared" si="36"/>
        <v/>
      </c>
      <c r="M1170" s="20" t="str">
        <f>IFERROR(INT(IF(OR(IMPORT!K1170="intervention",IMPORT!K1170="intervention-late",IMPORT!K1170="unavailable"),IF(J1170&lt;&gt;"",MID(VLOOKUP(B1170,IMPORT!$F:$AF,21,0),1,10),MID(VLOOKUP(B1170,IMPORT!$F:$AF,19,0),1,10)),"")),"")</f>
        <v/>
      </c>
      <c r="N1170" s="20" t="str">
        <f>IFERROR(INT(IF(OR(IMPORT!K1170="intervention",IMPORT!K1170="intervention-late",IMPORT!K1170="unavailable"),IF(J1170&lt;&gt;"",MID(VLOOKUP(B1170,IMPORT!$F:$AF,22,0),1,10),MID(VLOOKUP(B1170,IMPORT!$F:$AF,20,0),1,10)),"")),"")</f>
        <v/>
      </c>
      <c r="O1170" s="18" t="str">
        <f t="shared" ca="1" si="37"/>
        <v/>
      </c>
      <c r="P1170" s="14" t="str">
        <f>IFERROR(INT(IF(MID(VLOOKUP(B1170,IMPORT!$F:$AF,23,FALSE),1,10)&lt;&gt;"null",MID(VLOOKUP(B1170,IMPORT!$F:$AF,23,FALSE),1,10),"")),"")</f>
        <v/>
      </c>
      <c r="Q1170" s="16" t="str">
        <f>IFERROR(INT(IF(MID(VLOOKUP(B1170,IMPORT!$F:$AF,26,FALSE),1,10)&lt;&gt;"null",MID(VLOOKUP(B1170,IMPORT!$F:$AF,26,FALSE),1,10),"")),"")</f>
        <v/>
      </c>
      <c r="R1170" s="16" t="str">
        <f>IFERROR(IF(VLOOKUP(B1170,IMPORT!$F:$AF,11,FALSE)="true","X",""),"")</f>
        <v/>
      </c>
      <c r="S1170" s="16" t="str">
        <f>IFERROR(IF(VLOOKUP(B1170,IMPORT!$F:$AF,12,FALSE)="true","X",""),"")</f>
        <v/>
      </c>
      <c r="T1170" s="16" t="str">
        <f>IFERROR(IF(VLOOKUP(B1170,IMPORT!$F:$AF,9,FALSE)="true","X",""),"")</f>
        <v/>
      </c>
      <c r="U1170" s="16" t="str">
        <f>IFERROR(IF(VLOOKUP(B1170,IMPORT!$F:$AF,10,FALSE)="true","X",""),"")</f>
        <v/>
      </c>
      <c r="V1170" s="16" t="str">
        <f>IFERROR(IF(VLOOKUP(B1170,IMPORT!$F:$AF,13,FALSE)="true","X",""),"")</f>
        <v/>
      </c>
      <c r="W1170" s="16" t="str">
        <f>IFERROR(IF(VLOOKUP(B1170,IMPORT!$F:$AF,14,FALSE)="true","X",""),"")</f>
        <v/>
      </c>
      <c r="X1170" s="12" t="str">
        <f>IFERROR(INT(IF(MID(VLOOKUP(B1170,IMPORT!$F:$AF,27,FALSE),1,10)&lt;&gt;"null",MID(VLOOKUP(B1170,IMPORT!$F:$AF,27,FALSE),1,10),"-")),"")</f>
        <v/>
      </c>
      <c r="Y1170" s="21" t="str">
        <f>IFERROR(IF(VLOOKUP(B1170,IMPORT!$F:$AF,24,FALSE)&lt;&gt;"null",VLOOKUP(B1170,IMPORT!$F:$AF,24,FALSE),""),"")</f>
        <v/>
      </c>
      <c r="Z1170" s="18" t="str">
        <f>IFERROR(IF(VLOOKUP(B1170,IMPORT!$F:$AF,25,FALSE)&lt;&gt;"null",VLOOKUP(B1170,IMPORT!$F:$AF,25,FALSE),""),"")</f>
        <v/>
      </c>
    </row>
    <row r="1171" spans="1:26">
      <c r="A1171" s="1" t="str">
        <f>IFERROR(IF(IMPORT!C1171&lt;&gt;"",IMPORT!C1171,""),"")</f>
        <v/>
      </c>
      <c r="B1171" s="1">
        <f>IFERROR(VLOOKUP(D1171,IMPORT!$1:$1048576,6,FALSE),"")</f>
        <v>0</v>
      </c>
      <c r="C1171" s="1" t="str">
        <f>IFERROR(VLOOKUP(B1171,IMPORT!$F:$G,2,FALSE),"")</f>
        <v/>
      </c>
      <c r="D1171" s="8" t="str">
        <f>IFERROR(IF(IMPORT!A1171&lt;&gt;"",IMPORT!A1171,""),"")</f>
        <v/>
      </c>
      <c r="E1171" s="1">
        <f>IFERROR(VLOOKUP(D1171,IMPORT!$1:$1048576,21,FALSE),"")</f>
        <v>0</v>
      </c>
      <c r="F1171" s="22" t="str">
        <f>IFERROR(IF(VLOOKUP(B1171,IMPORT!$F:$J,4,0)="true","","S"),"")</f>
        <v/>
      </c>
      <c r="G1171" s="10" t="str">
        <f>IFERROR(IF(VLOOKUP(B1171,IMPORT!$F:$J,5,0)="normal","","B"),"")</f>
        <v/>
      </c>
      <c r="H1171" s="23" t="str">
        <f>IFERROR(IF(VLOOKUP(B1171,IMPORT!$F:$L,7,0)="true","","P"),"")</f>
        <v/>
      </c>
      <c r="I1171" s="18" t="str">
        <f>IF(AND(OR(IMPORT!K1171="available",IMPORT!K1171="reservation",IMPORT!K1171="reservation-late"),OR(A1171&lt;&gt;"Z - Garage - Livraison",A1171&lt;&gt;"Z - Garage - Livraison")),B1171,"")</f>
        <v/>
      </c>
      <c r="J1171" s="18" t="str">
        <f>IFERROR(IF(VLOOKUP(B1171,IMPORT!$F:$AF,21,FALSE)&lt;&gt;"null",IF(OR(A1171="Z - Garage - Livraison",A1171="Z - Garage - Restitution"),"",B1171),""),"")</f>
        <v/>
      </c>
      <c r="K1171" s="18" t="str">
        <f>IF(AND(J1171="",OR(IMPORT!K1171="intervention",IMPORT!K1171="intervention-late")),IF(OR(A1171="Z - Garage - Livraison",A1171="Z - Garage - Restitution"),"",B1171),"")</f>
        <v/>
      </c>
      <c r="L1171" s="18" t="str">
        <f t="shared" si="36"/>
        <v/>
      </c>
      <c r="M1171" s="20" t="str">
        <f>IFERROR(INT(IF(OR(IMPORT!K1171="intervention",IMPORT!K1171="intervention-late",IMPORT!K1171="unavailable"),IF(J1171&lt;&gt;"",MID(VLOOKUP(B1171,IMPORT!$F:$AF,21,0),1,10),MID(VLOOKUP(B1171,IMPORT!$F:$AF,19,0),1,10)),"")),"")</f>
        <v/>
      </c>
      <c r="N1171" s="20" t="str">
        <f>IFERROR(INT(IF(OR(IMPORT!K1171="intervention",IMPORT!K1171="intervention-late",IMPORT!K1171="unavailable"),IF(J1171&lt;&gt;"",MID(VLOOKUP(B1171,IMPORT!$F:$AF,22,0),1,10),MID(VLOOKUP(B1171,IMPORT!$F:$AF,20,0),1,10)),"")),"")</f>
        <v/>
      </c>
      <c r="O1171" s="18" t="str">
        <f t="shared" ca="1" si="37"/>
        <v/>
      </c>
      <c r="P1171" s="14" t="str">
        <f>IFERROR(INT(IF(MID(VLOOKUP(B1171,IMPORT!$F:$AF,23,FALSE),1,10)&lt;&gt;"null",MID(VLOOKUP(B1171,IMPORT!$F:$AF,23,FALSE),1,10),"")),"")</f>
        <v/>
      </c>
      <c r="Q1171" s="16" t="str">
        <f>IFERROR(INT(IF(MID(VLOOKUP(B1171,IMPORT!$F:$AF,26,FALSE),1,10)&lt;&gt;"null",MID(VLOOKUP(B1171,IMPORT!$F:$AF,26,FALSE),1,10),"")),"")</f>
        <v/>
      </c>
      <c r="R1171" s="16" t="str">
        <f>IFERROR(IF(VLOOKUP(B1171,IMPORT!$F:$AF,11,FALSE)="true","X",""),"")</f>
        <v/>
      </c>
      <c r="S1171" s="16" t="str">
        <f>IFERROR(IF(VLOOKUP(B1171,IMPORT!$F:$AF,12,FALSE)="true","X",""),"")</f>
        <v/>
      </c>
      <c r="T1171" s="16" t="str">
        <f>IFERROR(IF(VLOOKUP(B1171,IMPORT!$F:$AF,9,FALSE)="true","X",""),"")</f>
        <v/>
      </c>
      <c r="U1171" s="16" t="str">
        <f>IFERROR(IF(VLOOKUP(B1171,IMPORT!$F:$AF,10,FALSE)="true","X",""),"")</f>
        <v/>
      </c>
      <c r="V1171" s="16" t="str">
        <f>IFERROR(IF(VLOOKUP(B1171,IMPORT!$F:$AF,13,FALSE)="true","X",""),"")</f>
        <v/>
      </c>
      <c r="W1171" s="16" t="str">
        <f>IFERROR(IF(VLOOKUP(B1171,IMPORT!$F:$AF,14,FALSE)="true","X",""),"")</f>
        <v/>
      </c>
      <c r="X1171" s="12" t="str">
        <f>IFERROR(INT(IF(MID(VLOOKUP(B1171,IMPORT!$F:$AF,27,FALSE),1,10)&lt;&gt;"null",MID(VLOOKUP(B1171,IMPORT!$F:$AF,27,FALSE),1,10),"-")),"")</f>
        <v/>
      </c>
      <c r="Y1171" s="21" t="str">
        <f>IFERROR(IF(VLOOKUP(B1171,IMPORT!$F:$AF,24,FALSE)&lt;&gt;"null",VLOOKUP(B1171,IMPORT!$F:$AF,24,FALSE),""),"")</f>
        <v/>
      </c>
      <c r="Z1171" s="18" t="str">
        <f>IFERROR(IF(VLOOKUP(B1171,IMPORT!$F:$AF,25,FALSE)&lt;&gt;"null",VLOOKUP(B1171,IMPORT!$F:$AF,25,FALSE),""),"")</f>
        <v/>
      </c>
    </row>
    <row r="1172" spans="1:26">
      <c r="A1172" s="1" t="str">
        <f>IFERROR(IF(IMPORT!C1172&lt;&gt;"",IMPORT!C1172,""),"")</f>
        <v/>
      </c>
      <c r="B1172" s="1">
        <f>IFERROR(VLOOKUP(D1172,IMPORT!$1:$1048576,6,FALSE),"")</f>
        <v>0</v>
      </c>
      <c r="C1172" s="1" t="str">
        <f>IFERROR(VLOOKUP(B1172,IMPORT!$F:$G,2,FALSE),"")</f>
        <v/>
      </c>
      <c r="D1172" s="8" t="str">
        <f>IFERROR(IF(IMPORT!A1172&lt;&gt;"",IMPORT!A1172,""),"")</f>
        <v/>
      </c>
      <c r="E1172" s="1">
        <f>IFERROR(VLOOKUP(D1172,IMPORT!$1:$1048576,21,FALSE),"")</f>
        <v>0</v>
      </c>
      <c r="F1172" s="22" t="str">
        <f>IFERROR(IF(VLOOKUP(B1172,IMPORT!$F:$J,4,0)="true","","S"),"")</f>
        <v/>
      </c>
      <c r="G1172" s="10" t="str">
        <f>IFERROR(IF(VLOOKUP(B1172,IMPORT!$F:$J,5,0)="normal","","B"),"")</f>
        <v/>
      </c>
      <c r="H1172" s="23" t="str">
        <f>IFERROR(IF(VLOOKUP(B1172,IMPORT!$F:$L,7,0)="true","","P"),"")</f>
        <v/>
      </c>
      <c r="I1172" s="18" t="str">
        <f>IF(AND(OR(IMPORT!K1172="available",IMPORT!K1172="reservation",IMPORT!K1172="reservation-late"),OR(A1172&lt;&gt;"Z - Garage - Livraison",A1172&lt;&gt;"Z - Garage - Livraison")),B1172,"")</f>
        <v/>
      </c>
      <c r="J1172" s="18" t="str">
        <f>IFERROR(IF(VLOOKUP(B1172,IMPORT!$F:$AF,21,FALSE)&lt;&gt;"null",IF(OR(A1172="Z - Garage - Livraison",A1172="Z - Garage - Restitution"),"",B1172),""),"")</f>
        <v/>
      </c>
      <c r="K1172" s="18" t="str">
        <f>IF(AND(J1172="",OR(IMPORT!K1172="intervention",IMPORT!K1172="intervention-late")),IF(OR(A1172="Z - Garage - Livraison",A1172="Z - Garage - Restitution"),"",B1172),"")</f>
        <v/>
      </c>
      <c r="L1172" s="18" t="str">
        <f t="shared" si="36"/>
        <v/>
      </c>
      <c r="M1172" s="20" t="str">
        <f>IFERROR(INT(IF(OR(IMPORT!K1172="intervention",IMPORT!K1172="intervention-late",IMPORT!K1172="unavailable"),IF(J1172&lt;&gt;"",MID(VLOOKUP(B1172,IMPORT!$F:$AF,21,0),1,10),MID(VLOOKUP(B1172,IMPORT!$F:$AF,19,0),1,10)),"")),"")</f>
        <v/>
      </c>
      <c r="N1172" s="20" t="str">
        <f>IFERROR(INT(IF(OR(IMPORT!K1172="intervention",IMPORT!K1172="intervention-late",IMPORT!K1172="unavailable"),IF(J1172&lt;&gt;"",MID(VLOOKUP(B1172,IMPORT!$F:$AF,22,0),1,10),MID(VLOOKUP(B1172,IMPORT!$F:$AF,20,0),1,10)),"")),"")</f>
        <v/>
      </c>
      <c r="O1172" s="18" t="str">
        <f t="shared" ca="1" si="37"/>
        <v/>
      </c>
      <c r="P1172" s="14" t="str">
        <f>IFERROR(INT(IF(MID(VLOOKUP(B1172,IMPORT!$F:$AF,23,FALSE),1,10)&lt;&gt;"null",MID(VLOOKUP(B1172,IMPORT!$F:$AF,23,FALSE),1,10),"")),"")</f>
        <v/>
      </c>
      <c r="Q1172" s="16" t="str">
        <f>IFERROR(INT(IF(MID(VLOOKUP(B1172,IMPORT!$F:$AF,26,FALSE),1,10)&lt;&gt;"null",MID(VLOOKUP(B1172,IMPORT!$F:$AF,26,FALSE),1,10),"")),"")</f>
        <v/>
      </c>
      <c r="R1172" s="16" t="str">
        <f>IFERROR(IF(VLOOKUP(B1172,IMPORT!$F:$AF,11,FALSE)="true","X",""),"")</f>
        <v/>
      </c>
      <c r="S1172" s="16" t="str">
        <f>IFERROR(IF(VLOOKUP(B1172,IMPORT!$F:$AF,12,FALSE)="true","X",""),"")</f>
        <v/>
      </c>
      <c r="T1172" s="16" t="str">
        <f>IFERROR(IF(VLOOKUP(B1172,IMPORT!$F:$AF,9,FALSE)="true","X",""),"")</f>
        <v/>
      </c>
      <c r="U1172" s="16" t="str">
        <f>IFERROR(IF(VLOOKUP(B1172,IMPORT!$F:$AF,10,FALSE)="true","X",""),"")</f>
        <v/>
      </c>
      <c r="V1172" s="16" t="str">
        <f>IFERROR(IF(VLOOKUP(B1172,IMPORT!$F:$AF,13,FALSE)="true","X",""),"")</f>
        <v/>
      </c>
      <c r="W1172" s="16" t="str">
        <f>IFERROR(IF(VLOOKUP(B1172,IMPORT!$F:$AF,14,FALSE)="true","X",""),"")</f>
        <v/>
      </c>
      <c r="X1172" s="12" t="str">
        <f>IFERROR(INT(IF(MID(VLOOKUP(B1172,IMPORT!$F:$AF,27,FALSE),1,10)&lt;&gt;"null",MID(VLOOKUP(B1172,IMPORT!$F:$AF,27,FALSE),1,10),"-")),"")</f>
        <v/>
      </c>
      <c r="Y1172" s="21" t="str">
        <f>IFERROR(IF(VLOOKUP(B1172,IMPORT!$F:$AF,24,FALSE)&lt;&gt;"null",VLOOKUP(B1172,IMPORT!$F:$AF,24,FALSE),""),"")</f>
        <v/>
      </c>
      <c r="Z1172" s="18" t="str">
        <f>IFERROR(IF(VLOOKUP(B1172,IMPORT!$F:$AF,25,FALSE)&lt;&gt;"null",VLOOKUP(B1172,IMPORT!$F:$AF,25,FALSE),""),"")</f>
        <v/>
      </c>
    </row>
    <row r="1173" spans="1:26">
      <c r="A1173" s="1" t="str">
        <f>IFERROR(IF(IMPORT!C1173&lt;&gt;"",IMPORT!C1173,""),"")</f>
        <v/>
      </c>
      <c r="B1173" s="1">
        <f>IFERROR(VLOOKUP(D1173,IMPORT!$1:$1048576,6,FALSE),"")</f>
        <v>0</v>
      </c>
      <c r="C1173" s="1" t="str">
        <f>IFERROR(VLOOKUP(B1173,IMPORT!$F:$G,2,FALSE),"")</f>
        <v/>
      </c>
      <c r="D1173" s="8" t="str">
        <f>IFERROR(IF(IMPORT!A1173&lt;&gt;"",IMPORT!A1173,""),"")</f>
        <v/>
      </c>
      <c r="E1173" s="1">
        <f>IFERROR(VLOOKUP(D1173,IMPORT!$1:$1048576,21,FALSE),"")</f>
        <v>0</v>
      </c>
      <c r="F1173" s="22" t="str">
        <f>IFERROR(IF(VLOOKUP(B1173,IMPORT!$F:$J,4,0)="true","","S"),"")</f>
        <v/>
      </c>
      <c r="G1173" s="10" t="str">
        <f>IFERROR(IF(VLOOKUP(B1173,IMPORT!$F:$J,5,0)="normal","","B"),"")</f>
        <v/>
      </c>
      <c r="H1173" s="23" t="str">
        <f>IFERROR(IF(VLOOKUP(B1173,IMPORT!$F:$L,7,0)="true","","P"),"")</f>
        <v/>
      </c>
      <c r="I1173" s="18" t="str">
        <f>IF(AND(OR(IMPORT!K1173="available",IMPORT!K1173="reservation",IMPORT!K1173="reservation-late"),OR(A1173&lt;&gt;"Z - Garage - Livraison",A1173&lt;&gt;"Z - Garage - Livraison")),B1173,"")</f>
        <v/>
      </c>
      <c r="J1173" s="18" t="str">
        <f>IFERROR(IF(VLOOKUP(B1173,IMPORT!$F:$AF,21,FALSE)&lt;&gt;"null",IF(OR(A1173="Z - Garage - Livraison",A1173="Z - Garage - Restitution"),"",B1173),""),"")</f>
        <v/>
      </c>
      <c r="K1173" s="18" t="str">
        <f>IF(AND(J1173="",OR(IMPORT!K1173="intervention",IMPORT!K1173="intervention-late")),IF(OR(A1173="Z - Garage - Livraison",A1173="Z - Garage - Restitution"),"",B1173),"")</f>
        <v/>
      </c>
      <c r="L1173" s="18" t="str">
        <f t="shared" si="36"/>
        <v/>
      </c>
      <c r="M1173" s="20" t="str">
        <f>IFERROR(INT(IF(OR(IMPORT!K1173="intervention",IMPORT!K1173="intervention-late",IMPORT!K1173="unavailable"),IF(J1173&lt;&gt;"",MID(VLOOKUP(B1173,IMPORT!$F:$AF,21,0),1,10),MID(VLOOKUP(B1173,IMPORT!$F:$AF,19,0),1,10)),"")),"")</f>
        <v/>
      </c>
      <c r="N1173" s="20" t="str">
        <f>IFERROR(INT(IF(OR(IMPORT!K1173="intervention",IMPORT!K1173="intervention-late",IMPORT!K1173="unavailable"),IF(J1173&lt;&gt;"",MID(VLOOKUP(B1173,IMPORT!$F:$AF,22,0),1,10),MID(VLOOKUP(B1173,IMPORT!$F:$AF,20,0),1,10)),"")),"")</f>
        <v/>
      </c>
      <c r="O1173" s="18" t="str">
        <f t="shared" ca="1" si="37"/>
        <v/>
      </c>
      <c r="P1173" s="14" t="str">
        <f>IFERROR(INT(IF(MID(VLOOKUP(B1173,IMPORT!$F:$AF,23,FALSE),1,10)&lt;&gt;"null",MID(VLOOKUP(B1173,IMPORT!$F:$AF,23,FALSE),1,10),"")),"")</f>
        <v/>
      </c>
      <c r="Q1173" s="16" t="str">
        <f>IFERROR(INT(IF(MID(VLOOKUP(B1173,IMPORT!$F:$AF,26,FALSE),1,10)&lt;&gt;"null",MID(VLOOKUP(B1173,IMPORT!$F:$AF,26,FALSE),1,10),"")),"")</f>
        <v/>
      </c>
      <c r="R1173" s="16" t="str">
        <f>IFERROR(IF(VLOOKUP(B1173,IMPORT!$F:$AF,11,FALSE)="true","X",""),"")</f>
        <v/>
      </c>
      <c r="S1173" s="16" t="str">
        <f>IFERROR(IF(VLOOKUP(B1173,IMPORT!$F:$AF,12,FALSE)="true","X",""),"")</f>
        <v/>
      </c>
      <c r="T1173" s="16" t="str">
        <f>IFERROR(IF(VLOOKUP(B1173,IMPORT!$F:$AF,9,FALSE)="true","X",""),"")</f>
        <v/>
      </c>
      <c r="U1173" s="16" t="str">
        <f>IFERROR(IF(VLOOKUP(B1173,IMPORT!$F:$AF,10,FALSE)="true","X",""),"")</f>
        <v/>
      </c>
      <c r="V1173" s="16" t="str">
        <f>IFERROR(IF(VLOOKUP(B1173,IMPORT!$F:$AF,13,FALSE)="true","X",""),"")</f>
        <v/>
      </c>
      <c r="W1173" s="16" t="str">
        <f>IFERROR(IF(VLOOKUP(B1173,IMPORT!$F:$AF,14,FALSE)="true","X",""),"")</f>
        <v/>
      </c>
      <c r="X1173" s="12" t="str">
        <f>IFERROR(INT(IF(MID(VLOOKUP(B1173,IMPORT!$F:$AF,27,FALSE),1,10)&lt;&gt;"null",MID(VLOOKUP(B1173,IMPORT!$F:$AF,27,FALSE),1,10),"-")),"")</f>
        <v/>
      </c>
      <c r="Y1173" s="21" t="str">
        <f>IFERROR(IF(VLOOKUP(B1173,IMPORT!$F:$AF,24,FALSE)&lt;&gt;"null",VLOOKUP(B1173,IMPORT!$F:$AF,24,FALSE),""),"")</f>
        <v/>
      </c>
      <c r="Z1173" s="18" t="str">
        <f>IFERROR(IF(VLOOKUP(B1173,IMPORT!$F:$AF,25,FALSE)&lt;&gt;"null",VLOOKUP(B1173,IMPORT!$F:$AF,25,FALSE),""),"")</f>
        <v/>
      </c>
    </row>
    <row r="1174" spans="1:26">
      <c r="A1174" s="1" t="str">
        <f>IFERROR(IF(IMPORT!C1174&lt;&gt;"",IMPORT!C1174,""),"")</f>
        <v/>
      </c>
      <c r="B1174" s="1">
        <f>IFERROR(VLOOKUP(D1174,IMPORT!$1:$1048576,6,FALSE),"")</f>
        <v>0</v>
      </c>
      <c r="C1174" s="1" t="str">
        <f>IFERROR(VLOOKUP(B1174,IMPORT!$F:$G,2,FALSE),"")</f>
        <v/>
      </c>
      <c r="D1174" s="8" t="str">
        <f>IFERROR(IF(IMPORT!A1174&lt;&gt;"",IMPORT!A1174,""),"")</f>
        <v/>
      </c>
      <c r="E1174" s="1">
        <f>IFERROR(VLOOKUP(D1174,IMPORT!$1:$1048576,21,FALSE),"")</f>
        <v>0</v>
      </c>
      <c r="F1174" s="22" t="str">
        <f>IFERROR(IF(VLOOKUP(B1174,IMPORT!$F:$J,4,0)="true","","S"),"")</f>
        <v/>
      </c>
      <c r="G1174" s="10" t="str">
        <f>IFERROR(IF(VLOOKUP(B1174,IMPORT!$F:$J,5,0)="normal","","B"),"")</f>
        <v/>
      </c>
      <c r="H1174" s="23" t="str">
        <f>IFERROR(IF(VLOOKUP(B1174,IMPORT!$F:$L,7,0)="true","","P"),"")</f>
        <v/>
      </c>
      <c r="I1174" s="18" t="str">
        <f>IF(AND(OR(IMPORT!K1174="available",IMPORT!K1174="reservation",IMPORT!K1174="reservation-late"),OR(A1174&lt;&gt;"Z - Garage - Livraison",A1174&lt;&gt;"Z - Garage - Livraison")),B1174,"")</f>
        <v/>
      </c>
      <c r="J1174" s="18" t="str">
        <f>IFERROR(IF(VLOOKUP(B1174,IMPORT!$F:$AF,21,FALSE)&lt;&gt;"null",IF(OR(A1174="Z - Garage - Livraison",A1174="Z - Garage - Restitution"),"",B1174),""),"")</f>
        <v/>
      </c>
      <c r="K1174" s="18" t="str">
        <f>IF(AND(J1174="",OR(IMPORT!K1174="intervention",IMPORT!K1174="intervention-late")),IF(OR(A1174="Z - Garage - Livraison",A1174="Z - Garage - Restitution"),"",B1174),"")</f>
        <v/>
      </c>
      <c r="L1174" s="18" t="str">
        <f t="shared" si="36"/>
        <v/>
      </c>
      <c r="M1174" s="20" t="str">
        <f>IFERROR(INT(IF(OR(IMPORT!K1174="intervention",IMPORT!K1174="intervention-late",IMPORT!K1174="unavailable"),IF(J1174&lt;&gt;"",MID(VLOOKUP(B1174,IMPORT!$F:$AF,21,0),1,10),MID(VLOOKUP(B1174,IMPORT!$F:$AF,19,0),1,10)),"")),"")</f>
        <v/>
      </c>
      <c r="N1174" s="20" t="str">
        <f>IFERROR(INT(IF(OR(IMPORT!K1174="intervention",IMPORT!K1174="intervention-late",IMPORT!K1174="unavailable"),IF(J1174&lt;&gt;"",MID(VLOOKUP(B1174,IMPORT!$F:$AF,22,0),1,10),MID(VLOOKUP(B1174,IMPORT!$F:$AF,20,0),1,10)),"")),"")</f>
        <v/>
      </c>
      <c r="O1174" s="18" t="str">
        <f t="shared" ca="1" si="37"/>
        <v/>
      </c>
      <c r="P1174" s="14" t="str">
        <f>IFERROR(INT(IF(MID(VLOOKUP(B1174,IMPORT!$F:$AF,23,FALSE),1,10)&lt;&gt;"null",MID(VLOOKUP(B1174,IMPORT!$F:$AF,23,FALSE),1,10),"")),"")</f>
        <v/>
      </c>
      <c r="Q1174" s="16" t="str">
        <f>IFERROR(INT(IF(MID(VLOOKUP(B1174,IMPORT!$F:$AF,26,FALSE),1,10)&lt;&gt;"null",MID(VLOOKUP(B1174,IMPORT!$F:$AF,26,FALSE),1,10),"")),"")</f>
        <v/>
      </c>
      <c r="R1174" s="16" t="str">
        <f>IFERROR(IF(VLOOKUP(B1174,IMPORT!$F:$AF,11,FALSE)="true","X",""),"")</f>
        <v/>
      </c>
      <c r="S1174" s="16" t="str">
        <f>IFERROR(IF(VLOOKUP(B1174,IMPORT!$F:$AF,12,FALSE)="true","X",""),"")</f>
        <v/>
      </c>
      <c r="T1174" s="16" t="str">
        <f>IFERROR(IF(VLOOKUP(B1174,IMPORT!$F:$AF,9,FALSE)="true","X",""),"")</f>
        <v/>
      </c>
      <c r="U1174" s="16" t="str">
        <f>IFERROR(IF(VLOOKUP(B1174,IMPORT!$F:$AF,10,FALSE)="true","X",""),"")</f>
        <v/>
      </c>
      <c r="V1174" s="16" t="str">
        <f>IFERROR(IF(VLOOKUP(B1174,IMPORT!$F:$AF,13,FALSE)="true","X",""),"")</f>
        <v/>
      </c>
      <c r="W1174" s="16" t="str">
        <f>IFERROR(IF(VLOOKUP(B1174,IMPORT!$F:$AF,14,FALSE)="true","X",""),"")</f>
        <v/>
      </c>
      <c r="X1174" s="12" t="str">
        <f>IFERROR(INT(IF(MID(VLOOKUP(B1174,IMPORT!$F:$AF,27,FALSE),1,10)&lt;&gt;"null",MID(VLOOKUP(B1174,IMPORT!$F:$AF,27,FALSE),1,10),"-")),"")</f>
        <v/>
      </c>
      <c r="Y1174" s="21" t="str">
        <f>IFERROR(IF(VLOOKUP(B1174,IMPORT!$F:$AF,24,FALSE)&lt;&gt;"null",VLOOKUP(B1174,IMPORT!$F:$AF,24,FALSE),""),"")</f>
        <v/>
      </c>
      <c r="Z1174" s="18" t="str">
        <f>IFERROR(IF(VLOOKUP(B1174,IMPORT!$F:$AF,25,FALSE)&lt;&gt;"null",VLOOKUP(B1174,IMPORT!$F:$AF,25,FALSE),""),"")</f>
        <v/>
      </c>
    </row>
    <row r="1175" spans="1:26">
      <c r="A1175" s="1" t="str">
        <f>IFERROR(IF(IMPORT!C1175&lt;&gt;"",IMPORT!C1175,""),"")</f>
        <v/>
      </c>
      <c r="B1175" s="1">
        <f>IFERROR(VLOOKUP(D1175,IMPORT!$1:$1048576,6,FALSE),"")</f>
        <v>0</v>
      </c>
      <c r="C1175" s="1" t="str">
        <f>IFERROR(VLOOKUP(B1175,IMPORT!$F:$G,2,FALSE),"")</f>
        <v/>
      </c>
      <c r="D1175" s="8" t="str">
        <f>IFERROR(IF(IMPORT!A1175&lt;&gt;"",IMPORT!A1175,""),"")</f>
        <v/>
      </c>
      <c r="E1175" s="1">
        <f>IFERROR(VLOOKUP(D1175,IMPORT!$1:$1048576,21,FALSE),"")</f>
        <v>0</v>
      </c>
      <c r="F1175" s="22" t="str">
        <f>IFERROR(IF(VLOOKUP(B1175,IMPORT!$F:$J,4,0)="true","","S"),"")</f>
        <v/>
      </c>
      <c r="G1175" s="10" t="str">
        <f>IFERROR(IF(VLOOKUP(B1175,IMPORT!$F:$J,5,0)="normal","","B"),"")</f>
        <v/>
      </c>
      <c r="H1175" s="23" t="str">
        <f>IFERROR(IF(VLOOKUP(B1175,IMPORT!$F:$L,7,0)="true","","P"),"")</f>
        <v/>
      </c>
      <c r="I1175" s="18" t="str">
        <f>IF(AND(OR(IMPORT!K1175="available",IMPORT!K1175="reservation",IMPORT!K1175="reservation-late"),OR(A1175&lt;&gt;"Z - Garage - Livraison",A1175&lt;&gt;"Z - Garage - Livraison")),B1175,"")</f>
        <v/>
      </c>
      <c r="J1175" s="18" t="str">
        <f>IFERROR(IF(VLOOKUP(B1175,IMPORT!$F:$AF,21,FALSE)&lt;&gt;"null",IF(OR(A1175="Z - Garage - Livraison",A1175="Z - Garage - Restitution"),"",B1175),""),"")</f>
        <v/>
      </c>
      <c r="K1175" s="18" t="str">
        <f>IF(AND(J1175="",OR(IMPORT!K1175="intervention",IMPORT!K1175="intervention-late")),IF(OR(A1175="Z - Garage - Livraison",A1175="Z - Garage - Restitution"),"",B1175),"")</f>
        <v/>
      </c>
      <c r="L1175" s="18" t="str">
        <f t="shared" si="36"/>
        <v/>
      </c>
      <c r="M1175" s="20" t="str">
        <f>IFERROR(INT(IF(OR(IMPORT!K1175="intervention",IMPORT!K1175="intervention-late",IMPORT!K1175="unavailable"),IF(J1175&lt;&gt;"",MID(VLOOKUP(B1175,IMPORT!$F:$AF,21,0),1,10),MID(VLOOKUP(B1175,IMPORT!$F:$AF,19,0),1,10)),"")),"")</f>
        <v/>
      </c>
      <c r="N1175" s="20" t="str">
        <f>IFERROR(INT(IF(OR(IMPORT!K1175="intervention",IMPORT!K1175="intervention-late",IMPORT!K1175="unavailable"),IF(J1175&lt;&gt;"",MID(VLOOKUP(B1175,IMPORT!$F:$AF,22,0),1,10),MID(VLOOKUP(B1175,IMPORT!$F:$AF,20,0),1,10)),"")),"")</f>
        <v/>
      </c>
      <c r="O1175" s="18" t="str">
        <f t="shared" ca="1" si="37"/>
        <v/>
      </c>
      <c r="P1175" s="14" t="str">
        <f>IFERROR(INT(IF(MID(VLOOKUP(B1175,IMPORT!$F:$AF,23,FALSE),1,10)&lt;&gt;"null",MID(VLOOKUP(B1175,IMPORT!$F:$AF,23,FALSE),1,10),"")),"")</f>
        <v/>
      </c>
      <c r="Q1175" s="16" t="str">
        <f>IFERROR(INT(IF(MID(VLOOKUP(B1175,IMPORT!$F:$AF,26,FALSE),1,10)&lt;&gt;"null",MID(VLOOKUP(B1175,IMPORT!$F:$AF,26,FALSE),1,10),"")),"")</f>
        <v/>
      </c>
      <c r="R1175" s="16" t="str">
        <f>IFERROR(IF(VLOOKUP(B1175,IMPORT!$F:$AF,11,FALSE)="true","X",""),"")</f>
        <v/>
      </c>
      <c r="S1175" s="16" t="str">
        <f>IFERROR(IF(VLOOKUP(B1175,IMPORT!$F:$AF,12,FALSE)="true","X",""),"")</f>
        <v/>
      </c>
      <c r="T1175" s="16" t="str">
        <f>IFERROR(IF(VLOOKUP(B1175,IMPORT!$F:$AF,9,FALSE)="true","X",""),"")</f>
        <v/>
      </c>
      <c r="U1175" s="16" t="str">
        <f>IFERROR(IF(VLOOKUP(B1175,IMPORT!$F:$AF,10,FALSE)="true","X",""),"")</f>
        <v/>
      </c>
      <c r="V1175" s="16" t="str">
        <f>IFERROR(IF(VLOOKUP(B1175,IMPORT!$F:$AF,13,FALSE)="true","X",""),"")</f>
        <v/>
      </c>
      <c r="W1175" s="16" t="str">
        <f>IFERROR(IF(VLOOKUP(B1175,IMPORT!$F:$AF,14,FALSE)="true","X",""),"")</f>
        <v/>
      </c>
      <c r="X1175" s="12" t="str">
        <f>IFERROR(INT(IF(MID(VLOOKUP(B1175,IMPORT!$F:$AF,27,FALSE),1,10)&lt;&gt;"null",MID(VLOOKUP(B1175,IMPORT!$F:$AF,27,FALSE),1,10),"-")),"")</f>
        <v/>
      </c>
      <c r="Y1175" s="21" t="str">
        <f>IFERROR(IF(VLOOKUP(B1175,IMPORT!$F:$AF,24,FALSE)&lt;&gt;"null",VLOOKUP(B1175,IMPORT!$F:$AF,24,FALSE),""),"")</f>
        <v/>
      </c>
      <c r="Z1175" s="18" t="str">
        <f>IFERROR(IF(VLOOKUP(B1175,IMPORT!$F:$AF,25,FALSE)&lt;&gt;"null",VLOOKUP(B1175,IMPORT!$F:$AF,25,FALSE),""),"")</f>
        <v/>
      </c>
    </row>
    <row r="1176" spans="1:26">
      <c r="A1176" s="1" t="str">
        <f>IFERROR(IF(IMPORT!C1176&lt;&gt;"",IMPORT!C1176,""),"")</f>
        <v/>
      </c>
      <c r="B1176" s="1">
        <f>IFERROR(VLOOKUP(D1176,IMPORT!$1:$1048576,6,FALSE),"")</f>
        <v>0</v>
      </c>
      <c r="C1176" s="1" t="str">
        <f>IFERROR(VLOOKUP(B1176,IMPORT!$F:$G,2,FALSE),"")</f>
        <v/>
      </c>
      <c r="D1176" s="8" t="str">
        <f>IFERROR(IF(IMPORT!A1176&lt;&gt;"",IMPORT!A1176,""),"")</f>
        <v/>
      </c>
      <c r="E1176" s="1">
        <f>IFERROR(VLOOKUP(D1176,IMPORT!$1:$1048576,21,FALSE),"")</f>
        <v>0</v>
      </c>
      <c r="F1176" s="22" t="str">
        <f>IFERROR(IF(VLOOKUP(B1176,IMPORT!$F:$J,4,0)="true","","S"),"")</f>
        <v/>
      </c>
      <c r="G1176" s="10" t="str">
        <f>IFERROR(IF(VLOOKUP(B1176,IMPORT!$F:$J,5,0)="normal","","B"),"")</f>
        <v/>
      </c>
      <c r="H1176" s="23" t="str">
        <f>IFERROR(IF(VLOOKUP(B1176,IMPORT!$F:$L,7,0)="true","","P"),"")</f>
        <v/>
      </c>
      <c r="I1176" s="18" t="str">
        <f>IF(AND(OR(IMPORT!K1176="available",IMPORT!K1176="reservation",IMPORT!K1176="reservation-late"),OR(A1176&lt;&gt;"Z - Garage - Livraison",A1176&lt;&gt;"Z - Garage - Livraison")),B1176,"")</f>
        <v/>
      </c>
      <c r="J1176" s="18" t="str">
        <f>IFERROR(IF(VLOOKUP(B1176,IMPORT!$F:$AF,21,FALSE)&lt;&gt;"null",IF(OR(A1176="Z - Garage - Livraison",A1176="Z - Garage - Restitution"),"",B1176),""),"")</f>
        <v/>
      </c>
      <c r="K1176" s="18" t="str">
        <f>IF(AND(J1176="",OR(IMPORT!K1176="intervention",IMPORT!K1176="intervention-late")),IF(OR(A1176="Z - Garage - Livraison",A1176="Z - Garage - Restitution"),"",B1176),"")</f>
        <v/>
      </c>
      <c r="L1176" s="18" t="str">
        <f t="shared" si="36"/>
        <v/>
      </c>
      <c r="M1176" s="20" t="str">
        <f>IFERROR(INT(IF(OR(IMPORT!K1176="intervention",IMPORT!K1176="intervention-late",IMPORT!K1176="unavailable"),IF(J1176&lt;&gt;"",MID(VLOOKUP(B1176,IMPORT!$F:$AF,21,0),1,10),MID(VLOOKUP(B1176,IMPORT!$F:$AF,19,0),1,10)),"")),"")</f>
        <v/>
      </c>
      <c r="N1176" s="20" t="str">
        <f>IFERROR(INT(IF(OR(IMPORT!K1176="intervention",IMPORT!K1176="intervention-late",IMPORT!K1176="unavailable"),IF(J1176&lt;&gt;"",MID(VLOOKUP(B1176,IMPORT!$F:$AF,22,0),1,10),MID(VLOOKUP(B1176,IMPORT!$F:$AF,20,0),1,10)),"")),"")</f>
        <v/>
      </c>
      <c r="O1176" s="18" t="str">
        <f t="shared" ca="1" si="37"/>
        <v/>
      </c>
      <c r="P1176" s="14" t="str">
        <f>IFERROR(INT(IF(MID(VLOOKUP(B1176,IMPORT!$F:$AF,23,FALSE),1,10)&lt;&gt;"null",MID(VLOOKUP(B1176,IMPORT!$F:$AF,23,FALSE),1,10),"")),"")</f>
        <v/>
      </c>
      <c r="Q1176" s="16" t="str">
        <f>IFERROR(INT(IF(MID(VLOOKUP(B1176,IMPORT!$F:$AF,26,FALSE),1,10)&lt;&gt;"null",MID(VLOOKUP(B1176,IMPORT!$F:$AF,26,FALSE),1,10),"")),"")</f>
        <v/>
      </c>
      <c r="R1176" s="16" t="str">
        <f>IFERROR(IF(VLOOKUP(B1176,IMPORT!$F:$AF,11,FALSE)="true","X",""),"")</f>
        <v/>
      </c>
      <c r="S1176" s="16" t="str">
        <f>IFERROR(IF(VLOOKUP(B1176,IMPORT!$F:$AF,12,FALSE)="true","X",""),"")</f>
        <v/>
      </c>
      <c r="T1176" s="16" t="str">
        <f>IFERROR(IF(VLOOKUP(B1176,IMPORT!$F:$AF,9,FALSE)="true","X",""),"")</f>
        <v/>
      </c>
      <c r="U1176" s="16" t="str">
        <f>IFERROR(IF(VLOOKUP(B1176,IMPORT!$F:$AF,10,FALSE)="true","X",""),"")</f>
        <v/>
      </c>
      <c r="V1176" s="16" t="str">
        <f>IFERROR(IF(VLOOKUP(B1176,IMPORT!$F:$AF,13,FALSE)="true","X",""),"")</f>
        <v/>
      </c>
      <c r="W1176" s="16" t="str">
        <f>IFERROR(IF(VLOOKUP(B1176,IMPORT!$F:$AF,14,FALSE)="true","X",""),"")</f>
        <v/>
      </c>
      <c r="X1176" s="12" t="str">
        <f>IFERROR(INT(IF(MID(VLOOKUP(B1176,IMPORT!$F:$AF,27,FALSE),1,10)&lt;&gt;"null",MID(VLOOKUP(B1176,IMPORT!$F:$AF,27,FALSE),1,10),"-")),"")</f>
        <v/>
      </c>
      <c r="Y1176" s="21" t="str">
        <f>IFERROR(IF(VLOOKUP(B1176,IMPORT!$F:$AF,24,FALSE)&lt;&gt;"null",VLOOKUP(B1176,IMPORT!$F:$AF,24,FALSE),""),"")</f>
        <v/>
      </c>
      <c r="Z1176" s="18" t="str">
        <f>IFERROR(IF(VLOOKUP(B1176,IMPORT!$F:$AF,25,FALSE)&lt;&gt;"null",VLOOKUP(B1176,IMPORT!$F:$AF,25,FALSE),""),"")</f>
        <v/>
      </c>
    </row>
    <row r="1177" spans="1:26">
      <c r="A1177" s="1" t="str">
        <f>IFERROR(IF(IMPORT!C1177&lt;&gt;"",IMPORT!C1177,""),"")</f>
        <v/>
      </c>
      <c r="B1177" s="1">
        <f>IFERROR(VLOOKUP(D1177,IMPORT!$1:$1048576,6,FALSE),"")</f>
        <v>0</v>
      </c>
      <c r="C1177" s="1" t="str">
        <f>IFERROR(VLOOKUP(B1177,IMPORT!$F:$G,2,FALSE),"")</f>
        <v/>
      </c>
      <c r="D1177" s="8" t="str">
        <f>IFERROR(IF(IMPORT!A1177&lt;&gt;"",IMPORT!A1177,""),"")</f>
        <v/>
      </c>
      <c r="E1177" s="1">
        <f>IFERROR(VLOOKUP(D1177,IMPORT!$1:$1048576,21,FALSE),"")</f>
        <v>0</v>
      </c>
      <c r="F1177" s="22" t="str">
        <f>IFERROR(IF(VLOOKUP(B1177,IMPORT!$F:$J,4,0)="true","","S"),"")</f>
        <v/>
      </c>
      <c r="G1177" s="10" t="str">
        <f>IFERROR(IF(VLOOKUP(B1177,IMPORT!$F:$J,5,0)="normal","","B"),"")</f>
        <v/>
      </c>
      <c r="H1177" s="23" t="str">
        <f>IFERROR(IF(VLOOKUP(B1177,IMPORT!$F:$L,7,0)="true","","P"),"")</f>
        <v/>
      </c>
      <c r="I1177" s="18" t="str">
        <f>IF(AND(OR(IMPORT!K1177="available",IMPORT!K1177="reservation",IMPORT!K1177="reservation-late"),OR(A1177&lt;&gt;"Z - Garage - Livraison",A1177&lt;&gt;"Z - Garage - Livraison")),B1177,"")</f>
        <v/>
      </c>
      <c r="J1177" s="18" t="str">
        <f>IFERROR(IF(VLOOKUP(B1177,IMPORT!$F:$AF,21,FALSE)&lt;&gt;"null",IF(OR(A1177="Z - Garage - Livraison",A1177="Z - Garage - Restitution"),"",B1177),""),"")</f>
        <v/>
      </c>
      <c r="K1177" s="18" t="str">
        <f>IF(AND(J1177="",OR(IMPORT!K1177="intervention",IMPORT!K1177="intervention-late")),IF(OR(A1177="Z - Garage - Livraison",A1177="Z - Garage - Restitution"),"",B1177),"")</f>
        <v/>
      </c>
      <c r="L1177" s="18" t="str">
        <f t="shared" si="36"/>
        <v/>
      </c>
      <c r="M1177" s="20" t="str">
        <f>IFERROR(INT(IF(OR(IMPORT!K1177="intervention",IMPORT!K1177="intervention-late",IMPORT!K1177="unavailable"),IF(J1177&lt;&gt;"",MID(VLOOKUP(B1177,IMPORT!$F:$AF,21,0),1,10),MID(VLOOKUP(B1177,IMPORT!$F:$AF,19,0),1,10)),"")),"")</f>
        <v/>
      </c>
      <c r="N1177" s="20" t="str">
        <f>IFERROR(INT(IF(OR(IMPORT!K1177="intervention",IMPORT!K1177="intervention-late",IMPORT!K1177="unavailable"),IF(J1177&lt;&gt;"",MID(VLOOKUP(B1177,IMPORT!$F:$AF,22,0),1,10),MID(VLOOKUP(B1177,IMPORT!$F:$AF,20,0),1,10)),"")),"")</f>
        <v/>
      </c>
      <c r="O1177" s="18" t="str">
        <f t="shared" ca="1" si="37"/>
        <v/>
      </c>
      <c r="P1177" s="14" t="str">
        <f>IFERROR(INT(IF(MID(VLOOKUP(B1177,IMPORT!$F:$AF,23,FALSE),1,10)&lt;&gt;"null",MID(VLOOKUP(B1177,IMPORT!$F:$AF,23,FALSE),1,10),"")),"")</f>
        <v/>
      </c>
      <c r="Q1177" s="16" t="str">
        <f>IFERROR(INT(IF(MID(VLOOKUP(B1177,IMPORT!$F:$AF,26,FALSE),1,10)&lt;&gt;"null",MID(VLOOKUP(B1177,IMPORT!$F:$AF,26,FALSE),1,10),"")),"")</f>
        <v/>
      </c>
      <c r="R1177" s="16" t="str">
        <f>IFERROR(IF(VLOOKUP(B1177,IMPORT!$F:$AF,11,FALSE)="true","X",""),"")</f>
        <v/>
      </c>
      <c r="S1177" s="16" t="str">
        <f>IFERROR(IF(VLOOKUP(B1177,IMPORT!$F:$AF,12,FALSE)="true","X",""),"")</f>
        <v/>
      </c>
      <c r="T1177" s="16" t="str">
        <f>IFERROR(IF(VLOOKUP(B1177,IMPORT!$F:$AF,9,FALSE)="true","X",""),"")</f>
        <v/>
      </c>
      <c r="U1177" s="16" t="str">
        <f>IFERROR(IF(VLOOKUP(B1177,IMPORT!$F:$AF,10,FALSE)="true","X",""),"")</f>
        <v/>
      </c>
      <c r="V1177" s="16" t="str">
        <f>IFERROR(IF(VLOOKUP(B1177,IMPORT!$F:$AF,13,FALSE)="true","X",""),"")</f>
        <v/>
      </c>
      <c r="W1177" s="16" t="str">
        <f>IFERROR(IF(VLOOKUP(B1177,IMPORT!$F:$AF,14,FALSE)="true","X",""),"")</f>
        <v/>
      </c>
      <c r="X1177" s="12" t="str">
        <f>IFERROR(INT(IF(MID(VLOOKUP(B1177,IMPORT!$F:$AF,27,FALSE),1,10)&lt;&gt;"null",MID(VLOOKUP(B1177,IMPORT!$F:$AF,27,FALSE),1,10),"-")),"")</f>
        <v/>
      </c>
      <c r="Y1177" s="21" t="str">
        <f>IFERROR(IF(VLOOKUP(B1177,IMPORT!$F:$AF,24,FALSE)&lt;&gt;"null",VLOOKUP(B1177,IMPORT!$F:$AF,24,FALSE),""),"")</f>
        <v/>
      </c>
      <c r="Z1177" s="18" t="str">
        <f>IFERROR(IF(VLOOKUP(B1177,IMPORT!$F:$AF,25,FALSE)&lt;&gt;"null",VLOOKUP(B1177,IMPORT!$F:$AF,25,FALSE),""),"")</f>
        <v/>
      </c>
    </row>
    <row r="1178" spans="1:26">
      <c r="A1178" s="1" t="str">
        <f>IFERROR(IF(IMPORT!C1178&lt;&gt;"",IMPORT!C1178,""),"")</f>
        <v/>
      </c>
      <c r="B1178" s="1">
        <f>IFERROR(VLOOKUP(D1178,IMPORT!$1:$1048576,6,FALSE),"")</f>
        <v>0</v>
      </c>
      <c r="C1178" s="1" t="str">
        <f>IFERROR(VLOOKUP(B1178,IMPORT!$F:$G,2,FALSE),"")</f>
        <v/>
      </c>
      <c r="D1178" s="8" t="str">
        <f>IFERROR(IF(IMPORT!A1178&lt;&gt;"",IMPORT!A1178,""),"")</f>
        <v/>
      </c>
      <c r="E1178" s="1">
        <f>IFERROR(VLOOKUP(D1178,IMPORT!$1:$1048576,21,FALSE),"")</f>
        <v>0</v>
      </c>
      <c r="F1178" s="22" t="str">
        <f>IFERROR(IF(VLOOKUP(B1178,IMPORT!$F:$J,4,0)="true","","S"),"")</f>
        <v/>
      </c>
      <c r="G1178" s="10" t="str">
        <f>IFERROR(IF(VLOOKUP(B1178,IMPORT!$F:$J,5,0)="normal","","B"),"")</f>
        <v/>
      </c>
      <c r="H1178" s="23" t="str">
        <f>IFERROR(IF(VLOOKUP(B1178,IMPORT!$F:$L,7,0)="true","","P"),"")</f>
        <v/>
      </c>
      <c r="I1178" s="18" t="str">
        <f>IF(AND(OR(IMPORT!K1178="available",IMPORT!K1178="reservation",IMPORT!K1178="reservation-late"),OR(A1178&lt;&gt;"Z - Garage - Livraison",A1178&lt;&gt;"Z - Garage - Livraison")),B1178,"")</f>
        <v/>
      </c>
      <c r="J1178" s="18" t="str">
        <f>IFERROR(IF(VLOOKUP(B1178,IMPORT!$F:$AF,21,FALSE)&lt;&gt;"null",IF(OR(A1178="Z - Garage - Livraison",A1178="Z - Garage - Restitution"),"",B1178),""),"")</f>
        <v/>
      </c>
      <c r="K1178" s="18" t="str">
        <f>IF(AND(J1178="",OR(IMPORT!K1178="intervention",IMPORT!K1178="intervention-late")),IF(OR(A1178="Z - Garage - Livraison",A1178="Z - Garage - Restitution"),"",B1178),"")</f>
        <v/>
      </c>
      <c r="L1178" s="18" t="str">
        <f t="shared" si="36"/>
        <v/>
      </c>
      <c r="M1178" s="20" t="str">
        <f>IFERROR(INT(IF(OR(IMPORT!K1178="intervention",IMPORT!K1178="intervention-late",IMPORT!K1178="unavailable"),IF(J1178&lt;&gt;"",MID(VLOOKUP(B1178,IMPORT!$F:$AF,21,0),1,10),MID(VLOOKUP(B1178,IMPORT!$F:$AF,19,0),1,10)),"")),"")</f>
        <v/>
      </c>
      <c r="N1178" s="20" t="str">
        <f>IFERROR(INT(IF(OR(IMPORT!K1178="intervention",IMPORT!K1178="intervention-late",IMPORT!K1178="unavailable"),IF(J1178&lt;&gt;"",MID(VLOOKUP(B1178,IMPORT!$F:$AF,22,0),1,10),MID(VLOOKUP(B1178,IMPORT!$F:$AF,20,0),1,10)),"")),"")</f>
        <v/>
      </c>
      <c r="O1178" s="18" t="str">
        <f t="shared" ca="1" si="37"/>
        <v/>
      </c>
      <c r="P1178" s="14" t="str">
        <f>IFERROR(INT(IF(MID(VLOOKUP(B1178,IMPORT!$F:$AF,23,FALSE),1,10)&lt;&gt;"null",MID(VLOOKUP(B1178,IMPORT!$F:$AF,23,FALSE),1,10),"")),"")</f>
        <v/>
      </c>
      <c r="Q1178" s="16" t="str">
        <f>IFERROR(INT(IF(MID(VLOOKUP(B1178,IMPORT!$F:$AF,26,FALSE),1,10)&lt;&gt;"null",MID(VLOOKUP(B1178,IMPORT!$F:$AF,26,FALSE),1,10),"")),"")</f>
        <v/>
      </c>
      <c r="R1178" s="16" t="str">
        <f>IFERROR(IF(VLOOKUP(B1178,IMPORT!$F:$AF,11,FALSE)="true","X",""),"")</f>
        <v/>
      </c>
      <c r="S1178" s="16" t="str">
        <f>IFERROR(IF(VLOOKUP(B1178,IMPORT!$F:$AF,12,FALSE)="true","X",""),"")</f>
        <v/>
      </c>
      <c r="T1178" s="16" t="str">
        <f>IFERROR(IF(VLOOKUP(B1178,IMPORT!$F:$AF,9,FALSE)="true","X",""),"")</f>
        <v/>
      </c>
      <c r="U1178" s="16" t="str">
        <f>IFERROR(IF(VLOOKUP(B1178,IMPORT!$F:$AF,10,FALSE)="true","X",""),"")</f>
        <v/>
      </c>
      <c r="V1178" s="16" t="str">
        <f>IFERROR(IF(VLOOKUP(B1178,IMPORT!$F:$AF,13,FALSE)="true","X",""),"")</f>
        <v/>
      </c>
      <c r="W1178" s="16" t="str">
        <f>IFERROR(IF(VLOOKUP(B1178,IMPORT!$F:$AF,14,FALSE)="true","X",""),"")</f>
        <v/>
      </c>
      <c r="X1178" s="12" t="str">
        <f>IFERROR(INT(IF(MID(VLOOKUP(B1178,IMPORT!$F:$AF,27,FALSE),1,10)&lt;&gt;"null",MID(VLOOKUP(B1178,IMPORT!$F:$AF,27,FALSE),1,10),"-")),"")</f>
        <v/>
      </c>
      <c r="Y1178" s="21" t="str">
        <f>IFERROR(IF(VLOOKUP(B1178,IMPORT!$F:$AF,24,FALSE)&lt;&gt;"null",VLOOKUP(B1178,IMPORT!$F:$AF,24,FALSE),""),"")</f>
        <v/>
      </c>
      <c r="Z1178" s="18" t="str">
        <f>IFERROR(IF(VLOOKUP(B1178,IMPORT!$F:$AF,25,FALSE)&lt;&gt;"null",VLOOKUP(B1178,IMPORT!$F:$AF,25,FALSE),""),"")</f>
        <v/>
      </c>
    </row>
    <row r="1179" spans="1:26">
      <c r="A1179" s="1" t="str">
        <f>IFERROR(IF(IMPORT!C1179&lt;&gt;"",IMPORT!C1179,""),"")</f>
        <v/>
      </c>
      <c r="B1179" s="1">
        <f>IFERROR(VLOOKUP(D1179,IMPORT!$1:$1048576,6,FALSE),"")</f>
        <v>0</v>
      </c>
      <c r="C1179" s="1" t="str">
        <f>IFERROR(VLOOKUP(B1179,IMPORT!$F:$G,2,FALSE),"")</f>
        <v/>
      </c>
      <c r="D1179" s="8" t="str">
        <f>IFERROR(IF(IMPORT!A1179&lt;&gt;"",IMPORT!A1179,""),"")</f>
        <v/>
      </c>
      <c r="E1179" s="1">
        <f>IFERROR(VLOOKUP(D1179,IMPORT!$1:$1048576,21,FALSE),"")</f>
        <v>0</v>
      </c>
      <c r="F1179" s="22" t="str">
        <f>IFERROR(IF(VLOOKUP(B1179,IMPORT!$F:$J,4,0)="true","","S"),"")</f>
        <v/>
      </c>
      <c r="G1179" s="10" t="str">
        <f>IFERROR(IF(VLOOKUP(B1179,IMPORT!$F:$J,5,0)="normal","","B"),"")</f>
        <v/>
      </c>
      <c r="H1179" s="23" t="str">
        <f>IFERROR(IF(VLOOKUP(B1179,IMPORT!$F:$L,7,0)="true","","P"),"")</f>
        <v/>
      </c>
      <c r="I1179" s="18" t="str">
        <f>IF(AND(OR(IMPORT!K1179="available",IMPORT!K1179="reservation",IMPORT!K1179="reservation-late"),OR(A1179&lt;&gt;"Z - Garage - Livraison",A1179&lt;&gt;"Z - Garage - Livraison")),B1179,"")</f>
        <v/>
      </c>
      <c r="J1179" s="18" t="str">
        <f>IFERROR(IF(VLOOKUP(B1179,IMPORT!$F:$AF,21,FALSE)&lt;&gt;"null",IF(OR(A1179="Z - Garage - Livraison",A1179="Z - Garage - Restitution"),"",B1179),""),"")</f>
        <v/>
      </c>
      <c r="K1179" s="18" t="str">
        <f>IF(AND(J1179="",OR(IMPORT!K1179="intervention",IMPORT!K1179="intervention-late")),IF(OR(A1179="Z - Garage - Livraison",A1179="Z - Garage - Restitution"),"",B1179),"")</f>
        <v/>
      </c>
      <c r="L1179" s="18" t="str">
        <f t="shared" si="36"/>
        <v/>
      </c>
      <c r="M1179" s="20" t="str">
        <f>IFERROR(INT(IF(OR(IMPORT!K1179="intervention",IMPORT!K1179="intervention-late",IMPORT!K1179="unavailable"),IF(J1179&lt;&gt;"",MID(VLOOKUP(B1179,IMPORT!$F:$AF,21,0),1,10),MID(VLOOKUP(B1179,IMPORT!$F:$AF,19,0),1,10)),"")),"")</f>
        <v/>
      </c>
      <c r="N1179" s="20" t="str">
        <f>IFERROR(INT(IF(OR(IMPORT!K1179="intervention",IMPORT!K1179="intervention-late",IMPORT!K1179="unavailable"),IF(J1179&lt;&gt;"",MID(VLOOKUP(B1179,IMPORT!$F:$AF,22,0),1,10),MID(VLOOKUP(B1179,IMPORT!$F:$AF,20,0),1,10)),"")),"")</f>
        <v/>
      </c>
      <c r="O1179" s="18" t="str">
        <f t="shared" ca="1" si="37"/>
        <v/>
      </c>
      <c r="P1179" s="14" t="str">
        <f>IFERROR(INT(IF(MID(VLOOKUP(B1179,IMPORT!$F:$AF,23,FALSE),1,10)&lt;&gt;"null",MID(VLOOKUP(B1179,IMPORT!$F:$AF,23,FALSE),1,10),"")),"")</f>
        <v/>
      </c>
      <c r="Q1179" s="16" t="str">
        <f>IFERROR(INT(IF(MID(VLOOKUP(B1179,IMPORT!$F:$AF,26,FALSE),1,10)&lt;&gt;"null",MID(VLOOKUP(B1179,IMPORT!$F:$AF,26,FALSE),1,10),"")),"")</f>
        <v/>
      </c>
      <c r="R1179" s="16" t="str">
        <f>IFERROR(IF(VLOOKUP(B1179,IMPORT!$F:$AF,11,FALSE)="true","X",""),"")</f>
        <v/>
      </c>
      <c r="S1179" s="16" t="str">
        <f>IFERROR(IF(VLOOKUP(B1179,IMPORT!$F:$AF,12,FALSE)="true","X",""),"")</f>
        <v/>
      </c>
      <c r="T1179" s="16" t="str">
        <f>IFERROR(IF(VLOOKUP(B1179,IMPORT!$F:$AF,9,FALSE)="true","X",""),"")</f>
        <v/>
      </c>
      <c r="U1179" s="16" t="str">
        <f>IFERROR(IF(VLOOKUP(B1179,IMPORT!$F:$AF,10,FALSE)="true","X",""),"")</f>
        <v/>
      </c>
      <c r="V1179" s="16" t="str">
        <f>IFERROR(IF(VLOOKUP(B1179,IMPORT!$F:$AF,13,FALSE)="true","X",""),"")</f>
        <v/>
      </c>
      <c r="W1179" s="16" t="str">
        <f>IFERROR(IF(VLOOKUP(B1179,IMPORT!$F:$AF,14,FALSE)="true","X",""),"")</f>
        <v/>
      </c>
      <c r="X1179" s="12" t="str">
        <f>IFERROR(INT(IF(MID(VLOOKUP(B1179,IMPORT!$F:$AF,27,FALSE),1,10)&lt;&gt;"null",MID(VLOOKUP(B1179,IMPORT!$F:$AF,27,FALSE),1,10),"-")),"")</f>
        <v/>
      </c>
      <c r="Y1179" s="21" t="str">
        <f>IFERROR(IF(VLOOKUP(B1179,IMPORT!$F:$AF,24,FALSE)&lt;&gt;"null",VLOOKUP(B1179,IMPORT!$F:$AF,24,FALSE),""),"")</f>
        <v/>
      </c>
      <c r="Z1179" s="18" t="str">
        <f>IFERROR(IF(VLOOKUP(B1179,IMPORT!$F:$AF,25,FALSE)&lt;&gt;"null",VLOOKUP(B1179,IMPORT!$F:$AF,25,FALSE),""),"")</f>
        <v/>
      </c>
    </row>
    <row r="1180" spans="1:26">
      <c r="A1180" s="1" t="str">
        <f>IFERROR(IF(IMPORT!C1180&lt;&gt;"",IMPORT!C1180,""),"")</f>
        <v/>
      </c>
      <c r="B1180" s="1">
        <f>IFERROR(VLOOKUP(D1180,IMPORT!$1:$1048576,6,FALSE),"")</f>
        <v>0</v>
      </c>
      <c r="C1180" s="1" t="str">
        <f>IFERROR(VLOOKUP(B1180,IMPORT!$F:$G,2,FALSE),"")</f>
        <v/>
      </c>
      <c r="D1180" s="8" t="str">
        <f>IFERROR(IF(IMPORT!A1180&lt;&gt;"",IMPORT!A1180,""),"")</f>
        <v/>
      </c>
      <c r="E1180" s="1">
        <f>IFERROR(VLOOKUP(D1180,IMPORT!$1:$1048576,21,FALSE),"")</f>
        <v>0</v>
      </c>
      <c r="F1180" s="22" t="str">
        <f>IFERROR(IF(VLOOKUP(B1180,IMPORT!$F:$J,4,0)="true","","S"),"")</f>
        <v/>
      </c>
      <c r="G1180" s="10" t="str">
        <f>IFERROR(IF(VLOOKUP(B1180,IMPORT!$F:$J,5,0)="normal","","B"),"")</f>
        <v/>
      </c>
      <c r="H1180" s="23" t="str">
        <f>IFERROR(IF(VLOOKUP(B1180,IMPORT!$F:$L,7,0)="true","","P"),"")</f>
        <v/>
      </c>
      <c r="I1180" s="18" t="str">
        <f>IF(AND(OR(IMPORT!K1180="available",IMPORT!K1180="reservation",IMPORT!K1180="reservation-late"),OR(A1180&lt;&gt;"Z - Garage - Livraison",A1180&lt;&gt;"Z - Garage - Livraison")),B1180,"")</f>
        <v/>
      </c>
      <c r="J1180" s="18" t="str">
        <f>IFERROR(IF(VLOOKUP(B1180,IMPORT!$F:$AF,21,FALSE)&lt;&gt;"null",IF(OR(A1180="Z - Garage - Livraison",A1180="Z - Garage - Restitution"),"",B1180),""),"")</f>
        <v/>
      </c>
      <c r="K1180" s="18" t="str">
        <f>IF(AND(J1180="",OR(IMPORT!K1180="intervention",IMPORT!K1180="intervention-late")),IF(OR(A1180="Z - Garage - Livraison",A1180="Z - Garage - Restitution"),"",B1180),"")</f>
        <v/>
      </c>
      <c r="L1180" s="18" t="str">
        <f t="shared" si="36"/>
        <v/>
      </c>
      <c r="M1180" s="20" t="str">
        <f>IFERROR(INT(IF(OR(IMPORT!K1180="intervention",IMPORT!K1180="intervention-late",IMPORT!K1180="unavailable"),IF(J1180&lt;&gt;"",MID(VLOOKUP(B1180,IMPORT!$F:$AF,21,0),1,10),MID(VLOOKUP(B1180,IMPORT!$F:$AF,19,0),1,10)),"")),"")</f>
        <v/>
      </c>
      <c r="N1180" s="20" t="str">
        <f>IFERROR(INT(IF(OR(IMPORT!K1180="intervention",IMPORT!K1180="intervention-late",IMPORT!K1180="unavailable"),IF(J1180&lt;&gt;"",MID(VLOOKUP(B1180,IMPORT!$F:$AF,22,0),1,10),MID(VLOOKUP(B1180,IMPORT!$F:$AF,20,0),1,10)),"")),"")</f>
        <v/>
      </c>
      <c r="O1180" s="18" t="str">
        <f t="shared" ca="1" si="37"/>
        <v/>
      </c>
      <c r="P1180" s="14" t="str">
        <f>IFERROR(INT(IF(MID(VLOOKUP(B1180,IMPORT!$F:$AF,23,FALSE),1,10)&lt;&gt;"null",MID(VLOOKUP(B1180,IMPORT!$F:$AF,23,FALSE),1,10),"")),"")</f>
        <v/>
      </c>
      <c r="Q1180" s="16" t="str">
        <f>IFERROR(INT(IF(MID(VLOOKUP(B1180,IMPORT!$F:$AF,26,FALSE),1,10)&lt;&gt;"null",MID(VLOOKUP(B1180,IMPORT!$F:$AF,26,FALSE),1,10),"")),"")</f>
        <v/>
      </c>
      <c r="R1180" s="16" t="str">
        <f>IFERROR(IF(VLOOKUP(B1180,IMPORT!$F:$AF,11,FALSE)="true","X",""),"")</f>
        <v/>
      </c>
      <c r="S1180" s="16" t="str">
        <f>IFERROR(IF(VLOOKUP(B1180,IMPORT!$F:$AF,12,FALSE)="true","X",""),"")</f>
        <v/>
      </c>
      <c r="T1180" s="16" t="str">
        <f>IFERROR(IF(VLOOKUP(B1180,IMPORT!$F:$AF,9,FALSE)="true","X",""),"")</f>
        <v/>
      </c>
      <c r="U1180" s="16" t="str">
        <f>IFERROR(IF(VLOOKUP(B1180,IMPORT!$F:$AF,10,FALSE)="true","X",""),"")</f>
        <v/>
      </c>
      <c r="V1180" s="16" t="str">
        <f>IFERROR(IF(VLOOKUP(B1180,IMPORT!$F:$AF,13,FALSE)="true","X",""),"")</f>
        <v/>
      </c>
      <c r="W1180" s="16" t="str">
        <f>IFERROR(IF(VLOOKUP(B1180,IMPORT!$F:$AF,14,FALSE)="true","X",""),"")</f>
        <v/>
      </c>
      <c r="X1180" s="12" t="str">
        <f>IFERROR(INT(IF(MID(VLOOKUP(B1180,IMPORT!$F:$AF,27,FALSE),1,10)&lt;&gt;"null",MID(VLOOKUP(B1180,IMPORT!$F:$AF,27,FALSE),1,10),"-")),"")</f>
        <v/>
      </c>
      <c r="Y1180" s="21" t="str">
        <f>IFERROR(IF(VLOOKUP(B1180,IMPORT!$F:$AF,24,FALSE)&lt;&gt;"null",VLOOKUP(B1180,IMPORT!$F:$AF,24,FALSE),""),"")</f>
        <v/>
      </c>
      <c r="Z1180" s="18" t="str">
        <f>IFERROR(IF(VLOOKUP(B1180,IMPORT!$F:$AF,25,FALSE)&lt;&gt;"null",VLOOKUP(B1180,IMPORT!$F:$AF,25,FALSE),""),"")</f>
        <v/>
      </c>
    </row>
    <row r="1181" spans="1:26">
      <c r="A1181" s="1" t="str">
        <f>IFERROR(IF(IMPORT!C1181&lt;&gt;"",IMPORT!C1181,""),"")</f>
        <v/>
      </c>
      <c r="B1181" s="1">
        <f>IFERROR(VLOOKUP(D1181,IMPORT!$1:$1048576,6,FALSE),"")</f>
        <v>0</v>
      </c>
      <c r="C1181" s="1" t="str">
        <f>IFERROR(VLOOKUP(B1181,IMPORT!$F:$G,2,FALSE),"")</f>
        <v/>
      </c>
      <c r="D1181" s="8" t="str">
        <f>IFERROR(IF(IMPORT!A1181&lt;&gt;"",IMPORT!A1181,""),"")</f>
        <v/>
      </c>
      <c r="E1181" s="1">
        <f>IFERROR(VLOOKUP(D1181,IMPORT!$1:$1048576,21,FALSE),"")</f>
        <v>0</v>
      </c>
      <c r="F1181" s="22" t="str">
        <f>IFERROR(IF(VLOOKUP(B1181,IMPORT!$F:$J,4,0)="true","","S"),"")</f>
        <v/>
      </c>
      <c r="G1181" s="10" t="str">
        <f>IFERROR(IF(VLOOKUP(B1181,IMPORT!$F:$J,5,0)="normal","","B"),"")</f>
        <v/>
      </c>
      <c r="H1181" s="23" t="str">
        <f>IFERROR(IF(VLOOKUP(B1181,IMPORT!$F:$L,7,0)="true","","P"),"")</f>
        <v/>
      </c>
      <c r="I1181" s="18" t="str">
        <f>IF(AND(OR(IMPORT!K1181="available",IMPORT!K1181="reservation",IMPORT!K1181="reservation-late"),OR(A1181&lt;&gt;"Z - Garage - Livraison",A1181&lt;&gt;"Z - Garage - Livraison")),B1181,"")</f>
        <v/>
      </c>
      <c r="J1181" s="18" t="str">
        <f>IFERROR(IF(VLOOKUP(B1181,IMPORT!$F:$AF,21,FALSE)&lt;&gt;"null",IF(OR(A1181="Z - Garage - Livraison",A1181="Z - Garage - Restitution"),"",B1181),""),"")</f>
        <v/>
      </c>
      <c r="K1181" s="18" t="str">
        <f>IF(AND(J1181="",OR(IMPORT!K1181="intervention",IMPORT!K1181="intervention-late")),IF(OR(A1181="Z - Garage - Livraison",A1181="Z - Garage - Restitution"),"",B1181),"")</f>
        <v/>
      </c>
      <c r="L1181" s="18" t="str">
        <f t="shared" si="36"/>
        <v/>
      </c>
      <c r="M1181" s="20" t="str">
        <f>IFERROR(INT(IF(OR(IMPORT!K1181="intervention",IMPORT!K1181="intervention-late",IMPORT!K1181="unavailable"),IF(J1181&lt;&gt;"",MID(VLOOKUP(B1181,IMPORT!$F:$AF,21,0),1,10),MID(VLOOKUP(B1181,IMPORT!$F:$AF,19,0),1,10)),"")),"")</f>
        <v/>
      </c>
      <c r="N1181" s="20" t="str">
        <f>IFERROR(INT(IF(OR(IMPORT!K1181="intervention",IMPORT!K1181="intervention-late",IMPORT!K1181="unavailable"),IF(J1181&lt;&gt;"",MID(VLOOKUP(B1181,IMPORT!$F:$AF,22,0),1,10),MID(VLOOKUP(B1181,IMPORT!$F:$AF,20,0),1,10)),"")),"")</f>
        <v/>
      </c>
      <c r="O1181" s="18" t="str">
        <f t="shared" ca="1" si="37"/>
        <v/>
      </c>
      <c r="P1181" s="14" t="str">
        <f>IFERROR(INT(IF(MID(VLOOKUP(B1181,IMPORT!$F:$AF,23,FALSE),1,10)&lt;&gt;"null",MID(VLOOKUP(B1181,IMPORT!$F:$AF,23,FALSE),1,10),"")),"")</f>
        <v/>
      </c>
      <c r="Q1181" s="16" t="str">
        <f>IFERROR(INT(IF(MID(VLOOKUP(B1181,IMPORT!$F:$AF,26,FALSE),1,10)&lt;&gt;"null",MID(VLOOKUP(B1181,IMPORT!$F:$AF,26,FALSE),1,10),"")),"")</f>
        <v/>
      </c>
      <c r="R1181" s="16" t="str">
        <f>IFERROR(IF(VLOOKUP(B1181,IMPORT!$F:$AF,11,FALSE)="true","X",""),"")</f>
        <v/>
      </c>
      <c r="S1181" s="16" t="str">
        <f>IFERROR(IF(VLOOKUP(B1181,IMPORT!$F:$AF,12,FALSE)="true","X",""),"")</f>
        <v/>
      </c>
      <c r="T1181" s="16" t="str">
        <f>IFERROR(IF(VLOOKUP(B1181,IMPORT!$F:$AF,9,FALSE)="true","X",""),"")</f>
        <v/>
      </c>
      <c r="U1181" s="16" t="str">
        <f>IFERROR(IF(VLOOKUP(B1181,IMPORT!$F:$AF,10,FALSE)="true","X",""),"")</f>
        <v/>
      </c>
      <c r="V1181" s="16" t="str">
        <f>IFERROR(IF(VLOOKUP(B1181,IMPORT!$F:$AF,13,FALSE)="true","X",""),"")</f>
        <v/>
      </c>
      <c r="W1181" s="16" t="str">
        <f>IFERROR(IF(VLOOKUP(B1181,IMPORT!$F:$AF,14,FALSE)="true","X",""),"")</f>
        <v/>
      </c>
      <c r="X1181" s="12" t="str">
        <f>IFERROR(INT(IF(MID(VLOOKUP(B1181,IMPORT!$F:$AF,27,FALSE),1,10)&lt;&gt;"null",MID(VLOOKUP(B1181,IMPORT!$F:$AF,27,FALSE),1,10),"-")),"")</f>
        <v/>
      </c>
      <c r="Y1181" s="21" t="str">
        <f>IFERROR(IF(VLOOKUP(B1181,IMPORT!$F:$AF,24,FALSE)&lt;&gt;"null",VLOOKUP(B1181,IMPORT!$F:$AF,24,FALSE),""),"")</f>
        <v/>
      </c>
      <c r="Z1181" s="18" t="str">
        <f>IFERROR(IF(VLOOKUP(B1181,IMPORT!$F:$AF,25,FALSE)&lt;&gt;"null",VLOOKUP(B1181,IMPORT!$F:$AF,25,FALSE),""),"")</f>
        <v/>
      </c>
    </row>
    <row r="1182" spans="1:26">
      <c r="A1182" s="1" t="str">
        <f>IFERROR(IF(IMPORT!C1182&lt;&gt;"",IMPORT!C1182,""),"")</f>
        <v/>
      </c>
      <c r="B1182" s="1">
        <f>IFERROR(VLOOKUP(D1182,IMPORT!$1:$1048576,6,FALSE),"")</f>
        <v>0</v>
      </c>
      <c r="C1182" s="1" t="str">
        <f>IFERROR(VLOOKUP(B1182,IMPORT!$F:$G,2,FALSE),"")</f>
        <v/>
      </c>
      <c r="D1182" s="8" t="str">
        <f>IFERROR(IF(IMPORT!A1182&lt;&gt;"",IMPORT!A1182,""),"")</f>
        <v/>
      </c>
      <c r="E1182" s="1">
        <f>IFERROR(VLOOKUP(D1182,IMPORT!$1:$1048576,21,FALSE),"")</f>
        <v>0</v>
      </c>
      <c r="F1182" s="22" t="str">
        <f>IFERROR(IF(VLOOKUP(B1182,IMPORT!$F:$J,4,0)="true","","S"),"")</f>
        <v/>
      </c>
      <c r="G1182" s="10" t="str">
        <f>IFERROR(IF(VLOOKUP(B1182,IMPORT!$F:$J,5,0)="normal","","B"),"")</f>
        <v/>
      </c>
      <c r="H1182" s="23" t="str">
        <f>IFERROR(IF(VLOOKUP(B1182,IMPORT!$F:$L,7,0)="true","","P"),"")</f>
        <v/>
      </c>
      <c r="I1182" s="18" t="str">
        <f>IF(AND(OR(IMPORT!K1182="available",IMPORT!K1182="reservation",IMPORT!K1182="reservation-late"),OR(A1182&lt;&gt;"Z - Garage - Livraison",A1182&lt;&gt;"Z - Garage - Livraison")),B1182,"")</f>
        <v/>
      </c>
      <c r="J1182" s="18" t="str">
        <f>IFERROR(IF(VLOOKUP(B1182,IMPORT!$F:$AF,21,FALSE)&lt;&gt;"null",IF(OR(A1182="Z - Garage - Livraison",A1182="Z - Garage - Restitution"),"",B1182),""),"")</f>
        <v/>
      </c>
      <c r="K1182" s="18" t="str">
        <f>IF(AND(J1182="",OR(IMPORT!K1182="intervention",IMPORT!K1182="intervention-late")),IF(OR(A1182="Z - Garage - Livraison",A1182="Z - Garage - Restitution"),"",B1182),"")</f>
        <v/>
      </c>
      <c r="L1182" s="18" t="str">
        <f t="shared" si="36"/>
        <v/>
      </c>
      <c r="M1182" s="20" t="str">
        <f>IFERROR(INT(IF(OR(IMPORT!K1182="intervention",IMPORT!K1182="intervention-late",IMPORT!K1182="unavailable"),IF(J1182&lt;&gt;"",MID(VLOOKUP(B1182,IMPORT!$F:$AF,21,0),1,10),MID(VLOOKUP(B1182,IMPORT!$F:$AF,19,0),1,10)),"")),"")</f>
        <v/>
      </c>
      <c r="N1182" s="20" t="str">
        <f>IFERROR(INT(IF(OR(IMPORT!K1182="intervention",IMPORT!K1182="intervention-late",IMPORT!K1182="unavailable"),IF(J1182&lt;&gt;"",MID(VLOOKUP(B1182,IMPORT!$F:$AF,22,0),1,10),MID(VLOOKUP(B1182,IMPORT!$F:$AF,20,0),1,10)),"")),"")</f>
        <v/>
      </c>
      <c r="O1182" s="18" t="str">
        <f t="shared" ca="1" si="37"/>
        <v/>
      </c>
      <c r="P1182" s="14" t="str">
        <f>IFERROR(INT(IF(MID(VLOOKUP(B1182,IMPORT!$F:$AF,23,FALSE),1,10)&lt;&gt;"null",MID(VLOOKUP(B1182,IMPORT!$F:$AF,23,FALSE),1,10),"")),"")</f>
        <v/>
      </c>
      <c r="Q1182" s="16" t="str">
        <f>IFERROR(INT(IF(MID(VLOOKUP(B1182,IMPORT!$F:$AF,26,FALSE),1,10)&lt;&gt;"null",MID(VLOOKUP(B1182,IMPORT!$F:$AF,26,FALSE),1,10),"")),"")</f>
        <v/>
      </c>
      <c r="R1182" s="16" t="str">
        <f>IFERROR(IF(VLOOKUP(B1182,IMPORT!$F:$AF,11,FALSE)="true","X",""),"")</f>
        <v/>
      </c>
      <c r="S1182" s="16" t="str">
        <f>IFERROR(IF(VLOOKUP(B1182,IMPORT!$F:$AF,12,FALSE)="true","X",""),"")</f>
        <v/>
      </c>
      <c r="T1182" s="16" t="str">
        <f>IFERROR(IF(VLOOKUP(B1182,IMPORT!$F:$AF,9,FALSE)="true","X",""),"")</f>
        <v/>
      </c>
      <c r="U1182" s="16" t="str">
        <f>IFERROR(IF(VLOOKUP(B1182,IMPORT!$F:$AF,10,FALSE)="true","X",""),"")</f>
        <v/>
      </c>
      <c r="V1182" s="16" t="str">
        <f>IFERROR(IF(VLOOKUP(B1182,IMPORT!$F:$AF,13,FALSE)="true","X",""),"")</f>
        <v/>
      </c>
      <c r="W1182" s="16" t="str">
        <f>IFERROR(IF(VLOOKUP(B1182,IMPORT!$F:$AF,14,FALSE)="true","X",""),"")</f>
        <v/>
      </c>
      <c r="X1182" s="12" t="str">
        <f>IFERROR(INT(IF(MID(VLOOKUP(B1182,IMPORT!$F:$AF,27,FALSE),1,10)&lt;&gt;"null",MID(VLOOKUP(B1182,IMPORT!$F:$AF,27,FALSE),1,10),"-")),"")</f>
        <v/>
      </c>
      <c r="Y1182" s="21" t="str">
        <f>IFERROR(IF(VLOOKUP(B1182,IMPORT!$F:$AF,24,FALSE)&lt;&gt;"null",VLOOKUP(B1182,IMPORT!$F:$AF,24,FALSE),""),"")</f>
        <v/>
      </c>
      <c r="Z1182" s="18" t="str">
        <f>IFERROR(IF(VLOOKUP(B1182,IMPORT!$F:$AF,25,FALSE)&lt;&gt;"null",VLOOKUP(B1182,IMPORT!$F:$AF,25,FALSE),""),"")</f>
        <v/>
      </c>
    </row>
    <row r="1183" spans="1:26">
      <c r="A1183" s="1" t="str">
        <f>IFERROR(IF(IMPORT!C1183&lt;&gt;"",IMPORT!C1183,""),"")</f>
        <v/>
      </c>
      <c r="B1183" s="1">
        <f>IFERROR(VLOOKUP(D1183,IMPORT!$1:$1048576,6,FALSE),"")</f>
        <v>0</v>
      </c>
      <c r="C1183" s="1" t="str">
        <f>IFERROR(VLOOKUP(B1183,IMPORT!$F:$G,2,FALSE),"")</f>
        <v/>
      </c>
      <c r="D1183" s="8" t="str">
        <f>IFERROR(IF(IMPORT!A1183&lt;&gt;"",IMPORT!A1183,""),"")</f>
        <v/>
      </c>
      <c r="E1183" s="1">
        <f>IFERROR(VLOOKUP(D1183,IMPORT!$1:$1048576,21,FALSE),"")</f>
        <v>0</v>
      </c>
      <c r="F1183" s="22" t="str">
        <f>IFERROR(IF(VLOOKUP(B1183,IMPORT!$F:$J,4,0)="true","","S"),"")</f>
        <v/>
      </c>
      <c r="G1183" s="10" t="str">
        <f>IFERROR(IF(VLOOKUP(B1183,IMPORT!$F:$J,5,0)="normal","","B"),"")</f>
        <v/>
      </c>
      <c r="H1183" s="23" t="str">
        <f>IFERROR(IF(VLOOKUP(B1183,IMPORT!$F:$L,7,0)="true","","P"),"")</f>
        <v/>
      </c>
      <c r="I1183" s="18" t="str">
        <f>IF(AND(OR(IMPORT!K1183="available",IMPORT!K1183="reservation",IMPORT!K1183="reservation-late"),OR(A1183&lt;&gt;"Z - Garage - Livraison",A1183&lt;&gt;"Z - Garage - Livraison")),B1183,"")</f>
        <v/>
      </c>
      <c r="J1183" s="18" t="str">
        <f>IFERROR(IF(VLOOKUP(B1183,IMPORT!$F:$AF,21,FALSE)&lt;&gt;"null",IF(OR(A1183="Z - Garage - Livraison",A1183="Z - Garage - Restitution"),"",B1183),""),"")</f>
        <v/>
      </c>
      <c r="K1183" s="18" t="str">
        <f>IF(AND(J1183="",OR(IMPORT!K1183="intervention",IMPORT!K1183="intervention-late")),IF(OR(A1183="Z - Garage - Livraison",A1183="Z - Garage - Restitution"),"",B1183),"")</f>
        <v/>
      </c>
      <c r="L1183" s="18" t="str">
        <f t="shared" si="36"/>
        <v/>
      </c>
      <c r="M1183" s="20" t="str">
        <f>IFERROR(INT(IF(OR(IMPORT!K1183="intervention",IMPORT!K1183="intervention-late",IMPORT!K1183="unavailable"),IF(J1183&lt;&gt;"",MID(VLOOKUP(B1183,IMPORT!$F:$AF,21,0),1,10),MID(VLOOKUP(B1183,IMPORT!$F:$AF,19,0),1,10)),"")),"")</f>
        <v/>
      </c>
      <c r="N1183" s="20" t="str">
        <f>IFERROR(INT(IF(OR(IMPORT!K1183="intervention",IMPORT!K1183="intervention-late",IMPORT!K1183="unavailable"),IF(J1183&lt;&gt;"",MID(VLOOKUP(B1183,IMPORT!$F:$AF,22,0),1,10),MID(VLOOKUP(B1183,IMPORT!$F:$AF,20,0),1,10)),"")),"")</f>
        <v/>
      </c>
      <c r="O1183" s="18" t="str">
        <f t="shared" ca="1" si="37"/>
        <v/>
      </c>
      <c r="P1183" s="14" t="str">
        <f>IFERROR(INT(IF(MID(VLOOKUP(B1183,IMPORT!$F:$AF,23,FALSE),1,10)&lt;&gt;"null",MID(VLOOKUP(B1183,IMPORT!$F:$AF,23,FALSE),1,10),"")),"")</f>
        <v/>
      </c>
      <c r="Q1183" s="16" t="str">
        <f>IFERROR(INT(IF(MID(VLOOKUP(B1183,IMPORT!$F:$AF,26,FALSE),1,10)&lt;&gt;"null",MID(VLOOKUP(B1183,IMPORT!$F:$AF,26,FALSE),1,10),"")),"")</f>
        <v/>
      </c>
      <c r="R1183" s="16" t="str">
        <f>IFERROR(IF(VLOOKUP(B1183,IMPORT!$F:$AF,11,FALSE)="true","X",""),"")</f>
        <v/>
      </c>
      <c r="S1183" s="16" t="str">
        <f>IFERROR(IF(VLOOKUP(B1183,IMPORT!$F:$AF,12,FALSE)="true","X",""),"")</f>
        <v/>
      </c>
      <c r="T1183" s="16" t="str">
        <f>IFERROR(IF(VLOOKUP(B1183,IMPORT!$F:$AF,9,FALSE)="true","X",""),"")</f>
        <v/>
      </c>
      <c r="U1183" s="16" t="str">
        <f>IFERROR(IF(VLOOKUP(B1183,IMPORT!$F:$AF,10,FALSE)="true","X",""),"")</f>
        <v/>
      </c>
      <c r="V1183" s="16" t="str">
        <f>IFERROR(IF(VLOOKUP(B1183,IMPORT!$F:$AF,13,FALSE)="true","X",""),"")</f>
        <v/>
      </c>
      <c r="W1183" s="16" t="str">
        <f>IFERROR(IF(VLOOKUP(B1183,IMPORT!$F:$AF,14,FALSE)="true","X",""),"")</f>
        <v/>
      </c>
      <c r="X1183" s="12" t="str">
        <f>IFERROR(INT(IF(MID(VLOOKUP(B1183,IMPORT!$F:$AF,27,FALSE),1,10)&lt;&gt;"null",MID(VLOOKUP(B1183,IMPORT!$F:$AF,27,FALSE),1,10),"-")),"")</f>
        <v/>
      </c>
      <c r="Y1183" s="21" t="str">
        <f>IFERROR(IF(VLOOKUP(B1183,IMPORT!$F:$AF,24,FALSE)&lt;&gt;"null",VLOOKUP(B1183,IMPORT!$F:$AF,24,FALSE),""),"")</f>
        <v/>
      </c>
      <c r="Z1183" s="18" t="str">
        <f>IFERROR(IF(VLOOKUP(B1183,IMPORT!$F:$AF,25,FALSE)&lt;&gt;"null",VLOOKUP(B1183,IMPORT!$F:$AF,25,FALSE),""),"")</f>
        <v/>
      </c>
    </row>
    <row r="1184" spans="1:26">
      <c r="A1184" s="1" t="str">
        <f>IFERROR(IF(IMPORT!C1184&lt;&gt;"",IMPORT!C1184,""),"")</f>
        <v/>
      </c>
      <c r="B1184" s="1">
        <f>IFERROR(VLOOKUP(D1184,IMPORT!$1:$1048576,6,FALSE),"")</f>
        <v>0</v>
      </c>
      <c r="C1184" s="1" t="str">
        <f>IFERROR(VLOOKUP(B1184,IMPORT!$F:$G,2,FALSE),"")</f>
        <v/>
      </c>
      <c r="D1184" s="8" t="str">
        <f>IFERROR(IF(IMPORT!A1184&lt;&gt;"",IMPORT!A1184,""),"")</f>
        <v/>
      </c>
      <c r="E1184" s="1">
        <f>IFERROR(VLOOKUP(D1184,IMPORT!$1:$1048576,21,FALSE),"")</f>
        <v>0</v>
      </c>
      <c r="F1184" s="22" t="str">
        <f>IFERROR(IF(VLOOKUP(B1184,IMPORT!$F:$J,4,0)="true","","S"),"")</f>
        <v/>
      </c>
      <c r="G1184" s="10" t="str">
        <f>IFERROR(IF(VLOOKUP(B1184,IMPORT!$F:$J,5,0)="normal","","B"),"")</f>
        <v/>
      </c>
      <c r="H1184" s="23" t="str">
        <f>IFERROR(IF(VLOOKUP(B1184,IMPORT!$F:$L,7,0)="true","","P"),"")</f>
        <v/>
      </c>
      <c r="I1184" s="18" t="str">
        <f>IF(AND(OR(IMPORT!K1184="available",IMPORT!K1184="reservation",IMPORT!K1184="reservation-late"),OR(A1184&lt;&gt;"Z - Garage - Livraison",A1184&lt;&gt;"Z - Garage - Livraison")),B1184,"")</f>
        <v/>
      </c>
      <c r="J1184" s="18" t="str">
        <f>IFERROR(IF(VLOOKUP(B1184,IMPORT!$F:$AF,21,FALSE)&lt;&gt;"null",IF(OR(A1184="Z - Garage - Livraison",A1184="Z - Garage - Restitution"),"",B1184),""),"")</f>
        <v/>
      </c>
      <c r="K1184" s="18" t="str">
        <f>IF(AND(J1184="",OR(IMPORT!K1184="intervention",IMPORT!K1184="intervention-late")),IF(OR(A1184="Z - Garage - Livraison",A1184="Z - Garage - Restitution"),"",B1184),"")</f>
        <v/>
      </c>
      <c r="L1184" s="18" t="str">
        <f t="shared" si="36"/>
        <v/>
      </c>
      <c r="M1184" s="20" t="str">
        <f>IFERROR(INT(IF(OR(IMPORT!K1184="intervention",IMPORT!K1184="intervention-late",IMPORT!K1184="unavailable"),IF(J1184&lt;&gt;"",MID(VLOOKUP(B1184,IMPORT!$F:$AF,21,0),1,10),MID(VLOOKUP(B1184,IMPORT!$F:$AF,19,0),1,10)),"")),"")</f>
        <v/>
      </c>
      <c r="N1184" s="20" t="str">
        <f>IFERROR(INT(IF(OR(IMPORT!K1184="intervention",IMPORT!K1184="intervention-late",IMPORT!K1184="unavailable"),IF(J1184&lt;&gt;"",MID(VLOOKUP(B1184,IMPORT!$F:$AF,22,0),1,10),MID(VLOOKUP(B1184,IMPORT!$F:$AF,20,0),1,10)),"")),"")</f>
        <v/>
      </c>
      <c r="O1184" s="18" t="str">
        <f t="shared" ca="1" si="37"/>
        <v/>
      </c>
      <c r="P1184" s="14" t="str">
        <f>IFERROR(INT(IF(MID(VLOOKUP(B1184,IMPORT!$F:$AF,23,FALSE),1,10)&lt;&gt;"null",MID(VLOOKUP(B1184,IMPORT!$F:$AF,23,FALSE),1,10),"")),"")</f>
        <v/>
      </c>
      <c r="Q1184" s="16" t="str">
        <f>IFERROR(INT(IF(MID(VLOOKUP(B1184,IMPORT!$F:$AF,26,FALSE),1,10)&lt;&gt;"null",MID(VLOOKUP(B1184,IMPORT!$F:$AF,26,FALSE),1,10),"")),"")</f>
        <v/>
      </c>
      <c r="R1184" s="16" t="str">
        <f>IFERROR(IF(VLOOKUP(B1184,IMPORT!$F:$AF,11,FALSE)="true","X",""),"")</f>
        <v/>
      </c>
      <c r="S1184" s="16" t="str">
        <f>IFERROR(IF(VLOOKUP(B1184,IMPORT!$F:$AF,12,FALSE)="true","X",""),"")</f>
        <v/>
      </c>
      <c r="T1184" s="16" t="str">
        <f>IFERROR(IF(VLOOKUP(B1184,IMPORT!$F:$AF,9,FALSE)="true","X",""),"")</f>
        <v/>
      </c>
      <c r="U1184" s="16" t="str">
        <f>IFERROR(IF(VLOOKUP(B1184,IMPORT!$F:$AF,10,FALSE)="true","X",""),"")</f>
        <v/>
      </c>
      <c r="V1184" s="16" t="str">
        <f>IFERROR(IF(VLOOKUP(B1184,IMPORT!$F:$AF,13,FALSE)="true","X",""),"")</f>
        <v/>
      </c>
      <c r="W1184" s="16" t="str">
        <f>IFERROR(IF(VLOOKUP(B1184,IMPORT!$F:$AF,14,FALSE)="true","X",""),"")</f>
        <v/>
      </c>
      <c r="X1184" s="12" t="str">
        <f>IFERROR(INT(IF(MID(VLOOKUP(B1184,IMPORT!$F:$AF,27,FALSE),1,10)&lt;&gt;"null",MID(VLOOKUP(B1184,IMPORT!$F:$AF,27,FALSE),1,10),"-")),"")</f>
        <v/>
      </c>
      <c r="Y1184" s="21" t="str">
        <f>IFERROR(IF(VLOOKUP(B1184,IMPORT!$F:$AF,24,FALSE)&lt;&gt;"null",VLOOKUP(B1184,IMPORT!$F:$AF,24,FALSE),""),"")</f>
        <v/>
      </c>
      <c r="Z1184" s="18" t="str">
        <f>IFERROR(IF(VLOOKUP(B1184,IMPORT!$F:$AF,25,FALSE)&lt;&gt;"null",VLOOKUP(B1184,IMPORT!$F:$AF,25,FALSE),""),"")</f>
        <v/>
      </c>
    </row>
    <row r="1185" spans="1:26">
      <c r="A1185" s="1" t="str">
        <f>IFERROR(IF(IMPORT!C1185&lt;&gt;"",IMPORT!C1185,""),"")</f>
        <v/>
      </c>
      <c r="B1185" s="1">
        <f>IFERROR(VLOOKUP(D1185,IMPORT!$1:$1048576,6,FALSE),"")</f>
        <v>0</v>
      </c>
      <c r="C1185" s="1" t="str">
        <f>IFERROR(VLOOKUP(B1185,IMPORT!$F:$G,2,FALSE),"")</f>
        <v/>
      </c>
      <c r="D1185" s="8" t="str">
        <f>IFERROR(IF(IMPORT!A1185&lt;&gt;"",IMPORT!A1185,""),"")</f>
        <v/>
      </c>
      <c r="E1185" s="1">
        <f>IFERROR(VLOOKUP(D1185,IMPORT!$1:$1048576,21,FALSE),"")</f>
        <v>0</v>
      </c>
      <c r="F1185" s="22" t="str">
        <f>IFERROR(IF(VLOOKUP(B1185,IMPORT!$F:$J,4,0)="true","","S"),"")</f>
        <v/>
      </c>
      <c r="G1185" s="10" t="str">
        <f>IFERROR(IF(VLOOKUP(B1185,IMPORT!$F:$J,5,0)="normal","","B"),"")</f>
        <v/>
      </c>
      <c r="H1185" s="23" t="str">
        <f>IFERROR(IF(VLOOKUP(B1185,IMPORT!$F:$L,7,0)="true","","P"),"")</f>
        <v/>
      </c>
      <c r="I1185" s="18" t="str">
        <f>IF(AND(OR(IMPORT!K1185="available",IMPORT!K1185="reservation",IMPORT!K1185="reservation-late"),OR(A1185&lt;&gt;"Z - Garage - Livraison",A1185&lt;&gt;"Z - Garage - Livraison")),B1185,"")</f>
        <v/>
      </c>
      <c r="J1185" s="18" t="str">
        <f>IFERROR(IF(VLOOKUP(B1185,IMPORT!$F:$AF,21,FALSE)&lt;&gt;"null",IF(OR(A1185="Z - Garage - Livraison",A1185="Z - Garage - Restitution"),"",B1185),""),"")</f>
        <v/>
      </c>
      <c r="K1185" s="18" t="str">
        <f>IF(AND(J1185="",OR(IMPORT!K1185="intervention",IMPORT!K1185="intervention-late")),IF(OR(A1185="Z - Garage - Livraison",A1185="Z - Garage - Restitution"),"",B1185),"")</f>
        <v/>
      </c>
      <c r="L1185" s="18" t="str">
        <f t="shared" si="36"/>
        <v/>
      </c>
      <c r="M1185" s="20" t="str">
        <f>IFERROR(INT(IF(OR(IMPORT!K1185="intervention",IMPORT!K1185="intervention-late",IMPORT!K1185="unavailable"),IF(J1185&lt;&gt;"",MID(VLOOKUP(B1185,IMPORT!$F:$AF,21,0),1,10),MID(VLOOKUP(B1185,IMPORT!$F:$AF,19,0),1,10)),"")),"")</f>
        <v/>
      </c>
      <c r="N1185" s="20" t="str">
        <f>IFERROR(INT(IF(OR(IMPORT!K1185="intervention",IMPORT!K1185="intervention-late",IMPORT!K1185="unavailable"),IF(J1185&lt;&gt;"",MID(VLOOKUP(B1185,IMPORT!$F:$AF,22,0),1,10),MID(VLOOKUP(B1185,IMPORT!$F:$AF,20,0),1,10)),"")),"")</f>
        <v/>
      </c>
      <c r="O1185" s="18" t="str">
        <f t="shared" ca="1" si="37"/>
        <v/>
      </c>
      <c r="P1185" s="14" t="str">
        <f>IFERROR(INT(IF(MID(VLOOKUP(B1185,IMPORT!$F:$AF,23,FALSE),1,10)&lt;&gt;"null",MID(VLOOKUP(B1185,IMPORT!$F:$AF,23,FALSE),1,10),"")),"")</f>
        <v/>
      </c>
      <c r="Q1185" s="16" t="str">
        <f>IFERROR(INT(IF(MID(VLOOKUP(B1185,IMPORT!$F:$AF,26,FALSE),1,10)&lt;&gt;"null",MID(VLOOKUP(B1185,IMPORT!$F:$AF,26,FALSE),1,10),"")),"")</f>
        <v/>
      </c>
      <c r="R1185" s="16" t="str">
        <f>IFERROR(IF(VLOOKUP(B1185,IMPORT!$F:$AF,11,FALSE)="true","X",""),"")</f>
        <v/>
      </c>
      <c r="S1185" s="16" t="str">
        <f>IFERROR(IF(VLOOKUP(B1185,IMPORT!$F:$AF,12,FALSE)="true","X",""),"")</f>
        <v/>
      </c>
      <c r="T1185" s="16" t="str">
        <f>IFERROR(IF(VLOOKUP(B1185,IMPORT!$F:$AF,9,FALSE)="true","X",""),"")</f>
        <v/>
      </c>
      <c r="U1185" s="16" t="str">
        <f>IFERROR(IF(VLOOKUP(B1185,IMPORT!$F:$AF,10,FALSE)="true","X",""),"")</f>
        <v/>
      </c>
      <c r="V1185" s="16" t="str">
        <f>IFERROR(IF(VLOOKUP(B1185,IMPORT!$F:$AF,13,FALSE)="true","X",""),"")</f>
        <v/>
      </c>
      <c r="W1185" s="16" t="str">
        <f>IFERROR(IF(VLOOKUP(B1185,IMPORT!$F:$AF,14,FALSE)="true","X",""),"")</f>
        <v/>
      </c>
      <c r="X1185" s="12" t="str">
        <f>IFERROR(INT(IF(MID(VLOOKUP(B1185,IMPORT!$F:$AF,27,FALSE),1,10)&lt;&gt;"null",MID(VLOOKUP(B1185,IMPORT!$F:$AF,27,FALSE),1,10),"-")),"")</f>
        <v/>
      </c>
      <c r="Y1185" s="21" t="str">
        <f>IFERROR(IF(VLOOKUP(B1185,IMPORT!$F:$AF,24,FALSE)&lt;&gt;"null",VLOOKUP(B1185,IMPORT!$F:$AF,24,FALSE),""),"")</f>
        <v/>
      </c>
      <c r="Z1185" s="18" t="str">
        <f>IFERROR(IF(VLOOKUP(B1185,IMPORT!$F:$AF,25,FALSE)&lt;&gt;"null",VLOOKUP(B1185,IMPORT!$F:$AF,25,FALSE),""),"")</f>
        <v/>
      </c>
    </row>
    <row r="1186" spans="1:26">
      <c r="A1186" s="1" t="str">
        <f>IFERROR(IF(IMPORT!C1186&lt;&gt;"",IMPORT!C1186,""),"")</f>
        <v/>
      </c>
      <c r="B1186" s="1">
        <f>IFERROR(VLOOKUP(D1186,IMPORT!$1:$1048576,6,FALSE),"")</f>
        <v>0</v>
      </c>
      <c r="C1186" s="1" t="str">
        <f>IFERROR(VLOOKUP(B1186,IMPORT!$F:$G,2,FALSE),"")</f>
        <v/>
      </c>
      <c r="D1186" s="8" t="str">
        <f>IFERROR(IF(IMPORT!A1186&lt;&gt;"",IMPORT!A1186,""),"")</f>
        <v/>
      </c>
      <c r="E1186" s="1">
        <f>IFERROR(VLOOKUP(D1186,IMPORT!$1:$1048576,21,FALSE),"")</f>
        <v>0</v>
      </c>
      <c r="F1186" s="22" t="str">
        <f>IFERROR(IF(VLOOKUP(B1186,IMPORT!$F:$J,4,0)="true","","S"),"")</f>
        <v/>
      </c>
      <c r="G1186" s="10" t="str">
        <f>IFERROR(IF(VLOOKUP(B1186,IMPORT!$F:$J,5,0)="normal","","B"),"")</f>
        <v/>
      </c>
      <c r="H1186" s="23" t="str">
        <f>IFERROR(IF(VLOOKUP(B1186,IMPORT!$F:$L,7,0)="true","","P"),"")</f>
        <v/>
      </c>
      <c r="I1186" s="18" t="str">
        <f>IF(AND(OR(IMPORT!K1186="available",IMPORT!K1186="reservation",IMPORT!K1186="reservation-late"),OR(A1186&lt;&gt;"Z - Garage - Livraison",A1186&lt;&gt;"Z - Garage - Livraison")),B1186,"")</f>
        <v/>
      </c>
      <c r="J1186" s="18" t="str">
        <f>IFERROR(IF(VLOOKUP(B1186,IMPORT!$F:$AF,21,FALSE)&lt;&gt;"null",IF(OR(A1186="Z - Garage - Livraison",A1186="Z - Garage - Restitution"),"",B1186),""),"")</f>
        <v/>
      </c>
      <c r="K1186" s="18" t="str">
        <f>IF(AND(J1186="",OR(IMPORT!K1186="intervention",IMPORT!K1186="intervention-late")),IF(OR(A1186="Z - Garage - Livraison",A1186="Z - Garage - Restitution"),"",B1186),"")</f>
        <v/>
      </c>
      <c r="L1186" s="18" t="str">
        <f t="shared" si="36"/>
        <v/>
      </c>
      <c r="M1186" s="20" t="str">
        <f>IFERROR(INT(IF(OR(IMPORT!K1186="intervention",IMPORT!K1186="intervention-late",IMPORT!K1186="unavailable"),IF(J1186&lt;&gt;"",MID(VLOOKUP(B1186,IMPORT!$F:$AF,21,0),1,10),MID(VLOOKUP(B1186,IMPORT!$F:$AF,19,0),1,10)),"")),"")</f>
        <v/>
      </c>
      <c r="N1186" s="20" t="str">
        <f>IFERROR(INT(IF(OR(IMPORT!K1186="intervention",IMPORT!K1186="intervention-late",IMPORT!K1186="unavailable"),IF(J1186&lt;&gt;"",MID(VLOOKUP(B1186,IMPORT!$F:$AF,22,0),1,10),MID(VLOOKUP(B1186,IMPORT!$F:$AF,20,0),1,10)),"")),"")</f>
        <v/>
      </c>
      <c r="O1186" s="18" t="str">
        <f t="shared" ca="1" si="37"/>
        <v/>
      </c>
      <c r="P1186" s="14" t="str">
        <f>IFERROR(INT(IF(MID(VLOOKUP(B1186,IMPORT!$F:$AF,23,FALSE),1,10)&lt;&gt;"null",MID(VLOOKUP(B1186,IMPORT!$F:$AF,23,FALSE),1,10),"")),"")</f>
        <v/>
      </c>
      <c r="Q1186" s="16" t="str">
        <f>IFERROR(INT(IF(MID(VLOOKUP(B1186,IMPORT!$F:$AF,26,FALSE),1,10)&lt;&gt;"null",MID(VLOOKUP(B1186,IMPORT!$F:$AF,26,FALSE),1,10),"")),"")</f>
        <v/>
      </c>
      <c r="R1186" s="16" t="str">
        <f>IFERROR(IF(VLOOKUP(B1186,IMPORT!$F:$AF,11,FALSE)="true","X",""),"")</f>
        <v/>
      </c>
      <c r="S1186" s="16" t="str">
        <f>IFERROR(IF(VLOOKUP(B1186,IMPORT!$F:$AF,12,FALSE)="true","X",""),"")</f>
        <v/>
      </c>
      <c r="T1186" s="16" t="str">
        <f>IFERROR(IF(VLOOKUP(B1186,IMPORT!$F:$AF,9,FALSE)="true","X",""),"")</f>
        <v/>
      </c>
      <c r="U1186" s="16" t="str">
        <f>IFERROR(IF(VLOOKUP(B1186,IMPORT!$F:$AF,10,FALSE)="true","X",""),"")</f>
        <v/>
      </c>
      <c r="V1186" s="16" t="str">
        <f>IFERROR(IF(VLOOKUP(B1186,IMPORT!$F:$AF,13,FALSE)="true","X",""),"")</f>
        <v/>
      </c>
      <c r="W1186" s="16" t="str">
        <f>IFERROR(IF(VLOOKUP(B1186,IMPORT!$F:$AF,14,FALSE)="true","X",""),"")</f>
        <v/>
      </c>
      <c r="X1186" s="12" t="str">
        <f>IFERROR(INT(IF(MID(VLOOKUP(B1186,IMPORT!$F:$AF,27,FALSE),1,10)&lt;&gt;"null",MID(VLOOKUP(B1186,IMPORT!$F:$AF,27,FALSE),1,10),"-")),"")</f>
        <v/>
      </c>
      <c r="Y1186" s="21" t="str">
        <f>IFERROR(IF(VLOOKUP(B1186,IMPORT!$F:$AF,24,FALSE)&lt;&gt;"null",VLOOKUP(B1186,IMPORT!$F:$AF,24,FALSE),""),"")</f>
        <v/>
      </c>
      <c r="Z1186" s="18" t="str">
        <f>IFERROR(IF(VLOOKUP(B1186,IMPORT!$F:$AF,25,FALSE)&lt;&gt;"null",VLOOKUP(B1186,IMPORT!$F:$AF,25,FALSE),""),"")</f>
        <v/>
      </c>
    </row>
    <row r="1187" spans="1:26">
      <c r="A1187" s="1" t="str">
        <f>IFERROR(IF(IMPORT!C1187&lt;&gt;"",IMPORT!C1187,""),"")</f>
        <v/>
      </c>
      <c r="B1187" s="1">
        <f>IFERROR(VLOOKUP(D1187,IMPORT!$1:$1048576,6,FALSE),"")</f>
        <v>0</v>
      </c>
      <c r="C1187" s="1" t="str">
        <f>IFERROR(VLOOKUP(B1187,IMPORT!$F:$G,2,FALSE),"")</f>
        <v/>
      </c>
      <c r="D1187" s="8" t="str">
        <f>IFERROR(IF(IMPORT!A1187&lt;&gt;"",IMPORT!A1187,""),"")</f>
        <v/>
      </c>
      <c r="E1187" s="1">
        <f>IFERROR(VLOOKUP(D1187,IMPORT!$1:$1048576,21,FALSE),"")</f>
        <v>0</v>
      </c>
      <c r="F1187" s="22" t="str">
        <f>IFERROR(IF(VLOOKUP(B1187,IMPORT!$F:$J,4,0)="true","","S"),"")</f>
        <v/>
      </c>
      <c r="G1187" s="10" t="str">
        <f>IFERROR(IF(VLOOKUP(B1187,IMPORT!$F:$J,5,0)="normal","","B"),"")</f>
        <v/>
      </c>
      <c r="H1187" s="23" t="str">
        <f>IFERROR(IF(VLOOKUP(B1187,IMPORT!$F:$L,7,0)="true","","P"),"")</f>
        <v/>
      </c>
      <c r="I1187" s="18" t="str">
        <f>IF(AND(OR(IMPORT!K1187="available",IMPORT!K1187="reservation",IMPORT!K1187="reservation-late"),OR(A1187&lt;&gt;"Z - Garage - Livraison",A1187&lt;&gt;"Z - Garage - Livraison")),B1187,"")</f>
        <v/>
      </c>
      <c r="J1187" s="18" t="str">
        <f>IFERROR(IF(VLOOKUP(B1187,IMPORT!$F:$AF,21,FALSE)&lt;&gt;"null",IF(OR(A1187="Z - Garage - Livraison",A1187="Z - Garage - Restitution"),"",B1187),""),"")</f>
        <v/>
      </c>
      <c r="K1187" s="18" t="str">
        <f>IF(AND(J1187="",OR(IMPORT!K1187="intervention",IMPORT!K1187="intervention-late")),IF(OR(A1187="Z - Garage - Livraison",A1187="Z - Garage - Restitution"),"",B1187),"")</f>
        <v/>
      </c>
      <c r="L1187" s="18" t="str">
        <f t="shared" si="36"/>
        <v/>
      </c>
      <c r="M1187" s="20" t="str">
        <f>IFERROR(INT(IF(OR(IMPORT!K1187="intervention",IMPORT!K1187="intervention-late",IMPORT!K1187="unavailable"),IF(J1187&lt;&gt;"",MID(VLOOKUP(B1187,IMPORT!$F:$AF,21,0),1,10),MID(VLOOKUP(B1187,IMPORT!$F:$AF,19,0),1,10)),"")),"")</f>
        <v/>
      </c>
      <c r="N1187" s="20" t="str">
        <f>IFERROR(INT(IF(OR(IMPORT!K1187="intervention",IMPORT!K1187="intervention-late",IMPORT!K1187="unavailable"),IF(J1187&lt;&gt;"",MID(VLOOKUP(B1187,IMPORT!$F:$AF,22,0),1,10),MID(VLOOKUP(B1187,IMPORT!$F:$AF,20,0),1,10)),"")),"")</f>
        <v/>
      </c>
      <c r="O1187" s="18" t="str">
        <f t="shared" ca="1" si="37"/>
        <v/>
      </c>
      <c r="P1187" s="14" t="str">
        <f>IFERROR(INT(IF(MID(VLOOKUP(B1187,IMPORT!$F:$AF,23,FALSE),1,10)&lt;&gt;"null",MID(VLOOKUP(B1187,IMPORT!$F:$AF,23,FALSE),1,10),"")),"")</f>
        <v/>
      </c>
      <c r="Q1187" s="16" t="str">
        <f>IFERROR(INT(IF(MID(VLOOKUP(B1187,IMPORT!$F:$AF,26,FALSE),1,10)&lt;&gt;"null",MID(VLOOKUP(B1187,IMPORT!$F:$AF,26,FALSE),1,10),"")),"")</f>
        <v/>
      </c>
      <c r="R1187" s="16" t="str">
        <f>IFERROR(IF(VLOOKUP(B1187,IMPORT!$F:$AF,11,FALSE)="true","X",""),"")</f>
        <v/>
      </c>
      <c r="S1187" s="16" t="str">
        <f>IFERROR(IF(VLOOKUP(B1187,IMPORT!$F:$AF,12,FALSE)="true","X",""),"")</f>
        <v/>
      </c>
      <c r="T1187" s="16" t="str">
        <f>IFERROR(IF(VLOOKUP(B1187,IMPORT!$F:$AF,9,FALSE)="true","X",""),"")</f>
        <v/>
      </c>
      <c r="U1187" s="16" t="str">
        <f>IFERROR(IF(VLOOKUP(B1187,IMPORT!$F:$AF,10,FALSE)="true","X",""),"")</f>
        <v/>
      </c>
      <c r="V1187" s="16" t="str">
        <f>IFERROR(IF(VLOOKUP(B1187,IMPORT!$F:$AF,13,FALSE)="true","X",""),"")</f>
        <v/>
      </c>
      <c r="W1187" s="16" t="str">
        <f>IFERROR(IF(VLOOKUP(B1187,IMPORT!$F:$AF,14,FALSE)="true","X",""),"")</f>
        <v/>
      </c>
      <c r="X1187" s="12" t="str">
        <f>IFERROR(INT(IF(MID(VLOOKUP(B1187,IMPORT!$F:$AF,27,FALSE),1,10)&lt;&gt;"null",MID(VLOOKUP(B1187,IMPORT!$F:$AF,27,FALSE),1,10),"-")),"")</f>
        <v/>
      </c>
      <c r="Y1187" s="21" t="str">
        <f>IFERROR(IF(VLOOKUP(B1187,IMPORT!$F:$AF,24,FALSE)&lt;&gt;"null",VLOOKUP(B1187,IMPORT!$F:$AF,24,FALSE),""),"")</f>
        <v/>
      </c>
      <c r="Z1187" s="18" t="str">
        <f>IFERROR(IF(VLOOKUP(B1187,IMPORT!$F:$AF,25,FALSE)&lt;&gt;"null",VLOOKUP(B1187,IMPORT!$F:$AF,25,FALSE),""),"")</f>
        <v/>
      </c>
    </row>
    <row r="1188" spans="1:26">
      <c r="A1188" s="1" t="str">
        <f>IFERROR(IF(IMPORT!C1188&lt;&gt;"",IMPORT!C1188,""),"")</f>
        <v/>
      </c>
      <c r="B1188" s="1">
        <f>IFERROR(VLOOKUP(D1188,IMPORT!$1:$1048576,6,FALSE),"")</f>
        <v>0</v>
      </c>
      <c r="C1188" s="1" t="str">
        <f>IFERROR(VLOOKUP(B1188,IMPORT!$F:$G,2,FALSE),"")</f>
        <v/>
      </c>
      <c r="D1188" s="8" t="str">
        <f>IFERROR(IF(IMPORT!A1188&lt;&gt;"",IMPORT!A1188,""),"")</f>
        <v/>
      </c>
      <c r="E1188" s="1">
        <f>IFERROR(VLOOKUP(D1188,IMPORT!$1:$1048576,21,FALSE),"")</f>
        <v>0</v>
      </c>
      <c r="F1188" s="22" t="str">
        <f>IFERROR(IF(VLOOKUP(B1188,IMPORT!$F:$J,4,0)="true","","S"),"")</f>
        <v/>
      </c>
      <c r="G1188" s="10" t="str">
        <f>IFERROR(IF(VLOOKUP(B1188,IMPORT!$F:$J,5,0)="normal","","B"),"")</f>
        <v/>
      </c>
      <c r="H1188" s="23" t="str">
        <f>IFERROR(IF(VLOOKUP(B1188,IMPORT!$F:$L,7,0)="true","","P"),"")</f>
        <v/>
      </c>
      <c r="I1188" s="18" t="str">
        <f>IF(AND(OR(IMPORT!K1188="available",IMPORT!K1188="reservation",IMPORT!K1188="reservation-late"),OR(A1188&lt;&gt;"Z - Garage - Livraison",A1188&lt;&gt;"Z - Garage - Livraison")),B1188,"")</f>
        <v/>
      </c>
      <c r="J1188" s="18" t="str">
        <f>IFERROR(IF(VLOOKUP(B1188,IMPORT!$F:$AF,21,FALSE)&lt;&gt;"null",IF(OR(A1188="Z - Garage - Livraison",A1188="Z - Garage - Restitution"),"",B1188),""),"")</f>
        <v/>
      </c>
      <c r="K1188" s="18" t="str">
        <f>IF(AND(J1188="",OR(IMPORT!K1188="intervention",IMPORT!K1188="intervention-late")),IF(OR(A1188="Z - Garage - Livraison",A1188="Z - Garage - Restitution"),"",B1188),"")</f>
        <v/>
      </c>
      <c r="L1188" s="18" t="str">
        <f t="shared" si="36"/>
        <v/>
      </c>
      <c r="M1188" s="20" t="str">
        <f>IFERROR(INT(IF(OR(IMPORT!K1188="intervention",IMPORT!K1188="intervention-late",IMPORT!K1188="unavailable"),IF(J1188&lt;&gt;"",MID(VLOOKUP(B1188,IMPORT!$F:$AF,21,0),1,10),MID(VLOOKUP(B1188,IMPORT!$F:$AF,19,0),1,10)),"")),"")</f>
        <v/>
      </c>
      <c r="N1188" s="20" t="str">
        <f>IFERROR(INT(IF(OR(IMPORT!K1188="intervention",IMPORT!K1188="intervention-late",IMPORT!K1188="unavailable"),IF(J1188&lt;&gt;"",MID(VLOOKUP(B1188,IMPORT!$F:$AF,22,0),1,10),MID(VLOOKUP(B1188,IMPORT!$F:$AF,20,0),1,10)),"")),"")</f>
        <v/>
      </c>
      <c r="O1188" s="18" t="str">
        <f t="shared" ca="1" si="37"/>
        <v/>
      </c>
      <c r="P1188" s="14" t="str">
        <f>IFERROR(INT(IF(MID(VLOOKUP(B1188,IMPORT!$F:$AF,23,FALSE),1,10)&lt;&gt;"null",MID(VLOOKUP(B1188,IMPORT!$F:$AF,23,FALSE),1,10),"")),"")</f>
        <v/>
      </c>
      <c r="Q1188" s="16" t="str">
        <f>IFERROR(INT(IF(MID(VLOOKUP(B1188,IMPORT!$F:$AF,26,FALSE),1,10)&lt;&gt;"null",MID(VLOOKUP(B1188,IMPORT!$F:$AF,26,FALSE),1,10),"")),"")</f>
        <v/>
      </c>
      <c r="R1188" s="16" t="str">
        <f>IFERROR(IF(VLOOKUP(B1188,IMPORT!$F:$AF,11,FALSE)="true","X",""),"")</f>
        <v/>
      </c>
      <c r="S1188" s="16" t="str">
        <f>IFERROR(IF(VLOOKUP(B1188,IMPORT!$F:$AF,12,FALSE)="true","X",""),"")</f>
        <v/>
      </c>
      <c r="T1188" s="16" t="str">
        <f>IFERROR(IF(VLOOKUP(B1188,IMPORT!$F:$AF,9,FALSE)="true","X",""),"")</f>
        <v/>
      </c>
      <c r="U1188" s="16" t="str">
        <f>IFERROR(IF(VLOOKUP(B1188,IMPORT!$F:$AF,10,FALSE)="true","X",""),"")</f>
        <v/>
      </c>
      <c r="V1188" s="16" t="str">
        <f>IFERROR(IF(VLOOKUP(B1188,IMPORT!$F:$AF,13,FALSE)="true","X",""),"")</f>
        <v/>
      </c>
      <c r="W1188" s="16" t="str">
        <f>IFERROR(IF(VLOOKUP(B1188,IMPORT!$F:$AF,14,FALSE)="true","X",""),"")</f>
        <v/>
      </c>
      <c r="X1188" s="12" t="str">
        <f>IFERROR(INT(IF(MID(VLOOKUP(B1188,IMPORT!$F:$AF,27,FALSE),1,10)&lt;&gt;"null",MID(VLOOKUP(B1188,IMPORT!$F:$AF,27,FALSE),1,10),"-")),"")</f>
        <v/>
      </c>
      <c r="Y1188" s="21" t="str">
        <f>IFERROR(IF(VLOOKUP(B1188,IMPORT!$F:$AF,24,FALSE)&lt;&gt;"null",VLOOKUP(B1188,IMPORT!$F:$AF,24,FALSE),""),"")</f>
        <v/>
      </c>
      <c r="Z1188" s="18" t="str">
        <f>IFERROR(IF(VLOOKUP(B1188,IMPORT!$F:$AF,25,FALSE)&lt;&gt;"null",VLOOKUP(B1188,IMPORT!$F:$AF,25,FALSE),""),"")</f>
        <v/>
      </c>
    </row>
    <row r="1189" spans="1:26">
      <c r="A1189" s="1" t="str">
        <f>IFERROR(IF(IMPORT!C1189&lt;&gt;"",IMPORT!C1189,""),"")</f>
        <v/>
      </c>
      <c r="B1189" s="1">
        <f>IFERROR(VLOOKUP(D1189,IMPORT!$1:$1048576,6,FALSE),"")</f>
        <v>0</v>
      </c>
      <c r="C1189" s="1" t="str">
        <f>IFERROR(VLOOKUP(B1189,IMPORT!$F:$G,2,FALSE),"")</f>
        <v/>
      </c>
      <c r="D1189" s="8" t="str">
        <f>IFERROR(IF(IMPORT!A1189&lt;&gt;"",IMPORT!A1189,""),"")</f>
        <v/>
      </c>
      <c r="E1189" s="1">
        <f>IFERROR(VLOOKUP(D1189,IMPORT!$1:$1048576,21,FALSE),"")</f>
        <v>0</v>
      </c>
      <c r="F1189" s="22" t="str">
        <f>IFERROR(IF(VLOOKUP(B1189,IMPORT!$F:$J,4,0)="true","","S"),"")</f>
        <v/>
      </c>
      <c r="G1189" s="10" t="str">
        <f>IFERROR(IF(VLOOKUP(B1189,IMPORT!$F:$J,5,0)="normal","","B"),"")</f>
        <v/>
      </c>
      <c r="H1189" s="23" t="str">
        <f>IFERROR(IF(VLOOKUP(B1189,IMPORT!$F:$L,7,0)="true","","P"),"")</f>
        <v/>
      </c>
      <c r="I1189" s="18" t="str">
        <f>IF(AND(OR(IMPORT!K1189="available",IMPORT!K1189="reservation",IMPORT!K1189="reservation-late"),OR(A1189&lt;&gt;"Z - Garage - Livraison",A1189&lt;&gt;"Z - Garage - Livraison")),B1189,"")</f>
        <v/>
      </c>
      <c r="J1189" s="18" t="str">
        <f>IFERROR(IF(VLOOKUP(B1189,IMPORT!$F:$AF,21,FALSE)&lt;&gt;"null",IF(OR(A1189="Z - Garage - Livraison",A1189="Z - Garage - Restitution"),"",B1189),""),"")</f>
        <v/>
      </c>
      <c r="K1189" s="18" t="str">
        <f>IF(AND(J1189="",OR(IMPORT!K1189="intervention",IMPORT!K1189="intervention-late")),IF(OR(A1189="Z - Garage - Livraison",A1189="Z - Garage - Restitution"),"",B1189),"")</f>
        <v/>
      </c>
      <c r="L1189" s="18" t="str">
        <f t="shared" si="36"/>
        <v/>
      </c>
      <c r="M1189" s="20" t="str">
        <f>IFERROR(INT(IF(OR(IMPORT!K1189="intervention",IMPORT!K1189="intervention-late",IMPORT!K1189="unavailable"),IF(J1189&lt;&gt;"",MID(VLOOKUP(B1189,IMPORT!$F:$AF,21,0),1,10),MID(VLOOKUP(B1189,IMPORT!$F:$AF,19,0),1,10)),"")),"")</f>
        <v/>
      </c>
      <c r="N1189" s="20" t="str">
        <f>IFERROR(INT(IF(OR(IMPORT!K1189="intervention",IMPORT!K1189="intervention-late",IMPORT!K1189="unavailable"),IF(J1189&lt;&gt;"",MID(VLOOKUP(B1189,IMPORT!$F:$AF,22,0),1,10),MID(VLOOKUP(B1189,IMPORT!$F:$AF,20,0),1,10)),"")),"")</f>
        <v/>
      </c>
      <c r="O1189" s="18" t="str">
        <f t="shared" ca="1" si="37"/>
        <v/>
      </c>
      <c r="P1189" s="14" t="str">
        <f>IFERROR(INT(IF(MID(VLOOKUP(B1189,IMPORT!$F:$AF,23,FALSE),1,10)&lt;&gt;"null",MID(VLOOKUP(B1189,IMPORT!$F:$AF,23,FALSE),1,10),"")),"")</f>
        <v/>
      </c>
      <c r="Q1189" s="16" t="str">
        <f>IFERROR(INT(IF(MID(VLOOKUP(B1189,IMPORT!$F:$AF,26,FALSE),1,10)&lt;&gt;"null",MID(VLOOKUP(B1189,IMPORT!$F:$AF,26,FALSE),1,10),"")),"")</f>
        <v/>
      </c>
      <c r="R1189" s="16" t="str">
        <f>IFERROR(IF(VLOOKUP(B1189,IMPORT!$F:$AF,11,FALSE)="true","X",""),"")</f>
        <v/>
      </c>
      <c r="S1189" s="16" t="str">
        <f>IFERROR(IF(VLOOKUP(B1189,IMPORT!$F:$AF,12,FALSE)="true","X",""),"")</f>
        <v/>
      </c>
      <c r="T1189" s="16" t="str">
        <f>IFERROR(IF(VLOOKUP(B1189,IMPORT!$F:$AF,9,FALSE)="true","X",""),"")</f>
        <v/>
      </c>
      <c r="U1189" s="16" t="str">
        <f>IFERROR(IF(VLOOKUP(B1189,IMPORT!$F:$AF,10,FALSE)="true","X",""),"")</f>
        <v/>
      </c>
      <c r="V1189" s="16" t="str">
        <f>IFERROR(IF(VLOOKUP(B1189,IMPORT!$F:$AF,13,FALSE)="true","X",""),"")</f>
        <v/>
      </c>
      <c r="W1189" s="16" t="str">
        <f>IFERROR(IF(VLOOKUP(B1189,IMPORT!$F:$AF,14,FALSE)="true","X",""),"")</f>
        <v/>
      </c>
      <c r="X1189" s="12" t="str">
        <f>IFERROR(INT(IF(MID(VLOOKUP(B1189,IMPORT!$F:$AF,27,FALSE),1,10)&lt;&gt;"null",MID(VLOOKUP(B1189,IMPORT!$F:$AF,27,FALSE),1,10),"-")),"")</f>
        <v/>
      </c>
      <c r="Y1189" s="21" t="str">
        <f>IFERROR(IF(VLOOKUP(B1189,IMPORT!$F:$AF,24,FALSE)&lt;&gt;"null",VLOOKUP(B1189,IMPORT!$F:$AF,24,FALSE),""),"")</f>
        <v/>
      </c>
      <c r="Z1189" s="18" t="str">
        <f>IFERROR(IF(VLOOKUP(B1189,IMPORT!$F:$AF,25,FALSE)&lt;&gt;"null",VLOOKUP(B1189,IMPORT!$F:$AF,25,FALSE),""),"")</f>
        <v/>
      </c>
    </row>
    <row r="1190" spans="1:26">
      <c r="A1190" s="1" t="str">
        <f>IFERROR(IF(IMPORT!C1190&lt;&gt;"",IMPORT!C1190,""),"")</f>
        <v/>
      </c>
      <c r="B1190" s="1">
        <f>IFERROR(VLOOKUP(D1190,IMPORT!$1:$1048576,6,FALSE),"")</f>
        <v>0</v>
      </c>
      <c r="C1190" s="1" t="str">
        <f>IFERROR(VLOOKUP(B1190,IMPORT!$F:$G,2,FALSE),"")</f>
        <v/>
      </c>
      <c r="D1190" s="8" t="str">
        <f>IFERROR(IF(IMPORT!A1190&lt;&gt;"",IMPORT!A1190,""),"")</f>
        <v/>
      </c>
      <c r="E1190" s="1">
        <f>IFERROR(VLOOKUP(D1190,IMPORT!$1:$1048576,21,FALSE),"")</f>
        <v>0</v>
      </c>
      <c r="F1190" s="22" t="str">
        <f>IFERROR(IF(VLOOKUP(B1190,IMPORT!$F:$J,4,0)="true","","S"),"")</f>
        <v/>
      </c>
      <c r="G1190" s="10" t="str">
        <f>IFERROR(IF(VLOOKUP(B1190,IMPORT!$F:$J,5,0)="normal","","B"),"")</f>
        <v/>
      </c>
      <c r="H1190" s="23" t="str">
        <f>IFERROR(IF(VLOOKUP(B1190,IMPORT!$F:$L,7,0)="true","","P"),"")</f>
        <v/>
      </c>
      <c r="I1190" s="18" t="str">
        <f>IF(AND(OR(IMPORT!K1190="available",IMPORT!K1190="reservation",IMPORT!K1190="reservation-late"),OR(A1190&lt;&gt;"Z - Garage - Livraison",A1190&lt;&gt;"Z - Garage - Livraison")),B1190,"")</f>
        <v/>
      </c>
      <c r="J1190" s="18" t="str">
        <f>IFERROR(IF(VLOOKUP(B1190,IMPORT!$F:$AF,21,FALSE)&lt;&gt;"null",IF(OR(A1190="Z - Garage - Livraison",A1190="Z - Garage - Restitution"),"",B1190),""),"")</f>
        <v/>
      </c>
      <c r="K1190" s="18" t="str">
        <f>IF(AND(J1190="",OR(IMPORT!K1190="intervention",IMPORT!K1190="intervention-late")),IF(OR(A1190="Z - Garage - Livraison",A1190="Z - Garage - Restitution"),"",B1190),"")</f>
        <v/>
      </c>
      <c r="L1190" s="18" t="str">
        <f t="shared" si="36"/>
        <v/>
      </c>
      <c r="M1190" s="20" t="str">
        <f>IFERROR(INT(IF(OR(IMPORT!K1190="intervention",IMPORT!K1190="intervention-late",IMPORT!K1190="unavailable"),IF(J1190&lt;&gt;"",MID(VLOOKUP(B1190,IMPORT!$F:$AF,21,0),1,10),MID(VLOOKUP(B1190,IMPORT!$F:$AF,19,0),1,10)),"")),"")</f>
        <v/>
      </c>
      <c r="N1190" s="20" t="str">
        <f>IFERROR(INT(IF(OR(IMPORT!K1190="intervention",IMPORT!K1190="intervention-late",IMPORT!K1190="unavailable"),IF(J1190&lt;&gt;"",MID(VLOOKUP(B1190,IMPORT!$F:$AF,22,0),1,10),MID(VLOOKUP(B1190,IMPORT!$F:$AF,20,0),1,10)),"")),"")</f>
        <v/>
      </c>
      <c r="O1190" s="18" t="str">
        <f t="shared" ca="1" si="37"/>
        <v/>
      </c>
      <c r="P1190" s="14" t="str">
        <f>IFERROR(INT(IF(MID(VLOOKUP(B1190,IMPORT!$F:$AF,23,FALSE),1,10)&lt;&gt;"null",MID(VLOOKUP(B1190,IMPORT!$F:$AF,23,FALSE),1,10),"")),"")</f>
        <v/>
      </c>
      <c r="Q1190" s="16" t="str">
        <f>IFERROR(INT(IF(MID(VLOOKUP(B1190,IMPORT!$F:$AF,26,FALSE),1,10)&lt;&gt;"null",MID(VLOOKUP(B1190,IMPORT!$F:$AF,26,FALSE),1,10),"")),"")</f>
        <v/>
      </c>
      <c r="R1190" s="16" t="str">
        <f>IFERROR(IF(VLOOKUP(B1190,IMPORT!$F:$AF,11,FALSE)="true","X",""),"")</f>
        <v/>
      </c>
      <c r="S1190" s="16" t="str">
        <f>IFERROR(IF(VLOOKUP(B1190,IMPORT!$F:$AF,12,FALSE)="true","X",""),"")</f>
        <v/>
      </c>
      <c r="T1190" s="16" t="str">
        <f>IFERROR(IF(VLOOKUP(B1190,IMPORT!$F:$AF,9,FALSE)="true","X",""),"")</f>
        <v/>
      </c>
      <c r="U1190" s="16" t="str">
        <f>IFERROR(IF(VLOOKUP(B1190,IMPORT!$F:$AF,10,FALSE)="true","X",""),"")</f>
        <v/>
      </c>
      <c r="V1190" s="16" t="str">
        <f>IFERROR(IF(VLOOKUP(B1190,IMPORT!$F:$AF,13,FALSE)="true","X",""),"")</f>
        <v/>
      </c>
      <c r="W1190" s="16" t="str">
        <f>IFERROR(IF(VLOOKUP(B1190,IMPORT!$F:$AF,14,FALSE)="true","X",""),"")</f>
        <v/>
      </c>
      <c r="X1190" s="12" t="str">
        <f>IFERROR(INT(IF(MID(VLOOKUP(B1190,IMPORT!$F:$AF,27,FALSE),1,10)&lt;&gt;"null",MID(VLOOKUP(B1190,IMPORT!$F:$AF,27,FALSE),1,10),"-")),"")</f>
        <v/>
      </c>
      <c r="Y1190" s="21" t="str">
        <f>IFERROR(IF(VLOOKUP(B1190,IMPORT!$F:$AF,24,FALSE)&lt;&gt;"null",VLOOKUP(B1190,IMPORT!$F:$AF,24,FALSE),""),"")</f>
        <v/>
      </c>
      <c r="Z1190" s="18" t="str">
        <f>IFERROR(IF(VLOOKUP(B1190,IMPORT!$F:$AF,25,FALSE)&lt;&gt;"null",VLOOKUP(B1190,IMPORT!$F:$AF,25,FALSE),""),"")</f>
        <v/>
      </c>
    </row>
    <row r="1191" spans="1:26">
      <c r="A1191" s="1" t="str">
        <f>IFERROR(IF(IMPORT!C1191&lt;&gt;"",IMPORT!C1191,""),"")</f>
        <v/>
      </c>
      <c r="B1191" s="1">
        <f>IFERROR(VLOOKUP(D1191,IMPORT!$1:$1048576,6,FALSE),"")</f>
        <v>0</v>
      </c>
      <c r="C1191" s="1" t="str">
        <f>IFERROR(VLOOKUP(B1191,IMPORT!$F:$G,2,FALSE),"")</f>
        <v/>
      </c>
      <c r="D1191" s="8" t="str">
        <f>IFERROR(IF(IMPORT!A1191&lt;&gt;"",IMPORT!A1191,""),"")</f>
        <v/>
      </c>
      <c r="E1191" s="1">
        <f>IFERROR(VLOOKUP(D1191,IMPORT!$1:$1048576,21,FALSE),"")</f>
        <v>0</v>
      </c>
      <c r="F1191" s="22" t="str">
        <f>IFERROR(IF(VLOOKUP(B1191,IMPORT!$F:$J,4,0)="true","","S"),"")</f>
        <v/>
      </c>
      <c r="G1191" s="10" t="str">
        <f>IFERROR(IF(VLOOKUP(B1191,IMPORT!$F:$J,5,0)="normal","","B"),"")</f>
        <v/>
      </c>
      <c r="H1191" s="23" t="str">
        <f>IFERROR(IF(VLOOKUP(B1191,IMPORT!$F:$L,7,0)="true","","P"),"")</f>
        <v/>
      </c>
      <c r="I1191" s="18" t="str">
        <f>IF(AND(OR(IMPORT!K1191="available",IMPORT!K1191="reservation",IMPORT!K1191="reservation-late"),OR(A1191&lt;&gt;"Z - Garage - Livraison",A1191&lt;&gt;"Z - Garage - Livraison")),B1191,"")</f>
        <v/>
      </c>
      <c r="J1191" s="18" t="str">
        <f>IFERROR(IF(VLOOKUP(B1191,IMPORT!$F:$AF,21,FALSE)&lt;&gt;"null",IF(OR(A1191="Z - Garage - Livraison",A1191="Z - Garage - Restitution"),"",B1191),""),"")</f>
        <v/>
      </c>
      <c r="K1191" s="18" t="str">
        <f>IF(AND(J1191="",OR(IMPORT!K1191="intervention",IMPORT!K1191="intervention-late")),IF(OR(A1191="Z - Garage - Livraison",A1191="Z - Garage - Restitution"),"",B1191),"")</f>
        <v/>
      </c>
      <c r="L1191" s="18" t="str">
        <f t="shared" si="36"/>
        <v/>
      </c>
      <c r="M1191" s="20" t="str">
        <f>IFERROR(INT(IF(OR(IMPORT!K1191="intervention",IMPORT!K1191="intervention-late",IMPORT!K1191="unavailable"),IF(J1191&lt;&gt;"",MID(VLOOKUP(B1191,IMPORT!$F:$AF,21,0),1,10),MID(VLOOKUP(B1191,IMPORT!$F:$AF,19,0),1,10)),"")),"")</f>
        <v/>
      </c>
      <c r="N1191" s="20" t="str">
        <f>IFERROR(INT(IF(OR(IMPORT!K1191="intervention",IMPORT!K1191="intervention-late",IMPORT!K1191="unavailable"),IF(J1191&lt;&gt;"",MID(VLOOKUP(B1191,IMPORT!$F:$AF,22,0),1,10),MID(VLOOKUP(B1191,IMPORT!$F:$AF,20,0),1,10)),"")),"")</f>
        <v/>
      </c>
      <c r="O1191" s="18" t="str">
        <f t="shared" ca="1" si="37"/>
        <v/>
      </c>
      <c r="P1191" s="14" t="str">
        <f>IFERROR(INT(IF(MID(VLOOKUP(B1191,IMPORT!$F:$AF,23,FALSE),1,10)&lt;&gt;"null",MID(VLOOKUP(B1191,IMPORT!$F:$AF,23,FALSE),1,10),"")),"")</f>
        <v/>
      </c>
      <c r="Q1191" s="16" t="str">
        <f>IFERROR(INT(IF(MID(VLOOKUP(B1191,IMPORT!$F:$AF,26,FALSE),1,10)&lt;&gt;"null",MID(VLOOKUP(B1191,IMPORT!$F:$AF,26,FALSE),1,10),"")),"")</f>
        <v/>
      </c>
      <c r="R1191" s="16" t="str">
        <f>IFERROR(IF(VLOOKUP(B1191,IMPORT!$F:$AF,11,FALSE)="true","X",""),"")</f>
        <v/>
      </c>
      <c r="S1191" s="16" t="str">
        <f>IFERROR(IF(VLOOKUP(B1191,IMPORT!$F:$AF,12,FALSE)="true","X",""),"")</f>
        <v/>
      </c>
      <c r="T1191" s="16" t="str">
        <f>IFERROR(IF(VLOOKUP(B1191,IMPORT!$F:$AF,9,FALSE)="true","X",""),"")</f>
        <v/>
      </c>
      <c r="U1191" s="16" t="str">
        <f>IFERROR(IF(VLOOKUP(B1191,IMPORT!$F:$AF,10,FALSE)="true","X",""),"")</f>
        <v/>
      </c>
      <c r="V1191" s="16" t="str">
        <f>IFERROR(IF(VLOOKUP(B1191,IMPORT!$F:$AF,13,FALSE)="true","X",""),"")</f>
        <v/>
      </c>
      <c r="W1191" s="16" t="str">
        <f>IFERROR(IF(VLOOKUP(B1191,IMPORT!$F:$AF,14,FALSE)="true","X",""),"")</f>
        <v/>
      </c>
      <c r="X1191" s="12" t="str">
        <f>IFERROR(INT(IF(MID(VLOOKUP(B1191,IMPORT!$F:$AF,27,FALSE),1,10)&lt;&gt;"null",MID(VLOOKUP(B1191,IMPORT!$F:$AF,27,FALSE),1,10),"-")),"")</f>
        <v/>
      </c>
      <c r="Y1191" s="21" t="str">
        <f>IFERROR(IF(VLOOKUP(B1191,IMPORT!$F:$AF,24,FALSE)&lt;&gt;"null",VLOOKUP(B1191,IMPORT!$F:$AF,24,FALSE),""),"")</f>
        <v/>
      </c>
      <c r="Z1191" s="18" t="str">
        <f>IFERROR(IF(VLOOKUP(B1191,IMPORT!$F:$AF,25,FALSE)&lt;&gt;"null",VLOOKUP(B1191,IMPORT!$F:$AF,25,FALSE),""),"")</f>
        <v/>
      </c>
    </row>
    <row r="1192" spans="1:26">
      <c r="A1192" s="1" t="str">
        <f>IFERROR(IF(IMPORT!C1192&lt;&gt;"",IMPORT!C1192,""),"")</f>
        <v/>
      </c>
      <c r="B1192" s="1">
        <f>IFERROR(VLOOKUP(D1192,IMPORT!$1:$1048576,6,FALSE),"")</f>
        <v>0</v>
      </c>
      <c r="C1192" s="1" t="str">
        <f>IFERROR(VLOOKUP(B1192,IMPORT!$F:$G,2,FALSE),"")</f>
        <v/>
      </c>
      <c r="D1192" s="8" t="str">
        <f>IFERROR(IF(IMPORT!A1192&lt;&gt;"",IMPORT!A1192,""),"")</f>
        <v/>
      </c>
      <c r="E1192" s="1">
        <f>IFERROR(VLOOKUP(D1192,IMPORT!$1:$1048576,21,FALSE),"")</f>
        <v>0</v>
      </c>
      <c r="F1192" s="22" t="str">
        <f>IFERROR(IF(VLOOKUP(B1192,IMPORT!$F:$J,4,0)="true","","S"),"")</f>
        <v/>
      </c>
      <c r="G1192" s="10" t="str">
        <f>IFERROR(IF(VLOOKUP(B1192,IMPORT!$F:$J,5,0)="normal","","B"),"")</f>
        <v/>
      </c>
      <c r="H1192" s="23" t="str">
        <f>IFERROR(IF(VLOOKUP(B1192,IMPORT!$F:$L,7,0)="true","","P"),"")</f>
        <v/>
      </c>
      <c r="I1192" s="18" t="str">
        <f>IF(AND(OR(IMPORT!K1192="available",IMPORT!K1192="reservation",IMPORT!K1192="reservation-late"),OR(A1192&lt;&gt;"Z - Garage - Livraison",A1192&lt;&gt;"Z - Garage - Livraison")),B1192,"")</f>
        <v/>
      </c>
      <c r="J1192" s="18" t="str">
        <f>IFERROR(IF(VLOOKUP(B1192,IMPORT!$F:$AF,21,FALSE)&lt;&gt;"null",IF(OR(A1192="Z - Garage - Livraison",A1192="Z - Garage - Restitution"),"",B1192),""),"")</f>
        <v/>
      </c>
      <c r="K1192" s="18" t="str">
        <f>IF(AND(J1192="",OR(IMPORT!K1192="intervention",IMPORT!K1192="intervention-late")),IF(OR(A1192="Z - Garage - Livraison",A1192="Z - Garage - Restitution"),"",B1192),"")</f>
        <v/>
      </c>
      <c r="L1192" s="18" t="str">
        <f t="shared" si="36"/>
        <v/>
      </c>
      <c r="M1192" s="20" t="str">
        <f>IFERROR(INT(IF(OR(IMPORT!K1192="intervention",IMPORT!K1192="intervention-late",IMPORT!K1192="unavailable"),IF(J1192&lt;&gt;"",MID(VLOOKUP(B1192,IMPORT!$F:$AF,21,0),1,10),MID(VLOOKUP(B1192,IMPORT!$F:$AF,19,0),1,10)),"")),"")</f>
        <v/>
      </c>
      <c r="N1192" s="20" t="str">
        <f>IFERROR(INT(IF(OR(IMPORT!K1192="intervention",IMPORT!K1192="intervention-late",IMPORT!K1192="unavailable"),IF(J1192&lt;&gt;"",MID(VLOOKUP(B1192,IMPORT!$F:$AF,22,0),1,10),MID(VLOOKUP(B1192,IMPORT!$F:$AF,20,0),1,10)),"")),"")</f>
        <v/>
      </c>
      <c r="O1192" s="18" t="str">
        <f t="shared" ca="1" si="37"/>
        <v/>
      </c>
      <c r="P1192" s="14" t="str">
        <f>IFERROR(INT(IF(MID(VLOOKUP(B1192,IMPORT!$F:$AF,23,FALSE),1,10)&lt;&gt;"null",MID(VLOOKUP(B1192,IMPORT!$F:$AF,23,FALSE),1,10),"")),"")</f>
        <v/>
      </c>
      <c r="Q1192" s="16" t="str">
        <f>IFERROR(INT(IF(MID(VLOOKUP(B1192,IMPORT!$F:$AF,26,FALSE),1,10)&lt;&gt;"null",MID(VLOOKUP(B1192,IMPORT!$F:$AF,26,FALSE),1,10),"")),"")</f>
        <v/>
      </c>
      <c r="R1192" s="16" t="str">
        <f>IFERROR(IF(VLOOKUP(B1192,IMPORT!$F:$AF,11,FALSE)="true","X",""),"")</f>
        <v/>
      </c>
      <c r="S1192" s="16" t="str">
        <f>IFERROR(IF(VLOOKUP(B1192,IMPORT!$F:$AF,12,FALSE)="true","X",""),"")</f>
        <v/>
      </c>
      <c r="T1192" s="16" t="str">
        <f>IFERROR(IF(VLOOKUP(B1192,IMPORT!$F:$AF,9,FALSE)="true","X",""),"")</f>
        <v/>
      </c>
      <c r="U1192" s="16" t="str">
        <f>IFERROR(IF(VLOOKUP(B1192,IMPORT!$F:$AF,10,FALSE)="true","X",""),"")</f>
        <v/>
      </c>
      <c r="V1192" s="16" t="str">
        <f>IFERROR(IF(VLOOKUP(B1192,IMPORT!$F:$AF,13,FALSE)="true","X",""),"")</f>
        <v/>
      </c>
      <c r="W1192" s="16" t="str">
        <f>IFERROR(IF(VLOOKUP(B1192,IMPORT!$F:$AF,14,FALSE)="true","X",""),"")</f>
        <v/>
      </c>
      <c r="X1192" s="12" t="str">
        <f>IFERROR(INT(IF(MID(VLOOKUP(B1192,IMPORT!$F:$AF,27,FALSE),1,10)&lt;&gt;"null",MID(VLOOKUP(B1192,IMPORT!$F:$AF,27,FALSE),1,10),"-")),"")</f>
        <v/>
      </c>
      <c r="Y1192" s="21" t="str">
        <f>IFERROR(IF(VLOOKUP(B1192,IMPORT!$F:$AF,24,FALSE)&lt;&gt;"null",VLOOKUP(B1192,IMPORT!$F:$AF,24,FALSE),""),"")</f>
        <v/>
      </c>
      <c r="Z1192" s="18" t="str">
        <f>IFERROR(IF(VLOOKUP(B1192,IMPORT!$F:$AF,25,FALSE)&lt;&gt;"null",VLOOKUP(B1192,IMPORT!$F:$AF,25,FALSE),""),"")</f>
        <v/>
      </c>
    </row>
    <row r="1193" spans="1:26">
      <c r="A1193" s="1" t="str">
        <f>IFERROR(IF(IMPORT!C1193&lt;&gt;"",IMPORT!C1193,""),"")</f>
        <v/>
      </c>
      <c r="B1193" s="1">
        <f>IFERROR(VLOOKUP(D1193,IMPORT!$1:$1048576,6,FALSE),"")</f>
        <v>0</v>
      </c>
      <c r="C1193" s="1" t="str">
        <f>IFERROR(VLOOKUP(B1193,IMPORT!$F:$G,2,FALSE),"")</f>
        <v/>
      </c>
      <c r="D1193" s="8" t="str">
        <f>IFERROR(IF(IMPORT!A1193&lt;&gt;"",IMPORT!A1193,""),"")</f>
        <v/>
      </c>
      <c r="E1193" s="1">
        <f>IFERROR(VLOOKUP(D1193,IMPORT!$1:$1048576,21,FALSE),"")</f>
        <v>0</v>
      </c>
      <c r="F1193" s="22" t="str">
        <f>IFERROR(IF(VLOOKUP(B1193,IMPORT!$F:$J,4,0)="true","","S"),"")</f>
        <v/>
      </c>
      <c r="G1193" s="10" t="str">
        <f>IFERROR(IF(VLOOKUP(B1193,IMPORT!$F:$J,5,0)="normal","","B"),"")</f>
        <v/>
      </c>
      <c r="H1193" s="23" t="str">
        <f>IFERROR(IF(VLOOKUP(B1193,IMPORT!$F:$L,7,0)="true","","P"),"")</f>
        <v/>
      </c>
      <c r="I1193" s="18" t="str">
        <f>IF(AND(OR(IMPORT!K1193="available",IMPORT!K1193="reservation",IMPORT!K1193="reservation-late"),OR(A1193&lt;&gt;"Z - Garage - Livraison",A1193&lt;&gt;"Z - Garage - Livraison")),B1193,"")</f>
        <v/>
      </c>
      <c r="J1193" s="18" t="str">
        <f>IFERROR(IF(VLOOKUP(B1193,IMPORT!$F:$AF,21,FALSE)&lt;&gt;"null",IF(OR(A1193="Z - Garage - Livraison",A1193="Z - Garage - Restitution"),"",B1193),""),"")</f>
        <v/>
      </c>
      <c r="K1193" s="18" t="str">
        <f>IF(AND(J1193="",OR(IMPORT!K1193="intervention",IMPORT!K1193="intervention-late")),IF(OR(A1193="Z - Garage - Livraison",A1193="Z - Garage - Restitution"),"",B1193),"")</f>
        <v/>
      </c>
      <c r="L1193" s="18" t="str">
        <f t="shared" si="36"/>
        <v/>
      </c>
      <c r="M1193" s="20" t="str">
        <f>IFERROR(INT(IF(OR(IMPORT!K1193="intervention",IMPORT!K1193="intervention-late",IMPORT!K1193="unavailable"),IF(J1193&lt;&gt;"",MID(VLOOKUP(B1193,IMPORT!$F:$AF,21,0),1,10),MID(VLOOKUP(B1193,IMPORT!$F:$AF,19,0),1,10)),"")),"")</f>
        <v/>
      </c>
      <c r="N1193" s="20" t="str">
        <f>IFERROR(INT(IF(OR(IMPORT!K1193="intervention",IMPORT!K1193="intervention-late",IMPORT!K1193="unavailable"),IF(J1193&lt;&gt;"",MID(VLOOKUP(B1193,IMPORT!$F:$AF,22,0),1,10),MID(VLOOKUP(B1193,IMPORT!$F:$AF,20,0),1,10)),"")),"")</f>
        <v/>
      </c>
      <c r="O1193" s="18" t="str">
        <f t="shared" ca="1" si="37"/>
        <v/>
      </c>
      <c r="P1193" s="14" t="str">
        <f>IFERROR(INT(IF(MID(VLOOKUP(B1193,IMPORT!$F:$AF,23,FALSE),1,10)&lt;&gt;"null",MID(VLOOKUP(B1193,IMPORT!$F:$AF,23,FALSE),1,10),"")),"")</f>
        <v/>
      </c>
      <c r="Q1193" s="16" t="str">
        <f>IFERROR(INT(IF(MID(VLOOKUP(B1193,IMPORT!$F:$AF,26,FALSE),1,10)&lt;&gt;"null",MID(VLOOKUP(B1193,IMPORT!$F:$AF,26,FALSE),1,10),"")),"")</f>
        <v/>
      </c>
      <c r="R1193" s="16" t="str">
        <f>IFERROR(IF(VLOOKUP(B1193,IMPORT!$F:$AF,11,FALSE)="true","X",""),"")</f>
        <v/>
      </c>
      <c r="S1193" s="16" t="str">
        <f>IFERROR(IF(VLOOKUP(B1193,IMPORT!$F:$AF,12,FALSE)="true","X",""),"")</f>
        <v/>
      </c>
      <c r="T1193" s="16" t="str">
        <f>IFERROR(IF(VLOOKUP(B1193,IMPORT!$F:$AF,9,FALSE)="true","X",""),"")</f>
        <v/>
      </c>
      <c r="U1193" s="16" t="str">
        <f>IFERROR(IF(VLOOKUP(B1193,IMPORT!$F:$AF,10,FALSE)="true","X",""),"")</f>
        <v/>
      </c>
      <c r="V1193" s="16" t="str">
        <f>IFERROR(IF(VLOOKUP(B1193,IMPORT!$F:$AF,13,FALSE)="true","X",""),"")</f>
        <v/>
      </c>
      <c r="W1193" s="16" t="str">
        <f>IFERROR(IF(VLOOKUP(B1193,IMPORT!$F:$AF,14,FALSE)="true","X",""),"")</f>
        <v/>
      </c>
      <c r="X1193" s="12" t="str">
        <f>IFERROR(INT(IF(MID(VLOOKUP(B1193,IMPORT!$F:$AF,27,FALSE),1,10)&lt;&gt;"null",MID(VLOOKUP(B1193,IMPORT!$F:$AF,27,FALSE),1,10),"-")),"")</f>
        <v/>
      </c>
      <c r="Y1193" s="21" t="str">
        <f>IFERROR(IF(VLOOKUP(B1193,IMPORT!$F:$AF,24,FALSE)&lt;&gt;"null",VLOOKUP(B1193,IMPORT!$F:$AF,24,FALSE),""),"")</f>
        <v/>
      </c>
      <c r="Z1193" s="18" t="str">
        <f>IFERROR(IF(VLOOKUP(B1193,IMPORT!$F:$AF,25,FALSE)&lt;&gt;"null",VLOOKUP(B1193,IMPORT!$F:$AF,25,FALSE),""),"")</f>
        <v/>
      </c>
    </row>
    <row r="1194" spans="1:26">
      <c r="A1194" s="1" t="str">
        <f>IFERROR(IF(IMPORT!C1194&lt;&gt;"",IMPORT!C1194,""),"")</f>
        <v/>
      </c>
      <c r="B1194" s="1">
        <f>IFERROR(VLOOKUP(D1194,IMPORT!$1:$1048576,6,FALSE),"")</f>
        <v>0</v>
      </c>
      <c r="C1194" s="1" t="str">
        <f>IFERROR(VLOOKUP(B1194,IMPORT!$F:$G,2,FALSE),"")</f>
        <v/>
      </c>
      <c r="D1194" s="8" t="str">
        <f>IFERROR(IF(IMPORT!A1194&lt;&gt;"",IMPORT!A1194,""),"")</f>
        <v/>
      </c>
      <c r="E1194" s="1">
        <f>IFERROR(VLOOKUP(D1194,IMPORT!$1:$1048576,21,FALSE),"")</f>
        <v>0</v>
      </c>
      <c r="F1194" s="22" t="str">
        <f>IFERROR(IF(VLOOKUP(B1194,IMPORT!$F:$J,4,0)="true","","S"),"")</f>
        <v/>
      </c>
      <c r="G1194" s="10" t="str">
        <f>IFERROR(IF(VLOOKUP(B1194,IMPORT!$F:$J,5,0)="normal","","B"),"")</f>
        <v/>
      </c>
      <c r="H1194" s="23" t="str">
        <f>IFERROR(IF(VLOOKUP(B1194,IMPORT!$F:$L,7,0)="true","","P"),"")</f>
        <v/>
      </c>
      <c r="I1194" s="18" t="str">
        <f>IF(AND(OR(IMPORT!K1194="available",IMPORT!K1194="reservation",IMPORT!K1194="reservation-late"),OR(A1194&lt;&gt;"Z - Garage - Livraison",A1194&lt;&gt;"Z - Garage - Livraison")),B1194,"")</f>
        <v/>
      </c>
      <c r="J1194" s="18" t="str">
        <f>IFERROR(IF(VLOOKUP(B1194,IMPORT!$F:$AF,21,FALSE)&lt;&gt;"null",IF(OR(A1194="Z - Garage - Livraison",A1194="Z - Garage - Restitution"),"",B1194),""),"")</f>
        <v/>
      </c>
      <c r="K1194" s="18" t="str">
        <f>IF(AND(J1194="",OR(IMPORT!K1194="intervention",IMPORT!K1194="intervention-late")),IF(OR(A1194="Z - Garage - Livraison",A1194="Z - Garage - Restitution"),"",B1194),"")</f>
        <v/>
      </c>
      <c r="L1194" s="18" t="str">
        <f t="shared" si="36"/>
        <v/>
      </c>
      <c r="M1194" s="20" t="str">
        <f>IFERROR(INT(IF(OR(IMPORT!K1194="intervention",IMPORT!K1194="intervention-late",IMPORT!K1194="unavailable"),IF(J1194&lt;&gt;"",MID(VLOOKUP(B1194,IMPORT!$F:$AF,21,0),1,10),MID(VLOOKUP(B1194,IMPORT!$F:$AF,19,0),1,10)),"")),"")</f>
        <v/>
      </c>
      <c r="N1194" s="20" t="str">
        <f>IFERROR(INT(IF(OR(IMPORT!K1194="intervention",IMPORT!K1194="intervention-late",IMPORT!K1194="unavailable"),IF(J1194&lt;&gt;"",MID(VLOOKUP(B1194,IMPORT!$F:$AF,22,0),1,10),MID(VLOOKUP(B1194,IMPORT!$F:$AF,20,0),1,10)),"")),"")</f>
        <v/>
      </c>
      <c r="O1194" s="18" t="str">
        <f t="shared" ca="1" si="37"/>
        <v/>
      </c>
      <c r="P1194" s="14" t="str">
        <f>IFERROR(INT(IF(MID(VLOOKUP(B1194,IMPORT!$F:$AF,23,FALSE),1,10)&lt;&gt;"null",MID(VLOOKUP(B1194,IMPORT!$F:$AF,23,FALSE),1,10),"")),"")</f>
        <v/>
      </c>
      <c r="Q1194" s="16" t="str">
        <f>IFERROR(INT(IF(MID(VLOOKUP(B1194,IMPORT!$F:$AF,26,FALSE),1,10)&lt;&gt;"null",MID(VLOOKUP(B1194,IMPORT!$F:$AF,26,FALSE),1,10),"")),"")</f>
        <v/>
      </c>
      <c r="R1194" s="16" t="str">
        <f>IFERROR(IF(VLOOKUP(B1194,IMPORT!$F:$AF,11,FALSE)="true","X",""),"")</f>
        <v/>
      </c>
      <c r="S1194" s="16" t="str">
        <f>IFERROR(IF(VLOOKUP(B1194,IMPORT!$F:$AF,12,FALSE)="true","X",""),"")</f>
        <v/>
      </c>
      <c r="T1194" s="16" t="str">
        <f>IFERROR(IF(VLOOKUP(B1194,IMPORT!$F:$AF,9,FALSE)="true","X",""),"")</f>
        <v/>
      </c>
      <c r="U1194" s="16" t="str">
        <f>IFERROR(IF(VLOOKUP(B1194,IMPORT!$F:$AF,10,FALSE)="true","X",""),"")</f>
        <v/>
      </c>
      <c r="V1194" s="16" t="str">
        <f>IFERROR(IF(VLOOKUP(B1194,IMPORT!$F:$AF,13,FALSE)="true","X",""),"")</f>
        <v/>
      </c>
      <c r="W1194" s="16" t="str">
        <f>IFERROR(IF(VLOOKUP(B1194,IMPORT!$F:$AF,14,FALSE)="true","X",""),"")</f>
        <v/>
      </c>
      <c r="X1194" s="12" t="str">
        <f>IFERROR(INT(IF(MID(VLOOKUP(B1194,IMPORT!$F:$AF,27,FALSE),1,10)&lt;&gt;"null",MID(VLOOKUP(B1194,IMPORT!$F:$AF,27,FALSE),1,10),"-")),"")</f>
        <v/>
      </c>
      <c r="Y1194" s="21" t="str">
        <f>IFERROR(IF(VLOOKUP(B1194,IMPORT!$F:$AF,24,FALSE)&lt;&gt;"null",VLOOKUP(B1194,IMPORT!$F:$AF,24,FALSE),""),"")</f>
        <v/>
      </c>
      <c r="Z1194" s="18" t="str">
        <f>IFERROR(IF(VLOOKUP(B1194,IMPORT!$F:$AF,25,FALSE)&lt;&gt;"null",VLOOKUP(B1194,IMPORT!$F:$AF,25,FALSE),""),"")</f>
        <v/>
      </c>
    </row>
    <row r="1195" spans="1:26">
      <c r="A1195" s="1" t="str">
        <f>IFERROR(IF(IMPORT!C1195&lt;&gt;"",IMPORT!C1195,""),"")</f>
        <v/>
      </c>
      <c r="B1195" s="1">
        <f>IFERROR(VLOOKUP(D1195,IMPORT!$1:$1048576,6,FALSE),"")</f>
        <v>0</v>
      </c>
      <c r="C1195" s="1" t="str">
        <f>IFERROR(VLOOKUP(B1195,IMPORT!$F:$G,2,FALSE),"")</f>
        <v/>
      </c>
      <c r="D1195" s="8" t="str">
        <f>IFERROR(IF(IMPORT!A1195&lt;&gt;"",IMPORT!A1195,""),"")</f>
        <v/>
      </c>
      <c r="E1195" s="1">
        <f>IFERROR(VLOOKUP(D1195,IMPORT!$1:$1048576,21,FALSE),"")</f>
        <v>0</v>
      </c>
      <c r="F1195" s="22" t="str">
        <f>IFERROR(IF(VLOOKUP(B1195,IMPORT!$F:$J,4,0)="true","","S"),"")</f>
        <v/>
      </c>
      <c r="G1195" s="10" t="str">
        <f>IFERROR(IF(VLOOKUP(B1195,IMPORT!$F:$J,5,0)="normal","","B"),"")</f>
        <v/>
      </c>
      <c r="H1195" s="23" t="str">
        <f>IFERROR(IF(VLOOKUP(B1195,IMPORT!$F:$L,7,0)="true","","P"),"")</f>
        <v/>
      </c>
      <c r="I1195" s="18" t="str">
        <f>IF(AND(OR(IMPORT!K1195="available",IMPORT!K1195="reservation",IMPORT!K1195="reservation-late"),OR(A1195&lt;&gt;"Z - Garage - Livraison",A1195&lt;&gt;"Z - Garage - Livraison")),B1195,"")</f>
        <v/>
      </c>
      <c r="J1195" s="18" t="str">
        <f>IFERROR(IF(VLOOKUP(B1195,IMPORT!$F:$AF,21,FALSE)&lt;&gt;"null",IF(OR(A1195="Z - Garage - Livraison",A1195="Z - Garage - Restitution"),"",B1195),""),"")</f>
        <v/>
      </c>
      <c r="K1195" s="18" t="str">
        <f>IF(AND(J1195="",OR(IMPORT!K1195="intervention",IMPORT!K1195="intervention-late")),IF(OR(A1195="Z - Garage - Livraison",A1195="Z - Garage - Restitution"),"",B1195),"")</f>
        <v/>
      </c>
      <c r="L1195" s="18" t="str">
        <f t="shared" si="36"/>
        <v/>
      </c>
      <c r="M1195" s="20" t="str">
        <f>IFERROR(INT(IF(OR(IMPORT!K1195="intervention",IMPORT!K1195="intervention-late",IMPORT!K1195="unavailable"),IF(J1195&lt;&gt;"",MID(VLOOKUP(B1195,IMPORT!$F:$AF,21,0),1,10),MID(VLOOKUP(B1195,IMPORT!$F:$AF,19,0),1,10)),"")),"")</f>
        <v/>
      </c>
      <c r="N1195" s="20" t="str">
        <f>IFERROR(INT(IF(OR(IMPORT!K1195="intervention",IMPORT!K1195="intervention-late",IMPORT!K1195="unavailable"),IF(J1195&lt;&gt;"",MID(VLOOKUP(B1195,IMPORT!$F:$AF,22,0),1,10),MID(VLOOKUP(B1195,IMPORT!$F:$AF,20,0),1,10)),"")),"")</f>
        <v/>
      </c>
      <c r="O1195" s="18" t="str">
        <f t="shared" ca="1" si="37"/>
        <v/>
      </c>
      <c r="P1195" s="14" t="str">
        <f>IFERROR(INT(IF(MID(VLOOKUP(B1195,IMPORT!$F:$AF,23,FALSE),1,10)&lt;&gt;"null",MID(VLOOKUP(B1195,IMPORT!$F:$AF,23,FALSE),1,10),"")),"")</f>
        <v/>
      </c>
      <c r="Q1195" s="16" t="str">
        <f>IFERROR(INT(IF(MID(VLOOKUP(B1195,IMPORT!$F:$AF,26,FALSE),1,10)&lt;&gt;"null",MID(VLOOKUP(B1195,IMPORT!$F:$AF,26,FALSE),1,10),"")),"")</f>
        <v/>
      </c>
      <c r="R1195" s="16" t="str">
        <f>IFERROR(IF(VLOOKUP(B1195,IMPORT!$F:$AF,11,FALSE)="true","X",""),"")</f>
        <v/>
      </c>
      <c r="S1195" s="16" t="str">
        <f>IFERROR(IF(VLOOKUP(B1195,IMPORT!$F:$AF,12,FALSE)="true","X",""),"")</f>
        <v/>
      </c>
      <c r="T1195" s="16" t="str">
        <f>IFERROR(IF(VLOOKUP(B1195,IMPORT!$F:$AF,9,FALSE)="true","X",""),"")</f>
        <v/>
      </c>
      <c r="U1195" s="16" t="str">
        <f>IFERROR(IF(VLOOKUP(B1195,IMPORT!$F:$AF,10,FALSE)="true","X",""),"")</f>
        <v/>
      </c>
      <c r="V1195" s="16" t="str">
        <f>IFERROR(IF(VLOOKUP(B1195,IMPORT!$F:$AF,13,FALSE)="true","X",""),"")</f>
        <v/>
      </c>
      <c r="W1195" s="16" t="str">
        <f>IFERROR(IF(VLOOKUP(B1195,IMPORT!$F:$AF,14,FALSE)="true","X",""),"")</f>
        <v/>
      </c>
      <c r="X1195" s="12" t="str">
        <f>IFERROR(INT(IF(MID(VLOOKUP(B1195,IMPORT!$F:$AF,27,FALSE),1,10)&lt;&gt;"null",MID(VLOOKUP(B1195,IMPORT!$F:$AF,27,FALSE),1,10),"-")),"")</f>
        <v/>
      </c>
      <c r="Y1195" s="21" t="str">
        <f>IFERROR(IF(VLOOKUP(B1195,IMPORT!$F:$AF,24,FALSE)&lt;&gt;"null",VLOOKUP(B1195,IMPORT!$F:$AF,24,FALSE),""),"")</f>
        <v/>
      </c>
      <c r="Z1195" s="18" t="str">
        <f>IFERROR(IF(VLOOKUP(B1195,IMPORT!$F:$AF,25,FALSE)&lt;&gt;"null",VLOOKUP(B1195,IMPORT!$F:$AF,25,FALSE),""),"")</f>
        <v/>
      </c>
    </row>
    <row r="1196" spans="1:26">
      <c r="A1196" s="1" t="str">
        <f>IFERROR(IF(IMPORT!C1196&lt;&gt;"",IMPORT!C1196,""),"")</f>
        <v/>
      </c>
      <c r="B1196" s="1">
        <f>IFERROR(VLOOKUP(D1196,IMPORT!$1:$1048576,6,FALSE),"")</f>
        <v>0</v>
      </c>
      <c r="C1196" s="1" t="str">
        <f>IFERROR(VLOOKUP(B1196,IMPORT!$F:$G,2,FALSE),"")</f>
        <v/>
      </c>
      <c r="D1196" s="8" t="str">
        <f>IFERROR(IF(IMPORT!A1196&lt;&gt;"",IMPORT!A1196,""),"")</f>
        <v/>
      </c>
      <c r="E1196" s="1">
        <f>IFERROR(VLOOKUP(D1196,IMPORT!$1:$1048576,21,FALSE),"")</f>
        <v>0</v>
      </c>
      <c r="F1196" s="22" t="str">
        <f>IFERROR(IF(VLOOKUP(B1196,IMPORT!$F:$J,4,0)="true","","S"),"")</f>
        <v/>
      </c>
      <c r="G1196" s="10" t="str">
        <f>IFERROR(IF(VLOOKUP(B1196,IMPORT!$F:$J,5,0)="normal","","B"),"")</f>
        <v/>
      </c>
      <c r="H1196" s="23" t="str">
        <f>IFERROR(IF(VLOOKUP(B1196,IMPORT!$F:$L,7,0)="true","","P"),"")</f>
        <v/>
      </c>
      <c r="I1196" s="18" t="str">
        <f>IF(AND(OR(IMPORT!K1196="available",IMPORT!K1196="reservation",IMPORT!K1196="reservation-late"),OR(A1196&lt;&gt;"Z - Garage - Livraison",A1196&lt;&gt;"Z - Garage - Livraison")),B1196,"")</f>
        <v/>
      </c>
      <c r="J1196" s="18" t="str">
        <f>IFERROR(IF(VLOOKUP(B1196,IMPORT!$F:$AF,21,FALSE)&lt;&gt;"null",IF(OR(A1196="Z - Garage - Livraison",A1196="Z - Garage - Restitution"),"",B1196),""),"")</f>
        <v/>
      </c>
      <c r="K1196" s="18" t="str">
        <f>IF(AND(J1196="",OR(IMPORT!K1196="intervention",IMPORT!K1196="intervention-late")),IF(OR(A1196="Z - Garage - Livraison",A1196="Z - Garage - Restitution"),"",B1196),"")</f>
        <v/>
      </c>
      <c r="L1196" s="18" t="str">
        <f t="shared" si="36"/>
        <v/>
      </c>
      <c r="M1196" s="20" t="str">
        <f>IFERROR(INT(IF(OR(IMPORT!K1196="intervention",IMPORT!K1196="intervention-late",IMPORT!K1196="unavailable"),IF(J1196&lt;&gt;"",MID(VLOOKUP(B1196,IMPORT!$F:$AF,21,0),1,10),MID(VLOOKUP(B1196,IMPORT!$F:$AF,19,0),1,10)),"")),"")</f>
        <v/>
      </c>
      <c r="N1196" s="20" t="str">
        <f>IFERROR(INT(IF(OR(IMPORT!K1196="intervention",IMPORT!K1196="intervention-late",IMPORT!K1196="unavailable"),IF(J1196&lt;&gt;"",MID(VLOOKUP(B1196,IMPORT!$F:$AF,22,0),1,10),MID(VLOOKUP(B1196,IMPORT!$F:$AF,20,0),1,10)),"")),"")</f>
        <v/>
      </c>
      <c r="O1196" s="18" t="str">
        <f t="shared" ca="1" si="37"/>
        <v/>
      </c>
      <c r="P1196" s="14" t="str">
        <f>IFERROR(INT(IF(MID(VLOOKUP(B1196,IMPORT!$F:$AF,23,FALSE),1,10)&lt;&gt;"null",MID(VLOOKUP(B1196,IMPORT!$F:$AF,23,FALSE),1,10),"")),"")</f>
        <v/>
      </c>
      <c r="Q1196" s="16" t="str">
        <f>IFERROR(INT(IF(MID(VLOOKUP(B1196,IMPORT!$F:$AF,26,FALSE),1,10)&lt;&gt;"null",MID(VLOOKUP(B1196,IMPORT!$F:$AF,26,FALSE),1,10),"")),"")</f>
        <v/>
      </c>
      <c r="R1196" s="16" t="str">
        <f>IFERROR(IF(VLOOKUP(B1196,IMPORT!$F:$AF,11,FALSE)="true","X",""),"")</f>
        <v/>
      </c>
      <c r="S1196" s="16" t="str">
        <f>IFERROR(IF(VLOOKUP(B1196,IMPORT!$F:$AF,12,FALSE)="true","X",""),"")</f>
        <v/>
      </c>
      <c r="T1196" s="16" t="str">
        <f>IFERROR(IF(VLOOKUP(B1196,IMPORT!$F:$AF,9,FALSE)="true","X",""),"")</f>
        <v/>
      </c>
      <c r="U1196" s="16" t="str">
        <f>IFERROR(IF(VLOOKUP(B1196,IMPORT!$F:$AF,10,FALSE)="true","X",""),"")</f>
        <v/>
      </c>
      <c r="V1196" s="16" t="str">
        <f>IFERROR(IF(VLOOKUP(B1196,IMPORT!$F:$AF,13,FALSE)="true","X",""),"")</f>
        <v/>
      </c>
      <c r="W1196" s="16" t="str">
        <f>IFERROR(IF(VLOOKUP(B1196,IMPORT!$F:$AF,14,FALSE)="true","X",""),"")</f>
        <v/>
      </c>
      <c r="X1196" s="12" t="str">
        <f>IFERROR(INT(IF(MID(VLOOKUP(B1196,IMPORT!$F:$AF,27,FALSE),1,10)&lt;&gt;"null",MID(VLOOKUP(B1196,IMPORT!$F:$AF,27,FALSE),1,10),"-")),"")</f>
        <v/>
      </c>
      <c r="Y1196" s="21" t="str">
        <f>IFERROR(IF(VLOOKUP(B1196,IMPORT!$F:$AF,24,FALSE)&lt;&gt;"null",VLOOKUP(B1196,IMPORT!$F:$AF,24,FALSE),""),"")</f>
        <v/>
      </c>
      <c r="Z1196" s="18" t="str">
        <f>IFERROR(IF(VLOOKUP(B1196,IMPORT!$F:$AF,25,FALSE)&lt;&gt;"null",VLOOKUP(B1196,IMPORT!$F:$AF,25,FALSE),""),"")</f>
        <v/>
      </c>
    </row>
    <row r="1197" spans="1:26">
      <c r="A1197" s="1" t="str">
        <f>IFERROR(IF(IMPORT!C1197&lt;&gt;"",IMPORT!C1197,""),"")</f>
        <v/>
      </c>
      <c r="B1197" s="1">
        <f>IFERROR(VLOOKUP(D1197,IMPORT!$1:$1048576,6,FALSE),"")</f>
        <v>0</v>
      </c>
      <c r="C1197" s="1" t="str">
        <f>IFERROR(VLOOKUP(B1197,IMPORT!$F:$G,2,FALSE),"")</f>
        <v/>
      </c>
      <c r="D1197" s="8" t="str">
        <f>IFERROR(IF(IMPORT!A1197&lt;&gt;"",IMPORT!A1197,""),"")</f>
        <v/>
      </c>
      <c r="E1197" s="1">
        <f>IFERROR(VLOOKUP(D1197,IMPORT!$1:$1048576,21,FALSE),"")</f>
        <v>0</v>
      </c>
      <c r="F1197" s="22" t="str">
        <f>IFERROR(IF(VLOOKUP(B1197,IMPORT!$F:$J,4,0)="true","","S"),"")</f>
        <v/>
      </c>
      <c r="G1197" s="10" t="str">
        <f>IFERROR(IF(VLOOKUP(B1197,IMPORT!$F:$J,5,0)="normal","","B"),"")</f>
        <v/>
      </c>
      <c r="H1197" s="23" t="str">
        <f>IFERROR(IF(VLOOKUP(B1197,IMPORT!$F:$L,7,0)="true","","P"),"")</f>
        <v/>
      </c>
      <c r="I1197" s="18" t="str">
        <f>IF(AND(OR(IMPORT!K1197="available",IMPORT!K1197="reservation",IMPORT!K1197="reservation-late"),OR(A1197&lt;&gt;"Z - Garage - Livraison",A1197&lt;&gt;"Z - Garage - Livraison")),B1197,"")</f>
        <v/>
      </c>
      <c r="J1197" s="18" t="str">
        <f>IFERROR(IF(VLOOKUP(B1197,IMPORT!$F:$AF,21,FALSE)&lt;&gt;"null",IF(OR(A1197="Z - Garage - Livraison",A1197="Z - Garage - Restitution"),"",B1197),""),"")</f>
        <v/>
      </c>
      <c r="K1197" s="18" t="str">
        <f>IF(AND(J1197="",OR(IMPORT!K1197="intervention",IMPORT!K1197="intervention-late")),IF(OR(A1197="Z - Garage - Livraison",A1197="Z - Garage - Restitution"),"",B1197),"")</f>
        <v/>
      </c>
      <c r="L1197" s="18" t="str">
        <f t="shared" si="36"/>
        <v/>
      </c>
      <c r="M1197" s="20" t="str">
        <f>IFERROR(INT(IF(OR(IMPORT!K1197="intervention",IMPORT!K1197="intervention-late",IMPORT!K1197="unavailable"),IF(J1197&lt;&gt;"",MID(VLOOKUP(B1197,IMPORT!$F:$AF,21,0),1,10),MID(VLOOKUP(B1197,IMPORT!$F:$AF,19,0),1,10)),"")),"")</f>
        <v/>
      </c>
      <c r="N1197" s="20" t="str">
        <f>IFERROR(INT(IF(OR(IMPORT!K1197="intervention",IMPORT!K1197="intervention-late",IMPORT!K1197="unavailable"),IF(J1197&lt;&gt;"",MID(VLOOKUP(B1197,IMPORT!$F:$AF,22,0),1,10),MID(VLOOKUP(B1197,IMPORT!$F:$AF,20,0),1,10)),"")),"")</f>
        <v/>
      </c>
      <c r="O1197" s="18" t="str">
        <f t="shared" ca="1" si="37"/>
        <v/>
      </c>
      <c r="P1197" s="14" t="str">
        <f>IFERROR(INT(IF(MID(VLOOKUP(B1197,IMPORT!$F:$AF,23,FALSE),1,10)&lt;&gt;"null",MID(VLOOKUP(B1197,IMPORT!$F:$AF,23,FALSE),1,10),"")),"")</f>
        <v/>
      </c>
      <c r="Q1197" s="16" t="str">
        <f>IFERROR(INT(IF(MID(VLOOKUP(B1197,IMPORT!$F:$AF,26,FALSE),1,10)&lt;&gt;"null",MID(VLOOKUP(B1197,IMPORT!$F:$AF,26,FALSE),1,10),"")),"")</f>
        <v/>
      </c>
      <c r="R1197" s="16" t="str">
        <f>IFERROR(IF(VLOOKUP(B1197,IMPORT!$F:$AF,11,FALSE)="true","X",""),"")</f>
        <v/>
      </c>
      <c r="S1197" s="16" t="str">
        <f>IFERROR(IF(VLOOKUP(B1197,IMPORT!$F:$AF,12,FALSE)="true","X",""),"")</f>
        <v/>
      </c>
      <c r="T1197" s="16" t="str">
        <f>IFERROR(IF(VLOOKUP(B1197,IMPORT!$F:$AF,9,FALSE)="true","X",""),"")</f>
        <v/>
      </c>
      <c r="U1197" s="16" t="str">
        <f>IFERROR(IF(VLOOKUP(B1197,IMPORT!$F:$AF,10,FALSE)="true","X",""),"")</f>
        <v/>
      </c>
      <c r="V1197" s="16" t="str">
        <f>IFERROR(IF(VLOOKUP(B1197,IMPORT!$F:$AF,13,FALSE)="true","X",""),"")</f>
        <v/>
      </c>
      <c r="W1197" s="16" t="str">
        <f>IFERROR(IF(VLOOKUP(B1197,IMPORT!$F:$AF,14,FALSE)="true","X",""),"")</f>
        <v/>
      </c>
      <c r="X1197" s="12" t="str">
        <f>IFERROR(INT(IF(MID(VLOOKUP(B1197,IMPORT!$F:$AF,27,FALSE),1,10)&lt;&gt;"null",MID(VLOOKUP(B1197,IMPORT!$F:$AF,27,FALSE),1,10),"-")),"")</f>
        <v/>
      </c>
      <c r="Y1197" s="21" t="str">
        <f>IFERROR(IF(VLOOKUP(B1197,IMPORT!$F:$AF,24,FALSE)&lt;&gt;"null",VLOOKUP(B1197,IMPORT!$F:$AF,24,FALSE),""),"")</f>
        <v/>
      </c>
      <c r="Z1197" s="18" t="str">
        <f>IFERROR(IF(VLOOKUP(B1197,IMPORT!$F:$AF,25,FALSE)&lt;&gt;"null",VLOOKUP(B1197,IMPORT!$F:$AF,25,FALSE),""),"")</f>
        <v/>
      </c>
    </row>
    <row r="1198" spans="1:26">
      <c r="A1198" s="1" t="str">
        <f>IFERROR(IF(IMPORT!C1198&lt;&gt;"",IMPORT!C1198,""),"")</f>
        <v/>
      </c>
      <c r="B1198" s="1">
        <f>IFERROR(VLOOKUP(D1198,IMPORT!$1:$1048576,6,FALSE),"")</f>
        <v>0</v>
      </c>
      <c r="C1198" s="1" t="str">
        <f>IFERROR(VLOOKUP(B1198,IMPORT!$F:$G,2,FALSE),"")</f>
        <v/>
      </c>
      <c r="D1198" s="8" t="str">
        <f>IFERROR(IF(IMPORT!A1198&lt;&gt;"",IMPORT!A1198,""),"")</f>
        <v/>
      </c>
      <c r="E1198" s="1">
        <f>IFERROR(VLOOKUP(D1198,IMPORT!$1:$1048576,21,FALSE),"")</f>
        <v>0</v>
      </c>
      <c r="F1198" s="22" t="str">
        <f>IFERROR(IF(VLOOKUP(B1198,IMPORT!$F:$J,4,0)="true","","S"),"")</f>
        <v/>
      </c>
      <c r="G1198" s="10" t="str">
        <f>IFERROR(IF(VLOOKUP(B1198,IMPORT!$F:$J,5,0)="normal","","B"),"")</f>
        <v/>
      </c>
      <c r="H1198" s="23" t="str">
        <f>IFERROR(IF(VLOOKUP(B1198,IMPORT!$F:$L,7,0)="true","","P"),"")</f>
        <v/>
      </c>
      <c r="I1198" s="18" t="str">
        <f>IF(AND(OR(IMPORT!K1198="available",IMPORT!K1198="reservation",IMPORT!K1198="reservation-late"),OR(A1198&lt;&gt;"Z - Garage - Livraison",A1198&lt;&gt;"Z - Garage - Livraison")),B1198,"")</f>
        <v/>
      </c>
      <c r="J1198" s="18" t="str">
        <f>IFERROR(IF(VLOOKUP(B1198,IMPORT!$F:$AF,21,FALSE)&lt;&gt;"null",IF(OR(A1198="Z - Garage - Livraison",A1198="Z - Garage - Restitution"),"",B1198),""),"")</f>
        <v/>
      </c>
      <c r="K1198" s="18" t="str">
        <f>IF(AND(J1198="",OR(IMPORT!K1198="intervention",IMPORT!K1198="intervention-late")),IF(OR(A1198="Z - Garage - Livraison",A1198="Z - Garage - Restitution"),"",B1198),"")</f>
        <v/>
      </c>
      <c r="L1198" s="18" t="str">
        <f t="shared" si="36"/>
        <v/>
      </c>
      <c r="M1198" s="20" t="str">
        <f>IFERROR(INT(IF(OR(IMPORT!K1198="intervention",IMPORT!K1198="intervention-late",IMPORT!K1198="unavailable"),IF(J1198&lt;&gt;"",MID(VLOOKUP(B1198,IMPORT!$F:$AF,21,0),1,10),MID(VLOOKUP(B1198,IMPORT!$F:$AF,19,0),1,10)),"")),"")</f>
        <v/>
      </c>
      <c r="N1198" s="20" t="str">
        <f>IFERROR(INT(IF(OR(IMPORT!K1198="intervention",IMPORT!K1198="intervention-late",IMPORT!K1198="unavailable"),IF(J1198&lt;&gt;"",MID(VLOOKUP(B1198,IMPORT!$F:$AF,22,0),1,10),MID(VLOOKUP(B1198,IMPORT!$F:$AF,20,0),1,10)),"")),"")</f>
        <v/>
      </c>
      <c r="O1198" s="18" t="str">
        <f t="shared" ca="1" si="37"/>
        <v/>
      </c>
      <c r="P1198" s="14" t="str">
        <f>IFERROR(INT(IF(MID(VLOOKUP(B1198,IMPORT!$F:$AF,23,FALSE),1,10)&lt;&gt;"null",MID(VLOOKUP(B1198,IMPORT!$F:$AF,23,FALSE),1,10),"")),"")</f>
        <v/>
      </c>
      <c r="Q1198" s="16" t="str">
        <f>IFERROR(INT(IF(MID(VLOOKUP(B1198,IMPORT!$F:$AF,26,FALSE),1,10)&lt;&gt;"null",MID(VLOOKUP(B1198,IMPORT!$F:$AF,26,FALSE),1,10),"")),"")</f>
        <v/>
      </c>
      <c r="R1198" s="16" t="str">
        <f>IFERROR(IF(VLOOKUP(B1198,IMPORT!$F:$AF,11,FALSE)="true","X",""),"")</f>
        <v/>
      </c>
      <c r="S1198" s="16" t="str">
        <f>IFERROR(IF(VLOOKUP(B1198,IMPORT!$F:$AF,12,FALSE)="true","X",""),"")</f>
        <v/>
      </c>
      <c r="T1198" s="16" t="str">
        <f>IFERROR(IF(VLOOKUP(B1198,IMPORT!$F:$AF,9,FALSE)="true","X",""),"")</f>
        <v/>
      </c>
      <c r="U1198" s="16" t="str">
        <f>IFERROR(IF(VLOOKUP(B1198,IMPORT!$F:$AF,10,FALSE)="true","X",""),"")</f>
        <v/>
      </c>
      <c r="V1198" s="16" t="str">
        <f>IFERROR(IF(VLOOKUP(B1198,IMPORT!$F:$AF,13,FALSE)="true","X",""),"")</f>
        <v/>
      </c>
      <c r="W1198" s="16" t="str">
        <f>IFERROR(IF(VLOOKUP(B1198,IMPORT!$F:$AF,14,FALSE)="true","X",""),"")</f>
        <v/>
      </c>
      <c r="X1198" s="12" t="str">
        <f>IFERROR(INT(IF(MID(VLOOKUP(B1198,IMPORT!$F:$AF,27,FALSE),1,10)&lt;&gt;"null",MID(VLOOKUP(B1198,IMPORT!$F:$AF,27,FALSE),1,10),"-")),"")</f>
        <v/>
      </c>
      <c r="Y1198" s="21" t="str">
        <f>IFERROR(IF(VLOOKUP(B1198,IMPORT!$F:$AF,24,FALSE)&lt;&gt;"null",VLOOKUP(B1198,IMPORT!$F:$AF,24,FALSE),""),"")</f>
        <v/>
      </c>
      <c r="Z1198" s="18" t="str">
        <f>IFERROR(IF(VLOOKUP(B1198,IMPORT!$F:$AF,25,FALSE)&lt;&gt;"null",VLOOKUP(B1198,IMPORT!$F:$AF,25,FALSE),""),"")</f>
        <v/>
      </c>
    </row>
    <row r="1199" spans="1:26">
      <c r="A1199" s="1" t="str">
        <f>IFERROR(IF(IMPORT!C1199&lt;&gt;"",IMPORT!C1199,""),"")</f>
        <v/>
      </c>
      <c r="B1199" s="1">
        <f>IFERROR(VLOOKUP(D1199,IMPORT!$1:$1048576,6,FALSE),"")</f>
        <v>0</v>
      </c>
      <c r="C1199" s="1" t="str">
        <f>IFERROR(VLOOKUP(B1199,IMPORT!$F:$G,2,FALSE),"")</f>
        <v/>
      </c>
      <c r="D1199" s="8" t="str">
        <f>IFERROR(IF(IMPORT!A1199&lt;&gt;"",IMPORT!A1199,""),"")</f>
        <v/>
      </c>
      <c r="E1199" s="1">
        <f>IFERROR(VLOOKUP(D1199,IMPORT!$1:$1048576,21,FALSE),"")</f>
        <v>0</v>
      </c>
      <c r="F1199" s="22" t="str">
        <f>IFERROR(IF(VLOOKUP(B1199,IMPORT!$F:$J,4,0)="true","","S"),"")</f>
        <v/>
      </c>
      <c r="G1199" s="10" t="str">
        <f>IFERROR(IF(VLOOKUP(B1199,IMPORT!$F:$J,5,0)="normal","","B"),"")</f>
        <v/>
      </c>
      <c r="H1199" s="23" t="str">
        <f>IFERROR(IF(VLOOKUP(B1199,IMPORT!$F:$L,7,0)="true","","P"),"")</f>
        <v/>
      </c>
      <c r="I1199" s="18" t="str">
        <f>IF(AND(OR(IMPORT!K1199="available",IMPORT!K1199="reservation",IMPORT!K1199="reservation-late"),OR(A1199&lt;&gt;"Z - Garage - Livraison",A1199&lt;&gt;"Z - Garage - Livraison")),B1199,"")</f>
        <v/>
      </c>
      <c r="J1199" s="18" t="str">
        <f>IFERROR(IF(VLOOKUP(B1199,IMPORT!$F:$AF,21,FALSE)&lt;&gt;"null",IF(OR(A1199="Z - Garage - Livraison",A1199="Z - Garage - Restitution"),"",B1199),""),"")</f>
        <v/>
      </c>
      <c r="K1199" s="18" t="str">
        <f>IF(AND(J1199="",OR(IMPORT!K1199="intervention",IMPORT!K1199="intervention-late")),IF(OR(A1199="Z - Garage - Livraison",A1199="Z - Garage - Restitution"),"",B1199),"")</f>
        <v/>
      </c>
      <c r="L1199" s="18" t="str">
        <f t="shared" si="36"/>
        <v/>
      </c>
      <c r="M1199" s="20" t="str">
        <f>IFERROR(INT(IF(OR(IMPORT!K1199="intervention",IMPORT!K1199="intervention-late",IMPORT!K1199="unavailable"),IF(J1199&lt;&gt;"",MID(VLOOKUP(B1199,IMPORT!$F:$AF,21,0),1,10),MID(VLOOKUP(B1199,IMPORT!$F:$AF,19,0),1,10)),"")),"")</f>
        <v/>
      </c>
      <c r="N1199" s="20" t="str">
        <f>IFERROR(INT(IF(OR(IMPORT!K1199="intervention",IMPORT!K1199="intervention-late",IMPORT!K1199="unavailable"),IF(J1199&lt;&gt;"",MID(VLOOKUP(B1199,IMPORT!$F:$AF,22,0),1,10),MID(VLOOKUP(B1199,IMPORT!$F:$AF,20,0),1,10)),"")),"")</f>
        <v/>
      </c>
      <c r="O1199" s="18" t="str">
        <f t="shared" ca="1" si="37"/>
        <v/>
      </c>
      <c r="P1199" s="14" t="str">
        <f>IFERROR(INT(IF(MID(VLOOKUP(B1199,IMPORT!$F:$AF,23,FALSE),1,10)&lt;&gt;"null",MID(VLOOKUP(B1199,IMPORT!$F:$AF,23,FALSE),1,10),"")),"")</f>
        <v/>
      </c>
      <c r="Q1199" s="16" t="str">
        <f>IFERROR(INT(IF(MID(VLOOKUP(B1199,IMPORT!$F:$AF,26,FALSE),1,10)&lt;&gt;"null",MID(VLOOKUP(B1199,IMPORT!$F:$AF,26,FALSE),1,10),"")),"")</f>
        <v/>
      </c>
      <c r="R1199" s="16" t="str">
        <f>IFERROR(IF(VLOOKUP(B1199,IMPORT!$F:$AF,11,FALSE)="true","X",""),"")</f>
        <v/>
      </c>
      <c r="S1199" s="16" t="str">
        <f>IFERROR(IF(VLOOKUP(B1199,IMPORT!$F:$AF,12,FALSE)="true","X",""),"")</f>
        <v/>
      </c>
      <c r="T1199" s="16" t="str">
        <f>IFERROR(IF(VLOOKUP(B1199,IMPORT!$F:$AF,9,FALSE)="true","X",""),"")</f>
        <v/>
      </c>
      <c r="U1199" s="16" t="str">
        <f>IFERROR(IF(VLOOKUP(B1199,IMPORT!$F:$AF,10,FALSE)="true","X",""),"")</f>
        <v/>
      </c>
      <c r="V1199" s="16" t="str">
        <f>IFERROR(IF(VLOOKUP(B1199,IMPORT!$F:$AF,13,FALSE)="true","X",""),"")</f>
        <v/>
      </c>
      <c r="W1199" s="16" t="str">
        <f>IFERROR(IF(VLOOKUP(B1199,IMPORT!$F:$AF,14,FALSE)="true","X",""),"")</f>
        <v/>
      </c>
      <c r="X1199" s="12" t="str">
        <f>IFERROR(INT(IF(MID(VLOOKUP(B1199,IMPORT!$F:$AF,27,FALSE),1,10)&lt;&gt;"null",MID(VLOOKUP(B1199,IMPORT!$F:$AF,27,FALSE),1,10),"-")),"")</f>
        <v/>
      </c>
      <c r="Y1199" s="21" t="str">
        <f>IFERROR(IF(VLOOKUP(B1199,IMPORT!$F:$AF,24,FALSE)&lt;&gt;"null",VLOOKUP(B1199,IMPORT!$F:$AF,24,FALSE),""),"")</f>
        <v/>
      </c>
      <c r="Z1199" s="18" t="str">
        <f>IFERROR(IF(VLOOKUP(B1199,IMPORT!$F:$AF,25,FALSE)&lt;&gt;"null",VLOOKUP(B1199,IMPORT!$F:$AF,25,FALSE),""),"")</f>
        <v/>
      </c>
    </row>
    <row r="1200" spans="1:26">
      <c r="A1200" s="1" t="str">
        <f>IFERROR(IF(IMPORT!C1200&lt;&gt;"",IMPORT!C1200,""),"")</f>
        <v/>
      </c>
      <c r="B1200" s="1">
        <f>IFERROR(VLOOKUP(D1200,IMPORT!$1:$1048576,6,FALSE),"")</f>
        <v>0</v>
      </c>
      <c r="C1200" s="1" t="str">
        <f>IFERROR(VLOOKUP(B1200,IMPORT!$F:$G,2,FALSE),"")</f>
        <v/>
      </c>
      <c r="D1200" s="8" t="str">
        <f>IFERROR(IF(IMPORT!A1200&lt;&gt;"",IMPORT!A1200,""),"")</f>
        <v/>
      </c>
      <c r="E1200" s="1">
        <f>IFERROR(VLOOKUP(D1200,IMPORT!$1:$1048576,21,FALSE),"")</f>
        <v>0</v>
      </c>
      <c r="F1200" s="22" t="str">
        <f>IFERROR(IF(VLOOKUP(B1200,IMPORT!$F:$J,4,0)="true","","S"),"")</f>
        <v/>
      </c>
      <c r="G1200" s="10" t="str">
        <f>IFERROR(IF(VLOOKUP(B1200,IMPORT!$F:$J,5,0)="normal","","B"),"")</f>
        <v/>
      </c>
      <c r="H1200" s="23" t="str">
        <f>IFERROR(IF(VLOOKUP(B1200,IMPORT!$F:$L,7,0)="true","","P"),"")</f>
        <v/>
      </c>
      <c r="I1200" s="18" t="str">
        <f>IF(AND(OR(IMPORT!K1200="available",IMPORT!K1200="reservation",IMPORT!K1200="reservation-late"),OR(A1200&lt;&gt;"Z - Garage - Livraison",A1200&lt;&gt;"Z - Garage - Livraison")),B1200,"")</f>
        <v/>
      </c>
      <c r="J1200" s="18" t="str">
        <f>IFERROR(IF(VLOOKUP(B1200,IMPORT!$F:$AF,21,FALSE)&lt;&gt;"null",IF(OR(A1200="Z - Garage - Livraison",A1200="Z - Garage - Restitution"),"",B1200),""),"")</f>
        <v/>
      </c>
      <c r="K1200" s="18" t="str">
        <f>IF(AND(J1200="",OR(IMPORT!K1200="intervention",IMPORT!K1200="intervention-late")),IF(OR(A1200="Z - Garage - Livraison",A1200="Z - Garage - Restitution"),"",B1200),"")</f>
        <v/>
      </c>
      <c r="L1200" s="18" t="str">
        <f t="shared" si="36"/>
        <v/>
      </c>
      <c r="M1200" s="20" t="str">
        <f>IFERROR(INT(IF(OR(IMPORT!K1200="intervention",IMPORT!K1200="intervention-late",IMPORT!K1200="unavailable"),IF(J1200&lt;&gt;"",MID(VLOOKUP(B1200,IMPORT!$F:$AF,21,0),1,10),MID(VLOOKUP(B1200,IMPORT!$F:$AF,19,0),1,10)),"")),"")</f>
        <v/>
      </c>
      <c r="N1200" s="20" t="str">
        <f>IFERROR(INT(IF(OR(IMPORT!K1200="intervention",IMPORT!K1200="intervention-late",IMPORT!K1200="unavailable"),IF(J1200&lt;&gt;"",MID(VLOOKUP(B1200,IMPORT!$F:$AF,22,0),1,10),MID(VLOOKUP(B1200,IMPORT!$F:$AF,20,0),1,10)),"")),"")</f>
        <v/>
      </c>
      <c r="O1200" s="18" t="str">
        <f t="shared" ca="1" si="37"/>
        <v/>
      </c>
      <c r="P1200" s="14" t="str">
        <f>IFERROR(INT(IF(MID(VLOOKUP(B1200,IMPORT!$F:$AF,23,FALSE),1,10)&lt;&gt;"null",MID(VLOOKUP(B1200,IMPORT!$F:$AF,23,FALSE),1,10),"")),"")</f>
        <v/>
      </c>
      <c r="Q1200" s="16" t="str">
        <f>IFERROR(INT(IF(MID(VLOOKUP(B1200,IMPORT!$F:$AF,26,FALSE),1,10)&lt;&gt;"null",MID(VLOOKUP(B1200,IMPORT!$F:$AF,26,FALSE),1,10),"")),"")</f>
        <v/>
      </c>
      <c r="R1200" s="16" t="str">
        <f>IFERROR(IF(VLOOKUP(B1200,IMPORT!$F:$AF,11,FALSE)="true","X",""),"")</f>
        <v/>
      </c>
      <c r="S1200" s="16" t="str">
        <f>IFERROR(IF(VLOOKUP(B1200,IMPORT!$F:$AF,12,FALSE)="true","X",""),"")</f>
        <v/>
      </c>
      <c r="T1200" s="16" t="str">
        <f>IFERROR(IF(VLOOKUP(B1200,IMPORT!$F:$AF,9,FALSE)="true","X",""),"")</f>
        <v/>
      </c>
      <c r="U1200" s="16" t="str">
        <f>IFERROR(IF(VLOOKUP(B1200,IMPORT!$F:$AF,10,FALSE)="true","X",""),"")</f>
        <v/>
      </c>
      <c r="V1200" s="16" t="str">
        <f>IFERROR(IF(VLOOKUP(B1200,IMPORT!$F:$AF,13,FALSE)="true","X",""),"")</f>
        <v/>
      </c>
      <c r="W1200" s="16" t="str">
        <f>IFERROR(IF(VLOOKUP(B1200,IMPORT!$F:$AF,14,FALSE)="true","X",""),"")</f>
        <v/>
      </c>
      <c r="X1200" s="12" t="str">
        <f>IFERROR(INT(IF(MID(VLOOKUP(B1200,IMPORT!$F:$AF,27,FALSE),1,10)&lt;&gt;"null",MID(VLOOKUP(B1200,IMPORT!$F:$AF,27,FALSE),1,10),"-")),"")</f>
        <v/>
      </c>
      <c r="Y1200" s="21" t="str">
        <f>IFERROR(IF(VLOOKUP(B1200,IMPORT!$F:$AF,24,FALSE)&lt;&gt;"null",VLOOKUP(B1200,IMPORT!$F:$AF,24,FALSE),""),"")</f>
        <v/>
      </c>
      <c r="Z1200" s="18" t="str">
        <f>IFERROR(IF(VLOOKUP(B1200,IMPORT!$F:$AF,25,FALSE)&lt;&gt;"null",VLOOKUP(B1200,IMPORT!$F:$AF,25,FALSE),""),"")</f>
        <v/>
      </c>
    </row>
  </sheetData>
  <mergeCells count="1">
    <mergeCell ref="F1:H1"/>
  </mergeCells>
  <conditionalFormatting sqref="I1:I20000">
    <cfRule type="notContainsBlanks" dxfId="11" priority="16">
      <formula>LEN(TRIM(I1))&gt;0</formula>
    </cfRule>
  </conditionalFormatting>
  <conditionalFormatting sqref="P2:Q20000">
    <cfRule type="notContainsBlanks" dxfId="10" priority="10">
      <formula>LEN(TRIM(P2))&gt;0</formula>
    </cfRule>
    <cfRule type="containsBlanks" dxfId="9" priority="11">
      <formula>LEN(TRIM(P2))=0</formula>
    </cfRule>
  </conditionalFormatting>
  <conditionalFormatting sqref="R2:W20000">
    <cfRule type="notContainsBlanks" dxfId="8" priority="8">
      <formula>LEN(TRIM(R2))&gt;0</formula>
    </cfRule>
    <cfRule type="containsBlanks" dxfId="7" priority="9">
      <formula>LEN(TRIM(R2))=0</formula>
    </cfRule>
  </conditionalFormatting>
  <conditionalFormatting sqref="X2:X20000">
    <cfRule type="notContainsBlanks" dxfId="6" priority="6">
      <formula>LEN(TRIM(X2))&gt;0</formula>
    </cfRule>
    <cfRule type="containsBlanks" dxfId="5" priority="7">
      <formula>LEN(TRIM(X2))=0</formula>
    </cfRule>
  </conditionalFormatting>
  <conditionalFormatting sqref="Z2:Z20000">
    <cfRule type="containsBlanks" dxfId="4" priority="5">
      <formula>LEN(TRIM(Z2))=0</formula>
    </cfRule>
  </conditionalFormatting>
  <conditionalFormatting sqref="O1:O1048576 J1:J1048576">
    <cfRule type="notContainsBlanks" dxfId="3" priority="18">
      <formula>LEN(TRIM(J1))&gt;0</formula>
    </cfRule>
  </conditionalFormatting>
  <conditionalFormatting sqref="K1:K1048576">
    <cfRule type="notContainsBlanks" dxfId="2" priority="19">
      <formula>LEN(TRIM(K1))&gt;0</formula>
    </cfRule>
  </conditionalFormatting>
  <conditionalFormatting sqref="L1:L1048576">
    <cfRule type="notContainsBlanks" dxfId="1" priority="2">
      <formula>LEN(TRIM(L1))&gt;0</formula>
    </cfRule>
  </conditionalFormatting>
  <conditionalFormatting sqref="F1:H1048576">
    <cfRule type="notContainsBlanks" dxfId="0" priority="1">
      <formula>LEN(TRIM(F1))&gt;0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TUTORIEL</vt:lpstr>
      <vt:lpstr>IMPORT</vt:lpstr>
      <vt:lpstr>DASHBOARD</vt:lpstr>
      <vt:lpstr>test</vt:lpstr>
      <vt:lpstr>IMPORT!my_data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cuissard</dc:creator>
  <cp:lastModifiedBy>Micot, Nicolas            UTC CCS</cp:lastModifiedBy>
  <dcterms:created xsi:type="dcterms:W3CDTF">2019-01-25T12:37:18Z</dcterms:created>
  <dcterms:modified xsi:type="dcterms:W3CDTF">2019-02-19T10:37:43Z</dcterms:modified>
</cp:coreProperties>
</file>